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customProperty6.bin" ContentType="application/vnd.openxmlformats-officedocument.spreadsheetml.customProperty"/>
  <Override PartName="/xl/drawings/drawing1.xml" ContentType="application/vnd.openxmlformats-officedocument.drawing+xml"/>
  <Override PartName="/xl/customProperty7.bin" ContentType="application/vnd.openxmlformats-officedocument.spreadsheetml.customProperty"/>
  <Override PartName="/xl/drawings/drawing2.xml" ContentType="application/vnd.openxmlformats-officedocument.drawing+xml"/>
  <Override PartName="/xl/customProperty8.bin" ContentType="application/vnd.openxmlformats-officedocument.spreadsheetml.customProperty"/>
  <Override PartName="/xl/drawings/drawing3.xml" ContentType="application/vnd.openxmlformats-officedocument.drawing+xml"/>
  <Override PartName="/xl/customProperty9.bin" ContentType="application/vnd.openxmlformats-officedocument.spreadsheetml.customProperty"/>
  <Override PartName="/xl/drawings/drawing4.xml" ContentType="application/vnd.openxmlformats-officedocument.drawing+xml"/>
  <Override PartName="/xl/customProperty10.bin" ContentType="application/vnd.openxmlformats-officedocument.spreadsheetml.customProperty"/>
  <Override PartName="/xl/drawings/drawing5.xml" ContentType="application/vnd.openxmlformats-officedocument.drawing+xml"/>
  <Override PartName="/xl/customProperty11.bin" ContentType="application/vnd.openxmlformats-officedocument.spreadsheetml.customProperty"/>
  <Override PartName="/xl/drawings/drawing6.xml" ContentType="application/vnd.openxmlformats-officedocument.drawing+xml"/>
  <Override PartName="/xl/drawings/drawing7.xml" ContentType="application/vnd.openxmlformats-officedocument.drawing+xml"/>
  <Override PartName="/xl/customProperty12.bin" ContentType="application/vnd.openxmlformats-officedocument.spreadsheetml.customProperty"/>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updateLinks="never" codeName="ThisWorkbook"/>
  <mc:AlternateContent xmlns:mc="http://schemas.openxmlformats.org/markup-compatibility/2006">
    <mc:Choice Requires="x15">
      <x15ac:absPath xmlns:x15ac="http://schemas.microsoft.com/office/spreadsheetml/2010/11/ac" url="C:\Users\meramos\Desktop\Meralco\R5\5B\QPA\"/>
    </mc:Choice>
  </mc:AlternateContent>
  <xr:revisionPtr revIDLastSave="0" documentId="13_ncr:1_{8D891BCF-AC18-4AD4-B4A3-893F5F96CFB3}" xr6:coauthVersionLast="44" xr6:coauthVersionMax="45" xr10:uidLastSave="{00000000-0000-0000-0000-000000000000}"/>
  <bookViews>
    <workbookView xWindow="-110" yWindow="-110" windowWidth="19420" windowHeight="10420" tabRatio="945" firstSheet="5" activeTab="7" xr2:uid="{00000000-000D-0000-FFFF-FFFF00000000}"/>
  </bookViews>
  <sheets>
    <sheet name="PreCAB" sheetId="51" state="hidden" r:id="rId1"/>
    <sheet name="Table" sheetId="44" state="hidden" r:id="rId2"/>
    <sheet name="RC" sheetId="42" state="hidden" r:id="rId3"/>
    <sheet name="Log" sheetId="25" state="hidden" r:id="rId4"/>
    <sheet name="Change Type and Sub-Type Data " sheetId="45" state="hidden" r:id="rId5"/>
    <sheet name="Guide" sheetId="53" r:id="rId6"/>
    <sheet name="1. Release Checklist" sheetId="59" r:id="rId7"/>
    <sheet name="2. Change Plan" sheetId="35" r:id="rId8"/>
    <sheet name="3. Deployment &amp; Backout Plan" sheetId="58" r:id="rId9"/>
    <sheet name="Child RFCs" sheetId="41" state="hidden" r:id="rId10"/>
    <sheet name="Release Checklist" sheetId="54" state="hidden" r:id="rId11"/>
    <sheet name="4. CMDB Update" sheetId="63" r:id="rId12"/>
    <sheet name="5. Release Notification" sheetId="34" r:id="rId13"/>
    <sheet name="6. Cybersec Scope" sheetId="66" r:id="rId14"/>
    <sheet name="CMDB DATA" sheetId="64" state="hidden" r:id="rId15"/>
  </sheets>
  <externalReferences>
    <externalReference r:id="rId16"/>
    <externalReference r:id="rId17"/>
    <externalReference r:id="rId18"/>
    <externalReference r:id="rId19"/>
    <externalReference r:id="rId20"/>
    <externalReference r:id="rId21"/>
  </externalReferences>
  <definedNames>
    <definedName name="Application" localSheetId="8">Table1[Application]</definedName>
    <definedName name="Application" localSheetId="10">[1]!Table1[Application]</definedName>
    <definedName name="Application">Table1[Application]</definedName>
    <definedName name="Apricot" localSheetId="10">#REF!</definedName>
    <definedName name="Change_Type" localSheetId="6">'[2]Change Type and Sub-Type Data '!$A$1:$M$1</definedName>
    <definedName name="Change_Type">'[3]Change Type and Sub-Type Data '!$A$1:$M$1</definedName>
    <definedName name="ChangeType" localSheetId="6">'[4]Change Type and Sub-Type Data '!$A$1:$M$1</definedName>
    <definedName name="ChangeType" localSheetId="10">'[1]Change Type and Sub-Type Data '!$A$1:$M$1</definedName>
    <definedName name="ChangeType">'Change Type and Sub-Type Data '!$A$1:$M$1</definedName>
    <definedName name="Critical_Facilities" localSheetId="8">Table2[Critical_Facilities]</definedName>
    <definedName name="Critical_Facilities" localSheetId="10">[1]!Table2[Critical_Facilities]</definedName>
    <definedName name="Critical_Facilities">Table2[Critical_Facilities]</definedName>
    <definedName name="_xlnm.Database" localSheetId="8">Table3[Database]</definedName>
    <definedName name="_xlnm.Database" localSheetId="10">[1]!Table3[Database]</definedName>
    <definedName name="_xlnm.Database">Table3[Database]</definedName>
    <definedName name="Firewall" localSheetId="8">Table4[Firewall]</definedName>
    <definedName name="Firewall" localSheetId="10">[1]!Table4[Firewall]</definedName>
    <definedName name="Firewall">Table4[Firewall]</definedName>
    <definedName name="Network_Access" localSheetId="8">Table5[Network_Access]</definedName>
    <definedName name="Network_Access" localSheetId="10">[1]!Table5[Network_Access]</definedName>
    <definedName name="Network_Access">Table5[Network_Access]</definedName>
    <definedName name="Network_Core" localSheetId="8">Table6[Network_Core]</definedName>
    <definedName name="Network_Core" localSheetId="10">[1]!Table6[Network_Core]</definedName>
    <definedName name="Network_Core">Table6[Network_Core]</definedName>
    <definedName name="Network_Transport" localSheetId="8">Table7[Network_Transport]</definedName>
    <definedName name="Network_Transport" localSheetId="10">[1]!Table7[Network_Transport]</definedName>
    <definedName name="Network_Transport">Table7[Network_Transport]</definedName>
    <definedName name="Orange" localSheetId="10">#REF!</definedName>
    <definedName name="Others">'Change Type and Sub-Type Data '!$M$2</definedName>
    <definedName name="_xlnm.Print_Area" localSheetId="6">'1. Release Checklist'!$A$1:$J$20</definedName>
    <definedName name="_xlnm.Print_Area" localSheetId="7">'2. Change Plan'!$A$1:$Q$28</definedName>
    <definedName name="_xlnm.Print_Area" localSheetId="8">'3. Deployment &amp; Backout Plan'!$A$1:$O$117</definedName>
    <definedName name="_xlnm.Print_Area" localSheetId="11">'4. CMDB Update'!$A$2:$J$33</definedName>
    <definedName name="_xlnm.Print_Area" localSheetId="12">'5. Release Notification'!#REF!</definedName>
    <definedName name="_xlnm.Print_Area" localSheetId="9">'Child RFCs'!$A$1:$L$31</definedName>
    <definedName name="_xlnm.Print_Area" localSheetId="3">Log!$A$1:$G$15</definedName>
    <definedName name="_xlnm.Print_Area" localSheetId="10">'Release Checklist'!$A$1:$K$26</definedName>
    <definedName name="Security_Tools" localSheetId="8">Table8[Security_Tools]</definedName>
    <definedName name="Security_Tools" localSheetId="10">[1]!Table8[Security_Tools]</definedName>
    <definedName name="Security_Tools">Table8[Security_Tools]</definedName>
    <definedName name="Server" localSheetId="8">Table9[Server]</definedName>
    <definedName name="Server" localSheetId="10">[1]!Table9[Server]</definedName>
    <definedName name="Server">Table9[Server]</definedName>
    <definedName name="Start5" localSheetId="11">'4. CMDB Update'!$H$11</definedName>
    <definedName name="Storage" localSheetId="8">Table10[Storage]</definedName>
    <definedName name="Storage" localSheetId="10">[1]!Table10[Storage]</definedName>
    <definedName name="Storage">Table10[Storage]</definedName>
    <definedName name="Telephony" localSheetId="8">Table11[Telephony]</definedName>
    <definedName name="Telephony" localSheetId="10">[1]!Table11[Telephony]</definedName>
    <definedName name="Telephony">Table11[Telephony]</definedName>
    <definedName name="Tetra" localSheetId="8">Table12[Tetra]</definedName>
    <definedName name="Tetra" localSheetId="10">[1]!Table12[Tetra]</definedName>
    <definedName name="Tetra">Table12[Tetra]</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 i="58" l="1"/>
  <c r="D6" i="34" l="1"/>
  <c r="D5" i="34"/>
  <c r="D7" i="63" l="1"/>
  <c r="D6" i="63"/>
  <c r="D4" i="58"/>
  <c r="I5" i="59" l="1"/>
  <c r="I6" i="59" s="1"/>
  <c r="E4" i="51" l="1"/>
  <c r="H4" i="51" l="1"/>
  <c r="C20" i="51"/>
  <c r="C15" i="51"/>
  <c r="C38" i="51"/>
  <c r="K4" i="51" l="1"/>
  <c r="E8" i="54"/>
  <c r="D4" i="51"/>
  <c r="E7" i="54"/>
  <c r="E6" i="54"/>
  <c r="E5" i="54"/>
  <c r="E4" i="54"/>
  <c r="P10" i="35" l="1"/>
  <c r="Q10" i="35"/>
  <c r="P11" i="35"/>
  <c r="Q11" i="35"/>
  <c r="P12" i="35"/>
  <c r="Q12" i="35"/>
  <c r="R12" i="35"/>
  <c r="D3" i="41" l="1"/>
  <c r="C30" i="51" l="1"/>
  <c r="C29" i="51"/>
  <c r="C28" i="51"/>
  <c r="C27" i="51"/>
  <c r="C26" i="51"/>
  <c r="C25" i="51"/>
  <c r="C24" i="51"/>
  <c r="C23" i="51"/>
  <c r="C19" i="51"/>
  <c r="C18" i="51"/>
  <c r="C17" i="51"/>
  <c r="F4" i="51" l="1"/>
  <c r="C13" i="51" l="1"/>
  <c r="J4" i="51"/>
  <c r="G4" i="51"/>
  <c r="C4" i="51"/>
  <c r="AQ4" i="51" l="1"/>
  <c r="AP4" i="51"/>
  <c r="AM4" i="51"/>
  <c r="AA4" i="51"/>
  <c r="X4" i="51"/>
  <c r="V4" i="51"/>
  <c r="U4" i="51"/>
  <c r="T4" i="51"/>
  <c r="R4" i="51"/>
  <c r="P4" i="51"/>
  <c r="O4" i="51"/>
  <c r="AB4" i="51" l="1"/>
  <c r="I6" i="42" l="1"/>
  <c r="J6" i="42" s="1"/>
  <c r="C6" i="42"/>
  <c r="D6" i="42" s="1"/>
  <c r="C17" i="42" l="1"/>
  <c r="D17" i="42" s="1"/>
  <c r="C18" i="42"/>
  <c r="D18" i="42" s="1"/>
  <c r="C19" i="42"/>
  <c r="D19" i="42" s="1"/>
  <c r="C20" i="42"/>
  <c r="C16" i="42"/>
  <c r="D16" i="42" l="1"/>
  <c r="I3" i="42"/>
  <c r="J3" i="42" s="1"/>
  <c r="I4" i="42"/>
  <c r="J4" i="42" s="1"/>
  <c r="I5" i="42"/>
  <c r="J5" i="42" s="1"/>
  <c r="I7" i="42"/>
  <c r="J7" i="42" s="1"/>
  <c r="I8" i="42"/>
  <c r="J8" i="42" s="1"/>
  <c r="I9" i="42"/>
  <c r="J9" i="42" s="1"/>
  <c r="D20" i="42"/>
  <c r="C4" i="42"/>
  <c r="D4" i="42" s="1"/>
  <c r="C12" i="51"/>
  <c r="B4" i="51"/>
  <c r="C8" i="51"/>
  <c r="C16" i="51"/>
  <c r="C14" i="51"/>
  <c r="C11" i="51"/>
  <c r="M29" i="41"/>
  <c r="C9" i="42"/>
  <c r="D9" i="42" s="1"/>
  <c r="R16" i="35"/>
  <c r="Q16" i="35"/>
  <c r="P16" i="35"/>
  <c r="C5" i="42"/>
  <c r="D5" i="42" s="1"/>
  <c r="C7" i="42"/>
  <c r="D7" i="42" s="1"/>
  <c r="C8" i="42"/>
  <c r="D8" i="42" s="1"/>
  <c r="C3" i="42"/>
  <c r="D3" i="42" s="1"/>
  <c r="R15" i="35"/>
  <c r="Q15" i="35"/>
  <c r="P15" i="35"/>
  <c r="P14" i="35"/>
  <c r="M30" i="41"/>
  <c r="M28" i="41"/>
  <c r="M27" i="41"/>
  <c r="M26" i="41"/>
  <c r="M25" i="41"/>
  <c r="M24" i="41"/>
  <c r="M23" i="41"/>
  <c r="M22" i="41"/>
  <c r="M21" i="41"/>
  <c r="M20" i="41"/>
  <c r="M19" i="41"/>
  <c r="M18" i="41"/>
  <c r="M17" i="41"/>
  <c r="M16" i="41"/>
  <c r="M15" i="41"/>
  <c r="M14" i="41"/>
  <c r="M13" i="41"/>
  <c r="M12" i="41"/>
  <c r="M11" i="41"/>
  <c r="M10" i="41"/>
  <c r="M9" i="41"/>
  <c r="M8" i="41"/>
  <c r="M7" i="41"/>
  <c r="M6" i="41"/>
  <c r="N6" i="41" s="1"/>
  <c r="Z4" i="51" l="1"/>
  <c r="C10" i="51"/>
  <c r="C7" i="51" s="1"/>
  <c r="C22" i="51"/>
  <c r="D21" i="42"/>
  <c r="D10" i="42"/>
  <c r="C10" i="42" s="1"/>
  <c r="C21" i="42" l="1"/>
  <c r="I10" i="42" s="1"/>
  <c r="J10" i="42" s="1"/>
  <c r="C37" i="51"/>
  <c r="C21" i="51"/>
  <c r="C33" i="51"/>
  <c r="C32" i="51"/>
  <c r="C34" i="51"/>
  <c r="C36" i="51"/>
  <c r="C35" i="51"/>
  <c r="C31" i="51" l="1"/>
  <c r="J11" i="42" l="1"/>
  <c r="I11" i="42" l="1"/>
  <c r="D9" i="35" s="1"/>
  <c r="I4" i="51" l="1"/>
</calcChain>
</file>

<file path=xl/sharedStrings.xml><?xml version="1.0" encoding="utf-8"?>
<sst xmlns="http://schemas.openxmlformats.org/spreadsheetml/2006/main" count="2328" uniqueCount="1256">
  <si>
    <t xml:space="preserve"> </t>
  </si>
  <si>
    <t>RFC #</t>
  </si>
  <si>
    <t>TITLE</t>
  </si>
  <si>
    <t>TYPE</t>
  </si>
  <si>
    <t>DESCRIPTION AND JUSTIFICATION</t>
  </si>
  <si>
    <t>IMPLEMENTING TEAM</t>
  </si>
  <si>
    <t>Change Requestor</t>
  </si>
  <si>
    <t>IMPACT</t>
  </si>
  <si>
    <t>Risk Level</t>
  </si>
  <si>
    <t>REQUEST TARGET DATE</t>
  </si>
  <si>
    <t>REMARKS</t>
  </si>
  <si>
    <t>Discussion During PreCAB</t>
  </si>
  <si>
    <t>Month</t>
  </si>
  <si>
    <t>URGENCY</t>
  </si>
  <si>
    <t>SCOPE</t>
  </si>
  <si>
    <t>NATURE</t>
  </si>
  <si>
    <t>SYSTEM</t>
  </si>
  <si>
    <t>PRE-CAB DATE</t>
  </si>
  <si>
    <t>CHANGE REQUESTOR</t>
  </si>
  <si>
    <t>BY IMPLEMENTING TEAM (Specific)</t>
  </si>
  <si>
    <t>Endorsement REMARKS</t>
  </si>
  <si>
    <t>*SIDE NOTES</t>
  </si>
  <si>
    <t>RFCSTATUS</t>
  </si>
  <si>
    <t>PIE UPLOADED IN CITSM</t>
  </si>
  <si>
    <t>BACKOUT PLAN</t>
  </si>
  <si>
    <t>CURRENT CITSM STATUS</t>
  </si>
  <si>
    <t>OATC STATUS</t>
  </si>
  <si>
    <t>RELEASE CHECKLIST</t>
  </si>
  <si>
    <t>CHANGE PLAN</t>
  </si>
  <si>
    <t>MOP ATTACHED</t>
  </si>
  <si>
    <t>By Change Owner</t>
  </si>
  <si>
    <t>IMPLEMENTED WITH Concerns (SA/NSA)</t>
  </si>
  <si>
    <t>By Team (Unauthorized, Emergency)</t>
  </si>
  <si>
    <t>Change with Service Downtime (Yes/No?)</t>
  </si>
  <si>
    <t>SYSTEM (Specific)</t>
  </si>
  <si>
    <r>
      <t>EXTENDED Service 
DOWNTIME (</t>
    </r>
    <r>
      <rPr>
        <sz val="10"/>
        <color theme="0"/>
        <rFont val="Calibri Light"/>
        <family val="2"/>
        <scheme val="major"/>
      </rPr>
      <t xml:space="preserve">*of the Change) </t>
    </r>
  </si>
  <si>
    <t>IR Ticket Number</t>
  </si>
  <si>
    <t>WITH IR?</t>
  </si>
  <si>
    <t>IR LEVEL</t>
  </si>
  <si>
    <t>Issue description</t>
  </si>
  <si>
    <t>RCA</t>
  </si>
  <si>
    <t>ACTION PERFORMED</t>
  </si>
  <si>
    <t>PIE CATEGORIZATION</t>
  </si>
  <si>
    <t>PEOPLE, PROCESS, PRODUCT, PARTNER</t>
  </si>
  <si>
    <t>ISSUE SOURCE</t>
  </si>
  <si>
    <t>Preventive Actions</t>
  </si>
  <si>
    <t>Control</t>
  </si>
  <si>
    <t>Control Reason based on Issue description</t>
  </si>
  <si>
    <t>5 WHYS</t>
  </si>
  <si>
    <t>Other Info</t>
  </si>
  <si>
    <t>ABC</t>
  </si>
  <si>
    <t>Expedited Reason</t>
  </si>
  <si>
    <t>Project / BAU</t>
  </si>
  <si>
    <t>Parent RFC</t>
  </si>
  <si>
    <t>Related to a previous RFC?</t>
  </si>
  <si>
    <t>Rework?</t>
  </si>
  <si>
    <t>&lt;Free text&gt;</t>
  </si>
  <si>
    <t>Change Plan Tab</t>
  </si>
  <si>
    <t>Children RFCs Tab</t>
  </si>
  <si>
    <t>A) Change Details</t>
  </si>
  <si>
    <t>RFC Number</t>
  </si>
  <si>
    <t>Target Implementation Date</t>
  </si>
  <si>
    <t>RFC Title</t>
  </si>
  <si>
    <t>Change Owner</t>
  </si>
  <si>
    <t>Change Owner Group</t>
  </si>
  <si>
    <t>Approved by</t>
  </si>
  <si>
    <t>System Name</t>
  </si>
  <si>
    <t>Change Type</t>
  </si>
  <si>
    <t>Related to Fix</t>
  </si>
  <si>
    <t>Project/BAU</t>
  </si>
  <si>
    <t>B) Risk Calculator</t>
  </si>
  <si>
    <t>C) Change General Info</t>
  </si>
  <si>
    <t>Change Requestor CIT</t>
  </si>
  <si>
    <t>Change Requestor Group</t>
  </si>
  <si>
    <t>BG &amp; Justification</t>
  </si>
  <si>
    <t>Scope</t>
  </si>
  <si>
    <t>Benefits</t>
  </si>
  <si>
    <t>Business Owner / PCT</t>
  </si>
  <si>
    <t>Req. if Appl.</t>
  </si>
  <si>
    <t>Supporting Team</t>
  </si>
  <si>
    <t>D) Risk Mngmt. (If High Only)</t>
  </si>
  <si>
    <t>Risk Event</t>
  </si>
  <si>
    <t>Impact</t>
  </si>
  <si>
    <t>Probability</t>
  </si>
  <si>
    <t>Action</t>
  </si>
  <si>
    <t>Response</t>
  </si>
  <si>
    <t>Owner</t>
  </si>
  <si>
    <t>Do not modify</t>
  </si>
  <si>
    <t>Application-Configuration</t>
  </si>
  <si>
    <t>New Criteria</t>
  </si>
  <si>
    <t>Application-Decommission</t>
  </si>
  <si>
    <t>Impact to Other Systems</t>
  </si>
  <si>
    <t>Value</t>
  </si>
  <si>
    <t>Implementation Coordination Complexity</t>
  </si>
  <si>
    <t>Technical Change Experience</t>
  </si>
  <si>
    <t>Implementation Coordination Complexity (External)</t>
  </si>
  <si>
    <t>Application-Migration</t>
  </si>
  <si>
    <t xml:space="preserve">None, or with 1 or more Productivity Critical systems </t>
  </si>
  <si>
    <t>Requiring technical coordination involving 1-2 CIT work groups</t>
  </si>
  <si>
    <t>Existing technology, with considerable experience</t>
  </si>
  <si>
    <t>None, or with 1 Vendor</t>
  </si>
  <si>
    <t>Application-Patch</t>
  </si>
  <si>
    <t>1 to 2 Business or Mission Critical  systems</t>
  </si>
  <si>
    <t>Requiring technical coordination involving more than 2 CIT work groups</t>
  </si>
  <si>
    <t>New technology, limited experience</t>
  </si>
  <si>
    <t>Involving 2 Vendors</t>
  </si>
  <si>
    <t>Application-Provision</t>
  </si>
  <si>
    <t>3 or more Business or Mission Critical systems</t>
  </si>
  <si>
    <t>Requiring technical and business coordination (e.g. business has to temporarily adjust their standard operating procedures)</t>
  </si>
  <si>
    <t>New technology, no experience</t>
  </si>
  <si>
    <t>Involving 3 or more Vendors</t>
  </si>
  <si>
    <t>Application-Upgrade</t>
  </si>
  <si>
    <t>Application-Modification</t>
  </si>
  <si>
    <t>Impact to System &amp; Service Availability</t>
  </si>
  <si>
    <t>Roll Back Effort</t>
  </si>
  <si>
    <t>Business Impact</t>
  </si>
  <si>
    <t>Critical_Facilities-Configuration</t>
  </si>
  <si>
    <t>With or without system downtime but no service outage</t>
  </si>
  <si>
    <t>Roll back plan in place and easily executed and with no Service Outage</t>
  </si>
  <si>
    <t>None</t>
  </si>
  <si>
    <t>Critical_Facilities-Decomission</t>
  </si>
  <si>
    <t>With service outage less than one hour</t>
  </si>
  <si>
    <t>Roll back possible, though not easily executed or with Service Outage</t>
  </si>
  <si>
    <t>Financial</t>
  </si>
  <si>
    <t>Yes / No / N/A</t>
  </si>
  <si>
    <t>Critical_Facilities-Preventive Maintenance</t>
  </si>
  <si>
    <t>With service outage more than one hour</t>
  </si>
  <si>
    <t>Roll back difficult, impossible or undesirable or with Service Outage</t>
  </si>
  <si>
    <t>Legal/Regulatory</t>
  </si>
  <si>
    <t>Yes / No / Intermittent</t>
  </si>
  <si>
    <t>Yes</t>
  </si>
  <si>
    <t>Critical_Facilities-Provision</t>
  </si>
  <si>
    <t>Financial &amp; Legal/Regulatory</t>
  </si>
  <si>
    <t>Service is down</t>
  </si>
  <si>
    <t>No</t>
  </si>
  <si>
    <t>Critical_Facilities-Upgrade</t>
  </si>
  <si>
    <t>Driver</t>
  </si>
  <si>
    <t>Service is intermittent or degraded</t>
  </si>
  <si>
    <t>N/A</t>
  </si>
  <si>
    <t>Critical_Facilities-Modification</t>
  </si>
  <si>
    <t>Project</t>
  </si>
  <si>
    <t>Business</t>
  </si>
  <si>
    <t>Yes / No</t>
  </si>
  <si>
    <t>No service disruption</t>
  </si>
  <si>
    <t>Database-Backup</t>
  </si>
  <si>
    <t>BAU</t>
  </si>
  <si>
    <t>Technology / CIT</t>
  </si>
  <si>
    <t>Database-Configuration</t>
  </si>
  <si>
    <t>Operational Initiative (OI)</t>
  </si>
  <si>
    <t>Database-Decommission</t>
  </si>
  <si>
    <t>Security Risk Criteria</t>
  </si>
  <si>
    <t>Groups</t>
  </si>
  <si>
    <t>Full Name</t>
  </si>
  <si>
    <t>Database-Migration</t>
  </si>
  <si>
    <t>LMH</t>
  </si>
  <si>
    <t>Cybersecurity</t>
  </si>
  <si>
    <t>Database-Upgrade</t>
  </si>
  <si>
    <t>Low</t>
  </si>
  <si>
    <t>SDO-AS</t>
  </si>
  <si>
    <t>SDO-Application Services</t>
  </si>
  <si>
    <t>Database-Modification</t>
  </si>
  <si>
    <t>Medium</t>
  </si>
  <si>
    <t>SDO-Core</t>
  </si>
  <si>
    <t>SDO-Core Network</t>
  </si>
  <si>
    <t>Firewall-Configuration</t>
  </si>
  <si>
    <t>High</t>
  </si>
  <si>
    <t>SDO-EUS</t>
  </si>
  <si>
    <t>SDO-End User Services</t>
  </si>
  <si>
    <t>Firewall-Decommission</t>
  </si>
  <si>
    <t>Skill Level</t>
  </si>
  <si>
    <t>Loss of confidentiality</t>
  </si>
  <si>
    <t>Please fill out Security Tab:</t>
  </si>
  <si>
    <t>SDO-SMM</t>
  </si>
  <si>
    <t>SDO-Systems Management and Monitoring</t>
  </si>
  <si>
    <t>Firewall-Preventive Maintenance</t>
  </si>
  <si>
    <t>Security Penetration Skills</t>
  </si>
  <si>
    <t>Minimal non-sensitive data disclosed</t>
  </si>
  <si>
    <t>SDO-SOC</t>
  </si>
  <si>
    <t>SDO-Security Operations</t>
  </si>
  <si>
    <t>Firewall-Provision</t>
  </si>
  <si>
    <t>Network and Programming Skills</t>
  </si>
  <si>
    <t xml:space="preserve">Minimal critical data disclosed </t>
  </si>
  <si>
    <t>Q1</t>
  </si>
  <si>
    <t>SDO-IT Platforms</t>
  </si>
  <si>
    <t>SDO-IT Platforms Administration</t>
  </si>
  <si>
    <t>Firewall-Upgrade</t>
  </si>
  <si>
    <t>Advanced Computer Users</t>
  </si>
  <si>
    <t xml:space="preserve">Extensive non-sensitive data disclosed </t>
  </si>
  <si>
    <t>Yes.  It will require change on any of the following: Firewall, Active Directory, DNS, DHCP, System Center Configuration Manager, Patch link, Intrusion Prevention System, Virtual Private Network (VPN).</t>
  </si>
  <si>
    <t>EIA</t>
  </si>
  <si>
    <t>Enterprise ICT Architecture</t>
  </si>
  <si>
    <t>Firewall-Modification</t>
  </si>
  <si>
    <t>Some Technicak Skills</t>
  </si>
  <si>
    <t xml:space="preserve">Extensive critical data disclosed </t>
  </si>
  <si>
    <t>Yes.  It will require change on any of the following: Volume Activation Management Tool, McAfee, Symantec for Sharepoint, Ironport, Airwatch, Digital certificates, Microsoft Bitlocker (MBAM) , Intune, Microsoft Enterprise Mobility Suite, Nessus Vulnerability Assessment Tool, AV , Secure Web Gateway, Wireless IPS (WIPS).</t>
  </si>
  <si>
    <t>SolDel-CMS</t>
  </si>
  <si>
    <t>SolDel-Customer Management Solutions</t>
  </si>
  <si>
    <t>Network_Access-Configuration</t>
  </si>
  <si>
    <t>Routing for wireless LAN at Business; Vlan segmentation for MOC; configuration of dual link for Pagbilao; PARCS Frequency Configuration</t>
  </si>
  <si>
    <t>No Technical Skills</t>
  </si>
  <si>
    <t xml:space="preserve">All data disclosed </t>
  </si>
  <si>
    <t>No. It will not require change on any existing Security tool.</t>
  </si>
  <si>
    <t>SolDel-CorpSol</t>
  </si>
  <si>
    <t>SolDel-Corporate Solutions</t>
  </si>
  <si>
    <t>Network_Access-Decommission</t>
  </si>
  <si>
    <t>Replacement of LAN switches at Sectors</t>
  </si>
  <si>
    <t>SolDel-EDMS</t>
  </si>
  <si>
    <t>Network_Access-Preventive Maintenance</t>
  </si>
  <si>
    <t>Holy week preventive maintenance. Tetra preventive maintenance. No change in config</t>
  </si>
  <si>
    <t>Motive</t>
  </si>
  <si>
    <t>Q2</t>
  </si>
  <si>
    <t>SolDel-SS</t>
  </si>
  <si>
    <t>SolDel-Shared Services</t>
  </si>
  <si>
    <t>Network_Access-Provision</t>
  </si>
  <si>
    <t xml:space="preserve">Installation of new AMIIS collector/ cpe Base station; Installation of new router for business center. 
</t>
  </si>
  <si>
    <t>Low or No Reward</t>
  </si>
  <si>
    <t>Loss of integrity</t>
  </si>
  <si>
    <t>Yes.  It will require modification on the existing privilege accounts  or creation of new privilege access.</t>
  </si>
  <si>
    <t>Tel-Access</t>
  </si>
  <si>
    <t>Telecoms Access Network</t>
  </si>
  <si>
    <t>Network_Access-Upgrade</t>
  </si>
  <si>
    <t>Change of cisco 6750 to 6850 at MOC. Replacement of LAN switches at Sectors</t>
  </si>
  <si>
    <t>Possible Reward</t>
  </si>
  <si>
    <t xml:space="preserve">Minimal slightly corrupt data </t>
  </si>
  <si>
    <t>No.  It will require access modification but will not entail privilege access.</t>
  </si>
  <si>
    <t>Tel-ICT FM</t>
  </si>
  <si>
    <t>Telecoms ICT Facilities Management</t>
  </si>
  <si>
    <t>Network_Access-Modification</t>
  </si>
  <si>
    <t>High Reward</t>
  </si>
  <si>
    <t xml:space="preserve">Minimal seriously corrupt data </t>
  </si>
  <si>
    <t xml:space="preserve">No.  It has no impact at all on user access or privilege account. </t>
  </si>
  <si>
    <t>Tel-Transport</t>
  </si>
  <si>
    <t>Telecoms Transport Network</t>
  </si>
  <si>
    <t>Network_Core-Configuration</t>
  </si>
  <si>
    <t xml:space="preserve">Extensive slightly corrupt data </t>
  </si>
  <si>
    <t>Q3</t>
  </si>
  <si>
    <t>Network_Core-Decommission</t>
  </si>
  <si>
    <t>OPPORTUNITY</t>
  </si>
  <si>
    <t xml:space="preserve">Extensive seriously corrupt data </t>
  </si>
  <si>
    <t>Yes. The change will involve disclosure of confidential information.</t>
  </si>
  <si>
    <t>Network_Core-Preventive Maintenance</t>
  </si>
  <si>
    <t>Full Access or Expensive Resources Required</t>
  </si>
  <si>
    <t xml:space="preserve">All data totally corrupt </t>
  </si>
  <si>
    <t>No.  The change will not involve disclosure of confidential information.</t>
  </si>
  <si>
    <t>Network_Core-Provision</t>
  </si>
  <si>
    <t>Special Access or Resources Required</t>
  </si>
  <si>
    <t>Network_Core-Upgrade</t>
  </si>
  <si>
    <t>Some Access or Some Resources Required</t>
  </si>
  <si>
    <t>Loss of availability</t>
  </si>
  <si>
    <t>Q4</t>
  </si>
  <si>
    <t>Network_Core-Modification</t>
  </si>
  <si>
    <t>No Access or No Resources Required</t>
  </si>
  <si>
    <t xml:space="preserve">Minimal secondary services interrupted </t>
  </si>
  <si>
    <t xml:space="preserve">Yes, this will result to new service definition to our Service Catalogue. </t>
  </si>
  <si>
    <t>Network_Transport-Configuration</t>
  </si>
  <si>
    <t>Reroute Data link for Pagbilao/ Transfer of Malaya_Teresa &amp; Duhat_Novaliches from existing Freq. to new Freq</t>
  </si>
  <si>
    <t xml:space="preserve">Minimal primary services interrupted </t>
  </si>
  <si>
    <t>No.  Service already exists in our Service Catalogue.</t>
  </si>
  <si>
    <t>Network_Transport-Decommission</t>
  </si>
  <si>
    <t>Decommissioning of Alcatel 7500</t>
  </si>
  <si>
    <t>SIZE</t>
  </si>
  <si>
    <t xml:space="preserve">Extensive secondary services interrupted </t>
  </si>
  <si>
    <t>Network_Transport-Preventive Maintenance</t>
  </si>
  <si>
    <t>Holy week preventive maintenance. No change in config</t>
  </si>
  <si>
    <t>Developers</t>
  </si>
  <si>
    <t xml:space="preserve">Extensive primary services interrupted </t>
  </si>
  <si>
    <t>Q5</t>
  </si>
  <si>
    <t>Network_Transport-Provision</t>
  </si>
  <si>
    <t>(data link) Provision of data link/ route for new Business Center/ ADMS CPE/ Tetra link/ PARCS base station/ Wireless LAN link/ Voice VLAN link; (new MPLS node) *no historical yet.</t>
  </si>
  <si>
    <t>System Administrators</t>
  </si>
  <si>
    <t xml:space="preserve">All services completely lost </t>
  </si>
  <si>
    <t>The system is currently not exposed. Change will expose it.</t>
  </si>
  <si>
    <t>Network_Transport-Upgrade</t>
  </si>
  <si>
    <t>Upgrade of MPLS  Upgrade of Kamagong ASR IOS Version from 4.2.3 to 5.3.3.</t>
  </si>
  <si>
    <t>Intranet Users</t>
  </si>
  <si>
    <t>The system is currently exposed.  Modification is required on current settings.</t>
  </si>
  <si>
    <t>Network_Transport-Modification</t>
  </si>
  <si>
    <t>Partners</t>
  </si>
  <si>
    <t>Loss of accountability</t>
  </si>
  <si>
    <t>The system is currently exposed.  Modification is not required on current settings</t>
  </si>
  <si>
    <t>Security_Tools-Configuration</t>
  </si>
  <si>
    <t>Configuration of Active Diretory</t>
  </si>
  <si>
    <t>Authenticated Users</t>
  </si>
  <si>
    <t xml:space="preserve">Fully traceable </t>
  </si>
  <si>
    <t xml:space="preserve">The system is not and will not be exposed to the Internet. </t>
  </si>
  <si>
    <t>Security_Tools-Decommission</t>
  </si>
  <si>
    <t>Decommissioning of SIEM</t>
  </si>
  <si>
    <t>Anonymous Internet Users</t>
  </si>
  <si>
    <t xml:space="preserve">Possibly traceable </t>
  </si>
  <si>
    <t>Security_Tools-Preventive Maintenance</t>
  </si>
  <si>
    <t>*no historical</t>
  </si>
  <si>
    <t xml:space="preserve">Completely anonymous </t>
  </si>
  <si>
    <t>Security_Tools-Provision</t>
  </si>
  <si>
    <t>?</t>
  </si>
  <si>
    <t>Security_Tools-Migration</t>
  </si>
  <si>
    <t>*no historical yet.</t>
  </si>
  <si>
    <t>Security_Tools-Upgrade</t>
  </si>
  <si>
    <t>New windows OS Patch for Workstation / Servers; Patch updates for McAfee</t>
  </si>
  <si>
    <t>Security_Tools-Modification</t>
  </si>
  <si>
    <t>Server-Backup</t>
  </si>
  <si>
    <t>Risk</t>
  </si>
  <si>
    <t>Fix</t>
  </si>
  <si>
    <t>Server-Configuration</t>
  </si>
  <si>
    <t>Accept</t>
  </si>
  <si>
    <t>Yes, Rework</t>
  </si>
  <si>
    <t>Server-Decommission</t>
  </si>
  <si>
    <t>Mitigate</t>
  </si>
  <si>
    <t>Yes, New Issue</t>
  </si>
  <si>
    <t>Server-Migration</t>
  </si>
  <si>
    <t>Transfer</t>
  </si>
  <si>
    <t>Server-Preventive Maintenance</t>
  </si>
  <si>
    <t>Server-Provision</t>
  </si>
  <si>
    <t>Server-Upgrade</t>
  </si>
  <si>
    <t>Server-Modification</t>
  </si>
  <si>
    <t>Storage-Backup</t>
  </si>
  <si>
    <t>Storage-Configuration</t>
  </si>
  <si>
    <t>Storage-Decommission</t>
  </si>
  <si>
    <t>Storage-Migration</t>
  </si>
  <si>
    <t>Storage-Preventive Maintenance</t>
  </si>
  <si>
    <t>Storage-Provision</t>
  </si>
  <si>
    <t>Storage-Upgrade</t>
  </si>
  <si>
    <t>Storage-Modification</t>
  </si>
  <si>
    <t>Telephony-Configuration</t>
  </si>
  <si>
    <t xml:space="preserve">Configuration CUCM; </t>
  </si>
  <si>
    <t>Telephony-Decommission</t>
  </si>
  <si>
    <t>Replacement of Legacy Telephony</t>
  </si>
  <si>
    <t>Telephony-Preventive Maintenance</t>
  </si>
  <si>
    <t>Holy week preventive maintenance</t>
  </si>
  <si>
    <t>Telephony-Provision</t>
  </si>
  <si>
    <t>installation new VG; installation of CUCM</t>
  </si>
  <si>
    <t>Telephony-Upgrade</t>
  </si>
  <si>
    <t>Telephony-Modification</t>
  </si>
  <si>
    <t>Tetra-Configuration</t>
  </si>
  <si>
    <t>Configuration of dual link for Tetra Base Station</t>
  </si>
  <si>
    <t>Tetra-Decommission</t>
  </si>
  <si>
    <t xml:space="preserve">*historical yet </t>
  </si>
  <si>
    <t>Tetra-Preventive Maintenance</t>
  </si>
  <si>
    <t>Preventive maintenance of TBS</t>
  </si>
  <si>
    <t>Tetra-Provision</t>
  </si>
  <si>
    <t>*historical yet</t>
  </si>
  <si>
    <t>Tetra-Upgrade</t>
  </si>
  <si>
    <t>TNX patch upgrade; Base station Upgrade.</t>
  </si>
  <si>
    <t>Tetra-Modification</t>
  </si>
  <si>
    <t>Others-Please Specify</t>
  </si>
  <si>
    <t>5 –higher chance of encountering an issue</t>
  </si>
  <si>
    <t>1 – lowest chance of encountering an issue</t>
  </si>
  <si>
    <t>Risk Calculator</t>
  </si>
  <si>
    <t>Category</t>
  </si>
  <si>
    <t>Risk Calculator w/ Sec</t>
  </si>
  <si>
    <t>8-14</t>
  </si>
  <si>
    <t>Implementation Coordination Complexity (external)</t>
  </si>
  <si>
    <t>Sec.</t>
  </si>
  <si>
    <t>Error Message for Calculator:</t>
  </si>
  <si>
    <t>Please fill out all information below:</t>
  </si>
  <si>
    <t>Security Risk Calculator</t>
  </si>
  <si>
    <t>4-6</t>
  </si>
  <si>
    <r>
      <rPr>
        <b/>
        <sz val="18"/>
        <color theme="1"/>
        <rFont val="Calibri"/>
        <family val="2"/>
      </rPr>
      <t xml:space="preserve">Revision History
</t>
    </r>
    <r>
      <rPr>
        <b/>
        <sz val="8"/>
        <color theme="1"/>
        <rFont val="Calibri"/>
        <family val="2"/>
      </rPr>
      <t>SERVICE TRANSITION MANAGEMENT</t>
    </r>
  </si>
  <si>
    <t>Document Information</t>
  </si>
  <si>
    <t>Rev. No.</t>
  </si>
  <si>
    <t>Description of Change</t>
  </si>
  <si>
    <t>Author</t>
  </si>
  <si>
    <t>Reviewed and Approved By</t>
  </si>
  <si>
    <t>Date</t>
  </si>
  <si>
    <t>Initial Version</t>
  </si>
  <si>
    <t>Edlyn Aspacio / Juan Paulo Rodriguez</t>
  </si>
  <si>
    <t>Genolyn Paraiso</t>
  </si>
  <si>
    <t>Updated the tabs, corrected formula, removed repetitive fields such as Planned Start and End Dates etc</t>
  </si>
  <si>
    <t>MERALCO CONFIDENTIAL                                                                                                                                                                             End of Page 1</t>
  </si>
  <si>
    <t>Application</t>
  </si>
  <si>
    <t>Critical_Facilities</t>
  </si>
  <si>
    <t>Database</t>
  </si>
  <si>
    <t>Firewall</t>
  </si>
  <si>
    <t>Network_Access</t>
  </si>
  <si>
    <t>Network_Core</t>
  </si>
  <si>
    <t>Network_Transport</t>
  </si>
  <si>
    <t>Security_Tools</t>
  </si>
  <si>
    <t>Server</t>
  </si>
  <si>
    <t>Storage</t>
  </si>
  <si>
    <t>Telephony</t>
  </si>
  <si>
    <t>Tetra</t>
  </si>
  <si>
    <t>Others</t>
  </si>
  <si>
    <t>Configuration</t>
  </si>
  <si>
    <t>Backup</t>
  </si>
  <si>
    <t>Please Specify</t>
  </si>
  <si>
    <t>Decommission</t>
  </si>
  <si>
    <t>Migration</t>
  </si>
  <si>
    <t>Preventive Maintenance</t>
  </si>
  <si>
    <t>Patch</t>
  </si>
  <si>
    <t>Provision</t>
  </si>
  <si>
    <t>Upgrade</t>
  </si>
  <si>
    <t>Modification</t>
  </si>
  <si>
    <r>
      <t xml:space="preserve">Change and Release Plan Guide
</t>
    </r>
    <r>
      <rPr>
        <sz val="8"/>
        <color theme="1"/>
        <rFont val="Calibri"/>
        <family val="2"/>
        <scheme val="minor"/>
      </rPr>
      <t>SERVICE TRANSITION MANAGEMENT</t>
    </r>
  </si>
  <si>
    <t>FR-7.4-001
Rev. Code: 0</t>
  </si>
  <si>
    <t xml:space="preserve"> 1. STM Guidelines</t>
  </si>
  <si>
    <t>1.1 Quick Guide</t>
  </si>
  <si>
    <r>
      <rPr>
        <sz val="11"/>
        <color theme="1"/>
        <rFont val="Calibri Light"/>
        <family val="2"/>
        <scheme val="major"/>
      </rPr>
      <t xml:space="preserve">1. File the Change in CITSM and fill out all fields marked with "*". 
</t>
    </r>
    <r>
      <rPr>
        <b/>
        <sz val="11"/>
        <color theme="1"/>
        <rFont val="Calibri Light"/>
        <family val="2"/>
        <scheme val="major"/>
      </rPr>
      <t xml:space="preserve">Ensure </t>
    </r>
    <r>
      <rPr>
        <sz val="11"/>
        <color theme="1"/>
        <rFont val="Calibri Light"/>
        <family val="2"/>
        <scheme val="major"/>
      </rPr>
      <t>that</t>
    </r>
    <r>
      <rPr>
        <b/>
        <sz val="11"/>
        <color theme="1"/>
        <rFont val="Calibri Light"/>
        <family val="2"/>
        <scheme val="major"/>
      </rPr>
      <t xml:space="preserve"> "Target Date" </t>
    </r>
    <r>
      <rPr>
        <sz val="11"/>
        <color theme="1"/>
        <rFont val="Calibri Light"/>
        <family val="2"/>
        <scheme val="major"/>
      </rPr>
      <t>field</t>
    </r>
    <r>
      <rPr>
        <b/>
        <sz val="11"/>
        <color theme="1"/>
        <rFont val="Calibri Light"/>
        <family val="2"/>
        <scheme val="major"/>
      </rPr>
      <t xml:space="preserve"> is accurate</t>
    </r>
    <r>
      <rPr>
        <sz val="11"/>
        <color theme="1"/>
        <rFont val="Calibri Light"/>
        <family val="2"/>
        <scheme val="major"/>
      </rPr>
      <t xml:space="preserve"> and up to date and</t>
    </r>
    <r>
      <rPr>
        <b/>
        <sz val="11"/>
        <color theme="1"/>
        <rFont val="Calibri Light"/>
        <family val="2"/>
        <scheme val="major"/>
      </rPr>
      <t xml:space="preserve"> status is set to "For CAB Approval". </t>
    </r>
  </si>
  <si>
    <t>2. Stand alone / Mother RFC scenarios.
a) IF this Change and Release Plan is for a Stand Alone RFC, accomplish all tabs as necessary.
b) IF this Change and Release Plan is for a Mother RFC and child RFCs are under a SINGLE Change Owner Group. 
A Change and Release Plan will be created per System/Equipment and all changes will be summarized under one Change and Release Plan. 
If there are multiple changes to a single System/Equipment there is no need to create a Change and Release Plan for each child RFC.
c) IF this Change and Release Plan is for a Mother RFC  and child RFCs are shared among MULTIPLE Change Owner Groups. 
Change and Release Plan will be created for the Mother RFC which will be maintained by the Change Owner Group who is requesting support for their initiative.
A Change and Release Plan will be created per System/Equipment and all changes will be summarized under one Change and Release Plan. 
***Ensure that RFCs are linked properly in CITSM***</t>
  </si>
  <si>
    <t>3. For Firewall Policy RFCs, fill out the "Firewall Policy Change and Release Plan"</t>
  </si>
  <si>
    <t>4. Release Checklist 
a) Ensure that all items in the Release Checklist have been declared if applicable or not.
b) Ensure that all the required artifacts are embedded in the Release Checklist tab or attached in CITSM.</t>
  </si>
  <si>
    <t>5. Create the Release Notification and RFC Business Impact Acceptance form as aligned with the CITSM data.</t>
  </si>
  <si>
    <t>6. Take note of the cut off time. Should the RFC be filed after the cut off time and there is a need to expedite the RFC 
Send an email to : Service Transition Management &lt;group.service.transition.management@meralco.com.ph&gt;
Stating the Reason why the RFC needs to be expedited: 
Allowable reasons:
- Financial impact 
- Legal/regulatory impact
- Security impact 
- Business operational impact (non P1/P2)
- Oversight (e.g. lack of planning)</t>
  </si>
  <si>
    <t xml:space="preserve">7. Service Transition Management will be reviewing all documents that are included in the cut off and inform you of any lacking documents. 
If you have provided all necessary documents, you will receive an invite to discuss the RFC further in a PreCAB session. Please ensure that the Change Owner is present or represented. </t>
  </si>
  <si>
    <t xml:space="preserve">8. After PreCAB, all open items must be accomplished before being endorsed to CAB. </t>
  </si>
  <si>
    <r>
      <rPr>
        <sz val="11"/>
        <color theme="1"/>
        <rFont val="Calibri Light"/>
        <family val="2"/>
        <scheme val="major"/>
      </rPr>
      <t>9. Service Transition Management will notify you once your change has been reviewed and endorsed by CAB.</t>
    </r>
  </si>
  <si>
    <t>10. After the Hypercare period (Default 10 days), ensure that the Post Implementation Evaluation (PIE) Form has been accomplished in the RFC ticket in CITSM
 Service Transition Management should be informed should any issues arise during deployment, or if any issues arise that are related to the RFC.</t>
  </si>
  <si>
    <r>
      <t>For more information on the process you may refer to the following process manuals:
a) Technical Change Management</t>
    </r>
    <r>
      <rPr>
        <sz val="11"/>
        <color theme="1"/>
        <rFont val="Calibri Light"/>
        <family val="2"/>
        <scheme val="major"/>
      </rPr>
      <t xml:space="preserve">
b) Release and Deployment Management
c) Configuration Management</t>
    </r>
  </si>
  <si>
    <t>1.2 General Terms</t>
  </si>
  <si>
    <t>Field</t>
  </si>
  <si>
    <t>Description</t>
  </si>
  <si>
    <t>RFC</t>
  </si>
  <si>
    <t>A record containing the details of a change. Each change record documents the lifecycle of a single change. An RFC is created for every proposed change request.  RFCs are stored in the CIT Service Manager (CITSM).</t>
  </si>
  <si>
    <t>Mother RFC</t>
  </si>
  <si>
    <t>An RFC record that is used to bundle together multiple changes that share a single objective.</t>
  </si>
  <si>
    <t>The Change Owner is the owner of the configuration item affected by the change request.  The Change Owner is accountable for the completing the requirements of the RFC as it goes through the RFC lifecycle, and for the successful implementation and subsequent closure of the record; and responsible for the accuracy and quality of the RFC and ensuring that it adheres to all relevant process controls.
Other responsibilities include the following:
•        Confirm the requested change is feasible.
•        Prepare the required key documents specific to their domain:  Change and Release plan (which includes the deployment plan, post-implementation tests, and rollback plan).
•        Confirm that schedule is acceptable, and sufficient, competent resource is available to support the implementation and any post-implementation activities.  
•        Ensure change goes through quality checks and other clearances. 
•        Ensure all affected Configuration Items (CI) are defined and changes to attributes and relationships documented.
•        Represent the RFC specific to their domain at relevant assessment discussions and Change Advisory Board (CAB).
•        Ensure that change implemented is within the stated change scope and the change window.
•        Provide feedback on the progress of the change activity until completion, and elevate/escalate any issues encountered for proper action to the Change Requestor, Technical Change Management team, and other relevant stakeholders or groups involved.
•        Close the RFC ticket on time after change implementation with complete Post Implementation Evaluation and other applicable documentations.</t>
  </si>
  <si>
    <t>Change Requestor (ICT)</t>
  </si>
  <si>
    <t>The person who initially perceives the need for a change and executes the steps necessary to meet the initial requirements for a Request for Change (RFC). This may be an end-user, process caretaker or internal to ICT.  Key responsibilities of the Change Requestor:
•       File the change as soon as the need is identified. 
•        Complete the initial RFC details. Completing as much information on the change as possible (this includes the Background, Change justification, Scope, Benefits among others).
• For multiple interdependent RFCs, file the other interrelated RFCs and completing the initial RFC details. 
• Coordinate the requirements and collaborate with Change Owners of other interdependent work streams, support teams, and the business representatives to bring the solution together.
• Secure agreement from and notify all affected stakeholders on planned start and end times for the change
• Represent the RFCs, with a holistic view of all the associated changes,  at relevant assessment discussions and Change Advisory Board (CAB)
• Once initial RFC details have been completed, the Product Owner of the domain affected shall assume the role of the non-ICT change requestor.</t>
  </si>
  <si>
    <t>Release Owner</t>
  </si>
  <si>
    <t>• Prepare and complete Release Checklist &amp; Release Package prior to deployment
• Escalate issues or problems during Release Package development to stakeholders
• Develop the deployment and rollback procedures
• Monitor progress of releases during deployment
• Send out timely communication to stakeholders related to release progress, status and expectations
• Comply with the OATC requirements</t>
  </si>
  <si>
    <t>CAB</t>
  </si>
  <si>
    <t>The Change Advisory Board (CAB) is a body that authorizes changes based on assessment and prioritization of changes. When a CAB is convened, members are chosen to ensure that all changes within the scope of the CAB are adequately assessed from both a business and a technical viewpoint.
The CAB shall recommend the adoption or rejection of changes appropriate for higher-level authorization and recommendations will be submitted to the appropriate change authority.  Other stakeholders may be invited as resource persons as required.</t>
  </si>
  <si>
    <t>Configuration Item</t>
  </si>
  <si>
    <t>An ICT component in use in production or non-production environment that needs to be controlled and managed in order to deliver an ICT service.</t>
  </si>
  <si>
    <t>CI Owner</t>
  </si>
  <si>
    <t>• Ensure all CIs are registered in CMDB with the appropriate status and configuration data. 
• Validate that CI modifications resulting from RFCs implemented are reflected in the CMDB. 
• Overall accountable for their CI data quality and completeness in the CMDB.
• Work with Configuration Management team to identify root causes and implement corrections for any discrepancies identified.
• For non-production environment and End-User Services, the CI owner will be accountable and responsible in updating CI attributes and relationships.</t>
  </si>
  <si>
    <t>Product Owner</t>
  </si>
  <si>
    <t>Refers to the organization responsible for the end-to-end product life cycle
Refers to the organization responsible for defining and developing a specific service or set of services of a product and their component service offerings.</t>
  </si>
  <si>
    <t>Service Owner</t>
  </si>
  <si>
    <t>Refers to the organization / team that has overall, end-to-end responsibility for delivering, maintaining, and decommissioning a specific service or set of services of a product and their component service offerings.</t>
  </si>
  <si>
    <t>Product</t>
  </si>
  <si>
    <t>Refers to applications / system solutions that are developed/acquired to support business needs.</t>
  </si>
  <si>
    <t>Service</t>
  </si>
  <si>
    <t>Refers to product offerings or activities provided to a customer to attain business objectives.</t>
  </si>
  <si>
    <t>Asset Owner</t>
  </si>
  <si>
    <t>Refers to the organization responsible for purchase, build, implement, operate and maintenance of the asset.</t>
  </si>
  <si>
    <t>1.3 RFC Approval &amp; Lead Time</t>
  </si>
  <si>
    <t>Change Model</t>
  </si>
  <si>
    <t>Approver</t>
  </si>
  <si>
    <t>Lead Time - PreCAB to Implementation</t>
  </si>
  <si>
    <t>PreCAB Frequency</t>
  </si>
  <si>
    <t>Cut-Off for PreCAB inclusion</t>
  </si>
  <si>
    <t>Standard</t>
  </si>
  <si>
    <t>A pre-approved change that is generally low risk and follows a procedure or work instruction (Request Fulfillment).  Standard changes are pre-defined and listed as part of the standard changes appendix in the Request Fulfillment process.</t>
  </si>
  <si>
    <t xml:space="preserve"> Pre-approved</t>
  </si>
  <si>
    <t>Follows RF</t>
  </si>
  <si>
    <t>Normal</t>
  </si>
  <si>
    <t xml:space="preserve">Normal change is a non-standard change. It requires  an RFC and shall follow the complete change management process.
Expedited RFC is a Normal Change but does not follow the usual lead time.  It is a means to accommodate time-sensitive but non-emergency changes.
 Allowable reasons: 
- Financial impact 
- Legal/regulatory impact 
- Security impact 
- Business operations impact 
- Oversight
Needs supporting evidence. 
Pre-approval from the Group Head of the Change Requestor must be secured before TCM will process the request.
</t>
  </si>
  <si>
    <t xml:space="preserve">Low </t>
  </si>
  <si>
    <t>Immediate Manager of the  Change Owner and 
STM Manager</t>
  </si>
  <si>
    <t>1 Day</t>
  </si>
  <si>
    <t>MON to FRI
2:30PM onwards</t>
  </si>
  <si>
    <t>10AM of same day as PreCAB</t>
  </si>
  <si>
    <t xml:space="preserve"> 2 Days</t>
  </si>
  <si>
    <t>TUE &amp; THU
10AM – 12NN</t>
  </si>
  <si>
    <t>2 days after PreCAB
(THU onwards or SAT onwards)</t>
  </si>
  <si>
    <t>3 Days</t>
  </si>
  <si>
    <t>TUE only
10 am – 12 noon</t>
  </si>
  <si>
    <t>3 days after PreCAB
(FRI onwards)</t>
  </si>
  <si>
    <t>Emergency</t>
  </si>
  <si>
    <t>Emergency change is an unplanned change  that requires immediate action to restore or prevent service disruption and has a high level of business and service impact.  This is  applicable for P1/P2 incidents.</t>
  </si>
  <si>
    <t xml:space="preserve">Medium / High </t>
  </si>
  <si>
    <t xml:space="preserve">ECAB </t>
  </si>
  <si>
    <t>Anytime</t>
  </si>
  <si>
    <t xml:space="preserve"> 2. Tab Guide &amp; Description</t>
  </si>
  <si>
    <t>2.1 Release Checklist</t>
  </si>
  <si>
    <t>Allt should be filled up for all Changes/RFCs. All items should be accomplished.
Change / Release Owners are responsible for filling this out.
Please note that all items should be fulfilled for before this will be endorsed for PreCAB.</t>
  </si>
  <si>
    <t>2.2 Change Plan</t>
  </si>
  <si>
    <t>2.2.1 Change Details</t>
  </si>
  <si>
    <t>RFC number copied from CITSM</t>
  </si>
  <si>
    <t xml:space="preserve">RFC Title </t>
  </si>
  <si>
    <t>RFC Title copied from CITSM.</t>
  </si>
  <si>
    <t xml:space="preserve">System / Equipment Name </t>
  </si>
  <si>
    <t>System name of the system where the Change will be applied to. If this is a new application, note this by appending "NEW" to the System Name field.</t>
  </si>
  <si>
    <t>System Classification</t>
  </si>
  <si>
    <t>Identify the System classification that will be affected by the change to be implemented. You may select "Other" if System Classification cannot be identified.</t>
  </si>
  <si>
    <t xml:space="preserve">Change Type </t>
  </si>
  <si>
    <t>Identify the type of the change to be implemented. You may select "Other" if Change type cannot be identified.</t>
  </si>
  <si>
    <t>Select "Yes" if the RFC is related to a fix. "Rework" if this is related to a previous RFC and "New Issue" if this is the first time the issue has been brought up. If this is a totally new RFC, select "No".</t>
  </si>
  <si>
    <t>Project / BAU / OI</t>
  </si>
  <si>
    <t>Select "Project" if the change is related to or in support of a Project. Select "BAU" if this is a business operational activity. Select  "OI" if driven by an Operational Initiave.</t>
  </si>
  <si>
    <t>2.2.2 Risk Calculator</t>
  </si>
  <si>
    <t>The Risk Calculator is used to compute the Total Risk Level of a non-standard change. 
This is composed of 2 parts, General Change Details and Security Risk. 
These are all dropdown fields, select what is applicable to your change.
All fields need to be filled out before Total Risk Level will compute.</t>
  </si>
  <si>
    <t>General Change Details</t>
  </si>
  <si>
    <t>Refers to the Impact of the Change to other systems, this does not include the system where the Change is being applied to. 
Example Scenario: System A &amp; B are connected and are both Mission Critical. 
- If RFC will only affect System A. There is no Impact to Other Systems. 
   Select the option "None, or with 1 or more Productivity Critical systems".
- If RFC will affect how System A communicates to System B. 
   Select the option "1 to 2 Business or Mission Critical  systems".
- If RFC affects multiple systems each with different criticality, it should be based on the higher one. Order from highest to lowest is Mission Critical, Business Critical, Productivity Critical, Function Specific.</t>
  </si>
  <si>
    <t>This refers to the impact on System and Service Availability. Refer to "Service Downtime" &amp; "System Downtime" definition in 2.1.3 Change Schedule</t>
  </si>
  <si>
    <t>Internal Implementation Coordination Complexity</t>
  </si>
  <si>
    <t>Refers to the number of ICT groups that the Change Requestor (ICT) and/or Change Owner has to coordinate with to implement the Change.  Change Requestor (ICT) and/or Change Owner's group should be included in the count. Governing groups not included (Cybersecurity, STM, QPA etc.)</t>
  </si>
  <si>
    <t>External Implementation Coordination Complexity</t>
  </si>
  <si>
    <t>Refers to the number of external groups (Vendor) that the Change Owner has to coordinate with to implement the Change.</t>
  </si>
  <si>
    <t>Difficulty of restoring the system to its previous state</t>
  </si>
  <si>
    <t>In place, easily executed</t>
  </si>
  <si>
    <t>Refers to how experienced and familiar the Change Owner is with the Change to be implemented.</t>
  </si>
  <si>
    <t>With Financial or Regulatory Exposure</t>
  </si>
  <si>
    <t>Identify if this change is done for regulatory compliance, and/or will result to any financial impact if not met.</t>
  </si>
  <si>
    <t>Security Risk</t>
  </si>
  <si>
    <t>Does the change require modification of existing Security tool?</t>
  </si>
  <si>
    <t>There are 2 sets of Security Tools listed, select which one is applicable. If Change will not involve any Security Tools select "None". There should be no occurrence where the Change will affect 2 or more Security Tools, this should be separate RFCs.</t>
  </si>
  <si>
    <t>Does the change require modification on user access or provision of privilege account?</t>
  </si>
  <si>
    <t>Identify if there will be any modifications on Access Management.  If there is, determine if the change has to do with privilege account.  User Access refers to who or what can use resources in the production environment.</t>
  </si>
  <si>
    <t>Does the change involve disclosure of confidential information including personal information to external parties (outside of Meralco)?</t>
  </si>
  <si>
    <t xml:space="preserve">Identify if there will be any disclosure of confidential information. </t>
  </si>
  <si>
    <t xml:space="preserve">Will the change result to a new service? </t>
  </si>
  <si>
    <t>You may refer to the Service Catalogue in CITSM for a consolidated list of Services.</t>
  </si>
  <si>
    <t>Exposure of the system to the internet</t>
  </si>
  <si>
    <t xml:space="preserve">Refers to the specific change being applied to the system only. </t>
  </si>
  <si>
    <t>2.2.3 Risk Management (For High Risk Changes Only)</t>
  </si>
  <si>
    <t>Column</t>
  </si>
  <si>
    <t>An uncertain event or condition that, if it occurs, has a positive or negative effect on the objectives of the Change.</t>
  </si>
  <si>
    <t>A measure of how likely an individual risk is to occur (Low/Medium/High)</t>
  </si>
  <si>
    <t>Potential Impact</t>
  </si>
  <si>
    <t>A measure of the effect of a risk on one or more objectives if it occurs</t>
  </si>
  <si>
    <t>Defines the set of actions which most enhance the chances of success. 
• Accept – risk was recognized but no additional action will be performed to address the risk;
• Mitigate – certain actions will be implemented to lower the probability or impact of the risk;
• Transfer – transference to a third party that is better positioned to address a particular risk;</t>
  </si>
  <si>
    <t>Actions to be taken for the particular risk</t>
  </si>
  <si>
    <t>Action Owner</t>
  </si>
  <si>
    <t>The person responsible for ensuring that an appropriate response strategy is selected and implemented, and for determining suitable risk actions to implement the chosen strategy, with each risk action assigned to a single risk action owner.</t>
  </si>
  <si>
    <t>2.2.4 Topology</t>
  </si>
  <si>
    <t>You may attach or provide the repository location.
Change Impact on the Physical or Technical Topology, before and after state.</t>
  </si>
  <si>
    <t>2.3 Deployment and Backout Plan</t>
  </si>
  <si>
    <t>The Deployment and Backout Plan is used by the Deployment Team during implementation. 
This is crafted by the Change / Release Owner. Change / Release Owner may also provide an MoP in lieu of filling up the Deployment and Backout Plan.
All activities that have input into the Deployment and Backout Plan should be in the Change Window, should an activity be done outside the Change Window such as testing it should be indicated in the Remarks column.
Attach or note the location of:
• MoP
• Post Implementation Test Scenarios (if not yet captured in the MOP or Section C. POST IMPLEMENTATION ACTIVITIES)</t>
  </si>
  <si>
    <t>RFC number is taken from the Change Plan tab if populated</t>
  </si>
  <si>
    <t>RFC Title is taken from the Change Plan tab if populated</t>
  </si>
  <si>
    <t xml:space="preserve">A.  PRE-IMPLEMENTATION ACTIVITIES (Not included in the Change Window) </t>
  </si>
  <si>
    <t>Activities that should be done before Implementation, such as setups and testing should be stated here. This is NOT included in the Change Window. If the “pre-activity” stated is modifying any existing production system / equipment it should be documented in the During Implementation Activities instead.</t>
  </si>
  <si>
    <t>B. DURING IMPLEMENTATION ACTIVITIES</t>
  </si>
  <si>
    <t>Activities to be done during Implementation should be stated here.</t>
  </si>
  <si>
    <t>C. POST IMPLEMENTATION ACTIVITIES</t>
  </si>
  <si>
    <t>Steps to be taken after implementation should be stated here.  The actual Post-Implementation test scenarios may be indicated here or as a separate attachment.</t>
  </si>
  <si>
    <t>D. BACK-OUT PLAN</t>
  </si>
  <si>
    <t>Steps to be taken should an issue be encountered, should be stated here.</t>
  </si>
  <si>
    <t>E. ADDITIONAL ATTACHMENTS</t>
  </si>
  <si>
    <t>Note the repository location or attach the artifacts in this section.</t>
  </si>
  <si>
    <t>Activity</t>
  </si>
  <si>
    <t>Name of the Activity.</t>
  </si>
  <si>
    <t>Start Time</t>
  </si>
  <si>
    <t>Start time per activity.</t>
  </si>
  <si>
    <t>End Time</t>
  </si>
  <si>
    <t>End time per activity.</t>
  </si>
  <si>
    <t>Responsible Person</t>
  </si>
  <si>
    <t>Person responsible for accomplishing the activity and notifying the escalation officer.</t>
  </si>
  <si>
    <t>Responsible Group</t>
  </si>
  <si>
    <t>ICT Group of the person responsible for accomplishing the activity and notifying the escalation officer.</t>
  </si>
  <si>
    <t>Success Criteria</t>
  </si>
  <si>
    <t>What will be the criteria for success to proceed to the next activity, you may populate this field for critical / testing activities.</t>
  </si>
  <si>
    <t>If Failed, Proceed to Step..</t>
  </si>
  <si>
    <t>Indicate which activity should be done should an activity fail to meet the stated Success Criteria.</t>
  </si>
  <si>
    <t>Remarks</t>
  </si>
  <si>
    <t>Additional Column for remarks. Should the deployment cross into the next day you may note it here.</t>
  </si>
  <si>
    <t>2.4 CMDB Update Form</t>
  </si>
  <si>
    <t xml:space="preserve">FOR CHANGES IN RELATIONSHIP AND CI TEMPLATE CREATION OR MODIFICATION
                For New CI Template:  Go to “Create New CI Template” tab.                        
                For Modification of CI Template:  Choose the appropriate tab and insert the attributes to add / modify below. 
TO ADD/MODIFY CI ATTRIBUTES                                                                              
                Step 1:  Use the appropriate template to input attributes and relationships                                           
                Step 2:  Fill-up the required fields per tab such as:                                             
                                RFC Number - RFC number is taken from the Change Plan tab if populated                                  
                                Reference ID                                      
                                Select from the dropdown list if "New CI" or "Update CI"                                               
                Step 3:  If New CI: Fill-up the required fields (include optional fields if necessary).                                               
                                If Update CI: Input the current and new value of the attribute(s) and relationships to be updated.  </t>
  </si>
  <si>
    <t>2.5 Email Notification - Forms</t>
  </si>
  <si>
    <t xml:space="preserve">The Release Notifications consists the Release Notification and Business Acceptance.
The Release Notification is to be sent to all stakeholders via email to inform them that the activity is starting. 
Business Acceptance is to be sent to Process Caretakers/Application Administrators/Business Project Manager/CTAT Business Partners/Business Users to seek approval on the impact of the change that will be implemented consisting the details of service disruption and duration
</t>
  </si>
  <si>
    <r>
      <t xml:space="preserve">RELEASE CHECKLIST </t>
    </r>
    <r>
      <rPr>
        <b/>
        <sz val="8"/>
        <color theme="1"/>
        <rFont val="Calibri"/>
        <family val="2"/>
        <scheme val="minor"/>
      </rPr>
      <t xml:space="preserve">
SERVICE TRANSITION MANAGEMENT</t>
    </r>
  </si>
  <si>
    <r>
      <t xml:space="preserve">FR-7.4-001
</t>
    </r>
    <r>
      <rPr>
        <sz val="9"/>
        <color theme="1"/>
        <rFont val="Calibri"/>
        <family val="2"/>
        <scheme val="minor"/>
      </rPr>
      <t>Rev. Code: 0</t>
    </r>
  </si>
  <si>
    <t>RFC TITLE</t>
  </si>
  <si>
    <r>
      <rPr>
        <b/>
        <sz val="9"/>
        <color rgb="FFFF0000"/>
        <rFont val="Calibri"/>
        <family val="2"/>
        <scheme val="minor"/>
      </rPr>
      <t>Please fill out the checklist below with either "Yes" or "N/A". Do not leave any item unanswered. 
Please attach artifacts in CITSM or embed within this checklist.</t>
    </r>
    <r>
      <rPr>
        <b/>
        <sz val="10"/>
        <color rgb="FFFF0000"/>
        <rFont val="Calibri"/>
        <family val="2"/>
        <scheme val="minor"/>
      </rPr>
      <t xml:space="preserve">
</t>
    </r>
    <r>
      <rPr>
        <i/>
        <sz val="8"/>
        <rFont val="Calibri"/>
        <family val="2"/>
        <scheme val="minor"/>
      </rPr>
      <t>Note: Embedding is allowed for overall Change &amp; Release Plan file size not exceeding 5MB.</t>
    </r>
  </si>
  <si>
    <t>ITEM</t>
  </si>
  <si>
    <t>ARTIFACT PROVIDED? 
(Yes, N/A)</t>
  </si>
  <si>
    <t xml:space="preserve">GENERAL </t>
  </si>
  <si>
    <r>
      <rPr>
        <b/>
        <sz val="10"/>
        <color theme="8" tint="-0.249977111117893"/>
        <rFont val="Calibri"/>
        <family val="2"/>
        <scheme val="minor"/>
      </rPr>
      <t>Change and Release Plan</t>
    </r>
    <r>
      <rPr>
        <sz val="11"/>
        <color theme="1"/>
        <rFont val="Calibri"/>
        <family val="2"/>
        <scheme val="minor"/>
      </rPr>
      <t xml:space="preserve">
</t>
    </r>
    <r>
      <rPr>
        <i/>
        <sz val="9"/>
        <color theme="1"/>
        <rFont val="Calibri"/>
        <family val="2"/>
        <scheme val="minor"/>
      </rPr>
      <t>Has the file been accomplished?</t>
    </r>
  </si>
  <si>
    <r>
      <rPr>
        <b/>
        <sz val="10"/>
        <color theme="8" tint="-0.249977111117893"/>
        <rFont val="Calibri"/>
        <family val="2"/>
        <scheme val="minor"/>
      </rPr>
      <t>CMDB Update</t>
    </r>
    <r>
      <rPr>
        <sz val="11"/>
        <color theme="1"/>
        <rFont val="Calibri"/>
        <family val="2"/>
        <scheme val="minor"/>
      </rPr>
      <t xml:space="preserve">
</t>
    </r>
    <r>
      <rPr>
        <i/>
        <sz val="9"/>
        <color theme="1"/>
        <rFont val="Calibri"/>
        <family val="2"/>
        <scheme val="minor"/>
      </rPr>
      <t>Has the CMDB Update form been filled out?  
(Required for changes in CI attributes or CI template)</t>
    </r>
  </si>
  <si>
    <r>
      <rPr>
        <b/>
        <sz val="10"/>
        <color theme="8" tint="-0.249977111117893"/>
        <rFont val="Calibri"/>
        <family val="2"/>
        <scheme val="minor"/>
      </rPr>
      <t>IT QPA Endorsement</t>
    </r>
    <r>
      <rPr>
        <sz val="11"/>
        <color theme="1"/>
        <rFont val="Calibri"/>
        <family val="2"/>
        <scheme val="minor"/>
      </rPr>
      <t xml:space="preserve">
</t>
    </r>
    <r>
      <rPr>
        <i/>
        <sz val="9"/>
        <color theme="1"/>
        <rFont val="Calibri"/>
        <family val="2"/>
        <scheme val="minor"/>
      </rPr>
      <t xml:space="preserve">Has this RFC been endorsed by IT QPA? </t>
    </r>
    <r>
      <rPr>
        <b/>
        <i/>
        <sz val="9"/>
        <color theme="1"/>
        <rFont val="Calibri"/>
        <family val="2"/>
        <scheme val="minor"/>
      </rPr>
      <t xml:space="preserve"> </t>
    </r>
    <r>
      <rPr>
        <i/>
        <sz val="9"/>
        <color theme="1"/>
        <rFont val="Calibri"/>
        <family val="2"/>
        <scheme val="minor"/>
      </rPr>
      <t xml:space="preserve">
(Exceptions: firewall configuration, server provisioning and Telecoms changes)</t>
    </r>
  </si>
  <si>
    <t>Embed email here or attach in CITSM.</t>
  </si>
  <si>
    <r>
      <rPr>
        <b/>
        <sz val="10"/>
        <color theme="8" tint="-0.249977111117893"/>
        <rFont val="Calibri"/>
        <family val="2"/>
        <scheme val="minor"/>
      </rPr>
      <t>Operations Group Acceptance</t>
    </r>
    <r>
      <rPr>
        <sz val="11"/>
        <color theme="1"/>
        <rFont val="Calibri"/>
        <family val="2"/>
        <scheme val="minor"/>
      </rPr>
      <t xml:space="preserve">
</t>
    </r>
    <r>
      <rPr>
        <i/>
        <sz val="9"/>
        <color theme="1"/>
        <rFont val="Calibri"/>
        <family val="2"/>
        <scheme val="minor"/>
      </rPr>
      <t>Has Operations Group/s acknowledged via email their involvement in/support for the deployment of the change?</t>
    </r>
  </si>
  <si>
    <r>
      <rPr>
        <b/>
        <sz val="10"/>
        <color theme="8" tint="-0.249977111117893"/>
        <rFont val="Calibri"/>
        <family val="2"/>
        <scheme val="minor"/>
      </rPr>
      <t>Cybersecurity Endorsement</t>
    </r>
    <r>
      <rPr>
        <i/>
        <sz val="9"/>
        <rFont val="Calibri"/>
        <family val="2"/>
        <scheme val="minor"/>
      </rPr>
      <t xml:space="preserve">
Has this RFC been endorsed by Cybersecurity Team?  
Note: Please refer to "Cybersec Scope" tab</t>
    </r>
  </si>
  <si>
    <r>
      <rPr>
        <b/>
        <sz val="10"/>
        <color theme="8" tint="-0.249977111117893"/>
        <rFont val="Calibri"/>
        <family val="2"/>
        <scheme val="minor"/>
      </rPr>
      <t>Business Acceptance</t>
    </r>
    <r>
      <rPr>
        <sz val="9"/>
        <color rgb="FF000000"/>
        <rFont val="Calibri"/>
        <family val="2"/>
        <scheme val="minor"/>
      </rPr>
      <t xml:space="preserve">
</t>
    </r>
    <r>
      <rPr>
        <i/>
        <sz val="9"/>
        <color rgb="FF000000"/>
        <rFont val="Calibri"/>
        <family val="2"/>
        <scheme val="minor"/>
      </rPr>
      <t xml:space="preserve">Have you secured business acceptance for the planned change implementation?
Required for: 
- Service-Affecting changes (intermittence/degradation/downtime)
- Changes to User Interfaces regardless of service impact </t>
    </r>
  </si>
  <si>
    <r>
      <rPr>
        <b/>
        <sz val="10"/>
        <color theme="8" tint="-0.249977111117893"/>
        <rFont val="Calibri"/>
        <family val="2"/>
        <scheme val="minor"/>
      </rPr>
      <t>SDO - SMM Acknowledgement</t>
    </r>
    <r>
      <rPr>
        <sz val="11"/>
        <color theme="1"/>
        <rFont val="Calibri"/>
        <family val="2"/>
        <scheme val="minor"/>
      </rPr>
      <t xml:space="preserve">
</t>
    </r>
    <r>
      <rPr>
        <i/>
        <sz val="9"/>
        <color theme="1"/>
        <rFont val="Calibri"/>
        <family val="2"/>
        <scheme val="minor"/>
      </rPr>
      <t>Has the change been acknowledged by SMM team?
(Required for changes related to IP Telephony, New applications/solutions, Data Network topology changes - change in IP Address, Site/Location assignment, Port/Interface Equipment)</t>
    </r>
  </si>
  <si>
    <t>ADDITIONAL for APPLICATION CHANGES ONLY</t>
  </si>
  <si>
    <r>
      <rPr>
        <b/>
        <sz val="10"/>
        <color theme="8" tint="-0.249977111117893"/>
        <rFont val="Calibri"/>
        <family val="2"/>
        <scheme val="minor"/>
      </rPr>
      <t xml:space="preserve">Release Notes </t>
    </r>
    <r>
      <rPr>
        <sz val="11"/>
        <color theme="1"/>
        <rFont val="Calibri"/>
        <family val="2"/>
        <scheme val="minor"/>
      </rPr>
      <t xml:space="preserve">
</t>
    </r>
    <r>
      <rPr>
        <i/>
        <sz val="9"/>
        <color theme="1"/>
        <rFont val="Calibri"/>
        <family val="2"/>
        <scheme val="minor"/>
      </rPr>
      <t>Does the change require application versioning? If yes, fill out release notes</t>
    </r>
  </si>
  <si>
    <r>
      <t>Embed</t>
    </r>
    <r>
      <rPr>
        <i/>
        <sz val="9"/>
        <color rgb="FFFF0000"/>
        <rFont val="Calibri"/>
        <family val="2"/>
        <scheme val="minor"/>
      </rPr>
      <t xml:space="preserve"> </t>
    </r>
    <r>
      <rPr>
        <i/>
        <sz val="9"/>
        <rFont val="Calibri"/>
        <family val="2"/>
        <scheme val="minor"/>
      </rPr>
      <t>file here or attach in CITSM.</t>
    </r>
  </si>
  <si>
    <r>
      <rPr>
        <b/>
        <sz val="10"/>
        <color theme="8" tint="-0.249977111117893"/>
        <rFont val="Calibri"/>
        <family val="2"/>
        <scheme val="minor"/>
      </rPr>
      <t xml:space="preserve">Program Transfer Sheet (Production) </t>
    </r>
    <r>
      <rPr>
        <sz val="11"/>
        <color theme="1"/>
        <rFont val="Calibri"/>
        <family val="2"/>
        <scheme val="minor"/>
      </rPr>
      <t xml:space="preserve">
</t>
    </r>
    <r>
      <rPr>
        <i/>
        <sz val="9"/>
        <color theme="1"/>
        <rFont val="Calibri"/>
        <family val="2"/>
        <scheme val="minor"/>
      </rPr>
      <t>Has the PTS-P been accomplished specifying the final objects to be deployed in production?</t>
    </r>
  </si>
  <si>
    <r>
      <t>Embed</t>
    </r>
    <r>
      <rPr>
        <i/>
        <sz val="9"/>
        <color rgb="FFFF0000"/>
        <rFont val="Calibri"/>
        <family val="2"/>
        <scheme val="minor"/>
      </rPr>
      <t xml:space="preserve"> </t>
    </r>
    <r>
      <rPr>
        <i/>
        <sz val="9"/>
        <rFont val="Calibri"/>
        <family val="2"/>
        <scheme val="minor"/>
      </rPr>
      <t>file</t>
    </r>
    <r>
      <rPr>
        <i/>
        <sz val="9"/>
        <color rgb="FFFF0000"/>
        <rFont val="Calibri"/>
        <family val="2"/>
        <scheme val="minor"/>
      </rPr>
      <t xml:space="preserve"> </t>
    </r>
    <r>
      <rPr>
        <i/>
        <sz val="9"/>
        <rFont val="Calibri"/>
        <family val="2"/>
        <scheme val="minor"/>
      </rPr>
      <t>here or attach in CITSM.</t>
    </r>
  </si>
  <si>
    <t xml:space="preserve">                                              MERALCO CONFIDENTIAL                                                                                                                                                 End of Page 1</t>
  </si>
  <si>
    <r>
      <t xml:space="preserve">CHANGE PLAN
</t>
    </r>
    <r>
      <rPr>
        <sz val="8"/>
        <color theme="1"/>
        <rFont val="Calibri"/>
        <family val="2"/>
        <scheme val="minor"/>
      </rPr>
      <t>SERVICE TRANSITION MANAGEMENT</t>
    </r>
  </si>
  <si>
    <r>
      <rPr>
        <b/>
        <sz val="11"/>
        <color theme="1"/>
        <rFont val="Calibri"/>
        <family val="2"/>
        <scheme val="minor"/>
      </rPr>
      <t>FR-7.4-001</t>
    </r>
    <r>
      <rPr>
        <sz val="11"/>
        <color theme="1"/>
        <rFont val="Calibri"/>
        <family val="2"/>
        <scheme val="minor"/>
      </rPr>
      <t xml:space="preserve">
Rev. Code: 0</t>
    </r>
  </si>
  <si>
    <t>A. CHANGE DETAILS</t>
  </si>
  <si>
    <t>System / Equipment Name</t>
  </si>
  <si>
    <t>CXE</t>
  </si>
  <si>
    <t>Is this a Fix?</t>
  </si>
  <si>
    <t>D. RISK CALCULATOR (To be filled out by Change Owner)</t>
  </si>
  <si>
    <t>Total Risk Level</t>
  </si>
  <si>
    <r>
      <t xml:space="preserve">E. RISK MANAGEMENT </t>
    </r>
    <r>
      <rPr>
        <sz val="11"/>
        <color rgb="FFFF0000"/>
        <rFont val="Calibri"/>
        <family val="2"/>
        <scheme val="minor"/>
      </rPr>
      <t>(For High Risk Changes Only)</t>
    </r>
  </si>
  <si>
    <r>
      <t xml:space="preserve">Probability
</t>
    </r>
    <r>
      <rPr>
        <sz val="11"/>
        <color theme="1"/>
        <rFont val="Calibri"/>
        <family val="2"/>
        <scheme val="minor"/>
      </rPr>
      <t>(Low, Medium, High)</t>
    </r>
  </si>
  <si>
    <r>
      <t xml:space="preserve">Potential Impact
</t>
    </r>
    <r>
      <rPr>
        <sz val="11"/>
        <color theme="1"/>
        <rFont val="Calibri"/>
        <family val="2"/>
        <scheme val="minor"/>
      </rPr>
      <t>(Low, Medium, High)</t>
    </r>
  </si>
  <si>
    <r>
      <t xml:space="preserve">Response
</t>
    </r>
    <r>
      <rPr>
        <sz val="11"/>
        <color theme="1"/>
        <rFont val="Calibri"/>
        <family val="2"/>
        <scheme val="minor"/>
      </rPr>
      <t>(Accept, Mitigate, Transfer)</t>
    </r>
  </si>
  <si>
    <r>
      <t xml:space="preserve">F. TOPOLOGY / SOLUTION ARCHITECHTURE </t>
    </r>
    <r>
      <rPr>
        <sz val="11"/>
        <color theme="1"/>
        <rFont val="Calibri"/>
        <family val="2"/>
        <scheme val="minor"/>
      </rPr>
      <t xml:space="preserve"> (</t>
    </r>
    <r>
      <rPr>
        <i/>
        <sz val="11"/>
        <color theme="1"/>
        <rFont val="Calibri"/>
        <family val="2"/>
        <scheme val="minor"/>
      </rPr>
      <t>Required for Infrastructure / Data  Interfaces /  Network  connectivity changes)</t>
    </r>
  </si>
  <si>
    <r>
      <t xml:space="preserve">DEPLOYMENT AND BACK-OUT PLAN
</t>
    </r>
    <r>
      <rPr>
        <b/>
        <sz val="8"/>
        <color theme="1"/>
        <rFont val="Calibri"/>
        <family val="2"/>
        <scheme val="minor"/>
      </rPr>
      <t>SERVICE TRANSITION MANAGEMENT</t>
    </r>
  </si>
  <si>
    <t>CHANGE IMPLEMENTATION ACTIVITIES</t>
  </si>
  <si>
    <t>Fill out all sections.  If not required, indicate the reason or justification.</t>
  </si>
  <si>
    <t>A1</t>
  </si>
  <si>
    <t>Get the approval from Meralco / CIT to start Pre-Implementation Activities (covers:change set preparations, pre-deployment activities)</t>
  </si>
  <si>
    <t>Nate</t>
  </si>
  <si>
    <t>Meralco</t>
  </si>
  <si>
    <t>SFDC</t>
  </si>
  <si>
    <t>Satyajit</t>
  </si>
  <si>
    <t>Capgemini</t>
  </si>
  <si>
    <t>Akshay / Prashant</t>
  </si>
  <si>
    <t>Validate &amp; Resolve any Changset Issues</t>
  </si>
  <si>
    <t>Inform Call Center before turning-off the chatbot so that they can revert to native FB during the downtime</t>
  </si>
  <si>
    <t>Chatbot</t>
  </si>
  <si>
    <t>C2</t>
  </si>
  <si>
    <t>Disable Chatbot system</t>
  </si>
  <si>
    <t>C3</t>
  </si>
  <si>
    <t>C4</t>
  </si>
  <si>
    <t xml:space="preserve">Freeze the internal &amp; External Salesforce users </t>
  </si>
  <si>
    <t>C5</t>
  </si>
  <si>
    <t>C11</t>
  </si>
  <si>
    <t>CG Smoke Testing &amp; Fixing</t>
  </si>
  <si>
    <t>D1</t>
  </si>
  <si>
    <t>Deploy Backup Change Sets / Components in PRD</t>
  </si>
  <si>
    <t>D2</t>
  </si>
  <si>
    <t>Confirm Completion of the Backout Plan</t>
  </si>
  <si>
    <t>D3</t>
  </si>
  <si>
    <t>Confirm success of the backout / sanity test after business testing</t>
  </si>
  <si>
    <t>D4</t>
  </si>
  <si>
    <t>If backout deployment is confirmed success, final step is to disable the Portal Banner for the CXE Downtime</t>
  </si>
  <si>
    <t>D5</t>
  </si>
  <si>
    <t xml:space="preserve">Attach or note the location of:
MoP
Post Implementation Test Scenarios (if not yet captured in the MOP or Section C. POST IMPLEMENTATION ACTIVITIES)
</t>
  </si>
  <si>
    <r>
      <t>List of Children RFCs</t>
    </r>
    <r>
      <rPr>
        <b/>
        <sz val="8"/>
        <color theme="1"/>
        <rFont val="Calibri"/>
        <family val="2"/>
        <scheme val="minor"/>
      </rPr>
      <t xml:space="preserve">
SERVICE TRANSITION MANAGEMENT</t>
    </r>
  </si>
  <si>
    <r>
      <t xml:space="preserve">FR-ICIO-439
</t>
    </r>
    <r>
      <rPr>
        <sz val="9"/>
        <color theme="1"/>
        <rFont val="Calibri"/>
        <family val="2"/>
        <scheme val="minor"/>
      </rPr>
      <t>Rev. Code: 2</t>
    </r>
  </si>
  <si>
    <t>CHANGE IMPLEMENTATION RFCs</t>
  </si>
  <si>
    <t>Planned Deployment Date</t>
  </si>
  <si>
    <t>Change/Release Owner</t>
  </si>
  <si>
    <t>Target START DATE &amp; TTME</t>
  </si>
  <si>
    <t>Target END DATE &amp; TIME</t>
  </si>
  <si>
    <t>Items declared as applicable should have a requisite artifact attached in CITSM</t>
  </si>
  <si>
    <t>A. RELEASE CHECKLIST (PRE-ENDORSEMENT)</t>
  </si>
  <si>
    <t>CRITERIA DELIVERABLES</t>
  </si>
  <si>
    <t>APPLICABLE? 
Declare all 
(Yes,No)</t>
  </si>
  <si>
    <t>ARTIFACT PROVIDED IN REPOSITORY / CITSM? (Yes,No,N/A)</t>
  </si>
  <si>
    <t>COMMENTS</t>
  </si>
  <si>
    <t>data Network Bandwidth Consumption
Email Endorsement from Telecomms Transport, this is required for Enterprise Wide Deployment of an existing service / application.</t>
  </si>
  <si>
    <r>
      <rPr>
        <b/>
        <sz val="9"/>
        <color rgb="FF000000"/>
        <rFont val="Calibri"/>
        <family val="2"/>
        <scheme val="minor"/>
      </rPr>
      <t xml:space="preserve">Release Notes </t>
    </r>
    <r>
      <rPr>
        <sz val="9"/>
        <color rgb="FF000000"/>
        <rFont val="Calibri"/>
        <family val="2"/>
        <scheme val="minor"/>
      </rPr>
      <t xml:space="preserve">
</t>
    </r>
    <r>
      <rPr>
        <i/>
        <sz val="8"/>
        <color rgb="FF000000"/>
        <rFont val="Calibri"/>
        <family val="2"/>
        <scheme val="minor"/>
      </rPr>
      <t>For Application Only, you may refer to (TG-ICIO-311) for  guidelines</t>
    </r>
  </si>
  <si>
    <r>
      <rPr>
        <b/>
        <sz val="9"/>
        <color rgb="FF000000"/>
        <rFont val="Calibri"/>
        <family val="2"/>
        <scheme val="minor"/>
      </rPr>
      <t>Business Acceptance</t>
    </r>
    <r>
      <rPr>
        <sz val="9"/>
        <color rgb="FF000000"/>
        <rFont val="Calibri"/>
        <family val="2"/>
        <scheme val="minor"/>
      </rPr>
      <t xml:space="preserve">
</t>
    </r>
    <r>
      <rPr>
        <i/>
        <sz val="8"/>
        <color rgb="FF000000"/>
        <rFont val="Calibri"/>
        <family val="2"/>
        <scheme val="minor"/>
      </rPr>
      <t xml:space="preserve">Email acceptance of planned change implementation. 
1.   Service-Affecting changes
2.   Changes to user interfaces (regardless if service or non-service affecting  </t>
    </r>
  </si>
  <si>
    <r>
      <rPr>
        <b/>
        <sz val="9"/>
        <color rgb="FF000000"/>
        <rFont val="Calibri"/>
        <family val="2"/>
        <scheme val="minor"/>
      </rPr>
      <t>IT QPA Endorsement</t>
    </r>
    <r>
      <rPr>
        <sz val="9"/>
        <color rgb="FF000000"/>
        <rFont val="Calibri"/>
        <family val="2"/>
        <scheme val="minor"/>
      </rPr>
      <t xml:space="preserve">
</t>
    </r>
    <r>
      <rPr>
        <i/>
        <sz val="8"/>
        <color rgb="FF000000"/>
        <rFont val="Calibri"/>
        <family val="2"/>
        <scheme val="minor"/>
      </rPr>
      <t>Endorsement from IT QPA (exceptions Telecoms)</t>
    </r>
  </si>
  <si>
    <r>
      <t xml:space="preserve">Program Transfer Sheet (Production)
</t>
    </r>
    <r>
      <rPr>
        <i/>
        <sz val="8"/>
        <color rgb="FF000000"/>
        <rFont val="Calibri"/>
        <family val="2"/>
        <scheme val="minor"/>
      </rPr>
      <t>Accomplished Program Transfer Sheet, should contain all objects that will be deployed to production. (application only)</t>
    </r>
  </si>
  <si>
    <r>
      <t xml:space="preserve">Security Standards Compliance
</t>
    </r>
    <r>
      <rPr>
        <i/>
        <sz val="8"/>
        <color rgb="FF000000"/>
        <rFont val="Calibri"/>
        <family val="2"/>
        <scheme val="minor"/>
      </rPr>
      <t>Email Endorsement from CTSA-CyberSecurity, required for but not limited to the ff: deployment of new applications/solutions, firewalls, security patching, new cloud solutions</t>
    </r>
  </si>
  <si>
    <r>
      <t xml:space="preserve">SDO - SOC Endorsement
</t>
    </r>
    <r>
      <rPr>
        <i/>
        <sz val="8"/>
        <color rgb="FF000000"/>
        <rFont val="Calibri"/>
        <family val="2"/>
        <scheme val="minor"/>
      </rPr>
      <t>Email endorsement from SDO-SOC, required for firewall request for corporate users accessing ADMS Web app</t>
    </r>
  </si>
  <si>
    <r>
      <t xml:space="preserve">SDO - DBA Endorsement
</t>
    </r>
    <r>
      <rPr>
        <i/>
        <sz val="8"/>
        <color rgb="FF000000"/>
        <rFont val="Calibri"/>
        <family val="2"/>
        <scheme val="minor"/>
      </rPr>
      <t>Email endorsement from SDO-DBA, this is required for but not limited to: new database for new application, additional database for an existing application, reuse of retired or active DB, upgrade or increase of DB server CPU, memory or related resources / change that will affect the BAU growth of the DB.</t>
    </r>
  </si>
  <si>
    <r>
      <rPr>
        <b/>
        <sz val="9"/>
        <color rgb="FF000000"/>
        <rFont val="Calibri"/>
        <family val="2"/>
        <scheme val="minor"/>
      </rPr>
      <t>SDO - CORE Network Endorsement</t>
    </r>
    <r>
      <rPr>
        <sz val="9"/>
        <color rgb="FF000000"/>
        <rFont val="Calibri"/>
        <family val="2"/>
        <scheme val="minor"/>
      </rPr>
      <t xml:space="preserve">
</t>
    </r>
    <r>
      <rPr>
        <i/>
        <sz val="8"/>
        <color rgb="FF000000"/>
        <rFont val="Calibri"/>
        <family val="2"/>
        <scheme val="minor"/>
      </rPr>
      <t>Email Endorsement from SDO-Core Network, required for but not limited to the ff: Data transfer volume of more than 200gb via Network, new application/solution, new cloud solutions that will require bandwidth consumption</t>
    </r>
  </si>
  <si>
    <r>
      <rPr>
        <b/>
        <sz val="9"/>
        <color rgb="FF000000"/>
        <rFont val="Calibri"/>
        <family val="2"/>
        <scheme val="minor"/>
      </rPr>
      <t>Data Network Bandwidth Consumption</t>
    </r>
    <r>
      <rPr>
        <sz val="9"/>
        <color rgb="FF000000"/>
        <rFont val="Calibri"/>
        <family val="2"/>
        <scheme val="minor"/>
      </rPr>
      <t xml:space="preserve">
</t>
    </r>
    <r>
      <rPr>
        <i/>
        <sz val="8"/>
        <color rgb="FF000000"/>
        <rFont val="Calibri"/>
        <family val="2"/>
        <scheme val="minor"/>
      </rPr>
      <t>Email Endorsement from Telecomms Transport, this is required for Enterprise Wide Deployment of an existing service / application.</t>
    </r>
  </si>
  <si>
    <r>
      <t xml:space="preserve">SDO - SMM Endorsement
</t>
    </r>
    <r>
      <rPr>
        <i/>
        <sz val="8"/>
        <color rgb="FF000000"/>
        <rFont val="Calibri"/>
        <family val="2"/>
        <scheme val="minor"/>
      </rPr>
      <t>Email endorsement from SDO-SMM, this is required for but not limited to: IP Telephony, Data Network Changes in Topology (Change in IP Address, Site/Location assignment, Port/Interface Equipment)</t>
    </r>
  </si>
  <si>
    <r>
      <t xml:space="preserve">CMDB Update
</t>
    </r>
    <r>
      <rPr>
        <i/>
        <sz val="8"/>
        <color rgb="FF000000"/>
        <rFont val="Calibri"/>
        <family val="2"/>
        <scheme val="minor"/>
      </rPr>
      <t>Refers to the CMDB update form that should be filled out and attached to the RFC in CITSM, this applies to all RFCs with CI updates</t>
    </r>
  </si>
  <si>
    <r>
      <t xml:space="preserve">             CMDB UPDATE F  </t>
    </r>
    <r>
      <rPr>
        <sz val="10"/>
        <color theme="1"/>
        <rFont val="Calibri"/>
        <family val="2"/>
        <scheme val="minor"/>
      </rPr>
      <t xml:space="preserve">        </t>
    </r>
    <r>
      <rPr>
        <sz val="10"/>
        <color theme="1"/>
        <rFont val="Calibri"/>
        <family val="2"/>
        <scheme val="minor"/>
      </rPr>
      <t>SERVICE TRANSITION - CONFIGURATION MANAGEMENT</t>
    </r>
  </si>
  <si>
    <r>
      <t xml:space="preserve">CMDB UPDATE FORM
</t>
    </r>
    <r>
      <rPr>
        <sz val="10"/>
        <color theme="1"/>
        <rFont val="Calibri"/>
        <family val="2"/>
        <scheme val="minor"/>
      </rPr>
      <t>SERVICE TRANSITION MANAGEMENT</t>
    </r>
  </si>
  <si>
    <r>
      <t xml:space="preserve">FR-ICIO-444
</t>
    </r>
    <r>
      <rPr>
        <sz val="11"/>
        <color theme="1"/>
        <rFont val="Calibri"/>
        <family val="2"/>
        <scheme val="minor"/>
      </rPr>
      <t>Rev. Code: 0</t>
    </r>
  </si>
  <si>
    <t>Select the CI type below and fill out the attributes to be updated.</t>
  </si>
  <si>
    <t xml:space="preserve">For updating multiple CIs of the same type or other concerns, please contact STM for assistance. </t>
  </si>
  <si>
    <t>CI TEMPLATES</t>
  </si>
  <si>
    <t>CREATE NEW CI TEMPLATE</t>
  </si>
  <si>
    <r>
      <t xml:space="preserve">CREATE NEW CI TEMPLATE
</t>
    </r>
    <r>
      <rPr>
        <sz val="8"/>
        <color theme="1"/>
        <rFont val="Calibri"/>
        <family val="2"/>
        <scheme val="minor"/>
      </rPr>
      <t>SERVICE TRANSITION - CONFIGURATION MANAGEMENT</t>
    </r>
  </si>
  <si>
    <t>RFC NUMBER</t>
  </si>
  <si>
    <t>REFERENCE ID</t>
  </si>
  <si>
    <t>NEW CI OR UPDATE CI</t>
  </si>
  <si>
    <t>Update CI</t>
  </si>
  <si>
    <t>CI Linking/Relationships</t>
  </si>
  <si>
    <t>ATTRIBUTE</t>
  </si>
  <si>
    <r>
      <t xml:space="preserve">CURRENT VALUE
</t>
    </r>
    <r>
      <rPr>
        <sz val="11"/>
        <color theme="1"/>
        <rFont val="Calibri"/>
        <family val="2"/>
        <scheme val="minor"/>
      </rPr>
      <t>(If the value is not on the drop-down list, indicate it in Remarks.)</t>
    </r>
  </si>
  <si>
    <t>NEW VALUE</t>
  </si>
  <si>
    <t>CI Name</t>
  </si>
  <si>
    <t>Link Type</t>
  </si>
  <si>
    <t>Services</t>
  </si>
  <si>
    <t>Criticality</t>
  </si>
  <si>
    <t>Asset Lifecycle Status</t>
  </si>
  <si>
    <t>Current State</t>
  </si>
  <si>
    <t>LIST ATTRIBUTES TO CAPTURE</t>
  </si>
  <si>
    <t>MERALCO CONFIDENTIAL</t>
  </si>
  <si>
    <t>APPLICATION</t>
  </si>
  <si>
    <r>
      <t xml:space="preserve">CMDB UPDATE FORM - APPLICATION
</t>
    </r>
    <r>
      <rPr>
        <sz val="8"/>
        <color theme="1"/>
        <rFont val="Calibri"/>
        <family val="2"/>
        <scheme val="minor"/>
      </rPr>
      <t>SERVICE TRANSITION - CONFIGURATION MANAGEMENT</t>
    </r>
  </si>
  <si>
    <t xml:space="preserve">Salesforce </t>
  </si>
  <si>
    <t>Salesforce - Sales, Service and Community</t>
  </si>
  <si>
    <t>CMS-SOLDEL</t>
  </si>
  <si>
    <t>Latest Release Date</t>
  </si>
  <si>
    <t>Latest Version</t>
  </si>
  <si>
    <t>2020.2.0.1</t>
  </si>
  <si>
    <t>2020.2.0.2</t>
  </si>
  <si>
    <t>App Version</t>
  </si>
  <si>
    <t>Application Provider</t>
  </si>
  <si>
    <t>Installer Source</t>
  </si>
  <si>
    <t>URL</t>
  </si>
  <si>
    <t>https://meralco.my.salesforce.com</t>
  </si>
  <si>
    <t>Development Platform</t>
  </si>
  <si>
    <t>Development Tool</t>
  </si>
  <si>
    <t>Build</t>
  </si>
  <si>
    <t>COTS</t>
  </si>
  <si>
    <t>Hosting Type</t>
  </si>
  <si>
    <t>Cloud</t>
  </si>
  <si>
    <t>Primary Users</t>
  </si>
  <si>
    <t>User Location</t>
  </si>
  <si>
    <t>Environment</t>
  </si>
  <si>
    <t>Production</t>
  </si>
  <si>
    <t>Mission Critical</t>
  </si>
  <si>
    <t>CLUSTER</t>
  </si>
  <si>
    <r>
      <t xml:space="preserve">CMDB UPDATE FORM - CLUSTER
</t>
    </r>
    <r>
      <rPr>
        <sz val="8"/>
        <color theme="1"/>
        <rFont val="Calibri"/>
        <family val="2"/>
        <scheme val="minor"/>
      </rPr>
      <t>SERVICE TRANSITION - CONFIGURATION MANAGEMENT</t>
    </r>
  </si>
  <si>
    <t>Location</t>
  </si>
  <si>
    <t>OPERATING SYSTEM</t>
  </si>
  <si>
    <r>
      <rPr>
        <b/>
        <sz val="20"/>
        <color theme="1"/>
        <rFont val="Calibri"/>
        <family val="2"/>
        <scheme val="minor"/>
      </rPr>
      <t>CMDB UPDATE FORM - OPERATING SYSTEM</t>
    </r>
    <r>
      <rPr>
        <sz val="11"/>
        <color theme="1"/>
        <rFont val="Calibri"/>
        <family val="2"/>
        <scheme val="minor"/>
      </rPr>
      <t xml:space="preserve">
</t>
    </r>
    <r>
      <rPr>
        <sz val="8"/>
        <color theme="1"/>
        <rFont val="Calibri"/>
        <family val="2"/>
        <scheme val="minor"/>
      </rPr>
      <t>SERVICE TRANSITION - CONFIGURATION MANAGEMENT</t>
    </r>
  </si>
  <si>
    <t>OS Architecture</t>
  </si>
  <si>
    <t>Service Pack</t>
  </si>
  <si>
    <t>SERVER</t>
  </si>
  <si>
    <r>
      <t xml:space="preserve">CMDB UPDATE FORM - SERVER
</t>
    </r>
    <r>
      <rPr>
        <sz val="8"/>
        <color theme="1"/>
        <rFont val="Calibri"/>
        <family val="2"/>
        <scheme val="minor"/>
      </rPr>
      <t>SERVICE TRANSITION - CONFIGURATION MANAGEMENT</t>
    </r>
  </si>
  <si>
    <t>Company Number</t>
  </si>
  <si>
    <t>Manufacturer</t>
  </si>
  <si>
    <t>Model</t>
  </si>
  <si>
    <t>Serial Number</t>
  </si>
  <si>
    <t>Hostname</t>
  </si>
  <si>
    <t>Operating System</t>
  </si>
  <si>
    <t>Processor</t>
  </si>
  <si>
    <t>Memory</t>
  </si>
  <si>
    <t>IP Address</t>
  </si>
  <si>
    <t>Physical Server</t>
  </si>
  <si>
    <t>VM Version</t>
  </si>
  <si>
    <t>Storage Size</t>
  </si>
  <si>
    <t># of CPUs/Cores</t>
  </si>
  <si>
    <t>Rack</t>
  </si>
  <si>
    <t>Server Type</t>
  </si>
  <si>
    <t>Server Patch Update Mode</t>
  </si>
  <si>
    <t>Firmware Version</t>
  </si>
  <si>
    <t>Segment</t>
  </si>
  <si>
    <t>STORAGE ARRAY</t>
  </si>
  <si>
    <r>
      <t xml:space="preserve">CMDB UPDATE FORM - STORAGE ARRAY
</t>
    </r>
    <r>
      <rPr>
        <sz val="8"/>
        <color theme="1"/>
        <rFont val="Calibri"/>
        <family val="2"/>
        <scheme val="minor"/>
      </rPr>
      <t>SERVICE TRANSITION - CONFIGURATION MANAGEMENT</t>
    </r>
  </si>
  <si>
    <t>Physical Capacity</t>
  </si>
  <si>
    <t>Row</t>
  </si>
  <si>
    <t>DATABASE</t>
  </si>
  <si>
    <r>
      <t xml:space="preserve">CMDB UPDATE FORM - DATABASE
</t>
    </r>
    <r>
      <rPr>
        <sz val="8"/>
        <color theme="1"/>
        <rFont val="Calibri"/>
        <family val="2"/>
        <scheme val="minor"/>
      </rPr>
      <t>SERVICE TRANSITION - CONFIGURATION MANAGEMENT</t>
    </r>
  </si>
  <si>
    <t>Host Server</t>
  </si>
  <si>
    <t>DB Patch</t>
  </si>
  <si>
    <t>Database Version</t>
  </si>
  <si>
    <t>Database Edition</t>
  </si>
  <si>
    <t>Total Database Memory</t>
  </si>
  <si>
    <t>Processes</t>
  </si>
  <si>
    <t>Sessions</t>
  </si>
  <si>
    <t>Back Up Type</t>
  </si>
  <si>
    <t>EM Enrollment</t>
  </si>
  <si>
    <t>AWR Retention</t>
  </si>
  <si>
    <t>Audit Log Retention</t>
  </si>
  <si>
    <t>Database Type</t>
  </si>
  <si>
    <t>DB Creation Date</t>
  </si>
  <si>
    <t>APPLIANCE</t>
  </si>
  <si>
    <r>
      <t xml:space="preserve">CMDB UPDATE FORM - APPLIANCE
</t>
    </r>
    <r>
      <rPr>
        <sz val="8"/>
        <color theme="1"/>
        <rFont val="Calibri"/>
        <family val="2"/>
        <scheme val="minor"/>
      </rPr>
      <t>SERVICE TRANSITION - CONFIGURATION MANAGEMENT</t>
    </r>
  </si>
  <si>
    <t>FABRIC INTERCONNECT</t>
  </si>
  <si>
    <r>
      <rPr>
        <b/>
        <sz val="20"/>
        <color theme="1"/>
        <rFont val="Calibri"/>
        <family val="2"/>
        <scheme val="minor"/>
      </rPr>
      <t>CMDB UPDATE FORM - FABRIC INTERCONNECT</t>
    </r>
    <r>
      <rPr>
        <sz val="11"/>
        <color theme="1"/>
        <rFont val="Calibri"/>
        <family val="2"/>
        <scheme val="minor"/>
      </rPr>
      <t xml:space="preserve">
</t>
    </r>
    <r>
      <rPr>
        <sz val="8"/>
        <color theme="1"/>
        <rFont val="Calibri"/>
        <family val="2"/>
        <scheme val="minor"/>
      </rPr>
      <t>SERVICE TRANSITION - CONFIGURATION MANAGEMENT</t>
    </r>
  </si>
  <si>
    <t>Classification</t>
  </si>
  <si>
    <t>LOAD BALANCER</t>
  </si>
  <si>
    <r>
      <t xml:space="preserve">CMDB UPDATE FORM - LOAD BALANCER
</t>
    </r>
    <r>
      <rPr>
        <sz val="8"/>
        <color theme="1"/>
        <rFont val="Calibri"/>
        <family val="2"/>
        <scheme val="minor"/>
      </rPr>
      <t>SERVICE TRANSITION - CONFIGURATION MANAGEMENT</t>
    </r>
  </si>
  <si>
    <t>Software Version</t>
  </si>
  <si>
    <t>Area</t>
  </si>
  <si>
    <t xml:space="preserve">MERALCO CONFIDENTIAL </t>
  </si>
  <si>
    <t>ROUTER</t>
  </si>
  <si>
    <r>
      <t xml:space="preserve">CMDB UPDATE FORM - ROUTER
</t>
    </r>
    <r>
      <rPr>
        <sz val="8"/>
        <color theme="1"/>
        <rFont val="Calibri"/>
        <family val="2"/>
        <scheme val="minor"/>
      </rPr>
      <t>SERVICE TRANSITION - CONFIGURATION MANAGEMENT</t>
    </r>
  </si>
  <si>
    <t>FIREWALL</t>
  </si>
  <si>
    <r>
      <t xml:space="preserve">CMDB UPDATE FORM - FIREWALL
</t>
    </r>
    <r>
      <rPr>
        <sz val="8"/>
        <color theme="1"/>
        <rFont val="Calibri"/>
        <family val="2"/>
        <scheme val="minor"/>
      </rPr>
      <t>SERVICE TRANSITION - CONFIGURATION MANAGEMENT</t>
    </r>
  </si>
  <si>
    <t>SWITCH</t>
  </si>
  <si>
    <r>
      <t xml:space="preserve">CMDB UPDATE FORM - SWITCH
</t>
    </r>
    <r>
      <rPr>
        <sz val="8"/>
        <color theme="1"/>
        <rFont val="Calibri"/>
        <family val="2"/>
        <scheme val="minor"/>
      </rPr>
      <t>SERVICE TRANSITION - CONFIGURATION MANAGEMENT</t>
    </r>
  </si>
  <si>
    <t>IP TELEPHONY SERVER</t>
  </si>
  <si>
    <r>
      <t xml:space="preserve">CMDB UPDATE FORM - IP TELEPHONY SERVER
</t>
    </r>
    <r>
      <rPr>
        <sz val="8"/>
        <color theme="1"/>
        <rFont val="Calibri"/>
        <family val="2"/>
        <scheme val="minor"/>
      </rPr>
      <t>SERVICE TRANSITION - CONFIGURATION MANAGEMENT</t>
    </r>
  </si>
  <si>
    <t>Gateway</t>
  </si>
  <si>
    <t>PARCS BASE STATION</t>
  </si>
  <si>
    <r>
      <rPr>
        <b/>
        <sz val="20"/>
        <color theme="1"/>
        <rFont val="Calibri"/>
        <family val="2"/>
        <scheme val="minor"/>
      </rPr>
      <t>CMDB UPDATE FORM - PARCS BASE STATION</t>
    </r>
    <r>
      <rPr>
        <sz val="11"/>
        <color theme="1"/>
        <rFont val="Calibri"/>
        <family val="2"/>
        <scheme val="minor"/>
      </rPr>
      <t xml:space="preserve">
</t>
    </r>
    <r>
      <rPr>
        <sz val="8"/>
        <color theme="1"/>
        <rFont val="Calibri"/>
        <family val="2"/>
        <scheme val="minor"/>
      </rPr>
      <t>SERVICE TRANSITION - CONFIGURATION MANAGEMENT</t>
    </r>
  </si>
  <si>
    <t>Sector</t>
  </si>
  <si>
    <t>Lattitude</t>
  </si>
  <si>
    <t>Longitude</t>
  </si>
  <si>
    <t>Antenna Type</t>
  </si>
  <si>
    <t>Antenna Height</t>
  </si>
  <si>
    <t>Bandwidth</t>
  </si>
  <si>
    <t>Tx Power</t>
  </si>
  <si>
    <t>Basestation Frequency</t>
  </si>
  <si>
    <t>Azimuth</t>
  </si>
  <si>
    <t>TETRA BASE STATION</t>
  </si>
  <si>
    <r>
      <rPr>
        <b/>
        <sz val="20"/>
        <color theme="1"/>
        <rFont val="Calibri"/>
        <family val="2"/>
        <scheme val="minor"/>
      </rPr>
      <t>CMDB UPDATE FORM - TETRA BASE STATION</t>
    </r>
    <r>
      <rPr>
        <sz val="11"/>
        <color theme="1"/>
        <rFont val="Calibri"/>
        <family val="2"/>
        <scheme val="minor"/>
      </rPr>
      <t xml:space="preserve">
</t>
    </r>
    <r>
      <rPr>
        <sz val="8"/>
        <color theme="1"/>
        <rFont val="Calibri"/>
        <family val="2"/>
        <scheme val="minor"/>
      </rPr>
      <t>SERVICE TRANSITION - CONFIGURATION MANAGEMENT</t>
    </r>
  </si>
  <si>
    <t>Site Name</t>
  </si>
  <si>
    <t>IP Address (1st)</t>
  </si>
  <si>
    <t>IP Address (2nd)</t>
  </si>
  <si>
    <t>Advantech EKI Switch</t>
  </si>
  <si>
    <t>TETRA NODE EXCHANGE</t>
  </si>
  <si>
    <r>
      <rPr>
        <b/>
        <sz val="22"/>
        <rFont val="Calibri"/>
        <family val="2"/>
        <scheme val="minor"/>
      </rPr>
      <t xml:space="preserve">CMDB UPDATE FORM - </t>
    </r>
    <r>
      <rPr>
        <b/>
        <sz val="20"/>
        <color theme="1"/>
        <rFont val="Calibri"/>
        <family val="2"/>
        <scheme val="minor"/>
      </rPr>
      <t>TETRA NODE EXCHANGE</t>
    </r>
    <r>
      <rPr>
        <sz val="11"/>
        <color theme="1"/>
        <rFont val="Calibri"/>
        <family val="2"/>
        <scheme val="minor"/>
      </rPr>
      <t xml:space="preserve">
</t>
    </r>
    <r>
      <rPr>
        <sz val="8"/>
        <color theme="1"/>
        <rFont val="Calibri"/>
        <family val="2"/>
        <scheme val="minor"/>
      </rPr>
      <t>SERVICE TRANSITION - CONFIGURATION MANAGEMENT</t>
    </r>
  </si>
  <si>
    <t>Equipment Type</t>
  </si>
  <si>
    <t>Part Number</t>
  </si>
  <si>
    <t>License Available</t>
  </si>
  <si>
    <t>VOICE GATEWAY</t>
  </si>
  <si>
    <r>
      <t xml:space="preserve">CMDB UPDATE FORM - VOICE GATEWAY
</t>
    </r>
    <r>
      <rPr>
        <sz val="8"/>
        <color theme="1"/>
        <rFont val="Calibri"/>
        <family val="2"/>
        <scheme val="minor"/>
      </rPr>
      <t>SERVICE TRANSITION - CONFIGURATION MANAGEMENT</t>
    </r>
  </si>
  <si>
    <t>Protocol</t>
  </si>
  <si>
    <t>Domain</t>
  </si>
  <si>
    <t>Serial No.</t>
  </si>
  <si>
    <t>Equipment Location</t>
  </si>
  <si>
    <t>E1 Port</t>
  </si>
  <si>
    <t>VOICE LOGGER</t>
  </si>
  <si>
    <r>
      <t xml:space="preserve">CMDB UPDATE FORM - VOICE LOGGER
</t>
    </r>
    <r>
      <rPr>
        <sz val="8"/>
        <color theme="1"/>
        <rFont val="Calibri"/>
        <family val="2"/>
        <scheme val="minor"/>
      </rPr>
      <t>SERVICE TRANSITION - CONFIGURATION MANAGEMENT</t>
    </r>
  </si>
  <si>
    <t>POWER SUPPLY</t>
  </si>
  <si>
    <r>
      <t xml:space="preserve">CMDB UPDATE FORM - POWER SUPPLY
</t>
    </r>
    <r>
      <rPr>
        <sz val="8"/>
        <color theme="1"/>
        <rFont val="Calibri"/>
        <family val="2"/>
        <scheme val="minor"/>
      </rPr>
      <t>SERVICE TRANSITION - CONFIGURATION MANAGEMENT</t>
    </r>
  </si>
  <si>
    <t>Cost Center</t>
  </si>
  <si>
    <t>Current</t>
  </si>
  <si>
    <t xml:space="preserve">RELEASE NOTIFICATION </t>
  </si>
  <si>
    <t xml:space="preserve">Please anticipate the following changes which will be moved to production pending approval. 
</t>
  </si>
  <si>
    <t>TARGET START DATE AND TIME</t>
  </si>
  <si>
    <t>TARGET END DATE AND TIME</t>
  </si>
  <si>
    <t>SERVICE IMPACT</t>
  </si>
  <si>
    <t xml:space="preserve">DESCRIPTION OF CHANGES
</t>
  </si>
  <si>
    <t>&lt;Paste from CITSM or free text&gt;</t>
  </si>
  <si>
    <t>CHANGE OWNER
&amp; IMPLEMENTING TEAM</t>
  </si>
  <si>
    <t>DEPLOYMENT ACTIVITES</t>
  </si>
  <si>
    <t>&lt;free text&gt;</t>
  </si>
  <si>
    <t xml:space="preserve">CYBERSECURITY GUIDELINES ON TYPES OF CHANGES REQUIRING SECURITY ASSESSMENT </t>
  </si>
  <si>
    <t>A. Changes Requiring Security Assessment</t>
  </si>
  <si>
    <t>Rationale</t>
  </si>
  <si>
    <t>Illustrative Cases</t>
  </si>
  <si>
    <t xml:space="preserve">Implementation of New Technologies
• Cloud-based implementations
• Implementation of new platforms, servers, databases systems, communications infrastructure
</t>
  </si>
  <si>
    <t xml:space="preserve">Assure that the security features of the new technology are enabled and optimized to reduce the risk of exposure
Assure that the migration does not unduly expose the Meralco network, information and processes to unnecessary risks 
</t>
  </si>
  <si>
    <t xml:space="preserve">• Implementation of applications on AWS, Azure, GCP, etc.
• Implementation of PostGreSQL, hyperconverged infrastructure, network equipment, etc.
</t>
  </si>
  <si>
    <t>RFC’s under Major Projects</t>
  </si>
  <si>
    <t>Ensure alignment with the design and the security objectives of the project, as developed with the participation of Cybersecurity Architecture</t>
  </si>
  <si>
    <t xml:space="preserve">Examples
• EAM RFC’s supporting the Priority Dashboard initiative
• CXE-related changes
• CTI-related changes
• Acquisition of Telecoms equipment such as radio systems, network equipment, etc.
</t>
  </si>
  <si>
    <t>Cross-system integrations</t>
  </si>
  <si>
    <t xml:space="preserve">Need to ensure that no undue risk is introduced by this system integration. 
Particular lookouts are 
• The integration is via secure protocols
• The integrating systems have no outstanding major vulnerabilities
• Cross-segment connections are duly managed with the use of DMZs
</t>
  </si>
  <si>
    <t>• Integration between OT and IT systems
• Integrations with cloud systems or external parties</t>
  </si>
  <si>
    <t xml:space="preserve">Application modifications with changes affecting the following:
• Identity management (new roles, user registration)
• Authentication (AD integration, logins)
• Authorization (new system privileges)
• Cryptography
• Creation of new forms, objects, input fields
• Session management (Cookies)
• Business logic modifications which affect critical data or transactions (e.g. financial)
</t>
  </si>
  <si>
    <t>Leverage application testing tools, code reviews and code walkthroughs to minimize associated risks and to check that the change does not introduce application vulnerabilities to the system</t>
  </si>
  <si>
    <t xml:space="preserve">• New interfaces to end users
• New integrations to other systems
• Upgrades that materially modify the overall composition of the system
</t>
  </si>
  <si>
    <t xml:space="preserve">Changes to security controls in place
Ex. 
• firewall rules and segments
• antivirus exceptions
• deviations from agreed upon security controls
• etc. 
</t>
  </si>
  <si>
    <t>Understand the risks introduced by the change in security posture and implement possible mitigations</t>
  </si>
  <si>
    <t>Antivirus exceptions</t>
  </si>
  <si>
    <t>Changes that would result in external exposures</t>
  </si>
  <si>
    <t>Access being given to non-Meralco, off-premise entities</t>
  </si>
  <si>
    <t>B. Changes that Shouldn’t Go Through A Security Assessment</t>
  </si>
  <si>
    <t>Type of Change</t>
  </si>
  <si>
    <t>Patching</t>
  </si>
  <si>
    <t>These are security best practices, and should be operational on the part of the asset owner.</t>
  </si>
  <si>
    <t>Restarts</t>
  </si>
  <si>
    <t>These are operational and should not affect the security posture of the system</t>
  </si>
  <si>
    <t xml:space="preserve">• Server restarts
• Wireless controller restarts
• Network equipment restarts. </t>
  </si>
  <si>
    <t xml:space="preserve">Minor modifications that do not materially alter the system, especially to not affect the 
security posture of the system.
</t>
  </si>
  <si>
    <t>The change is not expected to create new exposures and risks</t>
  </si>
  <si>
    <t xml:space="preserve">• Minor changes entailing in-system object configurations 
• In system data handling
• In system batch processing </t>
  </si>
  <si>
    <t>Addition or removal of standard system components</t>
  </si>
  <si>
    <t>Such components should follow the established controls for the initial deployment</t>
  </si>
  <si>
    <t xml:space="preserve">• Addition of users within established roles
• Expansion of network components such as domain controllers, meter collectors, etc.
</t>
  </si>
  <si>
    <t>Decommissioning</t>
  </si>
  <si>
    <t>These actions will be covered by data sanitization procedures already established</t>
  </si>
  <si>
    <t>Retirement of servers</t>
  </si>
  <si>
    <t>ASSET LIFECYCLE STATUS</t>
  </si>
  <si>
    <t>DEVELOPMENT TOOL</t>
  </si>
  <si>
    <t>CURRENT STATE</t>
  </si>
  <si>
    <t>CLASSIFICATION PARCS</t>
  </si>
  <si>
    <t>CI LINKING</t>
  </si>
  <si>
    <t>Eclipse</t>
  </si>
  <si>
    <t>Defective</t>
  </si>
  <si>
    <t>Base Station</t>
  </si>
  <si>
    <t>Appliance</t>
  </si>
  <si>
    <t>Acquired</t>
  </si>
  <si>
    <t>J2EE</t>
  </si>
  <si>
    <t>Deleted</t>
  </si>
  <si>
    <t>Customer Premise Equipment (CPE)</t>
  </si>
  <si>
    <t>Business Application</t>
  </si>
  <si>
    <t>Deployed</t>
  </si>
  <si>
    <t>J2ME</t>
  </si>
  <si>
    <t>Donated</t>
  </si>
  <si>
    <t>Cluster</t>
  </si>
  <si>
    <t>Disposed</t>
  </si>
  <si>
    <t>Java</t>
  </si>
  <si>
    <t>For Assessment</t>
  </si>
  <si>
    <t>In Stock</t>
  </si>
  <si>
    <t>Java Net</t>
  </si>
  <si>
    <t>For Donation</t>
  </si>
  <si>
    <t>Database Server</t>
  </si>
  <si>
    <t>Retired</t>
  </si>
  <si>
    <t>JSE</t>
  </si>
  <si>
    <t>For Sale</t>
  </si>
  <si>
    <t>ESX Host</t>
  </si>
  <si>
    <t>Lotus Notes</t>
  </si>
  <si>
    <t>For Scrap</t>
  </si>
  <si>
    <t>Maximo</t>
  </si>
  <si>
    <t>For Verification</t>
  </si>
  <si>
    <t>Mobile Application</t>
  </si>
  <si>
    <t>Microsoft .net</t>
  </si>
  <si>
    <t>In Use</t>
  </si>
  <si>
    <t>Peer</t>
  </si>
  <si>
    <t>Natural</t>
  </si>
  <si>
    <t>Lost</t>
  </si>
  <si>
    <t>Oracle BIEE</t>
  </si>
  <si>
    <t>New Delivery</t>
  </si>
  <si>
    <t>Storage Array</t>
  </si>
  <si>
    <t>PostGresql</t>
  </si>
  <si>
    <t>On Loan</t>
  </si>
  <si>
    <t>Switch</t>
  </si>
  <si>
    <t>Powerbuilder</t>
  </si>
  <si>
    <t>Reserved</t>
  </si>
  <si>
    <t>System (Host)</t>
  </si>
  <si>
    <t>Python</t>
  </si>
  <si>
    <t>Scrapped</t>
  </si>
  <si>
    <t>VM Server</t>
  </si>
  <si>
    <t>QT Creator</t>
  </si>
  <si>
    <t>Service Unit</t>
  </si>
  <si>
    <t>Web Application</t>
  </si>
  <si>
    <t>Tableau</t>
  </si>
  <si>
    <t>Sold</t>
  </si>
  <si>
    <t>CRITICALITY</t>
  </si>
  <si>
    <t>Visual Studio</t>
  </si>
  <si>
    <t>Standby</t>
  </si>
  <si>
    <t>X-code</t>
  </si>
  <si>
    <t>Under Maintenance</t>
  </si>
  <si>
    <t>Business Critical</t>
  </si>
  <si>
    <t>Under Repair</t>
  </si>
  <si>
    <t>Productivity Critical</t>
  </si>
  <si>
    <t>Function Specific</t>
  </si>
  <si>
    <t>PHYSICAL SERVER</t>
  </si>
  <si>
    <t>SERVER TYPE</t>
  </si>
  <si>
    <t>Application Server</t>
  </si>
  <si>
    <t>Proxy Server</t>
  </si>
  <si>
    <t>Print Server</t>
  </si>
  <si>
    <t>Web Server</t>
  </si>
  <si>
    <t>FTP Server</t>
  </si>
  <si>
    <t>File Server</t>
  </si>
  <si>
    <t>Host</t>
  </si>
  <si>
    <t>SERVER PATCH UPDATE MODE</t>
  </si>
  <si>
    <t>Manual</t>
  </si>
  <si>
    <t>SCCM</t>
  </si>
  <si>
    <t>HOSTING TYPE</t>
  </si>
  <si>
    <t>On-Premise</t>
  </si>
  <si>
    <t>Appliance / Equipment-Based</t>
  </si>
  <si>
    <t>Hybrid</t>
  </si>
  <si>
    <t>CLASSIFICATION</t>
  </si>
  <si>
    <t>Edge</t>
  </si>
  <si>
    <t>Industrial</t>
  </si>
  <si>
    <t>Core (Transport)</t>
  </si>
  <si>
    <t>Core (SDO)</t>
  </si>
  <si>
    <t>DATABASE TYPE</t>
  </si>
  <si>
    <t>ADABAS</t>
  </si>
  <si>
    <t>MSQL</t>
  </si>
  <si>
    <t>Oracle</t>
  </si>
  <si>
    <t>OS ARCHITECTURE</t>
  </si>
  <si>
    <t>32-Bit</t>
  </si>
  <si>
    <t>64-Bit</t>
  </si>
  <si>
    <t>SERVICE PACK</t>
  </si>
  <si>
    <t>AREA</t>
  </si>
  <si>
    <t>Central</t>
  </si>
  <si>
    <t>Corporate</t>
  </si>
  <si>
    <t>North</t>
  </si>
  <si>
    <t>South</t>
  </si>
  <si>
    <t>Unspecified</t>
  </si>
  <si>
    <t>MAINFRAME</t>
  </si>
  <si>
    <t>Linux</t>
  </si>
  <si>
    <t>Windows</t>
  </si>
  <si>
    <t>MAC</t>
  </si>
  <si>
    <t>BUILD</t>
  </si>
  <si>
    <t>Non COTS</t>
  </si>
  <si>
    <t>DEVELOPMENT PLATFORM</t>
  </si>
  <si>
    <t>Mainframe</t>
  </si>
  <si>
    <t>Mac</t>
  </si>
  <si>
    <t>24/7</t>
  </si>
  <si>
    <t>7am-7pm, Mon-Sun</t>
  </si>
  <si>
    <t>7am-5pm, Mon-Sat</t>
  </si>
  <si>
    <t>8am-5pm, Mon-Fri</t>
  </si>
  <si>
    <t>LOCATION</t>
  </si>
  <si>
    <t>DCCI</t>
  </si>
  <si>
    <t>Lopez Server Farm</t>
  </si>
  <si>
    <t>Old Data Center</t>
  </si>
  <si>
    <t>DR Site</t>
  </si>
  <si>
    <t>Ortigas</t>
  </si>
  <si>
    <t>Balintawak</t>
  </si>
  <si>
    <t>GDC</t>
  </si>
  <si>
    <t>ODC</t>
  </si>
  <si>
    <t>Alabang Business Center</t>
  </si>
  <si>
    <t>Alabang Service Center</t>
  </si>
  <si>
    <t>Metropolis Business Center Extension</t>
  </si>
  <si>
    <t>Argono Business Center</t>
  </si>
  <si>
    <t>Bacoor Business Center</t>
  </si>
  <si>
    <t>Baliwag Business Center</t>
  </si>
  <si>
    <t>Balagtas Business Center</t>
  </si>
  <si>
    <t>Batangas Business Center</t>
  </si>
  <si>
    <t>Balintawak Business Center</t>
  </si>
  <si>
    <t>Balintawak District 1 (Admin)</t>
  </si>
  <si>
    <t>Camarin Auxilary Business Center</t>
  </si>
  <si>
    <t>Cavite District Office</t>
  </si>
  <si>
    <t>Calamba Business Center</t>
  </si>
  <si>
    <t>Cainta Business Center</t>
  </si>
  <si>
    <t>Commonwealth Business Center</t>
  </si>
  <si>
    <t>Dasmariñas Business Center</t>
  </si>
  <si>
    <t>España Business Center</t>
  </si>
  <si>
    <t>General Mariano Alvarez Business Center Extension</t>
  </si>
  <si>
    <t>Caloocan Auxiliary Business Center</t>
  </si>
  <si>
    <t>Kamuning Business Center</t>
  </si>
  <si>
    <t>Lucena Business Center</t>
  </si>
  <si>
    <t>Las Piñas Business Center</t>
  </si>
  <si>
    <t>Los Baños Business Center Extension</t>
  </si>
  <si>
    <t>Mandaluyong Business Center</t>
  </si>
  <si>
    <t>Marikina Business Center</t>
  </si>
  <si>
    <t>Makati Business Center</t>
  </si>
  <si>
    <t>Manila District Office</t>
  </si>
  <si>
    <t>Malabon Business Center</t>
  </si>
  <si>
    <t>Malolos Business Center</t>
  </si>
  <si>
    <t>Malate Business Center</t>
  </si>
  <si>
    <t>Masinag Auxiliart Business Center</t>
  </si>
  <si>
    <t>Novaliches Business Center</t>
  </si>
  <si>
    <t>Plaridel District Office</t>
  </si>
  <si>
    <t>Parañaque Auxiliary Business Center</t>
  </si>
  <si>
    <t>Pasig Business Center</t>
  </si>
  <si>
    <t>Pasig District Office</t>
  </si>
  <si>
    <t>Pasay Auxiliary Business Center</t>
  </si>
  <si>
    <t>Rizal District Office</t>
  </si>
  <si>
    <t>Rosario Business Center</t>
  </si>
  <si>
    <t>Roosevelt Business Center</t>
  </si>
  <si>
    <t>San Miguel Business Center Extension</t>
  </si>
  <si>
    <t>San Pablo Business Center</t>
  </si>
  <si>
    <t>San Pablo District Office</t>
  </si>
  <si>
    <t>San Pedro Business Center</t>
  </si>
  <si>
    <t>Sta. Rosa District Office</t>
  </si>
  <si>
    <t>Sta. Cruz Auxiliary Business Center</t>
  </si>
  <si>
    <t>Sta. Maria Business Center</t>
  </si>
  <si>
    <t>Trece Martirez Business Center Extension</t>
  </si>
  <si>
    <t>Taguig Business Center Extension</t>
  </si>
  <si>
    <t>Tagaytay Auxiliary Business Center Extension</t>
  </si>
  <si>
    <t>Tanay Business Center Extension</t>
  </si>
  <si>
    <t>Tutuban Business Center</t>
  </si>
  <si>
    <t>Valenzuela Business Center</t>
  </si>
  <si>
    <t>Valenzuela District Office</t>
  </si>
  <si>
    <t>PDC</t>
  </si>
  <si>
    <t>SDC</t>
  </si>
  <si>
    <t>APPLICATION PROVIDER</t>
  </si>
  <si>
    <t>Play Store</t>
  </si>
  <si>
    <t>App Store</t>
  </si>
  <si>
    <t>Microsoft Store</t>
  </si>
  <si>
    <t>App Store and Play Store</t>
  </si>
  <si>
    <t>All</t>
  </si>
  <si>
    <t>MS Intune</t>
  </si>
  <si>
    <t>On-premise</t>
  </si>
  <si>
    <t>Appliance/Equipment-based</t>
  </si>
  <si>
    <t>ENVIRONMENT</t>
  </si>
  <si>
    <t>Non Production (Development, Test &amp; QA)</t>
  </si>
  <si>
    <t>USER LOCATION</t>
  </si>
  <si>
    <t>Internal</t>
  </si>
  <si>
    <t>Internal and External</t>
  </si>
  <si>
    <t>CURRENT</t>
  </si>
  <si>
    <t>AC</t>
  </si>
  <si>
    <t>DC</t>
  </si>
  <si>
    <t>RFC629598</t>
  </si>
  <si>
    <t>CXE Release 5B - 5.1.0</t>
  </si>
  <si>
    <t>B</t>
  </si>
  <si>
    <t>Pre-Implementation Activities</t>
  </si>
  <si>
    <t>C. DURING IMPLEMENTATION ACTIVITIES</t>
  </si>
  <si>
    <t>Turn on the maintenance Page on Meralco Online Portal and Meralco Mobile App</t>
  </si>
  <si>
    <t>Satyajit / Montosh</t>
  </si>
  <si>
    <t>Turn off the maintenance Page on Meralco Online Portal and Meralco Mobile App</t>
  </si>
  <si>
    <t>Turn on the Red Banner outside Meralco Online and update the content base on the copy provided by Marketing.</t>
  </si>
  <si>
    <t>Turn on the Yellow Banner inside Meralco Online and update the content base on the copy provided by Marketing.</t>
  </si>
  <si>
    <t>C12</t>
  </si>
  <si>
    <t>D. POST IMPLEMENTATION ACTIVITIES (If no Test Scenarios are attached, detail the tests to be conducted and success criteria)</t>
  </si>
  <si>
    <t>Coordinate with Business Teams for Smoke Testing for assigned person/s to start smoke test. Smoke Testing start and end time will depend on Business availability.</t>
  </si>
  <si>
    <t>Meralco Business Teams</t>
  </si>
  <si>
    <t>CG Team to provide extended ticket support for Business smoke testing</t>
  </si>
  <si>
    <t xml:space="preserve">Unfreeze internal &amp; External Salesforce users </t>
  </si>
  <si>
    <t>Turn off the Red Banner outside Meralco Online and update the content base on the copy provided by Marketing.</t>
  </si>
  <si>
    <t>Turn off the Yellow Banner inside Meralco Online and update the content base on the copy provided by Marketing.</t>
  </si>
  <si>
    <t>D6</t>
  </si>
  <si>
    <t>Enable Chatbot system</t>
  </si>
  <si>
    <t>D7</t>
  </si>
  <si>
    <t>D8</t>
  </si>
  <si>
    <t>Merge Master branch with Develop Branch (Code Merging)</t>
  </si>
  <si>
    <t>E. BACK-OUT PLAN</t>
  </si>
  <si>
    <t>E1</t>
  </si>
  <si>
    <t>E2</t>
  </si>
  <si>
    <t>E3</t>
  </si>
  <si>
    <t>E4</t>
  </si>
  <si>
    <t>A Technical Deploment Plan</t>
  </si>
  <si>
    <t>Thur 04/23/20 9:00 AM</t>
  </si>
  <si>
    <t>Thur 04/23/20 5:00 PM</t>
  </si>
  <si>
    <t>Provide component list for 5B+Security (Lot 2) components in excel format</t>
  </si>
  <si>
    <t>Prepare new Changset in FUAT Enviornment</t>
  </si>
  <si>
    <t>Upload Change Sets from FUAT to Prod</t>
  </si>
  <si>
    <t>Buffer Window (to fix any Test coverage &amp; Changeset issues)</t>
  </si>
  <si>
    <t>Create a new Sandbox as Prod Backup</t>
  </si>
  <si>
    <t>Provide access to CG for newly created Sandbox</t>
  </si>
  <si>
    <t xml:space="preserve">CG to confirm access to Sandbox </t>
  </si>
  <si>
    <t>Marketing Cloud</t>
  </si>
  <si>
    <t>Backup Journeys/Automation Scripts</t>
  </si>
  <si>
    <t xml:space="preserve"> Provide API keys for journeys to Heroku</t>
  </si>
  <si>
    <t>Monitor the daily sync up process (Bill note)</t>
  </si>
  <si>
    <t>Heroku</t>
  </si>
  <si>
    <t>Initialize the Config Variables</t>
  </si>
  <si>
    <t xml:space="preserve">Back up the code /configurations </t>
  </si>
  <si>
    <t>Code Comparison between FUAT and Prod</t>
  </si>
  <si>
    <t xml:space="preserve">Heroku DB Scripts Readiness </t>
  </si>
  <si>
    <t>Mobile</t>
  </si>
  <si>
    <t>Get the APK signing key and ensure that key is used for last play store release.(Andriod)</t>
  </si>
  <si>
    <t>Get the IOS application’s p12 key, signing certificate and provisioning profile.(Ios)</t>
  </si>
  <si>
    <t>Update the APP_ENV for customer login from Environment.FUAT to Environment.PROD in configuration.ts. 1. Validate Community Portal URL in environment.service.ts. 2. Get connected APP Endpoint URL of Production from Production Org. 3.Cross check the SFDC co</t>
  </si>
  <si>
    <t>Check the existing permissions are not obsoleted due to the API level change.</t>
  </si>
  <si>
    <t xml:space="preserve"> Ensure the correct app icons are added to “AndroidManifest.xml” and res folder in Salesforce SDK dir.</t>
  </si>
  <si>
    <t>Update the google-services.json from uat to prod</t>
  </si>
  <si>
    <t>B1.1</t>
  </si>
  <si>
    <t>B1.2</t>
  </si>
  <si>
    <t>B1.3</t>
  </si>
  <si>
    <t>B1.4</t>
  </si>
  <si>
    <t>B1.5</t>
  </si>
  <si>
    <t>B1.6</t>
  </si>
  <si>
    <t>B1.7</t>
  </si>
  <si>
    <t>B1.8</t>
  </si>
  <si>
    <t>B1.9</t>
  </si>
  <si>
    <t>B2.1</t>
  </si>
  <si>
    <t>B2.2.</t>
  </si>
  <si>
    <t>B2.3</t>
  </si>
  <si>
    <t>B3.1</t>
  </si>
  <si>
    <t>B3.2</t>
  </si>
  <si>
    <t>B3.3</t>
  </si>
  <si>
    <t>B3.4</t>
  </si>
  <si>
    <t>B3.5</t>
  </si>
  <si>
    <t>B4.1</t>
  </si>
  <si>
    <t>B4.2</t>
  </si>
  <si>
    <t>B4.3</t>
  </si>
  <si>
    <t>B4.4</t>
  </si>
  <si>
    <t>B4.5</t>
  </si>
  <si>
    <t>B4.6</t>
  </si>
  <si>
    <t xml:space="preserve">Deploy the Change Set </t>
  </si>
  <si>
    <t>Deploy Configuration Changes</t>
  </si>
  <si>
    <t>Implement Marketing Cloud Changes - Non Schema Changes</t>
  </si>
  <si>
    <t>Implement Marketing Cloud Changes - Schema Related Changes</t>
  </si>
  <si>
    <t>C6.1</t>
  </si>
  <si>
    <t>C6.2</t>
  </si>
  <si>
    <t>Build &amp; Deploy the Codes to Heroku Prod App</t>
  </si>
  <si>
    <t xml:space="preserve">DB Schema Changes </t>
  </si>
  <si>
    <t>C7.1</t>
  </si>
  <si>
    <t>C7.2</t>
  </si>
  <si>
    <t>IIB</t>
  </si>
  <si>
    <t>C8.1</t>
  </si>
  <si>
    <t>Build &amp; Deploy the Codes to IIB Prod App</t>
  </si>
  <si>
    <t>Monitor Daily Sync up for additional data coming in Bills</t>
  </si>
  <si>
    <t>C8.2</t>
  </si>
  <si>
    <t>CMS</t>
  </si>
  <si>
    <t>Build &amp; Deploy the Codes to CMS Prod App</t>
  </si>
  <si>
    <t>C9.1</t>
  </si>
  <si>
    <t>C1.1</t>
  </si>
  <si>
    <t>Change the app bundle identifier to com.meralco.phone.move in config.xml, package.json and package-lock.json. Ensure the specific platforms are updated with changed app bundle identifier.</t>
  </si>
  <si>
    <t>Change the app bundle identifier to com.meralco.moveiphone in xcode general settings.xml for IOS.</t>
  </si>
  <si>
    <t>Confirm and update the app version number for both the platforms from Meralco.</t>
  </si>
  <si>
    <t>Confirm the “minSdkVersion” and “targetSdkVersion“ for android and “deployment-target” for IOS from Meralco; which should be configured in config.xml. And ensure the platform specific configuration files are updated.</t>
  </si>
  <si>
    <t>Ensure the correct app icons are added to “AndroidManifest.xml” and res folder in Salesforce SDK dir.</t>
  </si>
  <si>
    <t>Ensure the correct application icons are added in the application's “assets -&gt; icons” configuration for IOS.</t>
  </si>
  <si>
    <t>Update the permissions in AndroidManifest.xml</t>
  </si>
  <si>
    <t>Add the Appsflyer configuration in AndroidManifest.xml</t>
  </si>
  <si>
    <t>Confirm the GCM Sender id, application identifier and access token from Marketing Cloud team for Push Notifications and ensure the config.xml updated with the production details.</t>
  </si>
  <si>
    <t>Validate the IPA file using the apple pre-validation tool and ensure there is no warnings and errors.</t>
  </si>
  <si>
    <t>Validate the APK file and ensure it signed using the google key.</t>
  </si>
  <si>
    <t>Distribute the ios package from Xcode to Testflight</t>
  </si>
  <si>
    <t>Configure Manual Release Option to "Yes" in Testflight</t>
  </si>
  <si>
    <t>Generate a signed apk if we have google play store signing key otherwise unsigned APK for android using Android Studio. (Have delivery the same to Meralco CIT Team)</t>
  </si>
  <si>
    <t>Upload the APK for google validation and enable the manual release of the application.</t>
  </si>
  <si>
    <t>Upload the Ios app for Apple validation and enable the manual release of the application.</t>
  </si>
  <si>
    <t>C1.2</t>
  </si>
  <si>
    <t>C1.3</t>
  </si>
  <si>
    <t>C1.4</t>
  </si>
  <si>
    <t>C1.5</t>
  </si>
  <si>
    <t>C1.6</t>
  </si>
  <si>
    <t>C1.7</t>
  </si>
  <si>
    <t>C1.8</t>
  </si>
  <si>
    <t>C1.9</t>
  </si>
  <si>
    <t>C1.10</t>
  </si>
  <si>
    <t>C1.11</t>
  </si>
  <si>
    <t>C1.12</t>
  </si>
  <si>
    <t>C1.13</t>
  </si>
  <si>
    <t>C1.14</t>
  </si>
  <si>
    <t>C1.15</t>
  </si>
  <si>
    <t>C6.3</t>
  </si>
  <si>
    <t>C9.2</t>
  </si>
  <si>
    <t>C10.1</t>
  </si>
  <si>
    <t>C13</t>
  </si>
  <si>
    <t>C14</t>
  </si>
  <si>
    <t>C15</t>
  </si>
  <si>
    <t>Capture the snapshot of Changes</t>
  </si>
  <si>
    <t>Monitor the data for Bill notes triggerred on Saturday</t>
  </si>
  <si>
    <t>D9.1</t>
  </si>
  <si>
    <t>Cybersecurity Testing</t>
  </si>
  <si>
    <t>Monitor SFMC Notifications</t>
  </si>
  <si>
    <t>Mobile App Release</t>
  </si>
  <si>
    <t>Release the Android build to end users.</t>
  </si>
  <si>
    <t>Release the iOS build to end users.</t>
  </si>
  <si>
    <t>Update the version number in custom settings for both Android &amp; IOS</t>
  </si>
  <si>
    <t xml:space="preserve"> Delivery the production Source Code to MERALCO Team.</t>
  </si>
  <si>
    <t>D10.1</t>
  </si>
  <si>
    <t>D10.2</t>
  </si>
  <si>
    <t>D10.3</t>
  </si>
  <si>
    <t>D11.1</t>
  </si>
  <si>
    <t>D11.2</t>
  </si>
  <si>
    <t>D12.1</t>
  </si>
  <si>
    <t>D14.1</t>
  </si>
  <si>
    <t>D14.2</t>
  </si>
  <si>
    <t>D14.3</t>
  </si>
  <si>
    <t>D14.4</t>
  </si>
  <si>
    <t>D14.5</t>
  </si>
  <si>
    <t>Mon 04/20/20 9:30 AM</t>
  </si>
  <si>
    <t>Tue 04/21/20 9:30 AM</t>
  </si>
  <si>
    <t>Anant / Satyajit</t>
  </si>
  <si>
    <t>Prepare and Review final component /configuration List</t>
  </si>
  <si>
    <t>Tue 04/21/20 9:00 AM</t>
  </si>
  <si>
    <t>Mon 04/20/20 6:30 PM</t>
  </si>
  <si>
    <t>Tue 04/21/20 7:00 PM</t>
  </si>
  <si>
    <t>Wed 04/22/20 9:00 AM</t>
  </si>
  <si>
    <t>Wed 04/22/20 7:00 PM</t>
  </si>
  <si>
    <t>Wed 04/22/20 5:00 PM</t>
  </si>
  <si>
    <t>Tue 04/21/20 6:30 PM</t>
  </si>
  <si>
    <t>Thur 04/23/20 7:00 PM</t>
  </si>
  <si>
    <t>Fri 04/24/20 9:00 AM</t>
  </si>
  <si>
    <t>Fri 04/24/20 12:00 PM</t>
  </si>
  <si>
    <t>Fri 04/24/20 01:00 PM</t>
  </si>
  <si>
    <t>Sid / Nate</t>
  </si>
  <si>
    <t>Capgemini / Meralco</t>
  </si>
  <si>
    <t>Fri 04/24/20 02:00 PM</t>
  </si>
  <si>
    <t>Fri 04/24/20 03:00 PM</t>
  </si>
  <si>
    <t>Montosh / Satyajit</t>
  </si>
  <si>
    <t>Fri 04/24/20 09:00 AM</t>
  </si>
  <si>
    <t>Vamshi/Abhishek/Montosh</t>
  </si>
  <si>
    <t>Fri 04/24/20 09:30 AM</t>
  </si>
  <si>
    <t>Fri 04/24/20 10:30 AM</t>
  </si>
  <si>
    <t>Supriyo / Ken</t>
  </si>
  <si>
    <t>Fri 04/24/20 09:30 PM</t>
  </si>
  <si>
    <t>Fri 04/24/20 10:30 PM</t>
  </si>
  <si>
    <t>Prashant</t>
  </si>
  <si>
    <t>Tue 04/21/20 9:15 AM</t>
  </si>
  <si>
    <t>Tue 04/21/20 12:30 PM</t>
  </si>
  <si>
    <t>Tue 04/21/20 2:30 PM</t>
  </si>
  <si>
    <t>Tue 04/21/20 3:30 PM</t>
  </si>
  <si>
    <t>C1.16</t>
  </si>
  <si>
    <t>Wed 04/22/20 1:30 AM</t>
  </si>
  <si>
    <t>Wed 04/22/20 2:30 AM</t>
  </si>
  <si>
    <t>Brian</t>
  </si>
  <si>
    <t>Tue 04/21/20 6:00 PM</t>
  </si>
  <si>
    <t>Fri 04/24/20 10:00 PM</t>
  </si>
  <si>
    <t>Fri 04/24/20 11:00 PM</t>
  </si>
  <si>
    <t>Fri 04/24/20 11:30 PM</t>
  </si>
  <si>
    <t>Montosh / Prashant</t>
  </si>
  <si>
    <t>Sat 04/25/20 12:00 AM</t>
  </si>
  <si>
    <t>Sat 04/25/20 1:00 AM</t>
  </si>
  <si>
    <t>Sat 04/25/20 5:00 AM</t>
  </si>
  <si>
    <t>Sat 04/25/20 6:00 AM</t>
  </si>
  <si>
    <t>Sat 04/25/20 7:00 AM</t>
  </si>
  <si>
    <t>Montosh/Abhishek</t>
  </si>
  <si>
    <t>Sat 04/25/20 3:00 AM</t>
  </si>
  <si>
    <t>Fri 04/24/20 8:30 PM</t>
  </si>
  <si>
    <t>Sat 04/25/20 10:30 AM</t>
  </si>
  <si>
    <t>Activate Cha, Mel, Gerlyn, Sids account for Smoke Testing purpose</t>
  </si>
  <si>
    <t>Sat 04/25/20 6:30 AM</t>
  </si>
  <si>
    <t>Sat 04/25/20 8:00 AM</t>
  </si>
  <si>
    <t>Sat 04/25/20 12:00 PM</t>
  </si>
  <si>
    <t>Meralco Cyber sec</t>
  </si>
  <si>
    <t>Sat 04/25/20 1:00 PM</t>
  </si>
  <si>
    <t>Sat 04/25/20 1:30 PM</t>
  </si>
  <si>
    <t>Sat 04/25/20 2:00 PM</t>
  </si>
  <si>
    <t>Sun 04/26/20 9:00 AM</t>
  </si>
  <si>
    <t>Sun 04/26/20 6:00 PM</t>
  </si>
  <si>
    <t>Meralco Business+CG Dev</t>
  </si>
  <si>
    <t>Sat 04/25/20 9:00 AM</t>
  </si>
  <si>
    <t>Montosh / Anant</t>
  </si>
  <si>
    <t>Sat 04/25/20 5:00 PM</t>
  </si>
  <si>
    <t>Sat 04/25/20 8:30 PM</t>
  </si>
  <si>
    <t>Sat 04/25/20 10:30 PM</t>
  </si>
  <si>
    <t>Sat 04/25/20 4:00 AM</t>
  </si>
  <si>
    <t>Tue 04/21/20 4:00 PM</t>
  </si>
  <si>
    <t>Sat 04/25/20 3:00 PM</t>
  </si>
  <si>
    <t>Sat 04/25/20 3:15 PM</t>
  </si>
  <si>
    <t>Sat 04/25/20 4:00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</si>
</sst>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h:mm\ AM/PM;@"/>
    <numFmt numFmtId="165" formatCode="[$-F800]dddd\,\ mmmm\ dd\,\ yyyy"/>
    <numFmt numFmtId="166" formatCode="[$-409]mmmm\ d\,\ yyyy;@"/>
    <numFmt numFmtId="167" formatCode="[$-409]ddd\ mm/dd/yy\ h:mm\ AM/PM;@"/>
  </numFmts>
  <fonts count="94" x14ac:knownFonts="1">
    <font>
      <sz val="11"/>
      <color theme="1"/>
      <name val="Calibri"/>
      <family val="2"/>
      <scheme val="minor"/>
    </font>
    <font>
      <b/>
      <sz val="11"/>
      <color theme="1"/>
      <name val="Calibri"/>
      <family val="2"/>
      <scheme val="minor"/>
    </font>
    <font>
      <b/>
      <sz val="22"/>
      <color theme="1"/>
      <name val="Calibri"/>
      <family val="2"/>
      <scheme val="minor"/>
    </font>
    <font>
      <b/>
      <sz val="12"/>
      <color theme="1"/>
      <name val="Calibri"/>
      <family val="2"/>
      <scheme val="minor"/>
    </font>
    <font>
      <sz val="8"/>
      <color theme="1"/>
      <name val="Calibri"/>
      <family val="2"/>
      <scheme val="minor"/>
    </font>
    <font>
      <b/>
      <sz val="8"/>
      <color theme="1"/>
      <name val="Calibri"/>
      <family val="2"/>
    </font>
    <font>
      <b/>
      <sz val="8"/>
      <color theme="1"/>
      <name val="Calibri"/>
      <family val="2"/>
      <scheme val="minor"/>
    </font>
    <font>
      <b/>
      <sz val="20"/>
      <color theme="1"/>
      <name val="Calibri"/>
      <family val="2"/>
      <scheme val="minor"/>
    </font>
    <font>
      <sz val="11"/>
      <color theme="1"/>
      <name val="Calibri"/>
      <family val="2"/>
    </font>
    <font>
      <b/>
      <sz val="10"/>
      <color theme="1"/>
      <name val="Calibri"/>
      <family val="2"/>
      <scheme val="minor"/>
    </font>
    <font>
      <sz val="11"/>
      <color indexed="8"/>
      <name val="Calibri"/>
      <family val="2"/>
    </font>
    <font>
      <b/>
      <sz val="11"/>
      <color theme="1"/>
      <name val="Calibri"/>
      <family val="2"/>
    </font>
    <font>
      <b/>
      <sz val="26"/>
      <color theme="1"/>
      <name val="Calibri"/>
      <family val="2"/>
    </font>
    <font>
      <b/>
      <sz val="9"/>
      <color theme="1"/>
      <name val="Calibri"/>
      <family val="2"/>
    </font>
    <font>
      <sz val="9"/>
      <color theme="1"/>
      <name val="Calibri"/>
      <family val="2"/>
    </font>
    <font>
      <sz val="8"/>
      <color indexed="8"/>
      <name val="Calibri"/>
      <family val="2"/>
    </font>
    <font>
      <b/>
      <sz val="11"/>
      <color theme="0"/>
      <name val="Calibri"/>
      <family val="2"/>
      <scheme val="minor"/>
    </font>
    <font>
      <b/>
      <sz val="6"/>
      <color theme="1"/>
      <name val="Calibri"/>
      <family val="2"/>
      <scheme val="minor"/>
    </font>
    <font>
      <sz val="8"/>
      <name val="Calibri"/>
      <family val="2"/>
      <scheme val="minor"/>
    </font>
    <font>
      <b/>
      <sz val="9"/>
      <color theme="1"/>
      <name val="Calibri"/>
      <family val="2"/>
      <scheme val="minor"/>
    </font>
    <font>
      <b/>
      <sz val="12"/>
      <color theme="0"/>
      <name val="Calibri"/>
      <family val="2"/>
      <scheme val="minor"/>
    </font>
    <font>
      <sz val="11"/>
      <color rgb="FFFF0000"/>
      <name val="Calibri"/>
      <family val="2"/>
      <scheme val="minor"/>
    </font>
    <font>
      <sz val="9"/>
      <color theme="1"/>
      <name val="Calibri"/>
      <family val="2"/>
      <scheme val="minor"/>
    </font>
    <font>
      <sz val="10"/>
      <color rgb="FF000000"/>
      <name val="Calibri"/>
      <family val="2"/>
    </font>
    <font>
      <b/>
      <sz val="11"/>
      <color rgb="FF92D050"/>
      <name val="Calibri"/>
      <family val="2"/>
      <scheme val="minor"/>
    </font>
    <font>
      <b/>
      <sz val="9"/>
      <color rgb="FFFFFFFF"/>
      <name val="Calibri Light"/>
      <family val="2"/>
    </font>
    <font>
      <b/>
      <sz val="9"/>
      <color theme="1"/>
      <name val="Calibri Light"/>
      <family val="2"/>
    </font>
    <font>
      <sz val="9"/>
      <color rgb="FF000000"/>
      <name val="Calibri Light"/>
      <family val="2"/>
    </font>
    <font>
      <sz val="9"/>
      <color theme="1"/>
      <name val="Calibri Light"/>
      <family val="2"/>
    </font>
    <font>
      <sz val="10"/>
      <color theme="1"/>
      <name val="Calibri Light"/>
      <family val="2"/>
    </font>
    <font>
      <i/>
      <sz val="8"/>
      <color rgb="FF000000"/>
      <name val="Calibri"/>
      <family val="2"/>
      <scheme val="minor"/>
    </font>
    <font>
      <sz val="9"/>
      <color rgb="FF000000"/>
      <name val="Calibri"/>
      <family val="2"/>
      <scheme val="minor"/>
    </font>
    <font>
      <b/>
      <sz val="9"/>
      <color rgb="FF000000"/>
      <name val="Calibri"/>
      <family val="2"/>
      <scheme val="minor"/>
    </font>
    <font>
      <b/>
      <sz val="10"/>
      <color rgb="FF000000"/>
      <name val="Calibri"/>
      <family val="2"/>
      <scheme val="minor"/>
    </font>
    <font>
      <sz val="11"/>
      <color theme="0"/>
      <name val="Calibri"/>
      <family val="2"/>
      <scheme val="minor"/>
    </font>
    <font>
      <i/>
      <sz val="11"/>
      <color theme="1"/>
      <name val="Calibri"/>
      <family val="2"/>
      <scheme val="minor"/>
    </font>
    <font>
      <b/>
      <sz val="10"/>
      <color theme="0"/>
      <name val="Calibri Light"/>
      <family val="2"/>
      <scheme val="major"/>
    </font>
    <font>
      <b/>
      <sz val="10"/>
      <color theme="1"/>
      <name val="Calibri Light"/>
      <family val="2"/>
      <scheme val="major"/>
    </font>
    <font>
      <sz val="10"/>
      <color theme="0"/>
      <name val="Calibri Light"/>
      <family val="2"/>
      <scheme val="major"/>
    </font>
    <font>
      <b/>
      <sz val="10"/>
      <color rgb="FFFF0000"/>
      <name val="Calibri Light"/>
      <family val="2"/>
      <scheme val="major"/>
    </font>
    <font>
      <b/>
      <sz val="11"/>
      <color theme="0"/>
      <name val="Calibri Light"/>
      <family val="2"/>
    </font>
    <font>
      <b/>
      <sz val="18"/>
      <color theme="1"/>
      <name val="Calibri"/>
      <family val="2"/>
    </font>
    <font>
      <sz val="11"/>
      <color theme="1"/>
      <name val="Calibri"/>
      <family val="2"/>
      <scheme val="minor"/>
    </font>
    <font>
      <sz val="10"/>
      <name val="Arial"/>
      <family val="2"/>
    </font>
    <font>
      <b/>
      <sz val="11"/>
      <color rgb="FFFF0000"/>
      <name val="Calibri"/>
      <family val="2"/>
      <scheme val="minor"/>
    </font>
    <font>
      <i/>
      <sz val="9"/>
      <color rgb="FF000000"/>
      <name val="Calibri"/>
      <family val="2"/>
      <scheme val="minor"/>
    </font>
    <font>
      <b/>
      <sz val="10"/>
      <name val="Calibri"/>
      <family val="2"/>
      <scheme val="minor"/>
    </font>
    <font>
      <i/>
      <sz val="9"/>
      <name val="Calibri"/>
      <family val="2"/>
      <scheme val="minor"/>
    </font>
    <font>
      <sz val="10"/>
      <color theme="1"/>
      <name val="Calibri"/>
      <family val="2"/>
      <scheme val="minor"/>
    </font>
    <font>
      <b/>
      <sz val="10"/>
      <color rgb="FFFF0000"/>
      <name val="Calibri"/>
      <family val="2"/>
      <scheme val="minor"/>
    </font>
    <font>
      <sz val="11"/>
      <color theme="1"/>
      <name val="Calibri"/>
      <family val="2"/>
      <scheme val="minor"/>
    </font>
    <font>
      <b/>
      <sz val="16"/>
      <color theme="1"/>
      <name val="Calibri"/>
      <family val="2"/>
      <scheme val="minor"/>
    </font>
    <font>
      <b/>
      <i/>
      <sz val="12"/>
      <color theme="1"/>
      <name val="Calibri"/>
      <family val="2"/>
      <scheme val="minor"/>
    </font>
    <font>
      <sz val="9"/>
      <color theme="1"/>
      <name val="Calibri Light"/>
      <family val="2"/>
      <scheme val="major"/>
    </font>
    <font>
      <b/>
      <sz val="12"/>
      <name val="Calibri"/>
      <family val="2"/>
      <scheme val="minor"/>
    </font>
    <font>
      <i/>
      <sz val="11"/>
      <color theme="0" tint="-0.499984740745262"/>
      <name val="Calibri"/>
      <family val="2"/>
      <scheme val="minor"/>
    </font>
    <font>
      <sz val="11"/>
      <name val="Calibri"/>
      <family val="2"/>
      <scheme val="minor"/>
    </font>
    <font>
      <sz val="10"/>
      <name val="Calibri"/>
      <family val="2"/>
      <scheme val="minor"/>
    </font>
    <font>
      <b/>
      <sz val="10"/>
      <color theme="8" tint="-0.249977111117893"/>
      <name val="Calibri"/>
      <family val="2"/>
      <scheme val="minor"/>
    </font>
    <font>
      <b/>
      <sz val="13"/>
      <name val="Calibri"/>
      <family val="2"/>
      <scheme val="minor"/>
    </font>
    <font>
      <sz val="11"/>
      <color rgb="FF00B050"/>
      <name val="Calibri"/>
      <family val="2"/>
      <scheme val="minor"/>
    </font>
    <font>
      <b/>
      <sz val="11"/>
      <name val="Calibri"/>
      <family val="2"/>
      <scheme val="minor"/>
    </font>
    <font>
      <i/>
      <sz val="8"/>
      <name val="Calibri"/>
      <family val="2"/>
      <scheme val="minor"/>
    </font>
    <font>
      <b/>
      <sz val="9"/>
      <color rgb="FFFF0000"/>
      <name val="Calibri"/>
      <family val="2"/>
      <scheme val="minor"/>
    </font>
    <font>
      <i/>
      <sz val="9"/>
      <color theme="1"/>
      <name val="Calibri"/>
      <family val="2"/>
      <scheme val="minor"/>
    </font>
    <font>
      <b/>
      <i/>
      <sz val="9"/>
      <color theme="1"/>
      <name val="Calibri"/>
      <family val="2"/>
      <scheme val="minor"/>
    </font>
    <font>
      <sz val="11"/>
      <color rgb="FF000000"/>
      <name val="Calibri"/>
      <family val="2"/>
      <scheme val="minor"/>
    </font>
    <font>
      <i/>
      <sz val="9"/>
      <color rgb="FFFF0000"/>
      <name val="Calibri"/>
      <family val="2"/>
      <scheme val="minor"/>
    </font>
    <font>
      <sz val="11"/>
      <color theme="1"/>
      <name val="Calibri Light"/>
      <family val="2"/>
      <scheme val="major"/>
    </font>
    <font>
      <b/>
      <sz val="11"/>
      <color theme="1"/>
      <name val="Calibri Light"/>
      <family val="2"/>
      <scheme val="major"/>
    </font>
    <font>
      <sz val="11"/>
      <color theme="1"/>
      <name val="Calibri Light"/>
      <family val="2"/>
      <scheme val="major"/>
    </font>
    <font>
      <b/>
      <sz val="22"/>
      <color theme="1"/>
      <name val="Calibri Light"/>
      <family val="2"/>
      <scheme val="major"/>
    </font>
    <font>
      <b/>
      <sz val="9"/>
      <color theme="1"/>
      <name val="Calibri Light"/>
      <family val="2"/>
      <scheme val="major"/>
    </font>
    <font>
      <b/>
      <sz val="12"/>
      <color theme="0"/>
      <name val="Calibri Light"/>
      <family val="2"/>
      <scheme val="major"/>
    </font>
    <font>
      <b/>
      <sz val="12"/>
      <color theme="1"/>
      <name val="Calibri Light"/>
      <family val="2"/>
      <scheme val="major"/>
    </font>
    <font>
      <sz val="11"/>
      <name val="Calibri Light"/>
      <family val="2"/>
      <scheme val="major"/>
    </font>
    <font>
      <b/>
      <sz val="22"/>
      <name val="Calibri"/>
      <family val="2"/>
      <scheme val="minor"/>
    </font>
    <font>
      <sz val="11"/>
      <color theme="1"/>
      <name val="Calibri"/>
      <family val="2"/>
      <scheme val="minor"/>
    </font>
    <font>
      <b/>
      <sz val="22"/>
      <color theme="1"/>
      <name val="Calibri"/>
      <family val="2"/>
    </font>
    <font>
      <sz val="8"/>
      <color theme="1"/>
      <name val="Calibri"/>
      <family val="2"/>
      <scheme val="minor"/>
    </font>
    <font>
      <i/>
      <sz val="8"/>
      <color theme="1"/>
      <name val="Calibri"/>
      <family val="2"/>
      <scheme val="minor"/>
    </font>
    <font>
      <b/>
      <sz val="16"/>
      <color theme="0"/>
      <name val="Calibri"/>
      <family val="2"/>
      <scheme val="minor"/>
    </font>
    <font>
      <b/>
      <sz val="8"/>
      <name val="Calibri"/>
      <family val="2"/>
      <scheme val="minor"/>
    </font>
    <font>
      <b/>
      <sz val="20"/>
      <color rgb="FF0033CC"/>
      <name val="Calibri"/>
      <family val="2"/>
      <scheme val="minor"/>
    </font>
    <font>
      <sz val="20"/>
      <color theme="1"/>
      <name val="Calibri"/>
      <family val="2"/>
      <scheme val="minor"/>
    </font>
    <font>
      <b/>
      <sz val="14"/>
      <color theme="4" tint="-0.249977111117893"/>
      <name val="Calibri"/>
      <family val="2"/>
      <scheme val="minor"/>
    </font>
    <font>
      <b/>
      <sz val="25"/>
      <color rgb="FF5B9BD5"/>
      <name val="Arial"/>
      <family val="2"/>
    </font>
    <font>
      <sz val="10"/>
      <color theme="1"/>
      <name val="Arial"/>
      <family val="2"/>
    </font>
    <font>
      <sz val="9"/>
      <color theme="1"/>
      <name val="Arial"/>
      <family val="2"/>
    </font>
    <font>
      <b/>
      <sz val="10"/>
      <color theme="0"/>
      <name val="Arial"/>
      <family val="2"/>
    </font>
    <font>
      <sz val="11"/>
      <color rgb="FFFF0000"/>
      <name val="Calibri Light"/>
      <family val="2"/>
      <scheme val="major"/>
    </font>
    <font>
      <u/>
      <sz val="10"/>
      <name val="Arial"/>
      <family val="2"/>
    </font>
    <font>
      <b/>
      <sz val="10"/>
      <color theme="0"/>
      <name val="Calibri"/>
      <family val="2"/>
      <scheme val="minor"/>
    </font>
    <font>
      <sz val="8"/>
      <color rgb="FF000000"/>
      <name val="Calibri"/>
      <family val="2"/>
      <scheme val="minor"/>
    </font>
  </fonts>
  <fills count="31">
    <fill>
      <patternFill patternType="none"/>
    </fill>
    <fill>
      <patternFill patternType="gray125"/>
    </fill>
    <fill>
      <patternFill patternType="solid">
        <fgColor rgb="FFFFDB93"/>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499984740745262"/>
        <bgColor indexed="64"/>
      </patternFill>
    </fill>
    <fill>
      <patternFill patternType="solid">
        <fgColor theme="1"/>
        <bgColor indexed="6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bgColor indexed="64"/>
      </patternFill>
    </fill>
    <fill>
      <patternFill patternType="solid">
        <fgColor theme="9" tint="0.59999389629810485"/>
        <bgColor indexed="64"/>
      </patternFill>
    </fill>
    <fill>
      <patternFill patternType="solid">
        <fgColor rgb="FFFFC000"/>
        <bgColor indexed="64"/>
      </patternFill>
    </fill>
    <fill>
      <patternFill patternType="solid">
        <fgColor rgb="FF4472C4"/>
        <bgColor indexed="64"/>
      </patternFill>
    </fill>
    <fill>
      <patternFill patternType="solid">
        <fgColor rgb="FFFFFF99"/>
        <bgColor indexed="64"/>
      </patternFill>
    </fill>
    <fill>
      <patternFill patternType="solid">
        <fgColor rgb="FFFFFFFF"/>
        <bgColor indexed="64"/>
      </patternFill>
    </fill>
    <fill>
      <patternFill patternType="solid">
        <fgColor theme="4"/>
        <bgColor indexed="64"/>
      </patternFill>
    </fill>
    <fill>
      <patternFill patternType="solid">
        <fgColor rgb="FFFF0000"/>
        <bgColor indexed="64"/>
      </patternFill>
    </fill>
    <fill>
      <patternFill patternType="solid">
        <fgColor theme="3" tint="-0.249977111117893"/>
        <bgColor indexed="64"/>
      </patternFill>
    </fill>
    <fill>
      <patternFill patternType="solid">
        <fgColor rgb="FF00B0F0"/>
        <bgColor indexed="64"/>
      </patternFill>
    </fill>
    <fill>
      <patternFill patternType="solid">
        <fgColor rgb="FFFF990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rgb="FFD9D9D9"/>
        <bgColor indexed="64"/>
      </patternFill>
    </fill>
    <fill>
      <patternFill patternType="solid">
        <fgColor rgb="FF00B050"/>
        <bgColor indexed="64"/>
      </patternFill>
    </fill>
    <fill>
      <patternFill patternType="solid">
        <fgColor theme="4" tint="-0.249977111117893"/>
        <bgColor indexed="64"/>
      </patternFill>
    </fill>
    <fill>
      <patternFill patternType="solid">
        <fgColor theme="7" tint="0.79998168889431442"/>
        <bgColor indexed="64"/>
      </patternFill>
    </fill>
  </fills>
  <borders count="62">
    <border>
      <left/>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thin">
        <color indexed="64"/>
      </top>
      <bottom/>
      <diagonal/>
    </border>
    <border>
      <left/>
      <right style="thin">
        <color indexed="64"/>
      </right>
      <top style="medium">
        <color indexed="64"/>
      </top>
      <bottom style="thin">
        <color indexed="64"/>
      </bottom>
      <diagonal/>
    </border>
    <border>
      <left style="medium">
        <color indexed="64"/>
      </left>
      <right style="medium">
        <color indexed="64"/>
      </right>
      <top/>
      <bottom/>
      <diagonal/>
    </border>
    <border>
      <left style="medium">
        <color indexed="64"/>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s>
  <cellStyleXfs count="5">
    <xf numFmtId="0" fontId="0" fillId="0" borderId="0"/>
    <xf numFmtId="0" fontId="10" fillId="0" borderId="0"/>
    <xf numFmtId="0" fontId="22" fillId="0" borderId="0"/>
    <xf numFmtId="0" fontId="42" fillId="0" borderId="0"/>
    <xf numFmtId="0" fontId="43" fillId="0" borderId="0"/>
  </cellStyleXfs>
  <cellXfs count="898">
    <xf numFmtId="0" fontId="0" fillId="0" borderId="0" xfId="0"/>
    <xf numFmtId="0" fontId="0" fillId="2" borderId="0" xfId="0" applyFill="1"/>
    <xf numFmtId="0" fontId="10" fillId="3" borderId="0" xfId="1" applyFill="1"/>
    <xf numFmtId="0" fontId="10" fillId="3" borderId="0" xfId="1" applyFill="1" applyAlignment="1">
      <alignment wrapText="1"/>
    </xf>
    <xf numFmtId="0" fontId="14" fillId="0" borderId="15" xfId="1" applyFont="1" applyFill="1" applyBorder="1" applyAlignment="1">
      <alignment horizontal="center" vertical="center" wrapText="1"/>
    </xf>
    <xf numFmtId="0" fontId="14" fillId="0" borderId="14" xfId="1" applyFont="1" applyFill="1" applyBorder="1" applyAlignment="1" applyProtection="1">
      <alignment horizontal="justify" vertical="center" wrapText="1"/>
      <protection locked="0"/>
    </xf>
    <xf numFmtId="0" fontId="0" fillId="0" borderId="0" xfId="0"/>
    <xf numFmtId="0" fontId="0" fillId="0" borderId="0" xfId="0" applyFill="1" applyBorder="1"/>
    <xf numFmtId="0" fontId="0" fillId="3" borderId="0" xfId="0" applyFill="1"/>
    <xf numFmtId="0" fontId="0" fillId="3" borderId="0" xfId="0" applyFill="1" applyBorder="1"/>
    <xf numFmtId="0" fontId="4" fillId="3" borderId="0" xfId="0" applyFont="1" applyFill="1" applyBorder="1"/>
    <xf numFmtId="0" fontId="0" fillId="0" borderId="0" xfId="0" applyAlignment="1">
      <alignment vertical="center"/>
    </xf>
    <xf numFmtId="0" fontId="2" fillId="3" borderId="0" xfId="0" applyFont="1" applyFill="1" applyBorder="1" applyAlignment="1">
      <alignment vertical="center" wrapText="1"/>
    </xf>
    <xf numFmtId="0" fontId="0" fillId="0" borderId="0" xfId="0" applyBorder="1"/>
    <xf numFmtId="0" fontId="4" fillId="0" borderId="0" xfId="0" applyFont="1"/>
    <xf numFmtId="0" fontId="4" fillId="3" borderId="0" xfId="0" applyFont="1" applyFill="1"/>
    <xf numFmtId="0" fontId="3" fillId="3" borderId="0" xfId="0" applyFont="1" applyFill="1" applyBorder="1" applyAlignment="1">
      <alignment vertical="center"/>
    </xf>
    <xf numFmtId="0" fontId="6" fillId="3" borderId="0" xfId="0" applyFont="1" applyFill="1" applyBorder="1" applyAlignment="1">
      <alignment vertical="center"/>
    </xf>
    <xf numFmtId="0" fontId="21" fillId="0" borderId="0" xfId="0" applyFont="1"/>
    <xf numFmtId="0" fontId="21" fillId="4" borderId="0" xfId="0" applyFont="1" applyFill="1"/>
    <xf numFmtId="0" fontId="0" fillId="3" borderId="0" xfId="0" applyNumberFormat="1" applyFill="1"/>
    <xf numFmtId="0" fontId="0" fillId="2" borderId="0" xfId="0" applyNumberFormat="1" applyFill="1"/>
    <xf numFmtId="0" fontId="0" fillId="0" borderId="0" xfId="0" applyNumberFormat="1"/>
    <xf numFmtId="0" fontId="4" fillId="0" borderId="0" xfId="0" applyNumberFormat="1" applyFont="1"/>
    <xf numFmtId="0" fontId="1" fillId="0" borderId="0" xfId="0" applyFont="1"/>
    <xf numFmtId="0" fontId="1" fillId="5" borderId="0" xfId="0" applyFont="1" applyFill="1"/>
    <xf numFmtId="0" fontId="0" fillId="0" borderId="0" xfId="0" applyAlignment="1"/>
    <xf numFmtId="0" fontId="0" fillId="0" borderId="0" xfId="0" applyAlignment="1">
      <alignment horizontal="right"/>
    </xf>
    <xf numFmtId="0" fontId="0" fillId="4" borderId="0" xfId="0" applyFill="1"/>
    <xf numFmtId="0" fontId="23" fillId="0" borderId="0" xfId="0" applyFont="1" applyBorder="1" applyAlignment="1">
      <alignment vertical="center" wrapText="1"/>
    </xf>
    <xf numFmtId="0" fontId="4" fillId="3" borderId="0" xfId="0" applyFont="1" applyFill="1" applyAlignment="1">
      <alignment horizontal="left" vertical="center"/>
    </xf>
    <xf numFmtId="0" fontId="4" fillId="3" borderId="0" xfId="0" applyFont="1" applyFill="1" applyBorder="1" applyAlignment="1">
      <alignment horizontal="left" vertical="center"/>
    </xf>
    <xf numFmtId="0" fontId="4" fillId="0" borderId="0" xfId="0" applyFont="1" applyAlignment="1">
      <alignment horizontal="left" vertical="center"/>
    </xf>
    <xf numFmtId="0" fontId="4" fillId="0" borderId="0" xfId="0" applyNumberFormat="1" applyFont="1" applyAlignment="1">
      <alignment horizontal="left" vertical="center"/>
    </xf>
    <xf numFmtId="14" fontId="14" fillId="0" borderId="16" xfId="1" applyNumberFormat="1" applyFont="1" applyFill="1" applyBorder="1" applyAlignment="1" applyProtection="1">
      <alignment horizontal="center" vertical="center" wrapText="1"/>
      <protection locked="0"/>
    </xf>
    <xf numFmtId="0" fontId="13" fillId="3" borderId="35" xfId="1" applyFont="1" applyFill="1" applyBorder="1" applyAlignment="1">
      <alignment horizontal="center" vertical="center" wrapText="1"/>
    </xf>
    <xf numFmtId="0" fontId="13" fillId="3" borderId="36" xfId="1" applyFont="1" applyFill="1" applyBorder="1" applyAlignment="1">
      <alignment horizontal="center" vertical="center" wrapText="1"/>
    </xf>
    <xf numFmtId="0" fontId="13" fillId="3" borderId="37" xfId="1" applyFont="1" applyFill="1" applyBorder="1" applyAlignment="1">
      <alignment horizontal="center" vertical="center" wrapText="1"/>
    </xf>
    <xf numFmtId="0" fontId="14" fillId="0" borderId="14" xfId="1" applyFont="1" applyFill="1" applyBorder="1" applyAlignment="1" applyProtection="1">
      <alignment horizontal="left" vertical="center" wrapText="1"/>
      <protection locked="0"/>
    </xf>
    <xf numFmtId="0" fontId="19" fillId="3" borderId="20" xfId="0" applyFont="1" applyFill="1" applyBorder="1" applyAlignment="1">
      <alignment horizontal="center" vertical="center" wrapText="1"/>
    </xf>
    <xf numFmtId="0" fontId="0" fillId="4" borderId="22" xfId="0" applyFill="1" applyBorder="1" applyAlignment="1">
      <alignment horizontal="left"/>
    </xf>
    <xf numFmtId="0" fontId="0" fillId="4" borderId="15" xfId="0" applyFill="1" applyBorder="1"/>
    <xf numFmtId="0" fontId="0" fillId="4" borderId="14" xfId="0" applyFill="1" applyBorder="1"/>
    <xf numFmtId="0" fontId="0" fillId="4" borderId="15" xfId="0" applyFill="1" applyBorder="1" applyAlignment="1">
      <alignment horizontal="left"/>
    </xf>
    <xf numFmtId="49" fontId="0" fillId="4" borderId="16" xfId="0" applyNumberFormat="1" applyFill="1" applyBorder="1" applyAlignment="1">
      <alignment horizontal="center"/>
    </xf>
    <xf numFmtId="0" fontId="0" fillId="4" borderId="25" xfId="0" applyFill="1" applyBorder="1" applyAlignment="1">
      <alignment horizontal="left"/>
    </xf>
    <xf numFmtId="0" fontId="0" fillId="4" borderId="27" xfId="0" applyFill="1" applyBorder="1" applyAlignment="1">
      <alignment horizontal="center"/>
    </xf>
    <xf numFmtId="0" fontId="0" fillId="4" borderId="16" xfId="0" applyFill="1" applyBorder="1"/>
    <xf numFmtId="0" fontId="0" fillId="4" borderId="17" xfId="0" applyFill="1" applyBorder="1"/>
    <xf numFmtId="0" fontId="0" fillId="4" borderId="18" xfId="0" applyFill="1" applyBorder="1"/>
    <xf numFmtId="0" fontId="0" fillId="4" borderId="19" xfId="0" applyFill="1" applyBorder="1"/>
    <xf numFmtId="0" fontId="0" fillId="4" borderId="35" xfId="0" applyFill="1" applyBorder="1"/>
    <xf numFmtId="0" fontId="0" fillId="4" borderId="36" xfId="0" applyFill="1" applyBorder="1"/>
    <xf numFmtId="0" fontId="1" fillId="13" borderId="32" xfId="0" applyFont="1" applyFill="1" applyBorder="1"/>
    <xf numFmtId="0" fontId="0" fillId="10" borderId="32" xfId="0" applyFill="1" applyBorder="1"/>
    <xf numFmtId="0" fontId="0" fillId="10" borderId="33" xfId="0" applyFill="1" applyBorder="1"/>
    <xf numFmtId="0" fontId="0" fillId="4" borderId="41" xfId="0" applyFill="1" applyBorder="1" applyAlignment="1">
      <alignment horizontal="center"/>
    </xf>
    <xf numFmtId="0" fontId="0" fillId="4" borderId="20" xfId="0" applyFill="1" applyBorder="1" applyAlignment="1">
      <alignment horizontal="center"/>
    </xf>
    <xf numFmtId="0" fontId="0" fillId="4" borderId="16" xfId="0" applyFill="1" applyBorder="1" applyAlignment="1">
      <alignment horizontal="center"/>
    </xf>
    <xf numFmtId="0" fontId="0" fillId="4" borderId="19" xfId="0" applyFill="1" applyBorder="1" applyAlignment="1">
      <alignment horizontal="center"/>
    </xf>
    <xf numFmtId="0" fontId="0" fillId="10" borderId="34" xfId="0" applyFill="1" applyBorder="1" applyAlignment="1">
      <alignment horizontal="center"/>
    </xf>
    <xf numFmtId="0" fontId="0" fillId="4" borderId="14" xfId="0" applyFill="1" applyBorder="1" applyAlignment="1">
      <alignment horizontal="center"/>
    </xf>
    <xf numFmtId="0" fontId="0" fillId="4" borderId="24" xfId="0" applyFill="1" applyBorder="1"/>
    <xf numFmtId="0" fontId="16" fillId="6" borderId="22" xfId="0" applyFont="1" applyFill="1" applyBorder="1" applyAlignment="1">
      <alignment horizontal="left"/>
    </xf>
    <xf numFmtId="0" fontId="16" fillId="6" borderId="7" xfId="0" applyFont="1" applyFill="1" applyBorder="1" applyAlignment="1"/>
    <xf numFmtId="0" fontId="0" fillId="4" borderId="22" xfId="0" applyFill="1" applyBorder="1"/>
    <xf numFmtId="0" fontId="0" fillId="4" borderId="25" xfId="0" applyFill="1" applyBorder="1"/>
    <xf numFmtId="0" fontId="0" fillId="4" borderId="27" xfId="0" applyFill="1" applyBorder="1"/>
    <xf numFmtId="0" fontId="0" fillId="4" borderId="43" xfId="0" applyFill="1" applyBorder="1" applyAlignment="1">
      <alignment horizontal="center"/>
    </xf>
    <xf numFmtId="0" fontId="0" fillId="4" borderId="37" xfId="0" applyFill="1" applyBorder="1"/>
    <xf numFmtId="0" fontId="0" fillId="4" borderId="17" xfId="0" applyFill="1" applyBorder="1" applyAlignment="1">
      <alignment horizontal="left"/>
    </xf>
    <xf numFmtId="0" fontId="0" fillId="4" borderId="39" xfId="0" applyFill="1" applyBorder="1" applyAlignment="1">
      <alignment horizontal="center"/>
    </xf>
    <xf numFmtId="0" fontId="16" fillId="6" borderId="12" xfId="0" applyFont="1" applyFill="1" applyBorder="1"/>
    <xf numFmtId="0" fontId="0" fillId="4" borderId="23" xfId="0" applyFill="1" applyBorder="1" applyAlignment="1">
      <alignment horizontal="center"/>
    </xf>
    <xf numFmtId="0" fontId="16" fillId="6" borderId="4" xfId="0" applyFont="1" applyFill="1" applyBorder="1"/>
    <xf numFmtId="0" fontId="16" fillId="0" borderId="0" xfId="0" applyFont="1" applyFill="1"/>
    <xf numFmtId="0" fontId="25" fillId="14" borderId="12" xfId="0" applyFont="1" applyFill="1" applyBorder="1" applyAlignment="1">
      <alignment horizontal="center" vertical="center" wrapText="1"/>
    </xf>
    <xf numFmtId="0" fontId="25" fillId="14" borderId="8" xfId="0" applyFont="1" applyFill="1" applyBorder="1" applyAlignment="1">
      <alignment horizontal="center" vertical="center" wrapText="1"/>
    </xf>
    <xf numFmtId="0" fontId="26" fillId="15" borderId="8" xfId="0" applyFont="1" applyFill="1" applyBorder="1" applyAlignment="1">
      <alignment horizontal="center" vertical="center" wrapText="1"/>
    </xf>
    <xf numFmtId="0" fontId="22" fillId="4" borderId="0" xfId="0" applyFont="1" applyFill="1"/>
    <xf numFmtId="0" fontId="27" fillId="16" borderId="0" xfId="0" applyFont="1" applyFill="1" applyBorder="1" applyAlignment="1">
      <alignment horizontal="center" vertical="center" wrapText="1"/>
    </xf>
    <xf numFmtId="0" fontId="27" fillId="4" borderId="0" xfId="0" applyFont="1" applyFill="1" applyBorder="1" applyAlignment="1">
      <alignment horizontal="center" vertical="center" wrapText="1"/>
    </xf>
    <xf numFmtId="0" fontId="28" fillId="4" borderId="0" xfId="0" applyFont="1" applyFill="1" applyBorder="1" applyAlignment="1">
      <alignment vertical="center" wrapText="1"/>
    </xf>
    <xf numFmtId="15" fontId="28" fillId="4" borderId="0" xfId="0" applyNumberFormat="1" applyFont="1" applyFill="1" applyBorder="1" applyAlignment="1">
      <alignment vertical="center" wrapText="1"/>
    </xf>
    <xf numFmtId="0" fontId="29" fillId="4" borderId="0" xfId="0" applyFont="1" applyFill="1" applyBorder="1" applyAlignment="1">
      <alignment vertical="center" wrapText="1"/>
    </xf>
    <xf numFmtId="14" fontId="28" fillId="4" borderId="0" xfId="0" applyNumberFormat="1" applyFont="1" applyFill="1" applyBorder="1" applyAlignment="1">
      <alignment vertical="center" wrapText="1"/>
    </xf>
    <xf numFmtId="0" fontId="0" fillId="4" borderId="0" xfId="0" applyFont="1" applyFill="1"/>
    <xf numFmtId="0" fontId="28" fillId="16" borderId="0" xfId="0" applyFont="1" applyFill="1" applyBorder="1" applyAlignment="1">
      <alignment vertical="center" wrapText="1"/>
    </xf>
    <xf numFmtId="0" fontId="28" fillId="16" borderId="0" xfId="0" applyFont="1" applyFill="1" applyBorder="1" applyAlignment="1">
      <alignment horizontal="center" vertical="center" wrapText="1"/>
    </xf>
    <xf numFmtId="15" fontId="28" fillId="16" borderId="0" xfId="0" applyNumberFormat="1" applyFont="1" applyFill="1" applyBorder="1" applyAlignment="1">
      <alignment vertical="center" wrapText="1"/>
    </xf>
    <xf numFmtId="0" fontId="0" fillId="4" borderId="18" xfId="0" applyFill="1" applyBorder="1" applyAlignment="1">
      <alignment horizontal="center"/>
    </xf>
    <xf numFmtId="0" fontId="34" fillId="4" borderId="0" xfId="0" applyFont="1" applyFill="1" applyBorder="1"/>
    <xf numFmtId="0" fontId="0" fillId="4" borderId="2" xfId="0" applyFill="1" applyBorder="1"/>
    <xf numFmtId="0" fontId="0" fillId="4" borderId="0" xfId="0" applyFill="1" applyBorder="1"/>
    <xf numFmtId="0" fontId="0" fillId="4" borderId="3" xfId="0" applyFill="1" applyBorder="1"/>
    <xf numFmtId="0" fontId="1" fillId="4" borderId="0" xfId="0" applyFont="1" applyFill="1" applyBorder="1"/>
    <xf numFmtId="0" fontId="1" fillId="11" borderId="6" xfId="0" applyFont="1" applyFill="1" applyBorder="1"/>
    <xf numFmtId="0" fontId="0" fillId="0" borderId="10" xfId="0" applyBorder="1"/>
    <xf numFmtId="0" fontId="0" fillId="0" borderId="1" xfId="0" applyBorder="1"/>
    <xf numFmtId="0" fontId="0" fillId="0" borderId="2" xfId="0" applyBorder="1"/>
    <xf numFmtId="0" fontId="0" fillId="0" borderId="3" xfId="0" applyBorder="1"/>
    <xf numFmtId="0" fontId="23" fillId="0" borderId="2" xfId="0" applyFont="1" applyBorder="1" applyAlignment="1">
      <alignment vertical="center" wrapText="1"/>
    </xf>
    <xf numFmtId="0" fontId="0" fillId="0" borderId="4" xfId="0" applyBorder="1"/>
    <xf numFmtId="0" fontId="0" fillId="0" borderId="9" xfId="0" applyBorder="1"/>
    <xf numFmtId="0" fontId="0" fillId="0" borderId="5" xfId="0" applyBorder="1"/>
    <xf numFmtId="0" fontId="0" fillId="4" borderId="24" xfId="0" applyNumberFormat="1" applyFill="1" applyBorder="1" applyAlignment="1">
      <alignment horizontal="center"/>
    </xf>
    <xf numFmtId="0" fontId="1" fillId="0" borderId="2" xfId="0" applyFont="1" applyBorder="1" applyAlignment="1">
      <alignment horizontal="left"/>
    </xf>
    <xf numFmtId="0" fontId="1" fillId="0" borderId="0" xfId="0" applyFont="1" applyBorder="1"/>
    <xf numFmtId="0" fontId="0" fillId="0" borderId="0" xfId="0" applyBorder="1" applyAlignment="1">
      <alignment horizontal="center"/>
    </xf>
    <xf numFmtId="0" fontId="0" fillId="0" borderId="0" xfId="0" applyFont="1" applyBorder="1"/>
    <xf numFmtId="0" fontId="1" fillId="0" borderId="2" xfId="0" applyFont="1" applyBorder="1"/>
    <xf numFmtId="0" fontId="0" fillId="0" borderId="0" xfId="0" applyBorder="1" applyAlignment="1">
      <alignment wrapText="1"/>
    </xf>
    <xf numFmtId="0" fontId="0" fillId="4" borderId="0" xfId="0" applyFill="1" applyBorder="1" applyAlignment="1">
      <alignment horizontal="left"/>
    </xf>
    <xf numFmtId="0" fontId="0" fillId="4" borderId="0" xfId="0" applyFill="1" applyBorder="1" applyAlignment="1">
      <alignment horizontal="center"/>
    </xf>
    <xf numFmtId="0" fontId="0" fillId="4" borderId="35" xfId="0" applyFill="1" applyBorder="1" applyAlignment="1">
      <alignment horizontal="center"/>
    </xf>
    <xf numFmtId="0" fontId="0" fillId="4" borderId="15" xfId="0" applyFill="1" applyBorder="1" applyAlignment="1">
      <alignment horizontal="center"/>
    </xf>
    <xf numFmtId="0" fontId="14" fillId="0" borderId="14" xfId="1" applyFont="1" applyFill="1" applyBorder="1" applyAlignment="1" applyProtection="1">
      <alignment horizontal="left" vertical="center" wrapText="1" indent="1"/>
      <protection locked="0"/>
    </xf>
    <xf numFmtId="0" fontId="36" fillId="19" borderId="14" xfId="0" applyFont="1" applyFill="1" applyBorder="1" applyAlignment="1">
      <alignment horizontal="center" vertical="center" wrapText="1"/>
    </xf>
    <xf numFmtId="0" fontId="36" fillId="19" borderId="14" xfId="0" applyFont="1" applyFill="1" applyBorder="1" applyAlignment="1">
      <alignment horizontal="left" vertical="center" wrapText="1"/>
    </xf>
    <xf numFmtId="14" fontId="36" fillId="19" borderId="14" xfId="0" applyNumberFormat="1" applyFont="1" applyFill="1" applyBorder="1" applyAlignment="1">
      <alignment horizontal="center" vertical="center" wrapText="1"/>
    </xf>
    <xf numFmtId="0" fontId="27" fillId="16" borderId="14" xfId="0" applyFont="1" applyFill="1" applyBorder="1" applyAlignment="1">
      <alignment horizontal="center" vertical="center" wrapText="1"/>
    </xf>
    <xf numFmtId="0" fontId="28" fillId="16" borderId="14" xfId="0" applyFont="1" applyFill="1" applyBorder="1" applyAlignment="1">
      <alignment horizontal="center" vertical="center" wrapText="1"/>
    </xf>
    <xf numFmtId="15" fontId="28" fillId="16" borderId="14" xfId="0" applyNumberFormat="1" applyFont="1" applyFill="1" applyBorder="1" applyAlignment="1">
      <alignment horizontal="center" vertical="center" wrapText="1"/>
    </xf>
    <xf numFmtId="0" fontId="0" fillId="4" borderId="14" xfId="0" applyFill="1" applyBorder="1" applyAlignment="1">
      <alignment horizontal="center" vertical="center" wrapText="1"/>
    </xf>
    <xf numFmtId="0" fontId="0" fillId="4" borderId="0" xfId="0" applyFill="1" applyAlignment="1">
      <alignment horizontal="center" vertical="center" wrapText="1"/>
    </xf>
    <xf numFmtId="0" fontId="36" fillId="18" borderId="14" xfId="0" applyFont="1" applyFill="1" applyBorder="1" applyAlignment="1">
      <alignment horizontal="center" vertical="center" wrapText="1"/>
    </xf>
    <xf numFmtId="0" fontId="37" fillId="4" borderId="14" xfId="0" applyFont="1" applyFill="1" applyBorder="1" applyAlignment="1">
      <alignment horizontal="center" vertical="center" wrapText="1"/>
    </xf>
    <xf numFmtId="0" fontId="36" fillId="20" borderId="14" xfId="2" applyFont="1" applyFill="1" applyBorder="1" applyAlignment="1">
      <alignment horizontal="center" vertical="center" wrapText="1"/>
    </xf>
    <xf numFmtId="0" fontId="39" fillId="20" borderId="14" xfId="2" applyFont="1" applyFill="1" applyBorder="1" applyAlignment="1">
      <alignment horizontal="center" vertical="center" wrapText="1"/>
    </xf>
    <xf numFmtId="0" fontId="36" fillId="21" borderId="14" xfId="2" applyFont="1" applyFill="1" applyBorder="1" applyAlignment="1">
      <alignment horizontal="center" vertical="center" wrapText="1"/>
    </xf>
    <xf numFmtId="0" fontId="36" fillId="7" borderId="14" xfId="2" applyFont="1" applyFill="1" applyBorder="1" applyAlignment="1">
      <alignment horizontal="center" vertical="center" wrapText="1"/>
    </xf>
    <xf numFmtId="0" fontId="40" fillId="19" borderId="14" xfId="0" applyFont="1" applyFill="1" applyBorder="1" applyAlignment="1">
      <alignment horizontal="center" vertical="center" wrapText="1"/>
    </xf>
    <xf numFmtId="0" fontId="19" fillId="3" borderId="14" xfId="0" applyFont="1" applyFill="1" applyBorder="1" applyAlignment="1">
      <alignment horizontal="center" vertical="center" wrapText="1"/>
    </xf>
    <xf numFmtId="0" fontId="19" fillId="3" borderId="16" xfId="0" applyFont="1" applyFill="1" applyBorder="1" applyAlignment="1">
      <alignment horizontal="center" vertical="center" wrapText="1"/>
    </xf>
    <xf numFmtId="0" fontId="0" fillId="23" borderId="0" xfId="0" applyFill="1"/>
    <xf numFmtId="0" fontId="0" fillId="23" borderId="0" xfId="0" applyFill="1" applyBorder="1"/>
    <xf numFmtId="0" fontId="4" fillId="23" borderId="0" xfId="0" applyFont="1" applyFill="1"/>
    <xf numFmtId="0" fontId="4" fillId="23" borderId="0" xfId="0" applyFont="1" applyFill="1" applyAlignment="1">
      <alignment horizontal="left" vertical="center"/>
    </xf>
    <xf numFmtId="0" fontId="0" fillId="23" borderId="0" xfId="0" applyNumberFormat="1" applyFill="1"/>
    <xf numFmtId="0" fontId="4" fillId="4" borderId="15" xfId="0" applyFont="1" applyFill="1" applyBorder="1" applyAlignment="1" applyProtection="1">
      <alignment horizontal="left" vertical="center"/>
      <protection locked="0"/>
    </xf>
    <xf numFmtId="0" fontId="18" fillId="4" borderId="14" xfId="0" applyFont="1" applyFill="1" applyBorder="1" applyAlignment="1" applyProtection="1">
      <alignment horizontal="center" vertical="center"/>
      <protection locked="0"/>
    </xf>
    <xf numFmtId="165" fontId="18" fillId="4" borderId="20" xfId="0" applyNumberFormat="1" applyFont="1" applyFill="1" applyBorder="1" applyAlignment="1" applyProtection="1">
      <alignment horizontal="center" vertical="center"/>
      <protection locked="0"/>
    </xf>
    <xf numFmtId="164" fontId="18" fillId="4" borderId="14" xfId="0" applyNumberFormat="1" applyFont="1" applyFill="1" applyBorder="1" applyAlignment="1" applyProtection="1">
      <alignment horizontal="center" vertical="center"/>
      <protection locked="0"/>
    </xf>
    <xf numFmtId="0" fontId="22" fillId="0" borderId="14" xfId="0" applyFont="1" applyBorder="1" applyAlignment="1" applyProtection="1">
      <alignment horizontal="center" vertical="center"/>
      <protection locked="0"/>
    </xf>
    <xf numFmtId="2" fontId="18" fillId="4" borderId="14" xfId="0" applyNumberFormat="1" applyFont="1" applyFill="1" applyBorder="1" applyAlignment="1" applyProtection="1">
      <alignment horizontal="center" vertical="center"/>
      <protection locked="0"/>
    </xf>
    <xf numFmtId="0" fontId="18" fillId="4" borderId="14" xfId="0" applyFont="1" applyFill="1" applyBorder="1" applyAlignment="1" applyProtection="1">
      <alignment vertical="center"/>
      <protection locked="0"/>
    </xf>
    <xf numFmtId="0" fontId="18" fillId="4" borderId="16" xfId="0" applyFont="1" applyFill="1" applyBorder="1" applyAlignment="1" applyProtection="1">
      <alignment vertical="center"/>
      <protection locked="0"/>
    </xf>
    <xf numFmtId="0" fontId="18" fillId="4" borderId="20" xfId="0" applyFont="1" applyFill="1" applyBorder="1" applyAlignment="1" applyProtection="1">
      <alignment vertical="center"/>
      <protection locked="0"/>
    </xf>
    <xf numFmtId="0" fontId="4" fillId="4" borderId="25" xfId="0" applyFont="1" applyFill="1" applyBorder="1" applyAlignment="1" applyProtection="1">
      <alignment horizontal="left" vertical="center"/>
      <protection locked="0"/>
    </xf>
    <xf numFmtId="0" fontId="18" fillId="4" borderId="26" xfId="0" applyFont="1" applyFill="1" applyBorder="1" applyAlignment="1" applyProtection="1">
      <alignment horizontal="center" vertical="center"/>
      <protection locked="0"/>
    </xf>
    <xf numFmtId="165" fontId="18" fillId="4" borderId="43" xfId="0" applyNumberFormat="1" applyFont="1" applyFill="1" applyBorder="1" applyAlignment="1" applyProtection="1">
      <alignment horizontal="center" vertical="center"/>
      <protection locked="0"/>
    </xf>
    <xf numFmtId="164" fontId="18" fillId="4" borderId="26" xfId="0" applyNumberFormat="1" applyFont="1" applyFill="1" applyBorder="1" applyAlignment="1" applyProtection="1">
      <alignment horizontal="center" vertical="center"/>
      <protection locked="0"/>
    </xf>
    <xf numFmtId="0" fontId="22" fillId="0" borderId="26" xfId="0" applyFont="1" applyBorder="1" applyAlignment="1" applyProtection="1">
      <alignment horizontal="center" vertical="center"/>
      <protection locked="0"/>
    </xf>
    <xf numFmtId="2" fontId="18" fillId="4" borderId="26" xfId="0" applyNumberFormat="1" applyFont="1" applyFill="1" applyBorder="1" applyAlignment="1" applyProtection="1">
      <alignment horizontal="center" vertical="center"/>
      <protection locked="0"/>
    </xf>
    <xf numFmtId="0" fontId="18" fillId="4" borderId="26" xfId="0" applyFont="1" applyFill="1" applyBorder="1" applyAlignment="1" applyProtection="1">
      <alignment vertical="center"/>
      <protection locked="0"/>
    </xf>
    <xf numFmtId="0" fontId="18" fillId="4" borderId="27" xfId="0" applyFont="1" applyFill="1" applyBorder="1" applyAlignment="1" applyProtection="1">
      <alignment vertical="center"/>
      <protection locked="0"/>
    </xf>
    <xf numFmtId="164" fontId="18" fillId="4" borderId="14" xfId="0" applyNumberFormat="1" applyFont="1" applyFill="1" applyBorder="1" applyAlignment="1" applyProtection="1">
      <alignment horizontal="left" vertical="top"/>
      <protection locked="0"/>
    </xf>
    <xf numFmtId="0" fontId="0" fillId="3" borderId="0" xfId="0" applyFill="1" applyProtection="1">
      <protection locked="0"/>
    </xf>
    <xf numFmtId="0" fontId="2" fillId="0" borderId="6" xfId="0" applyFont="1" applyFill="1" applyBorder="1" applyAlignment="1" applyProtection="1">
      <alignment vertical="center" wrapText="1"/>
      <protection locked="0"/>
    </xf>
    <xf numFmtId="0" fontId="0" fillId="2" borderId="0" xfId="0" applyFill="1" applyProtection="1">
      <protection locked="0"/>
    </xf>
    <xf numFmtId="0" fontId="0" fillId="23" borderId="0" xfId="0" applyFill="1" applyProtection="1">
      <protection locked="0"/>
    </xf>
    <xf numFmtId="0" fontId="19" fillId="0" borderId="12" xfId="0" applyFont="1" applyFill="1" applyBorder="1" applyAlignment="1">
      <alignment horizontal="center" vertical="center" wrapText="1"/>
    </xf>
    <xf numFmtId="164" fontId="18" fillId="4" borderId="36" xfId="0" applyNumberFormat="1" applyFont="1" applyFill="1" applyBorder="1" applyAlignment="1" applyProtection="1">
      <alignment horizontal="left" vertical="top"/>
      <protection locked="0"/>
    </xf>
    <xf numFmtId="0" fontId="2" fillId="0" borderId="10" xfId="0" applyFont="1" applyFill="1" applyBorder="1" applyAlignment="1" applyProtection="1">
      <alignment vertical="center" wrapText="1"/>
      <protection locked="0"/>
    </xf>
    <xf numFmtId="0" fontId="19" fillId="0" borderId="12" xfId="0" applyFont="1" applyFill="1" applyBorder="1" applyAlignment="1" applyProtection="1">
      <alignment horizontal="center" vertical="center" wrapText="1"/>
      <protection locked="0"/>
    </xf>
    <xf numFmtId="0" fontId="6" fillId="3" borderId="15" xfId="0" applyFont="1" applyFill="1" applyBorder="1" applyAlignment="1" applyProtection="1">
      <alignment horizontal="center" vertical="center"/>
      <protection locked="0"/>
    </xf>
    <xf numFmtId="0" fontId="6" fillId="3" borderId="14" xfId="0" applyFont="1" applyFill="1" applyBorder="1" applyAlignment="1" applyProtection="1">
      <alignment horizontal="center" vertical="center" wrapText="1"/>
      <protection locked="0"/>
    </xf>
    <xf numFmtId="0" fontId="6" fillId="3" borderId="16" xfId="0" applyFont="1" applyFill="1" applyBorder="1" applyAlignment="1" applyProtection="1">
      <alignment horizontal="center" vertical="center"/>
      <protection locked="0"/>
    </xf>
    <xf numFmtId="0" fontId="33" fillId="4" borderId="14" xfId="0" applyFont="1" applyFill="1" applyBorder="1" applyAlignment="1" applyProtection="1">
      <alignment horizontal="center" vertical="center" wrapText="1"/>
      <protection locked="0"/>
    </xf>
    <xf numFmtId="0" fontId="17" fillId="0" borderId="16" xfId="0" applyFont="1" applyFill="1" applyBorder="1" applyAlignment="1" applyProtection="1">
      <alignment horizontal="left" vertical="center" wrapText="1"/>
      <protection locked="0"/>
    </xf>
    <xf numFmtId="0" fontId="1" fillId="3" borderId="0" xfId="0" applyFont="1" applyFill="1" applyBorder="1" applyAlignment="1" applyProtection="1">
      <alignment horizontal="center"/>
      <protection locked="0"/>
    </xf>
    <xf numFmtId="0" fontId="1" fillId="23" borderId="0" xfId="0" applyFont="1" applyFill="1" applyBorder="1" applyAlignment="1" applyProtection="1">
      <alignment horizontal="center"/>
      <protection locked="0"/>
    </xf>
    <xf numFmtId="0" fontId="1" fillId="3" borderId="0" xfId="0" applyFont="1" applyFill="1" applyProtection="1">
      <protection locked="0"/>
    </xf>
    <xf numFmtId="0" fontId="48" fillId="3" borderId="0" xfId="0" applyFont="1" applyFill="1" applyProtection="1">
      <protection locked="0"/>
    </xf>
    <xf numFmtId="0" fontId="48" fillId="23" borderId="0" xfId="0" applyFont="1" applyFill="1" applyProtection="1">
      <protection locked="0"/>
    </xf>
    <xf numFmtId="0" fontId="0" fillId="0" borderId="0" xfId="0" applyAlignment="1">
      <alignment horizontal="left"/>
    </xf>
    <xf numFmtId="0" fontId="50" fillId="3" borderId="0" xfId="0" applyFont="1" applyFill="1" applyProtection="1">
      <protection locked="0"/>
    </xf>
    <xf numFmtId="0" fontId="50" fillId="7" borderId="0" xfId="0" applyFont="1" applyFill="1" applyProtection="1">
      <protection locked="0"/>
    </xf>
    <xf numFmtId="0" fontId="50" fillId="0" borderId="0" xfId="0" applyFont="1" applyProtection="1">
      <protection locked="0"/>
    </xf>
    <xf numFmtId="0" fontId="51" fillId="9" borderId="31" xfId="0" applyFont="1" applyFill="1" applyBorder="1" applyAlignment="1" applyProtection="1">
      <alignment vertical="center"/>
      <protection locked="0"/>
    </xf>
    <xf numFmtId="0" fontId="51" fillId="9" borderId="38" xfId="0" applyFont="1" applyFill="1" applyBorder="1" applyAlignment="1" applyProtection="1">
      <alignment vertical="center"/>
      <protection locked="0"/>
    </xf>
    <xf numFmtId="0" fontId="53" fillId="0" borderId="15" xfId="0" applyFont="1" applyFill="1" applyBorder="1" applyAlignment="1" applyProtection="1">
      <alignment horizontal="center" vertical="center" wrapText="1"/>
      <protection locked="0"/>
    </xf>
    <xf numFmtId="0" fontId="53" fillId="0" borderId="14" xfId="0" applyFont="1" applyFill="1" applyBorder="1" applyAlignment="1" applyProtection="1">
      <alignment horizontal="center" vertical="center" wrapText="1"/>
      <protection locked="0"/>
    </xf>
    <xf numFmtId="0" fontId="53" fillId="0" borderId="16" xfId="0" applyFont="1" applyFill="1" applyBorder="1" applyAlignment="1" applyProtection="1">
      <alignment horizontal="center" vertical="center" wrapText="1"/>
      <protection locked="0"/>
    </xf>
    <xf numFmtId="0" fontId="53" fillId="0" borderId="25" xfId="0" applyFont="1" applyFill="1" applyBorder="1" applyAlignment="1" applyProtection="1">
      <alignment horizontal="center" vertical="center" wrapText="1"/>
      <protection locked="0"/>
    </xf>
    <xf numFmtId="0" fontId="53" fillId="0" borderId="26" xfId="0" applyFont="1" applyFill="1" applyBorder="1" applyAlignment="1" applyProtection="1">
      <alignment horizontal="center" vertical="center" wrapText="1"/>
      <protection locked="0"/>
    </xf>
    <xf numFmtId="0" fontId="53" fillId="0" borderId="27" xfId="0" applyFont="1" applyFill="1" applyBorder="1" applyAlignment="1" applyProtection="1">
      <alignment horizontal="center" vertical="center" wrapText="1"/>
      <protection locked="0"/>
    </xf>
    <xf numFmtId="0" fontId="55" fillId="3" borderId="2" xfId="0" applyFont="1" applyFill="1" applyBorder="1" applyAlignment="1" applyProtection="1">
      <alignment vertical="center"/>
      <protection locked="0"/>
    </xf>
    <xf numFmtId="0" fontId="55" fillId="0" borderId="10" xfId="0" applyFont="1" applyBorder="1" applyAlignment="1" applyProtection="1">
      <alignment vertical="center"/>
      <protection locked="0"/>
    </xf>
    <xf numFmtId="0" fontId="55" fillId="0" borderId="1" xfId="0" applyFont="1" applyBorder="1" applyAlignment="1" applyProtection="1">
      <alignment vertical="center"/>
      <protection locked="0"/>
    </xf>
    <xf numFmtId="0" fontId="55" fillId="0" borderId="0" xfId="0" applyFont="1" applyBorder="1" applyAlignment="1" applyProtection="1">
      <alignment vertical="center"/>
      <protection locked="0"/>
    </xf>
    <xf numFmtId="0" fontId="55" fillId="0" borderId="3" xfId="0" applyFont="1" applyBorder="1" applyAlignment="1" applyProtection="1">
      <alignment vertical="center"/>
      <protection locked="0"/>
    </xf>
    <xf numFmtId="0" fontId="55" fillId="0" borderId="9" xfId="0" applyFont="1" applyBorder="1" applyAlignment="1" applyProtection="1">
      <alignment vertical="center"/>
      <protection locked="0"/>
    </xf>
    <xf numFmtId="0" fontId="55" fillId="0" borderId="5" xfId="0" applyFont="1" applyBorder="1" applyAlignment="1" applyProtection="1">
      <alignment vertical="center"/>
      <protection locked="0"/>
    </xf>
    <xf numFmtId="0" fontId="0" fillId="3" borderId="0" xfId="0" applyFill="1" applyProtection="1"/>
    <xf numFmtId="0" fontId="2" fillId="0" borderId="6" xfId="0" applyFont="1" applyFill="1" applyBorder="1" applyAlignment="1" applyProtection="1">
      <alignment vertical="center" wrapText="1"/>
    </xf>
    <xf numFmtId="0" fontId="2" fillId="0" borderId="10" xfId="0" applyFont="1" applyFill="1" applyBorder="1" applyAlignment="1" applyProtection="1">
      <alignment vertical="center" wrapText="1"/>
    </xf>
    <xf numFmtId="0" fontId="19" fillId="0" borderId="12" xfId="0" applyFont="1" applyFill="1" applyBorder="1" applyAlignment="1" applyProtection="1">
      <alignment horizontal="center" vertical="center" wrapText="1"/>
    </xf>
    <xf numFmtId="0" fontId="48" fillId="3" borderId="0" xfId="0" applyFont="1" applyFill="1" applyProtection="1"/>
    <xf numFmtId="0" fontId="16" fillId="0" borderId="60" xfId="0" applyFont="1" applyFill="1" applyBorder="1" applyAlignment="1" applyProtection="1">
      <alignment horizontal="center" vertical="center"/>
    </xf>
    <xf numFmtId="0" fontId="44" fillId="0" borderId="60" xfId="0" applyFont="1" applyFill="1" applyBorder="1" applyAlignment="1" applyProtection="1">
      <alignment horizontal="center" vertical="center" wrapText="1"/>
    </xf>
    <xf numFmtId="0" fontId="6" fillId="3" borderId="37" xfId="0" applyFont="1" applyFill="1" applyBorder="1" applyAlignment="1" applyProtection="1">
      <alignment horizontal="center" vertical="center"/>
    </xf>
    <xf numFmtId="0" fontId="47" fillId="0" borderId="16" xfId="0" applyFont="1" applyFill="1" applyBorder="1" applyAlignment="1" applyProtection="1">
      <alignment horizontal="left" vertical="center" wrapText="1"/>
      <protection locked="0"/>
    </xf>
    <xf numFmtId="0" fontId="57" fillId="0" borderId="38" xfId="0" applyFont="1" applyFill="1" applyBorder="1" applyAlignment="1" applyProtection="1">
      <alignment horizontal="left" vertical="center"/>
      <protection locked="0"/>
    </xf>
    <xf numFmtId="0" fontId="14" fillId="0" borderId="23" xfId="0" applyFont="1" applyFill="1" applyBorder="1" applyAlignment="1" applyProtection="1">
      <alignment horizontal="left" vertical="center" wrapText="1" indent="1"/>
      <protection locked="0"/>
    </xf>
    <xf numFmtId="0" fontId="4" fillId="3" borderId="0" xfId="0" applyFont="1" applyFill="1" applyProtection="1">
      <protection locked="0"/>
    </xf>
    <xf numFmtId="0" fontId="6" fillId="3" borderId="36" xfId="0" applyFont="1" applyFill="1" applyBorder="1" applyAlignment="1" applyProtection="1">
      <alignment vertical="center" wrapText="1"/>
      <protection locked="0"/>
    </xf>
    <xf numFmtId="0" fontId="27" fillId="16" borderId="13" xfId="0" applyFont="1" applyFill="1" applyBorder="1" applyAlignment="1">
      <alignment horizontal="left" vertical="top" wrapText="1"/>
    </xf>
    <xf numFmtId="0" fontId="28" fillId="16" borderId="5" xfId="0" applyFont="1" applyFill="1" applyBorder="1" applyAlignment="1">
      <alignment horizontal="left" vertical="top" wrapText="1"/>
    </xf>
    <xf numFmtId="15" fontId="28" fillId="16" borderId="5" xfId="0" applyNumberFormat="1" applyFont="1" applyFill="1" applyBorder="1" applyAlignment="1">
      <alignment horizontal="left" vertical="top" wrapText="1"/>
    </xf>
    <xf numFmtId="0" fontId="29" fillId="15" borderId="5" xfId="0" applyFont="1" applyFill="1" applyBorder="1" applyAlignment="1">
      <alignment horizontal="left" vertical="top" wrapText="1"/>
    </xf>
    <xf numFmtId="0" fontId="1" fillId="0" borderId="0" xfId="0" applyFont="1" applyAlignment="1">
      <alignment horizontal="left"/>
    </xf>
    <xf numFmtId="0" fontId="60" fillId="0" borderId="0" xfId="0" applyFont="1"/>
    <xf numFmtId="0" fontId="0" fillId="0" borderId="0" xfId="0" applyFont="1" applyAlignment="1">
      <alignment horizontal="left"/>
    </xf>
    <xf numFmtId="0" fontId="61" fillId="0" borderId="0" xfId="0" applyFont="1" applyAlignment="1">
      <alignment horizontal="left"/>
    </xf>
    <xf numFmtId="0" fontId="56" fillId="0" borderId="0" xfId="0" applyFont="1" applyAlignment="1">
      <alignment horizontal="left"/>
    </xf>
    <xf numFmtId="0" fontId="0" fillId="0" borderId="12" xfId="0" applyFont="1" applyFill="1" applyBorder="1" applyAlignment="1" applyProtection="1">
      <alignment horizontal="center" vertical="center" wrapText="1"/>
    </xf>
    <xf numFmtId="0" fontId="70" fillId="3" borderId="0" xfId="0" applyFont="1" applyFill="1"/>
    <xf numFmtId="0" fontId="72" fillId="4" borderId="12" xfId="0" applyFont="1" applyFill="1" applyBorder="1" applyAlignment="1">
      <alignment horizontal="center" vertical="center" wrapText="1"/>
    </xf>
    <xf numFmtId="0" fontId="77" fillId="25" borderId="0" xfId="0" applyFont="1" applyFill="1"/>
    <xf numFmtId="0" fontId="79" fillId="25" borderId="0" xfId="0" applyFont="1" applyFill="1" applyBorder="1"/>
    <xf numFmtId="0" fontId="79" fillId="25" borderId="0" xfId="0" applyFont="1" applyFill="1"/>
    <xf numFmtId="0" fontId="82" fillId="0" borderId="12" xfId="0" applyFont="1" applyFill="1" applyBorder="1" applyAlignment="1">
      <alignment vertical="center" wrapText="1"/>
    </xf>
    <xf numFmtId="0" fontId="82" fillId="0" borderId="0" xfId="0" applyFont="1" applyFill="1" applyBorder="1" applyAlignment="1">
      <alignment horizontal="center" vertical="center" wrapText="1"/>
    </xf>
    <xf numFmtId="0" fontId="82" fillId="0" borderId="3" xfId="0" applyFont="1" applyFill="1" applyBorder="1" applyAlignment="1">
      <alignment horizontal="center" vertical="center" wrapText="1"/>
    </xf>
    <xf numFmtId="0" fontId="82" fillId="0" borderId="12" xfId="0" applyFont="1" applyFill="1" applyBorder="1" applyAlignment="1">
      <alignment horizontal="center" vertical="center" wrapText="1"/>
    </xf>
    <xf numFmtId="0" fontId="82" fillId="3" borderId="12" xfId="0" applyFont="1" applyFill="1" applyBorder="1" applyAlignment="1">
      <alignment horizontal="center" vertical="center" wrapText="1"/>
    </xf>
    <xf numFmtId="0" fontId="82" fillId="4" borderId="47" xfId="0" applyFont="1" applyFill="1" applyBorder="1" applyAlignment="1">
      <alignment vertical="center" wrapText="1"/>
    </xf>
    <xf numFmtId="0" fontId="82" fillId="4" borderId="36" xfId="0" applyFont="1" applyFill="1" applyBorder="1" applyAlignment="1">
      <alignment horizontal="center" vertical="center" wrapText="1"/>
    </xf>
    <xf numFmtId="0" fontId="82" fillId="4" borderId="37" xfId="0" applyFont="1" applyFill="1" applyBorder="1" applyAlignment="1">
      <alignment horizontal="center" vertical="center" wrapText="1"/>
    </xf>
    <xf numFmtId="0" fontId="82" fillId="0" borderId="22" xfId="0" applyFont="1" applyFill="1" applyBorder="1" applyAlignment="1">
      <alignment horizontal="center" vertical="center" wrapText="1"/>
    </xf>
    <xf numFmtId="0" fontId="82" fillId="0" borderId="24" xfId="0" applyFont="1" applyFill="1" applyBorder="1" applyAlignment="1">
      <alignment horizontal="center" vertical="center"/>
    </xf>
    <xf numFmtId="0" fontId="82" fillId="4" borderId="21" xfId="0" applyFont="1" applyFill="1" applyBorder="1" applyAlignment="1">
      <alignment vertical="center" wrapText="1"/>
    </xf>
    <xf numFmtId="0" fontId="82" fillId="4" borderId="14" xfId="0" applyFont="1" applyFill="1" applyBorder="1" applyAlignment="1">
      <alignment horizontal="center" vertical="center" wrapText="1"/>
    </xf>
    <xf numFmtId="0" fontId="82" fillId="4" borderId="16" xfId="0" applyFont="1" applyFill="1" applyBorder="1" applyAlignment="1">
      <alignment horizontal="center" vertical="center" wrapText="1"/>
    </xf>
    <xf numFmtId="0" fontId="82" fillId="0" borderId="15" xfId="0" applyFont="1" applyFill="1" applyBorder="1" applyAlignment="1">
      <alignment horizontal="center" vertical="center" wrapText="1"/>
    </xf>
    <xf numFmtId="0" fontId="82" fillId="0" borderId="16" xfId="0" applyFont="1" applyFill="1" applyBorder="1" applyAlignment="1">
      <alignment horizontal="center" vertical="center"/>
    </xf>
    <xf numFmtId="0" fontId="82" fillId="4" borderId="31" xfId="0" applyFont="1" applyFill="1" applyBorder="1" applyAlignment="1">
      <alignment vertical="center" wrapText="1"/>
    </xf>
    <xf numFmtId="0" fontId="82" fillId="4" borderId="20" xfId="0" applyFont="1" applyFill="1" applyBorder="1" applyAlignment="1">
      <alignment horizontal="center" vertical="center" wrapText="1"/>
    </xf>
    <xf numFmtId="0" fontId="82" fillId="4" borderId="15" xfId="0" applyFont="1" applyFill="1" applyBorder="1" applyAlignment="1">
      <alignment vertical="center" wrapText="1"/>
    </xf>
    <xf numFmtId="0" fontId="82" fillId="4" borderId="30" xfId="0" applyFont="1" applyFill="1" applyBorder="1" applyAlignment="1">
      <alignment vertical="center" wrapText="1"/>
    </xf>
    <xf numFmtId="0" fontId="82" fillId="4" borderId="14" xfId="0" applyFont="1" applyFill="1" applyBorder="1" applyAlignment="1">
      <alignment vertical="center" wrapText="1"/>
    </xf>
    <xf numFmtId="0" fontId="82" fillId="0" borderId="25" xfId="0" applyFont="1" applyFill="1" applyBorder="1" applyAlignment="1">
      <alignment horizontal="center" vertical="center" wrapText="1"/>
    </xf>
    <xf numFmtId="0" fontId="82" fillId="0" borderId="27" xfId="0" applyFont="1" applyFill="1" applyBorder="1" applyAlignment="1">
      <alignment horizontal="center" vertical="center"/>
    </xf>
    <xf numFmtId="0" fontId="82" fillId="4" borderId="56" xfId="0" applyFont="1" applyFill="1" applyBorder="1" applyAlignment="1">
      <alignment vertical="center" wrapText="1"/>
    </xf>
    <xf numFmtId="0" fontId="82" fillId="4" borderId="18" xfId="0" applyFont="1" applyFill="1" applyBorder="1" applyAlignment="1">
      <alignment horizontal="center" vertical="center" wrapText="1"/>
    </xf>
    <xf numFmtId="0" fontId="82" fillId="4" borderId="19" xfId="0" applyFont="1" applyFill="1" applyBorder="1" applyAlignment="1">
      <alignment horizontal="center" vertical="center" wrapText="1"/>
    </xf>
    <xf numFmtId="0" fontId="82" fillId="4" borderId="38" xfId="0" applyFont="1" applyFill="1" applyBorder="1" applyAlignment="1">
      <alignment horizontal="center" vertical="center" wrapText="1"/>
    </xf>
    <xf numFmtId="0" fontId="82" fillId="4" borderId="47" xfId="0" applyFont="1" applyFill="1" applyBorder="1" applyAlignment="1">
      <alignment horizontal="center" vertical="center" wrapText="1"/>
    </xf>
    <xf numFmtId="0" fontId="82" fillId="4" borderId="21" xfId="0" applyFont="1" applyFill="1" applyBorder="1" applyAlignment="1">
      <alignment horizontal="center" vertical="center" wrapText="1"/>
    </xf>
    <xf numFmtId="0" fontId="82" fillId="4" borderId="25" xfId="0" applyFont="1" applyFill="1" applyBorder="1" applyAlignment="1">
      <alignment horizontal="center" vertical="center" wrapText="1"/>
    </xf>
    <xf numFmtId="0" fontId="82" fillId="4" borderId="28" xfId="0" applyFont="1" applyFill="1" applyBorder="1" applyAlignment="1">
      <alignment horizontal="center" vertical="center" wrapText="1"/>
    </xf>
    <xf numFmtId="0" fontId="82" fillId="4" borderId="27" xfId="0" applyFont="1" applyFill="1" applyBorder="1" applyAlignment="1">
      <alignment horizontal="center" vertical="center" wrapText="1"/>
    </xf>
    <xf numFmtId="0" fontId="82" fillId="4" borderId="15" xfId="0" applyFont="1" applyFill="1" applyBorder="1" applyAlignment="1">
      <alignment horizontal="center" vertical="center" wrapText="1"/>
    </xf>
    <xf numFmtId="0" fontId="82" fillId="4" borderId="31" xfId="0" applyFont="1" applyFill="1" applyBorder="1" applyAlignment="1">
      <alignment horizontal="center" vertical="center" wrapText="1"/>
    </xf>
    <xf numFmtId="0" fontId="82" fillId="0" borderId="4" xfId="0" applyFont="1" applyFill="1" applyBorder="1" applyAlignment="1">
      <alignment horizontal="center" vertical="center" wrapText="1"/>
    </xf>
    <xf numFmtId="0" fontId="82" fillId="0" borderId="9" xfId="0" applyFont="1" applyFill="1" applyBorder="1" applyAlignment="1">
      <alignment horizontal="center" vertical="center" wrapText="1"/>
    </xf>
    <xf numFmtId="0" fontId="82" fillId="0" borderId="5" xfId="0" applyFont="1" applyFill="1" applyBorder="1" applyAlignment="1">
      <alignment horizontal="center" vertical="center" wrapText="1"/>
    </xf>
    <xf numFmtId="0" fontId="82" fillId="4" borderId="42" xfId="0" applyFont="1" applyFill="1" applyBorder="1" applyAlignment="1">
      <alignment horizontal="center" vertical="center" wrapText="1"/>
    </xf>
    <xf numFmtId="0" fontId="82" fillId="4" borderId="40" xfId="0" applyFont="1" applyFill="1" applyBorder="1" applyAlignment="1">
      <alignment horizontal="center" vertical="center" wrapText="1"/>
    </xf>
    <xf numFmtId="0" fontId="82" fillId="4" borderId="24" xfId="0" applyFont="1" applyFill="1" applyBorder="1" applyAlignment="1">
      <alignment horizontal="center" vertical="center" wrapText="1"/>
    </xf>
    <xf numFmtId="0" fontId="82" fillId="4" borderId="30" xfId="0" applyFont="1" applyFill="1" applyBorder="1" applyAlignment="1">
      <alignment horizontal="center" vertical="center" wrapText="1"/>
    </xf>
    <xf numFmtId="0" fontId="82" fillId="4" borderId="29" xfId="0" applyFont="1" applyFill="1" applyBorder="1" applyAlignment="1">
      <alignment horizontal="center" vertical="center" wrapText="1"/>
    </xf>
    <xf numFmtId="0" fontId="82" fillId="4" borderId="43" xfId="0" applyFont="1" applyFill="1" applyBorder="1" applyAlignment="1">
      <alignment horizontal="center" vertical="center" wrapText="1"/>
    </xf>
    <xf numFmtId="0" fontId="82" fillId="0" borderId="28" xfId="0" applyFont="1" applyFill="1" applyBorder="1" applyAlignment="1">
      <alignment horizontal="center" vertical="center" wrapText="1"/>
    </xf>
    <xf numFmtId="0" fontId="82" fillId="0" borderId="27" xfId="0" applyFont="1" applyFill="1" applyBorder="1" applyAlignment="1">
      <alignment horizontal="center" vertical="center" wrapText="1"/>
    </xf>
    <xf numFmtId="0" fontId="82" fillId="4" borderId="45" xfId="0" applyFont="1" applyFill="1" applyBorder="1" applyAlignment="1">
      <alignment horizontal="center" vertical="center" wrapText="1"/>
    </xf>
    <xf numFmtId="0" fontId="82" fillId="0" borderId="56" xfId="0" applyFont="1" applyFill="1" applyBorder="1" applyAlignment="1">
      <alignment horizontal="center" vertical="center" wrapText="1"/>
    </xf>
    <xf numFmtId="0" fontId="82" fillId="0" borderId="18" xfId="0" applyFont="1" applyFill="1" applyBorder="1" applyAlignment="1">
      <alignment horizontal="center" vertical="center" wrapText="1"/>
    </xf>
    <xf numFmtId="0" fontId="82" fillId="0" borderId="19" xfId="0" applyFont="1" applyFill="1" applyBorder="1" applyAlignment="1">
      <alignment horizontal="center" vertical="center" wrapText="1"/>
    </xf>
    <xf numFmtId="0" fontId="82" fillId="4" borderId="52" xfId="0" applyFont="1" applyFill="1" applyBorder="1" applyAlignment="1">
      <alignment horizontal="center" vertical="center" wrapText="1"/>
    </xf>
    <xf numFmtId="0" fontId="82" fillId="4" borderId="39" xfId="0" applyFont="1" applyFill="1" applyBorder="1" applyAlignment="1">
      <alignment horizontal="center" vertical="center" wrapText="1"/>
    </xf>
    <xf numFmtId="0" fontId="82" fillId="0" borderId="0" xfId="0" applyFont="1" applyFill="1" applyBorder="1" applyAlignment="1">
      <alignment horizontal="center" vertical="center"/>
    </xf>
    <xf numFmtId="0" fontId="82" fillId="4" borderId="22" xfId="0" applyFont="1" applyFill="1" applyBorder="1" applyAlignment="1">
      <alignment horizontal="center" vertical="center" wrapText="1"/>
    </xf>
    <xf numFmtId="0" fontId="14" fillId="0" borderId="16" xfId="0" applyFont="1" applyFill="1" applyBorder="1" applyAlignment="1" applyProtection="1">
      <alignment horizontal="left" vertical="center" wrapText="1" indent="1"/>
      <protection locked="0"/>
    </xf>
    <xf numFmtId="0" fontId="8" fillId="27" borderId="12" xfId="0" applyFont="1" applyFill="1" applyBorder="1" applyAlignment="1">
      <alignment vertical="top" wrapText="1"/>
    </xf>
    <xf numFmtId="0" fontId="8" fillId="27" borderId="8" xfId="0" applyFont="1" applyFill="1" applyBorder="1" applyAlignment="1">
      <alignment vertical="top" wrapText="1"/>
    </xf>
    <xf numFmtId="0" fontId="8" fillId="0" borderId="12" xfId="0" applyFont="1" applyBorder="1" applyAlignment="1">
      <alignment vertical="top" wrapText="1"/>
    </xf>
    <xf numFmtId="0" fontId="0" fillId="0" borderId="0" xfId="0" applyAlignment="1">
      <alignment vertical="top"/>
    </xf>
    <xf numFmtId="0" fontId="8" fillId="0" borderId="5" xfId="0" applyFont="1" applyBorder="1" applyAlignment="1">
      <alignment vertical="top" wrapText="1"/>
    </xf>
    <xf numFmtId="0" fontId="22" fillId="3" borderId="22" xfId="0" applyFont="1" applyFill="1" applyBorder="1" applyAlignment="1" applyProtection="1">
      <alignment horizontal="left" vertical="center" wrapText="1" indent="1"/>
    </xf>
    <xf numFmtId="0" fontId="85" fillId="0" borderId="9" xfId="0" applyFont="1" applyBorder="1"/>
    <xf numFmtId="0" fontId="85" fillId="0" borderId="9" xfId="0" applyFont="1" applyBorder="1" applyAlignment="1">
      <alignment vertical="top"/>
    </xf>
    <xf numFmtId="0" fontId="14" fillId="0" borderId="18" xfId="0" applyFont="1" applyFill="1" applyBorder="1" applyAlignment="1" applyProtection="1">
      <alignment horizontal="left" vertical="center" wrapText="1" indent="1"/>
      <protection locked="0"/>
    </xf>
    <xf numFmtId="0" fontId="14" fillId="23" borderId="28" xfId="0" applyFont="1" applyFill="1" applyBorder="1" applyAlignment="1" applyProtection="1">
      <alignment horizontal="left" vertical="center" wrapText="1" indent="1"/>
      <protection locked="0"/>
    </xf>
    <xf numFmtId="0" fontId="86" fillId="0" borderId="0" xfId="0" applyFont="1" applyAlignment="1">
      <alignment vertical="center"/>
    </xf>
    <xf numFmtId="0" fontId="59" fillId="0" borderId="0" xfId="0" applyFont="1" applyFill="1" applyBorder="1" applyAlignment="1" applyProtection="1">
      <alignment vertical="center"/>
    </xf>
    <xf numFmtId="0" fontId="0" fillId="0" borderId="0" xfId="0" applyFill="1" applyBorder="1" applyProtection="1">
      <protection locked="0"/>
    </xf>
    <xf numFmtId="0" fontId="88" fillId="3" borderId="0" xfId="0" applyFont="1" applyFill="1" applyProtection="1">
      <protection locked="0"/>
    </xf>
    <xf numFmtId="0" fontId="87" fillId="4" borderId="14" xfId="0" applyFont="1" applyFill="1" applyBorder="1" applyAlignment="1" applyProtection="1">
      <alignment horizontal="left" vertical="center" indent="1"/>
      <protection locked="0"/>
    </xf>
    <xf numFmtId="166" fontId="87" fillId="4" borderId="14" xfId="0" applyNumberFormat="1" applyFont="1" applyFill="1" applyBorder="1" applyAlignment="1" applyProtection="1">
      <alignment horizontal="left" vertical="center" indent="1"/>
      <protection locked="0"/>
    </xf>
    <xf numFmtId="0" fontId="43" fillId="0" borderId="14" xfId="0" applyFont="1" applyFill="1" applyBorder="1" applyAlignment="1" applyProtection="1">
      <alignment vertical="center" wrapText="1"/>
      <protection locked="0"/>
    </xf>
    <xf numFmtId="0" fontId="91" fillId="0" borderId="18" xfId="0" applyFont="1" applyFill="1" applyBorder="1" applyAlignment="1" applyProtection="1">
      <alignment horizontal="center" vertical="center" wrapText="1"/>
      <protection locked="0"/>
    </xf>
    <xf numFmtId="167" fontId="4" fillId="0" borderId="14" xfId="0" applyNumberFormat="1" applyFont="1" applyBorder="1" applyAlignment="1">
      <alignment horizontal="justify" vertical="justify" wrapText="1"/>
    </xf>
    <xf numFmtId="164" fontId="18" fillId="4" borderId="14" xfId="0" applyNumberFormat="1" applyFont="1" applyFill="1" applyBorder="1" applyAlignment="1" applyProtection="1">
      <alignment horizontal="left" vertical="top" wrapText="1"/>
      <protection locked="0"/>
    </xf>
    <xf numFmtId="2" fontId="18" fillId="4" borderId="21" xfId="0" applyNumberFormat="1" applyFont="1" applyFill="1" applyBorder="1" applyAlignment="1" applyProtection="1">
      <alignment horizontal="left" vertical="top"/>
      <protection locked="0"/>
    </xf>
    <xf numFmtId="164" fontId="18" fillId="4" borderId="14" xfId="0" applyNumberFormat="1" applyFont="1" applyFill="1" applyBorder="1" applyAlignment="1" applyProtection="1">
      <alignment horizontal="justify" vertical="justify"/>
      <protection locked="0"/>
    </xf>
    <xf numFmtId="0" fontId="4" fillId="4" borderId="14" xfId="0" applyFont="1" applyFill="1" applyBorder="1" applyProtection="1">
      <protection locked="0"/>
    </xf>
    <xf numFmtId="0" fontId="4" fillId="4" borderId="20" xfId="0" applyFont="1" applyFill="1" applyBorder="1" applyProtection="1">
      <protection locked="0"/>
    </xf>
    <xf numFmtId="0" fontId="4" fillId="4" borderId="48" xfId="0" applyFont="1" applyFill="1" applyBorder="1" applyProtection="1">
      <protection locked="0"/>
    </xf>
    <xf numFmtId="0" fontId="4" fillId="4" borderId="41" xfId="0" applyFont="1" applyFill="1" applyBorder="1" applyProtection="1">
      <protection locked="0"/>
    </xf>
    <xf numFmtId="0" fontId="4" fillId="0" borderId="0" xfId="0" applyFont="1" applyAlignment="1">
      <alignment vertical="center" wrapText="1"/>
    </xf>
    <xf numFmtId="0" fontId="82" fillId="4" borderId="14" xfId="0" applyFont="1" applyFill="1" applyBorder="1" applyAlignment="1">
      <alignment horizontal="right" vertical="center" wrapText="1"/>
    </xf>
    <xf numFmtId="14" fontId="82" fillId="4" borderId="14" xfId="0" applyNumberFormat="1" applyFont="1" applyFill="1" applyBorder="1" applyAlignment="1">
      <alignment horizontal="center" vertical="center" wrapText="1"/>
    </xf>
    <xf numFmtId="0" fontId="6" fillId="0" borderId="0" xfId="0" applyFont="1"/>
    <xf numFmtId="0" fontId="19" fillId="3" borderId="14" xfId="0" applyFont="1" applyFill="1" applyBorder="1" applyAlignment="1">
      <alignment horizontal="center" vertical="center"/>
    </xf>
    <xf numFmtId="0" fontId="82" fillId="3" borderId="7" xfId="0" applyFont="1" applyFill="1" applyBorder="1" applyAlignment="1">
      <alignment horizontal="center" vertical="center" wrapText="1"/>
    </xf>
    <xf numFmtId="0" fontId="82" fillId="3" borderId="7" xfId="0" applyFont="1" applyFill="1" applyBorder="1" applyAlignment="1">
      <alignment horizontal="left" vertical="center" wrapText="1"/>
    </xf>
    <xf numFmtId="0" fontId="82" fillId="3" borderId="11" xfId="0" applyFont="1" applyFill="1" applyBorder="1" applyAlignment="1">
      <alignment horizontal="left" vertical="center" wrapText="1"/>
    </xf>
    <xf numFmtId="0" fontId="82" fillId="3" borderId="8" xfId="0" applyFont="1" applyFill="1" applyBorder="1" applyAlignment="1">
      <alignment horizontal="left" vertical="center" wrapText="1"/>
    </xf>
    <xf numFmtId="0" fontId="82" fillId="3" borderId="7" xfId="0" applyFont="1" applyFill="1" applyBorder="1" applyAlignment="1">
      <alignment horizontal="left" vertical="top" wrapText="1"/>
    </xf>
    <xf numFmtId="0" fontId="82" fillId="3" borderId="11" xfId="0" applyFont="1" applyFill="1" applyBorder="1" applyAlignment="1">
      <alignment horizontal="left" vertical="top" wrapText="1"/>
    </xf>
    <xf numFmtId="0" fontId="82" fillId="3" borderId="8" xfId="0" applyFont="1" applyFill="1" applyBorder="1" applyAlignment="1">
      <alignment horizontal="left" vertical="top" wrapText="1"/>
    </xf>
    <xf numFmtId="0" fontId="82" fillId="0" borderId="7" xfId="0" applyFont="1" applyFill="1" applyBorder="1" applyAlignment="1">
      <alignment horizontal="center" vertical="center" wrapText="1"/>
    </xf>
    <xf numFmtId="0" fontId="82" fillId="0" borderId="11" xfId="0" applyFont="1" applyFill="1" applyBorder="1" applyAlignment="1">
      <alignment horizontal="center" vertical="center" wrapText="1"/>
    </xf>
    <xf numFmtId="0" fontId="82" fillId="0" borderId="8" xfId="0" applyFont="1" applyFill="1" applyBorder="1" applyAlignment="1">
      <alignment horizontal="center" vertical="center" wrapText="1"/>
    </xf>
    <xf numFmtId="0" fontId="89" fillId="17" borderId="20" xfId="0" applyFont="1" applyFill="1" applyBorder="1" applyAlignment="1" applyProtection="1">
      <alignment vertical="center"/>
      <protection locked="0"/>
    </xf>
    <xf numFmtId="0" fontId="89" fillId="17" borderId="21" xfId="0" applyFont="1" applyFill="1" applyBorder="1" applyAlignment="1" applyProtection="1">
      <alignment vertical="center"/>
      <protection locked="0"/>
    </xf>
    <xf numFmtId="0" fontId="8" fillId="0" borderId="13" xfId="0" applyFont="1" applyBorder="1" applyAlignment="1">
      <alignment vertical="top" wrapText="1"/>
    </xf>
    <xf numFmtId="0" fontId="68" fillId="3" borderId="0" xfId="0" applyFont="1" applyFill="1"/>
    <xf numFmtId="0" fontId="68" fillId="3" borderId="0" xfId="0" applyFont="1" applyFill="1" applyBorder="1"/>
    <xf numFmtId="0" fontId="69" fillId="3" borderId="15" xfId="0" applyFont="1" applyFill="1" applyBorder="1" applyAlignment="1">
      <alignment horizontal="center" vertical="center" wrapText="1"/>
    </xf>
    <xf numFmtId="0" fontId="69" fillId="3" borderId="16" xfId="0" applyFont="1" applyFill="1" applyBorder="1" applyAlignment="1">
      <alignment horizontal="center" vertical="center" wrapText="1"/>
    </xf>
    <xf numFmtId="0" fontId="68" fillId="4" borderId="15" xfId="0" applyFont="1" applyFill="1" applyBorder="1" applyAlignment="1">
      <alignment horizontal="center" vertical="center" wrapText="1"/>
    </xf>
    <xf numFmtId="0" fontId="68" fillId="4" borderId="14" xfId="0" applyFont="1" applyFill="1" applyBorder="1" applyAlignment="1">
      <alignment horizontal="center" vertical="center" wrapText="1"/>
    </xf>
    <xf numFmtId="0" fontId="68" fillId="4" borderId="16" xfId="0" applyFont="1" applyFill="1" applyBorder="1" applyAlignment="1">
      <alignment horizontal="center" vertical="center" wrapText="1"/>
    </xf>
    <xf numFmtId="0" fontId="68" fillId="4" borderId="14" xfId="0" applyFont="1" applyFill="1" applyBorder="1" applyAlignment="1">
      <alignment horizontal="center" vertical="center"/>
    </xf>
    <xf numFmtId="0" fontId="68" fillId="4" borderId="15" xfId="0" applyFont="1" applyFill="1" applyBorder="1" applyAlignment="1">
      <alignment horizontal="center" vertical="center"/>
    </xf>
    <xf numFmtId="0" fontId="68" fillId="4" borderId="16" xfId="0" applyFont="1" applyFill="1" applyBorder="1" applyAlignment="1">
      <alignment horizontal="center" vertical="center"/>
    </xf>
    <xf numFmtId="0" fontId="69" fillId="3" borderId="14" xfId="0" applyFont="1" applyFill="1" applyBorder="1" applyAlignment="1">
      <alignment horizontal="center" vertical="center" wrapText="1"/>
    </xf>
    <xf numFmtId="0" fontId="42" fillId="3" borderId="0" xfId="0" applyFont="1" applyFill="1" applyProtection="1"/>
    <xf numFmtId="0" fontId="42" fillId="3" borderId="0" xfId="0" applyFont="1" applyFill="1" applyProtection="1">
      <protection locked="0"/>
    </xf>
    <xf numFmtId="0" fontId="42" fillId="7" borderId="0" xfId="0" applyFont="1" applyFill="1" applyProtection="1">
      <protection locked="0"/>
    </xf>
    <xf numFmtId="0" fontId="42" fillId="0" borderId="0" xfId="0" applyFont="1" applyProtection="1">
      <protection locked="0"/>
    </xf>
    <xf numFmtId="0" fontId="42" fillId="2" borderId="0" xfId="0" applyFont="1" applyFill="1" applyProtection="1">
      <protection locked="0"/>
    </xf>
    <xf numFmtId="0" fontId="42" fillId="3" borderId="0" xfId="0" applyFont="1" applyFill="1" applyBorder="1" applyProtection="1">
      <protection locked="0"/>
    </xf>
    <xf numFmtId="0" fontId="42" fillId="2" borderId="0" xfId="0" applyFont="1" applyFill="1" applyBorder="1" applyProtection="1">
      <protection locked="0"/>
    </xf>
    <xf numFmtId="0" fontId="22" fillId="3" borderId="23" xfId="0" applyFont="1" applyFill="1" applyBorder="1" applyAlignment="1" applyProtection="1">
      <alignment horizontal="left" vertical="center" wrapText="1" indent="1"/>
    </xf>
    <xf numFmtId="165" fontId="42" fillId="7" borderId="0" xfId="0" applyNumberFormat="1" applyFont="1" applyFill="1" applyProtection="1">
      <protection locked="0"/>
    </xf>
    <xf numFmtId="0" fontId="22" fillId="3" borderId="17" xfId="0" applyFont="1" applyFill="1" applyBorder="1" applyAlignment="1" applyProtection="1">
      <alignment horizontal="left" vertical="center" wrapText="1" indent="1"/>
    </xf>
    <xf numFmtId="0" fontId="14" fillId="0" borderId="14" xfId="0" applyFont="1" applyFill="1" applyBorder="1" applyAlignment="1" applyProtection="1">
      <alignment horizontal="left" vertical="center" wrapText="1" indent="1"/>
      <protection locked="0"/>
    </xf>
    <xf numFmtId="0" fontId="22" fillId="23" borderId="29" xfId="0" applyFont="1" applyFill="1" applyBorder="1" applyAlignment="1" applyProtection="1">
      <alignment vertical="center" wrapText="1"/>
    </xf>
    <xf numFmtId="0" fontId="22" fillId="3" borderId="56" xfId="0" applyFont="1" applyFill="1" applyBorder="1" applyAlignment="1" applyProtection="1">
      <alignment horizontal="left" vertical="center" wrapText="1" indent="1"/>
    </xf>
    <xf numFmtId="0" fontId="22" fillId="3" borderId="14" xfId="0" applyFont="1" applyFill="1" applyBorder="1" applyAlignment="1" applyProtection="1">
      <alignment horizontal="left" vertical="center" wrapText="1" indent="1"/>
    </xf>
    <xf numFmtId="0" fontId="4" fillId="3" borderId="0" xfId="0" applyFont="1" applyFill="1" applyBorder="1" applyAlignment="1" applyProtection="1">
      <protection locked="0"/>
    </xf>
    <xf numFmtId="0" fontId="22" fillId="3" borderId="21" xfId="0" applyFont="1" applyFill="1" applyBorder="1" applyAlignment="1" applyProtection="1">
      <alignment horizontal="left" vertical="center" wrapText="1" indent="1"/>
    </xf>
    <xf numFmtId="0" fontId="13" fillId="3" borderId="35"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wrapText="1"/>
    </xf>
    <xf numFmtId="0" fontId="13" fillId="3" borderId="36" xfId="0" applyFont="1" applyFill="1" applyBorder="1" applyAlignment="1" applyProtection="1">
      <alignment horizontal="center" vertical="center"/>
    </xf>
    <xf numFmtId="0" fontId="13" fillId="3" borderId="37" xfId="0" applyFont="1" applyFill="1" applyBorder="1" applyAlignment="1" applyProtection="1">
      <alignment horizontal="center" vertical="center"/>
    </xf>
    <xf numFmtId="0" fontId="42" fillId="3" borderId="2" xfId="0" applyFont="1" applyFill="1" applyBorder="1" applyProtection="1">
      <protection locked="0"/>
    </xf>
    <xf numFmtId="0" fontId="1" fillId="3" borderId="3" xfId="0" applyFont="1" applyFill="1" applyBorder="1" applyAlignment="1" applyProtection="1">
      <alignment vertical="center"/>
      <protection locked="0"/>
    </xf>
    <xf numFmtId="0" fontId="42" fillId="23" borderId="0" xfId="0" applyFont="1" applyFill="1" applyProtection="1">
      <protection locked="0"/>
    </xf>
    <xf numFmtId="0" fontId="42" fillId="23" borderId="0" xfId="0" applyFont="1" applyFill="1" applyBorder="1" applyProtection="1">
      <protection locked="0"/>
    </xf>
    <xf numFmtId="0" fontId="42" fillId="0" borderId="0" xfId="0" applyFont="1" applyBorder="1" applyProtection="1">
      <protection locked="0"/>
    </xf>
    <xf numFmtId="0" fontId="42" fillId="3" borderId="3" xfId="0" applyFont="1" applyFill="1" applyBorder="1" applyProtection="1">
      <protection locked="0"/>
    </xf>
    <xf numFmtId="0" fontId="42" fillId="3" borderId="9" xfId="0" applyFont="1" applyFill="1" applyBorder="1" applyProtection="1">
      <protection locked="0"/>
    </xf>
    <xf numFmtId="0" fontId="42" fillId="3" borderId="5" xfId="0" applyFont="1" applyFill="1" applyBorder="1" applyProtection="1">
      <protection locked="0"/>
    </xf>
    <xf numFmtId="0" fontId="18" fillId="3" borderId="0" xfId="0" applyFont="1" applyFill="1" applyBorder="1"/>
    <xf numFmtId="0" fontId="18" fillId="3" borderId="0" xfId="0" applyFont="1" applyFill="1"/>
    <xf numFmtId="0" fontId="42" fillId="3" borderId="0" xfId="0" applyFont="1" applyFill="1" applyBorder="1"/>
    <xf numFmtId="0" fontId="42" fillId="25" borderId="0" xfId="0" applyFont="1" applyFill="1" applyBorder="1"/>
    <xf numFmtId="0" fontId="12" fillId="3" borderId="2" xfId="1" applyFont="1" applyFill="1" applyBorder="1" applyAlignment="1" applyProtection="1">
      <alignment vertical="center" wrapText="1"/>
    </xf>
    <xf numFmtId="0" fontId="42" fillId="3" borderId="2" xfId="0" applyFont="1" applyFill="1" applyBorder="1"/>
    <xf numFmtId="0" fontId="4" fillId="25" borderId="0" xfId="0" applyFont="1" applyFill="1" applyBorder="1"/>
    <xf numFmtId="0" fontId="42" fillId="26" borderId="0" xfId="0" applyFont="1" applyFill="1" applyProtection="1"/>
    <xf numFmtId="0" fontId="19" fillId="3" borderId="0" xfId="0" applyFont="1" applyFill="1" applyBorder="1" applyAlignment="1" applyProtection="1">
      <alignment vertical="center" wrapText="1"/>
    </xf>
    <xf numFmtId="0" fontId="19" fillId="25" borderId="0" xfId="0" applyFont="1" applyFill="1" applyBorder="1" applyAlignment="1" applyProtection="1">
      <alignment vertical="center" wrapText="1"/>
    </xf>
    <xf numFmtId="0" fontId="2" fillId="25" borderId="0" xfId="0" applyFont="1" applyFill="1" applyBorder="1" applyAlignment="1">
      <alignment vertical="center" wrapText="1"/>
    </xf>
    <xf numFmtId="0" fontId="4" fillId="3" borderId="0" xfId="0" applyFont="1" applyFill="1" applyBorder="1" applyAlignment="1" applyProtection="1"/>
    <xf numFmtId="0" fontId="4" fillId="3" borderId="0" xfId="0" applyFont="1" applyFill="1" applyAlignment="1" applyProtection="1"/>
    <xf numFmtId="0" fontId="42" fillId="3" borderId="58" xfId="0" applyFont="1" applyFill="1" applyBorder="1"/>
    <xf numFmtId="0" fontId="4" fillId="3" borderId="2" xfId="0" applyFont="1" applyFill="1" applyBorder="1"/>
    <xf numFmtId="0" fontId="6" fillId="3" borderId="32" xfId="0" applyFont="1" applyFill="1" applyBorder="1" applyAlignment="1">
      <alignment horizontal="center"/>
    </xf>
    <xf numFmtId="0" fontId="6" fillId="3" borderId="34" xfId="0" applyFont="1" applyFill="1" applyBorder="1" applyAlignment="1">
      <alignment horizontal="center"/>
    </xf>
    <xf numFmtId="0" fontId="18" fillId="0" borderId="16" xfId="0" applyFont="1" applyFill="1" applyBorder="1" applyAlignment="1">
      <alignment horizontal="center"/>
    </xf>
    <xf numFmtId="0" fontId="18" fillId="3" borderId="9" xfId="0" applyFont="1" applyFill="1" applyBorder="1"/>
    <xf numFmtId="0" fontId="42" fillId="3" borderId="3" xfId="0" applyFont="1" applyFill="1" applyBorder="1"/>
    <xf numFmtId="0" fontId="6" fillId="0" borderId="12" xfId="0" applyFont="1" applyFill="1" applyBorder="1" applyAlignment="1">
      <alignment horizontal="center" vertical="center" wrapText="1"/>
    </xf>
    <xf numFmtId="0" fontId="6" fillId="0" borderId="0"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6" fillId="3" borderId="7"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4" borderId="47" xfId="0" applyFont="1" applyFill="1" applyBorder="1" applyAlignment="1">
      <alignment horizontal="center" vertical="center" wrapText="1"/>
    </xf>
    <xf numFmtId="0" fontId="6" fillId="4" borderId="36" xfId="0" applyFont="1" applyFill="1" applyBorder="1" applyAlignment="1">
      <alignment horizontal="center" vertical="center" wrapText="1"/>
    </xf>
    <xf numFmtId="0" fontId="6" fillId="4" borderId="37"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14" xfId="0" applyFont="1" applyFill="1" applyBorder="1" applyAlignment="1">
      <alignment horizontal="center" vertical="center" wrapText="1"/>
    </xf>
    <xf numFmtId="0" fontId="6" fillId="4" borderId="16" xfId="0" applyFont="1" applyFill="1" applyBorder="1" applyAlignment="1">
      <alignment horizontal="center" vertical="center" wrapText="1"/>
    </xf>
    <xf numFmtId="0" fontId="6" fillId="4" borderId="15" xfId="0" applyFont="1" applyFill="1" applyBorder="1" applyAlignment="1">
      <alignment horizontal="center" vertical="center" wrapText="1"/>
    </xf>
    <xf numFmtId="0" fontId="6" fillId="4" borderId="31" xfId="0" applyFont="1" applyFill="1" applyBorder="1" applyAlignment="1">
      <alignment horizontal="center" vertical="center" wrapText="1"/>
    </xf>
    <xf numFmtId="0" fontId="6" fillId="0" borderId="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4" fillId="0" borderId="11" xfId="0" applyFont="1" applyFill="1" applyBorder="1" applyAlignment="1">
      <alignment horizontal="right"/>
    </xf>
    <xf numFmtId="0" fontId="4" fillId="0" borderId="8" xfId="0" applyFont="1" applyFill="1" applyBorder="1" applyAlignment="1">
      <alignment horizontal="right"/>
    </xf>
    <xf numFmtId="0" fontId="42" fillId="25" borderId="0" xfId="0" applyFont="1" applyFill="1"/>
    <xf numFmtId="0" fontId="18" fillId="4" borderId="14" xfId="0" applyFont="1" applyFill="1" applyBorder="1" applyAlignment="1" applyProtection="1">
      <alignment horizontal="left" vertical="top"/>
      <protection locked="0"/>
    </xf>
    <xf numFmtId="0" fontId="18" fillId="4" borderId="16" xfId="0" applyFont="1" applyFill="1" applyBorder="1" applyAlignment="1" applyProtection="1">
      <alignment horizontal="left" vertical="top"/>
      <protection locked="0"/>
    </xf>
    <xf numFmtId="0" fontId="18" fillId="0" borderId="14" xfId="0" applyFont="1" applyFill="1" applyBorder="1" applyAlignment="1" applyProtection="1">
      <alignment horizontal="left" vertical="top" wrapText="1"/>
      <protection locked="0"/>
    </xf>
    <xf numFmtId="0" fontId="6" fillId="3" borderId="36" xfId="0" applyFont="1" applyFill="1" applyBorder="1" applyAlignment="1" applyProtection="1">
      <alignment horizontal="center" vertical="center"/>
      <protection locked="0"/>
    </xf>
    <xf numFmtId="0" fontId="24" fillId="6" borderId="11" xfId="0" applyFont="1" applyFill="1" applyBorder="1" applyAlignment="1">
      <alignment horizontal="center"/>
    </xf>
    <xf numFmtId="0" fontId="24" fillId="6" borderId="8" xfId="0" applyFont="1" applyFill="1" applyBorder="1" applyAlignment="1">
      <alignment horizontal="center"/>
    </xf>
    <xf numFmtId="0" fontId="16" fillId="6" borderId="7" xfId="0" applyFont="1" applyFill="1" applyBorder="1" applyAlignment="1">
      <alignment horizontal="center"/>
    </xf>
    <xf numFmtId="0" fontId="16" fillId="6" borderId="8" xfId="0" applyFont="1" applyFill="1" applyBorder="1" applyAlignment="1">
      <alignment horizontal="center"/>
    </xf>
    <xf numFmtId="0" fontId="1" fillId="6" borderId="11" xfId="0" applyFont="1" applyFill="1" applyBorder="1" applyAlignment="1">
      <alignment horizontal="center"/>
    </xf>
    <xf numFmtId="0" fontId="1" fillId="6" borderId="8" xfId="0" applyFont="1" applyFill="1" applyBorder="1" applyAlignment="1">
      <alignment horizontal="center"/>
    </xf>
    <xf numFmtId="0" fontId="16" fillId="6" borderId="11" xfId="0" applyFont="1" applyFill="1" applyBorder="1" applyAlignment="1">
      <alignment horizontal="center"/>
    </xf>
    <xf numFmtId="0" fontId="16" fillId="6" borderId="40" xfId="0" applyFont="1" applyFill="1" applyBorder="1" applyAlignment="1">
      <alignment horizontal="center"/>
    </xf>
    <xf numFmtId="0" fontId="16" fillId="6" borderId="46" xfId="0" applyFont="1" applyFill="1" applyBorder="1" applyAlignment="1">
      <alignment horizontal="center"/>
    </xf>
    <xf numFmtId="0" fontId="0" fillId="13" borderId="33" xfId="0" applyFill="1" applyBorder="1" applyAlignment="1">
      <alignment horizontal="left"/>
    </xf>
    <xf numFmtId="0" fontId="0" fillId="13" borderId="34" xfId="0" applyFill="1" applyBorder="1" applyAlignment="1">
      <alignment horizontal="left"/>
    </xf>
    <xf numFmtId="0" fontId="1" fillId="12" borderId="32" xfId="0" applyFont="1" applyFill="1" applyBorder="1" applyAlignment="1">
      <alignment horizontal="center"/>
    </xf>
    <xf numFmtId="0" fontId="1" fillId="12" borderId="33" xfId="0" applyFont="1" applyFill="1" applyBorder="1" applyAlignment="1">
      <alignment horizontal="center"/>
    </xf>
    <xf numFmtId="0" fontId="1" fillId="12" borderId="34" xfId="0" applyFont="1" applyFill="1" applyBorder="1" applyAlignment="1">
      <alignment horizontal="center"/>
    </xf>
    <xf numFmtId="0" fontId="1" fillId="12" borderId="7" xfId="0" applyFont="1" applyFill="1" applyBorder="1" applyAlignment="1">
      <alignment horizontal="center"/>
    </xf>
    <xf numFmtId="0" fontId="1" fillId="12" borderId="8" xfId="0" applyFont="1" applyFill="1" applyBorder="1" applyAlignment="1">
      <alignment horizontal="center"/>
    </xf>
    <xf numFmtId="0" fontId="15" fillId="0" borderId="4" xfId="1" applyFont="1" applyFill="1" applyBorder="1" applyAlignment="1">
      <alignment horizontal="right" indent="1"/>
    </xf>
    <xf numFmtId="0" fontId="15" fillId="0" borderId="9" xfId="1" applyFont="1" applyFill="1" applyBorder="1" applyAlignment="1">
      <alignment horizontal="right" indent="1"/>
    </xf>
    <xf numFmtId="0" fontId="15" fillId="0" borderId="5" xfId="1" applyFont="1" applyFill="1" applyBorder="1" applyAlignment="1">
      <alignment horizontal="right" indent="1"/>
    </xf>
    <xf numFmtId="0" fontId="12" fillId="0" borderId="6"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12" fillId="0" borderId="1" xfId="1" applyFont="1" applyFill="1" applyBorder="1" applyAlignment="1">
      <alignment horizontal="center" vertical="center" wrapText="1"/>
    </xf>
    <xf numFmtId="0" fontId="11" fillId="3" borderId="7" xfId="1" applyFont="1" applyFill="1" applyBorder="1" applyAlignment="1">
      <alignment horizontal="left" vertical="top"/>
    </xf>
    <xf numFmtId="0" fontId="11" fillId="3" borderId="11" xfId="1" applyFont="1" applyFill="1" applyBorder="1" applyAlignment="1">
      <alignment horizontal="left" vertical="top"/>
    </xf>
    <xf numFmtId="0" fontId="11" fillId="3" borderId="8" xfId="1" applyFont="1" applyFill="1" applyBorder="1" applyAlignment="1">
      <alignment horizontal="left" vertical="top"/>
    </xf>
    <xf numFmtId="0" fontId="71" fillId="4" borderId="7" xfId="0" applyFont="1" applyFill="1" applyBorder="1" applyAlignment="1">
      <alignment horizontal="center" vertical="center" wrapText="1"/>
    </xf>
    <xf numFmtId="0" fontId="71" fillId="4" borderId="11" xfId="0" applyFont="1" applyFill="1" applyBorder="1" applyAlignment="1">
      <alignment horizontal="center" vertical="center" wrapText="1"/>
    </xf>
    <xf numFmtId="0" fontId="71" fillId="4" borderId="8" xfId="0" applyFont="1" applyFill="1" applyBorder="1" applyAlignment="1">
      <alignment horizontal="center" vertical="center" wrapText="1"/>
    </xf>
    <xf numFmtId="0" fontId="73" fillId="17" borderId="7" xfId="0" applyFont="1" applyFill="1" applyBorder="1" applyAlignment="1">
      <alignment horizontal="left"/>
    </xf>
    <xf numFmtId="0" fontId="73" fillId="17" borderId="11" xfId="0" applyFont="1" applyFill="1" applyBorder="1" applyAlignment="1">
      <alignment horizontal="left"/>
    </xf>
    <xf numFmtId="0" fontId="73" fillId="17" borderId="8" xfId="0" applyFont="1" applyFill="1" applyBorder="1" applyAlignment="1">
      <alignment horizontal="left"/>
    </xf>
    <xf numFmtId="0" fontId="74" fillId="8" borderId="6" xfId="0" applyFont="1" applyFill="1" applyBorder="1" applyAlignment="1">
      <alignment horizontal="left" indent="1"/>
    </xf>
    <xf numFmtId="0" fontId="74" fillId="8" borderId="10" xfId="0" applyFont="1" applyFill="1" applyBorder="1" applyAlignment="1">
      <alignment horizontal="left" indent="1"/>
    </xf>
    <xf numFmtId="0" fontId="74" fillId="8" borderId="1" xfId="0" applyFont="1" applyFill="1" applyBorder="1" applyAlignment="1">
      <alignment horizontal="left" indent="1"/>
    </xf>
    <xf numFmtId="0" fontId="68" fillId="4" borderId="15" xfId="0" applyFont="1" applyFill="1" applyBorder="1" applyAlignment="1">
      <alignment horizontal="left" vertical="center" wrapText="1" indent="1"/>
    </xf>
    <xf numFmtId="0" fontId="68" fillId="4" borderId="14" xfId="0" applyFont="1" applyFill="1" applyBorder="1" applyAlignment="1">
      <alignment horizontal="left" vertical="center" indent="1"/>
    </xf>
    <xf numFmtId="0" fontId="68" fillId="4" borderId="20" xfId="0" applyFont="1" applyFill="1" applyBorder="1" applyAlignment="1">
      <alignment horizontal="left" vertical="center" wrapText="1"/>
    </xf>
    <xf numFmtId="0" fontId="68" fillId="4" borderId="31" xfId="0" applyFont="1" applyFill="1" applyBorder="1" applyAlignment="1">
      <alignment horizontal="left" vertical="center" wrapText="1"/>
    </xf>
    <xf numFmtId="0" fontId="68" fillId="4" borderId="38" xfId="0" applyFont="1" applyFill="1" applyBorder="1" applyAlignment="1">
      <alignment horizontal="left" vertical="center" wrapText="1"/>
    </xf>
    <xf numFmtId="0" fontId="71" fillId="4" borderId="6" xfId="0" applyFont="1" applyFill="1" applyBorder="1" applyAlignment="1">
      <alignment horizontal="center" vertical="center" wrapText="1"/>
    </xf>
    <xf numFmtId="0" fontId="71" fillId="4" borderId="10" xfId="0" applyFont="1" applyFill="1" applyBorder="1" applyAlignment="1">
      <alignment horizontal="center" vertical="center" wrapText="1"/>
    </xf>
    <xf numFmtId="0" fontId="71" fillId="4" borderId="1" xfId="0" applyFont="1" applyFill="1" applyBorder="1" applyAlignment="1">
      <alignment horizontal="center" vertical="center" wrapText="1"/>
    </xf>
    <xf numFmtId="0" fontId="71" fillId="4" borderId="2" xfId="0" applyFont="1" applyFill="1" applyBorder="1" applyAlignment="1">
      <alignment horizontal="center" vertical="center" wrapText="1"/>
    </xf>
    <xf numFmtId="0" fontId="71" fillId="4" borderId="0" xfId="0" applyFont="1" applyFill="1" applyBorder="1" applyAlignment="1">
      <alignment horizontal="center" vertical="center" wrapText="1"/>
    </xf>
    <xf numFmtId="0" fontId="71" fillId="4" borderId="3" xfId="0" applyFont="1" applyFill="1" applyBorder="1" applyAlignment="1">
      <alignment horizontal="center" vertical="center" wrapText="1"/>
    </xf>
    <xf numFmtId="0" fontId="71" fillId="4" borderId="4" xfId="0" applyFont="1" applyFill="1" applyBorder="1" applyAlignment="1">
      <alignment horizontal="center" vertical="center" wrapText="1"/>
    </xf>
    <xf numFmtId="0" fontId="71" fillId="4" borderId="9" xfId="0" applyFont="1" applyFill="1" applyBorder="1" applyAlignment="1">
      <alignment horizontal="center" vertical="center" wrapText="1"/>
    </xf>
    <xf numFmtId="0" fontId="71" fillId="4" borderId="5" xfId="0" applyFont="1" applyFill="1" applyBorder="1" applyAlignment="1">
      <alignment horizontal="center" vertical="center" wrapText="1"/>
    </xf>
    <xf numFmtId="0" fontId="68" fillId="4" borderId="30" xfId="0" applyFont="1" applyFill="1" applyBorder="1" applyAlignment="1">
      <alignment horizontal="left" vertical="center" wrapText="1" indent="1"/>
    </xf>
    <xf numFmtId="0" fontId="68" fillId="4" borderId="31" xfId="0" applyFont="1" applyFill="1" applyBorder="1" applyAlignment="1">
      <alignment horizontal="left" vertical="center" wrapText="1" indent="1"/>
    </xf>
    <xf numFmtId="0" fontId="68" fillId="4" borderId="38" xfId="0" applyFont="1" applyFill="1" applyBorder="1" applyAlignment="1">
      <alignment horizontal="left" vertical="center" wrapText="1" indent="1"/>
    </xf>
    <xf numFmtId="0" fontId="69" fillId="4" borderId="31" xfId="0" applyFont="1" applyFill="1" applyBorder="1" applyAlignment="1">
      <alignment horizontal="left" vertical="center" wrapText="1" indent="1"/>
    </xf>
    <xf numFmtId="0" fontId="69" fillId="4" borderId="38" xfId="0" applyFont="1" applyFill="1" applyBorder="1" applyAlignment="1">
      <alignment horizontal="left" vertical="center" wrapText="1" indent="1"/>
    </xf>
    <xf numFmtId="0" fontId="69" fillId="3" borderId="15" xfId="0" applyFont="1" applyFill="1" applyBorder="1" applyAlignment="1">
      <alignment horizontal="center" vertical="center" wrapText="1"/>
    </xf>
    <xf numFmtId="0" fontId="69" fillId="3" borderId="14" xfId="0" applyFont="1" applyFill="1" applyBorder="1" applyAlignment="1">
      <alignment horizontal="center" vertical="center"/>
    </xf>
    <xf numFmtId="0" fontId="69" fillId="3" borderId="20" xfId="0" applyFont="1" applyFill="1" applyBorder="1" applyAlignment="1">
      <alignment horizontal="center" vertical="center"/>
    </xf>
    <xf numFmtId="0" fontId="69" fillId="3" borderId="31" xfId="0" applyFont="1" applyFill="1" applyBorder="1" applyAlignment="1">
      <alignment horizontal="center" vertical="center"/>
    </xf>
    <xf numFmtId="0" fontId="69" fillId="3" borderId="38" xfId="0" applyFont="1" applyFill="1" applyBorder="1" applyAlignment="1">
      <alignment horizontal="center" vertical="center"/>
    </xf>
    <xf numFmtId="0" fontId="68" fillId="4" borderId="31" xfId="0" applyFont="1" applyFill="1" applyBorder="1" applyAlignment="1">
      <alignment horizontal="left" vertical="center"/>
    </xf>
    <xf numFmtId="0" fontId="68" fillId="4" borderId="38" xfId="0" applyFont="1" applyFill="1" applyBorder="1" applyAlignment="1">
      <alignment horizontal="left" vertical="center"/>
    </xf>
    <xf numFmtId="0" fontId="68" fillId="4" borderId="20" xfId="0" applyFont="1" applyFill="1" applyBorder="1" applyAlignment="1">
      <alignment horizontal="left" vertical="center"/>
    </xf>
    <xf numFmtId="0" fontId="68" fillId="4" borderId="15" xfId="0" applyFont="1" applyFill="1" applyBorder="1" applyAlignment="1">
      <alignment horizontal="left" vertical="center" wrapText="1"/>
    </xf>
    <xf numFmtId="0" fontId="68" fillId="4" borderId="14" xfId="0" applyFont="1" applyFill="1" applyBorder="1" applyAlignment="1">
      <alignment horizontal="left" vertical="center" wrapText="1"/>
    </xf>
    <xf numFmtId="0" fontId="68" fillId="4" borderId="21" xfId="0" applyFont="1" applyFill="1" applyBorder="1" applyAlignment="1">
      <alignment horizontal="left" vertical="center" wrapText="1" indent="1"/>
    </xf>
    <xf numFmtId="0" fontId="68" fillId="4" borderId="43" xfId="0" applyFont="1" applyFill="1" applyBorder="1" applyAlignment="1">
      <alignment horizontal="left" vertical="center" wrapText="1"/>
    </xf>
    <xf numFmtId="0" fontId="68" fillId="4" borderId="44" xfId="0" applyFont="1" applyFill="1" applyBorder="1" applyAlignment="1">
      <alignment horizontal="left" vertical="center" wrapText="1"/>
    </xf>
    <xf numFmtId="0" fontId="68" fillId="4" borderId="50" xfId="0" applyFont="1" applyFill="1" applyBorder="1" applyAlignment="1">
      <alignment horizontal="left" vertical="center" wrapText="1"/>
    </xf>
    <xf numFmtId="0" fontId="68" fillId="4" borderId="15" xfId="0" applyFont="1" applyFill="1" applyBorder="1" applyAlignment="1">
      <alignment horizontal="center" vertical="center"/>
    </xf>
    <xf numFmtId="0" fontId="68" fillId="0" borderId="25" xfId="0" applyFont="1" applyFill="1" applyBorder="1" applyAlignment="1">
      <alignment horizontal="left" vertical="center" indent="1"/>
    </xf>
    <xf numFmtId="0" fontId="68" fillId="0" borderId="26" xfId="0" applyFont="1" applyFill="1" applyBorder="1" applyAlignment="1">
      <alignment horizontal="left" vertical="center" indent="1"/>
    </xf>
    <xf numFmtId="0" fontId="68" fillId="0" borderId="43" xfId="0" applyFont="1" applyFill="1" applyBorder="1" applyAlignment="1">
      <alignment horizontal="left" vertical="center" wrapText="1"/>
    </xf>
    <xf numFmtId="0" fontId="68" fillId="0" borderId="44" xfId="0" applyFont="1" applyFill="1" applyBorder="1" applyAlignment="1">
      <alignment horizontal="left" vertical="center"/>
    </xf>
    <xf numFmtId="0" fontId="68" fillId="0" borderId="50" xfId="0" applyFont="1" applyFill="1" applyBorder="1" applyAlignment="1">
      <alignment horizontal="left" vertical="center"/>
    </xf>
    <xf numFmtId="0" fontId="68" fillId="0" borderId="15" xfId="0" applyFont="1" applyFill="1" applyBorder="1" applyAlignment="1">
      <alignment horizontal="left" vertical="center" indent="1"/>
    </xf>
    <xf numFmtId="0" fontId="68" fillId="0" borderId="14" xfId="0" applyFont="1" applyFill="1" applyBorder="1" applyAlignment="1">
      <alignment horizontal="left" vertical="center" indent="1"/>
    </xf>
    <xf numFmtId="0" fontId="68" fillId="4" borderId="51" xfId="0" applyFont="1" applyFill="1" applyBorder="1" applyAlignment="1">
      <alignment horizontal="left" vertical="center" wrapText="1" indent="1"/>
    </xf>
    <xf numFmtId="0" fontId="68" fillId="4" borderId="48" xfId="0" applyFont="1" applyFill="1" applyBorder="1" applyAlignment="1">
      <alignment horizontal="left" vertical="center" wrapText="1" indent="1"/>
    </xf>
    <xf numFmtId="0" fontId="68" fillId="4" borderId="49" xfId="0" applyFont="1" applyFill="1" applyBorder="1" applyAlignment="1">
      <alignment horizontal="left" vertical="center" wrapText="1" indent="1"/>
    </xf>
    <xf numFmtId="0" fontId="69" fillId="3" borderId="20" xfId="0" applyFont="1" applyFill="1" applyBorder="1" applyAlignment="1">
      <alignment horizontal="center" vertical="center" wrapText="1"/>
    </xf>
    <xf numFmtId="0" fontId="69" fillId="3" borderId="21" xfId="0" applyFont="1" applyFill="1" applyBorder="1" applyAlignment="1">
      <alignment horizontal="center" vertical="center" wrapText="1"/>
    </xf>
    <xf numFmtId="0" fontId="68" fillId="4" borderId="2" xfId="0" applyFont="1" applyFill="1" applyBorder="1" applyAlignment="1">
      <alignment horizontal="left" vertical="center" wrapText="1" indent="1"/>
    </xf>
    <xf numFmtId="0" fontId="68" fillId="4" borderId="0" xfId="0" applyFont="1" applyFill="1" applyBorder="1" applyAlignment="1">
      <alignment horizontal="left" vertical="center" indent="1"/>
    </xf>
    <xf numFmtId="0" fontId="68" fillId="4" borderId="3" xfId="0" applyFont="1" applyFill="1" applyBorder="1" applyAlignment="1">
      <alignment horizontal="left" vertical="center" indent="1"/>
    </xf>
    <xf numFmtId="0" fontId="69" fillId="3" borderId="15" xfId="0" applyFont="1" applyFill="1" applyBorder="1" applyAlignment="1">
      <alignment horizontal="center" vertical="center"/>
    </xf>
    <xf numFmtId="0" fontId="69" fillId="3" borderId="31" xfId="0" applyFont="1" applyFill="1" applyBorder="1" applyAlignment="1">
      <alignment horizontal="center" vertical="center" wrapText="1"/>
    </xf>
    <xf numFmtId="0" fontId="69" fillId="3" borderId="38" xfId="0" applyFont="1" applyFill="1" applyBorder="1" applyAlignment="1">
      <alignment horizontal="center" vertical="center" wrapText="1"/>
    </xf>
    <xf numFmtId="0" fontId="68" fillId="0" borderId="20" xfId="0" applyFont="1" applyFill="1" applyBorder="1" applyAlignment="1">
      <alignment horizontal="left" vertical="center" wrapText="1"/>
    </xf>
    <xf numFmtId="0" fontId="68" fillId="0" borderId="31" xfId="0" applyFont="1" applyFill="1" applyBorder="1" applyAlignment="1">
      <alignment horizontal="left" vertical="center"/>
    </xf>
    <xf numFmtId="0" fontId="68" fillId="0" borderId="38" xfId="0" applyFont="1" applyFill="1" applyBorder="1" applyAlignment="1">
      <alignment horizontal="left" vertical="center"/>
    </xf>
    <xf numFmtId="0" fontId="68" fillId="0" borderId="15" xfId="0" applyFont="1" applyFill="1" applyBorder="1" applyAlignment="1">
      <alignment horizontal="left" vertical="center" wrapText="1" indent="1"/>
    </xf>
    <xf numFmtId="0" fontId="68" fillId="0" borderId="21" xfId="0" applyFont="1" applyFill="1" applyBorder="1" applyAlignment="1">
      <alignment horizontal="left" vertical="center" wrapText="1" indent="1"/>
    </xf>
    <xf numFmtId="0" fontId="68" fillId="0" borderId="20" xfId="0" applyFont="1" applyFill="1" applyBorder="1" applyAlignment="1">
      <alignment horizontal="left" vertical="center"/>
    </xf>
    <xf numFmtId="0" fontId="69" fillId="9" borderId="7" xfId="0" applyFont="1" applyFill="1" applyBorder="1" applyAlignment="1">
      <alignment horizontal="left" vertical="center" indent="1"/>
    </xf>
    <xf numFmtId="0" fontId="69" fillId="9" borderId="11" xfId="0" applyFont="1" applyFill="1" applyBorder="1" applyAlignment="1">
      <alignment horizontal="left" vertical="center" indent="1"/>
    </xf>
    <xf numFmtId="0" fontId="69" fillId="9" borderId="8" xfId="0" applyFont="1" applyFill="1" applyBorder="1" applyAlignment="1">
      <alignment horizontal="left" vertical="center" indent="1"/>
    </xf>
    <xf numFmtId="0" fontId="68" fillId="4" borderId="25" xfId="0" applyFont="1" applyFill="1" applyBorder="1" applyAlignment="1">
      <alignment horizontal="left" vertical="center" wrapText="1"/>
    </xf>
    <xf numFmtId="0" fontId="68" fillId="4" borderId="26" xfId="0" applyFont="1" applyFill="1" applyBorder="1" applyAlignment="1">
      <alignment horizontal="left" vertical="center" wrapText="1"/>
    </xf>
    <xf numFmtId="0" fontId="69" fillId="3" borderId="30" xfId="0" applyFont="1" applyFill="1" applyBorder="1" applyAlignment="1">
      <alignment horizontal="left" vertical="center" wrapText="1"/>
    </xf>
    <xf numFmtId="0" fontId="69" fillId="3" borderId="31" xfId="0" applyFont="1" applyFill="1" applyBorder="1" applyAlignment="1">
      <alignment horizontal="left" vertical="center" wrapText="1"/>
    </xf>
    <xf numFmtId="0" fontId="69" fillId="3" borderId="38" xfId="0" applyFont="1" applyFill="1" applyBorder="1" applyAlignment="1">
      <alignment horizontal="left" vertical="center" wrapText="1"/>
    </xf>
    <xf numFmtId="0" fontId="69" fillId="3" borderId="14" xfId="0" applyFont="1" applyFill="1" applyBorder="1" applyAlignment="1">
      <alignment horizontal="center" vertical="center" wrapText="1"/>
    </xf>
    <xf numFmtId="0" fontId="90" fillId="4" borderId="6" xfId="0" applyFont="1" applyFill="1" applyBorder="1" applyAlignment="1">
      <alignment horizontal="left" vertical="center" wrapText="1" indent="1"/>
    </xf>
    <xf numFmtId="0" fontId="68" fillId="4" borderId="10" xfId="0" applyFont="1" applyFill="1" applyBorder="1" applyAlignment="1">
      <alignment horizontal="left" vertical="center" indent="1"/>
    </xf>
    <xf numFmtId="0" fontId="68" fillId="4" borderId="1" xfId="0" applyFont="1" applyFill="1" applyBorder="1" applyAlignment="1">
      <alignment horizontal="left" vertical="center" indent="1"/>
    </xf>
    <xf numFmtId="0" fontId="68" fillId="4" borderId="4" xfId="0" applyFont="1" applyFill="1" applyBorder="1" applyAlignment="1">
      <alignment horizontal="left" vertical="center" indent="1"/>
    </xf>
    <xf numFmtId="0" fontId="68" fillId="4" borderId="9" xfId="0" applyFont="1" applyFill="1" applyBorder="1" applyAlignment="1">
      <alignment horizontal="left" vertical="center" indent="1"/>
    </xf>
    <xf numFmtId="0" fontId="68" fillId="4" borderId="5" xfId="0" applyFont="1" applyFill="1" applyBorder="1" applyAlignment="1">
      <alignment horizontal="left" vertical="center" indent="1"/>
    </xf>
    <xf numFmtId="0" fontId="68" fillId="4" borderId="30" xfId="0" applyFont="1" applyFill="1" applyBorder="1" applyAlignment="1">
      <alignment horizontal="left" vertical="center" indent="1"/>
    </xf>
    <xf numFmtId="0" fontId="68" fillId="4" borderId="21" xfId="0" applyFont="1" applyFill="1" applyBorder="1" applyAlignment="1">
      <alignment horizontal="left" vertical="center" indent="1"/>
    </xf>
    <xf numFmtId="0" fontId="74" fillId="8" borderId="7" xfId="0" applyFont="1" applyFill="1" applyBorder="1" applyAlignment="1">
      <alignment horizontal="left" indent="1"/>
    </xf>
    <xf numFmtId="0" fontId="74" fillId="8" borderId="11" xfId="0" applyFont="1" applyFill="1" applyBorder="1" applyAlignment="1">
      <alignment horizontal="left" indent="1"/>
    </xf>
    <xf numFmtId="0" fontId="74" fillId="8" borderId="8" xfId="0" applyFont="1" applyFill="1" applyBorder="1" applyAlignment="1">
      <alignment horizontal="left" indent="1"/>
    </xf>
    <xf numFmtId="0" fontId="68" fillId="0" borderId="31" xfId="0" applyFont="1" applyFill="1" applyBorder="1" applyAlignment="1">
      <alignment horizontal="left" vertical="center" wrapText="1"/>
    </xf>
    <xf numFmtId="0" fontId="68" fillId="0" borderId="38" xfId="0" applyFont="1" applyFill="1" applyBorder="1" applyAlignment="1">
      <alignment horizontal="left" vertical="center" wrapText="1"/>
    </xf>
    <xf numFmtId="0" fontId="68" fillId="0" borderId="14" xfId="0" applyFont="1" applyFill="1" applyBorder="1" applyAlignment="1">
      <alignment horizontal="left" vertical="center" wrapText="1" indent="1"/>
    </xf>
    <xf numFmtId="0" fontId="69" fillId="4" borderId="35" xfId="0" applyFont="1" applyFill="1" applyBorder="1" applyAlignment="1">
      <alignment horizontal="center" vertical="center"/>
    </xf>
    <xf numFmtId="0" fontId="69" fillId="4" borderId="36" xfId="0" applyFont="1" applyFill="1" applyBorder="1" applyAlignment="1">
      <alignment horizontal="center" vertical="center"/>
    </xf>
    <xf numFmtId="0" fontId="69" fillId="4" borderId="41" xfId="0" applyFont="1" applyFill="1" applyBorder="1" applyAlignment="1">
      <alignment horizontal="center" vertical="center"/>
    </xf>
    <xf numFmtId="0" fontId="69" fillId="4" borderId="48" xfId="0" applyFont="1" applyFill="1" applyBorder="1" applyAlignment="1">
      <alignment horizontal="center" vertical="center"/>
    </xf>
    <xf numFmtId="0" fontId="69" fillId="4" borderId="49" xfId="0" applyFont="1" applyFill="1" applyBorder="1" applyAlignment="1">
      <alignment horizontal="center" vertical="center"/>
    </xf>
    <xf numFmtId="0" fontId="68" fillId="4" borderId="4" xfId="0" applyFont="1" applyFill="1" applyBorder="1" applyAlignment="1">
      <alignment horizontal="left" wrapText="1" indent="1"/>
    </xf>
    <xf numFmtId="0" fontId="68" fillId="4" borderId="9" xfId="0" applyFont="1" applyFill="1" applyBorder="1" applyAlignment="1">
      <alignment horizontal="left" wrapText="1" indent="1"/>
    </xf>
    <xf numFmtId="0" fontId="68" fillId="4" borderId="5" xfId="0" applyFont="1" applyFill="1" applyBorder="1" applyAlignment="1">
      <alignment horizontal="left" wrapText="1" indent="1"/>
    </xf>
    <xf numFmtId="0" fontId="75" fillId="4" borderId="7" xfId="0" applyFont="1" applyFill="1" applyBorder="1" applyAlignment="1">
      <alignment horizontal="left" vertical="center" wrapText="1" indent="1"/>
    </xf>
    <xf numFmtId="0" fontId="75" fillId="4" borderId="11" xfId="0" applyFont="1" applyFill="1" applyBorder="1" applyAlignment="1">
      <alignment horizontal="left" vertical="center" indent="1"/>
    </xf>
    <xf numFmtId="0" fontId="75" fillId="4" borderId="8" xfId="0" applyFont="1" applyFill="1" applyBorder="1" applyAlignment="1">
      <alignment horizontal="left" vertical="center" indent="1"/>
    </xf>
    <xf numFmtId="0" fontId="74" fillId="9" borderId="42" xfId="0" applyFont="1" applyFill="1" applyBorder="1" applyAlignment="1">
      <alignment horizontal="left" vertical="center" indent="1"/>
    </xf>
    <xf numFmtId="0" fontId="74" fillId="9" borderId="45" xfId="0" applyFont="1" applyFill="1" applyBorder="1" applyAlignment="1">
      <alignment horizontal="left" vertical="center" indent="1"/>
    </xf>
    <xf numFmtId="0" fontId="74" fillId="9" borderId="46" xfId="0" applyFont="1" applyFill="1" applyBorder="1" applyAlignment="1">
      <alignment horizontal="left" vertical="center" indent="1"/>
    </xf>
    <xf numFmtId="0" fontId="69" fillId="3" borderId="30" xfId="0" applyFont="1" applyFill="1" applyBorder="1" applyAlignment="1">
      <alignment horizontal="center" vertical="center"/>
    </xf>
    <xf numFmtId="0" fontId="69" fillId="3" borderId="21" xfId="0" applyFont="1" applyFill="1" applyBorder="1" applyAlignment="1">
      <alignment horizontal="center" vertical="center"/>
    </xf>
    <xf numFmtId="0" fontId="68" fillId="4" borderId="30" xfId="0" applyFont="1" applyFill="1" applyBorder="1" applyAlignment="1">
      <alignment horizontal="left" vertical="center" wrapText="1"/>
    </xf>
    <xf numFmtId="0" fontId="69" fillId="9" borderId="42" xfId="0" applyFont="1" applyFill="1" applyBorder="1" applyAlignment="1">
      <alignment horizontal="left" vertical="center" indent="1"/>
    </xf>
    <xf numFmtId="0" fontId="69" fillId="9" borderId="45" xfId="0" applyFont="1" applyFill="1" applyBorder="1" applyAlignment="1">
      <alignment horizontal="left" vertical="center" indent="1"/>
    </xf>
    <xf numFmtId="0" fontId="69" fillId="9" borderId="46" xfId="0" applyFont="1" applyFill="1" applyBorder="1" applyAlignment="1">
      <alignment horizontal="left" vertical="center" indent="1"/>
    </xf>
    <xf numFmtId="0" fontId="31" fillId="0" borderId="30" xfId="0" applyFont="1" applyFill="1" applyBorder="1" applyAlignment="1" applyProtection="1">
      <alignment horizontal="left" vertical="center" wrapText="1"/>
    </xf>
    <xf numFmtId="0" fontId="31" fillId="0" borderId="31" xfId="0" applyFont="1" applyFill="1" applyBorder="1" applyAlignment="1" applyProtection="1">
      <alignment horizontal="left" vertical="center" wrapText="1"/>
    </xf>
    <xf numFmtId="0" fontId="31" fillId="0" borderId="21" xfId="0" applyFont="1" applyFill="1" applyBorder="1" applyAlignment="1" applyProtection="1">
      <alignment horizontal="left" vertical="center" wrapText="1"/>
    </xf>
    <xf numFmtId="0" fontId="9" fillId="4" borderId="20" xfId="0" applyFont="1" applyFill="1" applyBorder="1" applyAlignment="1" applyProtection="1">
      <alignment horizontal="center" vertical="center" wrapText="1"/>
      <protection locked="0"/>
    </xf>
    <xf numFmtId="0" fontId="9" fillId="4" borderId="21" xfId="0" applyFont="1" applyFill="1" applyBorder="1" applyAlignment="1" applyProtection="1">
      <alignment horizontal="center" vertical="center" wrapText="1"/>
      <protection locked="0"/>
    </xf>
    <xf numFmtId="0" fontId="57" fillId="0" borderId="30" xfId="0" applyFont="1" applyFill="1" applyBorder="1" applyAlignment="1" applyProtection="1">
      <alignment horizontal="left" vertical="center" wrapText="1"/>
    </xf>
    <xf numFmtId="0" fontId="46" fillId="0" borderId="31" xfId="0" applyFont="1" applyFill="1" applyBorder="1" applyAlignment="1" applyProtection="1">
      <alignment horizontal="left" vertical="center" wrapText="1"/>
    </xf>
    <xf numFmtId="0" fontId="46" fillId="0" borderId="21" xfId="0" applyFont="1" applyFill="1" applyBorder="1" applyAlignment="1" applyProtection="1">
      <alignment horizontal="left" vertical="center" wrapText="1"/>
    </xf>
    <xf numFmtId="0" fontId="2" fillId="0" borderId="11" xfId="0" applyFont="1" applyFill="1" applyBorder="1" applyAlignment="1" applyProtection="1">
      <alignment horizontal="left" vertical="center" wrapText="1"/>
    </xf>
    <xf numFmtId="0" fontId="19" fillId="3" borderId="22" xfId="0" applyFont="1" applyFill="1" applyBorder="1" applyAlignment="1" applyProtection="1">
      <alignment horizontal="left" vertical="center" indent="1"/>
    </xf>
    <xf numFmtId="0" fontId="19" fillId="3" borderId="23" xfId="0" applyFont="1" applyFill="1" applyBorder="1" applyAlignment="1" applyProtection="1">
      <alignment horizontal="left" vertical="center" indent="1"/>
    </xf>
    <xf numFmtId="0" fontId="19" fillId="3" borderId="15" xfId="0" applyFont="1" applyFill="1" applyBorder="1" applyAlignment="1" applyProtection="1">
      <alignment horizontal="left" vertical="center" indent="1"/>
    </xf>
    <xf numFmtId="0" fontId="19" fillId="3" borderId="14" xfId="0" applyFont="1" applyFill="1" applyBorder="1" applyAlignment="1" applyProtection="1">
      <alignment horizontal="left" vertical="center" indent="1"/>
    </xf>
    <xf numFmtId="0" fontId="22" fillId="7" borderId="23" xfId="0" applyFont="1" applyFill="1" applyBorder="1" applyAlignment="1" applyProtection="1">
      <alignment horizontal="left" vertical="center" indent="1"/>
    </xf>
    <xf numFmtId="0" fontId="22" fillId="7" borderId="24" xfId="0" applyFont="1" applyFill="1" applyBorder="1" applyAlignment="1" applyProtection="1">
      <alignment horizontal="left" vertical="center" indent="1"/>
    </xf>
    <xf numFmtId="0" fontId="22" fillId="7" borderId="14" xfId="0" applyFont="1" applyFill="1" applyBorder="1" applyAlignment="1" applyProtection="1">
      <alignment horizontal="left" vertical="center" indent="1"/>
    </xf>
    <xf numFmtId="0" fontId="22" fillId="7" borderId="16" xfId="0" applyFont="1" applyFill="1" applyBorder="1" applyAlignment="1" applyProtection="1">
      <alignment horizontal="left" vertical="center" indent="1"/>
    </xf>
    <xf numFmtId="0" fontId="6" fillId="3" borderId="41" xfId="0" applyFont="1" applyFill="1" applyBorder="1" applyAlignment="1" applyProtection="1">
      <alignment horizontal="center" vertical="center" wrapText="1"/>
    </xf>
    <xf numFmtId="0" fontId="6" fillId="3" borderId="47" xfId="0" applyFont="1" applyFill="1" applyBorder="1" applyAlignment="1" applyProtection="1">
      <alignment horizontal="center" vertical="center" wrapText="1"/>
    </xf>
    <xf numFmtId="0" fontId="49" fillId="0" borderId="59" xfId="0" applyFont="1" applyFill="1" applyBorder="1" applyAlignment="1" applyProtection="1">
      <alignment horizontal="center" vertical="center" wrapText="1"/>
    </xf>
    <xf numFmtId="0" fontId="49" fillId="0" borderId="52" xfId="0" applyFont="1" applyFill="1" applyBorder="1" applyAlignment="1" applyProtection="1">
      <alignment horizontal="center" vertical="center" wrapText="1"/>
    </xf>
    <xf numFmtId="0" fontId="49" fillId="0" borderId="4" xfId="0" applyFont="1" applyFill="1" applyBorder="1" applyAlignment="1" applyProtection="1">
      <alignment horizontal="center" vertical="center" wrapText="1"/>
    </xf>
    <xf numFmtId="0" fontId="49" fillId="0" borderId="9" xfId="0" applyFont="1" applyFill="1" applyBorder="1" applyAlignment="1" applyProtection="1">
      <alignment horizontal="center" vertical="center" wrapText="1"/>
    </xf>
    <xf numFmtId="0" fontId="4" fillId="23" borderId="25" xfId="0" applyFont="1" applyFill="1" applyBorder="1" applyAlignment="1" applyProtection="1">
      <alignment horizontal="right" vertical="center"/>
    </xf>
    <xf numFmtId="0" fontId="4" fillId="23" borderId="26" xfId="0" applyFont="1" applyFill="1" applyBorder="1" applyAlignment="1" applyProtection="1">
      <alignment horizontal="right" vertical="center"/>
    </xf>
    <xf numFmtId="0" fontId="4" fillId="23" borderId="27" xfId="0" applyFont="1" applyFill="1" applyBorder="1" applyAlignment="1" applyProtection="1">
      <alignment horizontal="right" vertical="center"/>
    </xf>
    <xf numFmtId="0" fontId="6" fillId="3" borderId="51" xfId="0" applyFont="1" applyFill="1" applyBorder="1" applyAlignment="1" applyProtection="1">
      <alignment horizontal="center" vertical="center"/>
    </xf>
    <xf numFmtId="0" fontId="6" fillId="3" borderId="48" xfId="0" applyFont="1" applyFill="1" applyBorder="1" applyAlignment="1" applyProtection="1">
      <alignment horizontal="center" vertical="center"/>
    </xf>
    <xf numFmtId="0" fontId="6" fillId="3" borderId="47" xfId="0" applyFont="1" applyFill="1" applyBorder="1" applyAlignment="1" applyProtection="1">
      <alignment horizontal="center" vertical="center"/>
    </xf>
    <xf numFmtId="0" fontId="32" fillId="0" borderId="30" xfId="0" applyFont="1" applyFill="1" applyBorder="1" applyAlignment="1" applyProtection="1">
      <alignment horizontal="left" vertical="center" wrapText="1"/>
    </xf>
    <xf numFmtId="0" fontId="32" fillId="0" borderId="31" xfId="0" applyFont="1" applyFill="1" applyBorder="1" applyAlignment="1" applyProtection="1">
      <alignment horizontal="left" vertical="center" wrapText="1"/>
    </xf>
    <xf numFmtId="0" fontId="32" fillId="0" borderId="21" xfId="0" applyFont="1" applyFill="1" applyBorder="1" applyAlignment="1" applyProtection="1">
      <alignment horizontal="left" vertical="center" wrapText="1"/>
    </xf>
    <xf numFmtId="0" fontId="16" fillId="24" borderId="30" xfId="0" applyFont="1" applyFill="1" applyBorder="1" applyAlignment="1" applyProtection="1">
      <alignment horizontal="left" vertical="center"/>
    </xf>
    <xf numFmtId="0" fontId="16" fillId="24" borderId="31" xfId="0" applyFont="1" applyFill="1" applyBorder="1" applyAlignment="1" applyProtection="1">
      <alignment horizontal="left" vertical="center"/>
    </xf>
    <xf numFmtId="0" fontId="16" fillId="24" borderId="38" xfId="0" applyFont="1" applyFill="1" applyBorder="1" applyAlignment="1" applyProtection="1">
      <alignment horizontal="left" vertical="center"/>
    </xf>
    <xf numFmtId="0" fontId="66" fillId="0" borderId="30" xfId="0" applyFont="1" applyFill="1" applyBorder="1" applyAlignment="1" applyProtection="1">
      <alignment horizontal="left" vertical="center" wrapText="1"/>
    </xf>
    <xf numFmtId="0" fontId="22" fillId="0" borderId="14" xfId="0" applyFont="1" applyFill="1" applyBorder="1" applyAlignment="1" applyProtection="1">
      <alignment horizontal="left" vertical="center" indent="1"/>
      <protection locked="0"/>
    </xf>
    <xf numFmtId="0" fontId="22" fillId="0" borderId="16" xfId="0" applyFont="1" applyFill="1" applyBorder="1" applyAlignment="1" applyProtection="1">
      <alignment horizontal="left" vertical="center" indent="1"/>
      <protection locked="0"/>
    </xf>
    <xf numFmtId="0" fontId="22" fillId="0" borderId="18" xfId="0" applyFont="1" applyFill="1" applyBorder="1" applyAlignment="1" applyProtection="1">
      <alignment horizontal="left" vertical="center" indent="1"/>
      <protection locked="0"/>
    </xf>
    <xf numFmtId="0" fontId="22" fillId="0" borderId="19" xfId="0" applyFont="1" applyFill="1" applyBorder="1" applyAlignment="1" applyProtection="1">
      <alignment horizontal="left" vertical="center" indent="1"/>
      <protection locked="0"/>
    </xf>
    <xf numFmtId="0" fontId="22" fillId="3" borderId="15" xfId="0" applyFont="1" applyFill="1" applyBorder="1" applyAlignment="1" applyProtection="1">
      <alignment horizontal="left" vertical="top" wrapText="1" indent="1"/>
    </xf>
    <xf numFmtId="0" fontId="22" fillId="3" borderId="14" xfId="0" applyFont="1" applyFill="1" applyBorder="1" applyAlignment="1" applyProtection="1">
      <alignment horizontal="left" vertical="top" wrapText="1" indent="1"/>
    </xf>
    <xf numFmtId="0" fontId="22" fillId="3" borderId="17" xfId="0" applyFont="1" applyFill="1" applyBorder="1" applyAlignment="1" applyProtection="1">
      <alignment horizontal="left" vertical="top" wrapText="1" indent="1"/>
    </xf>
    <xf numFmtId="0" fontId="22" fillId="3" borderId="18" xfId="0" applyFont="1" applyFill="1" applyBorder="1" applyAlignment="1" applyProtection="1">
      <alignment horizontal="left" vertical="top" wrapText="1" indent="1"/>
    </xf>
    <xf numFmtId="0" fontId="52" fillId="9" borderId="30" xfId="0" applyFont="1" applyFill="1" applyBorder="1" applyAlignment="1" applyProtection="1">
      <alignment horizontal="left" vertical="center" indent="1"/>
    </xf>
    <xf numFmtId="0" fontId="52" fillId="9" borderId="31" xfId="0" applyFont="1" applyFill="1" applyBorder="1" applyAlignment="1" applyProtection="1">
      <alignment horizontal="left" vertical="center" indent="1"/>
    </xf>
    <xf numFmtId="0" fontId="3" fillId="8" borderId="32" xfId="0" applyFont="1" applyFill="1" applyBorder="1" applyAlignment="1" applyProtection="1">
      <alignment horizontal="left" vertical="center" indent="1"/>
    </xf>
    <xf numFmtId="0" fontId="1" fillId="8" borderId="33" xfId="0" applyFont="1" applyFill="1" applyBorder="1" applyAlignment="1" applyProtection="1">
      <alignment horizontal="left" vertical="center" indent="1"/>
    </xf>
    <xf numFmtId="0" fontId="1" fillId="8" borderId="34" xfId="0" applyFont="1" applyFill="1" applyBorder="1" applyAlignment="1" applyProtection="1">
      <alignment horizontal="left" vertical="center" indent="1"/>
    </xf>
    <xf numFmtId="0" fontId="22" fillId="3" borderId="29" xfId="0" applyFont="1" applyFill="1" applyBorder="1" applyAlignment="1" applyProtection="1">
      <alignment horizontal="left" vertical="center" wrapText="1" indent="1"/>
    </xf>
    <xf numFmtId="0" fontId="22" fillId="3" borderId="28" xfId="0" applyFont="1" applyFill="1" applyBorder="1" applyAlignment="1" applyProtection="1">
      <alignment horizontal="left" vertical="center" wrapText="1" indent="1"/>
    </xf>
    <xf numFmtId="0" fontId="22" fillId="0" borderId="26" xfId="0" applyFont="1" applyFill="1" applyBorder="1" applyAlignment="1" applyProtection="1">
      <alignment horizontal="left" vertical="center" wrapText="1" indent="1"/>
      <protection locked="0"/>
    </xf>
    <xf numFmtId="0" fontId="22" fillId="0" borderId="27" xfId="0" applyFont="1" applyFill="1" applyBorder="1" applyAlignment="1" applyProtection="1">
      <alignment horizontal="left" vertical="center" wrapText="1" indent="1"/>
      <protection locked="0"/>
    </xf>
    <xf numFmtId="0" fontId="22" fillId="3" borderId="51" xfId="0" applyFont="1" applyFill="1" applyBorder="1" applyAlignment="1" applyProtection="1">
      <alignment horizontal="left" vertical="center" wrapText="1" indent="1"/>
    </xf>
    <xf numFmtId="0" fontId="22" fillId="3" borderId="47" xfId="0" applyFont="1" applyFill="1" applyBorder="1" applyAlignment="1" applyProtection="1">
      <alignment horizontal="left" vertical="center" wrapText="1" indent="1"/>
    </xf>
    <xf numFmtId="0" fontId="22" fillId="0" borderId="41" xfId="0" applyFont="1" applyFill="1" applyBorder="1" applyAlignment="1" applyProtection="1">
      <alignment horizontal="left" vertical="center" wrapText="1" indent="1"/>
      <protection locked="0"/>
    </xf>
    <xf numFmtId="0" fontId="22" fillId="0" borderId="48" xfId="0" applyFont="1" applyFill="1" applyBorder="1" applyAlignment="1" applyProtection="1">
      <alignment horizontal="left" vertical="center" wrapText="1" indent="1"/>
      <protection locked="0"/>
    </xf>
    <xf numFmtId="0" fontId="22" fillId="0" borderId="49" xfId="0" applyFont="1" applyFill="1" applyBorder="1" applyAlignment="1" applyProtection="1">
      <alignment horizontal="left" vertical="center" wrapText="1" indent="1"/>
      <protection locked="0"/>
    </xf>
    <xf numFmtId="0" fontId="2" fillId="0" borderId="8" xfId="0" applyFont="1" applyFill="1" applyBorder="1" applyAlignment="1" applyProtection="1">
      <alignment horizontal="left" vertical="center" wrapText="1"/>
    </xf>
    <xf numFmtId="0" fontId="22" fillId="3" borderId="30" xfId="0" applyFont="1" applyFill="1" applyBorder="1" applyAlignment="1" applyProtection="1">
      <alignment horizontal="left" vertical="top" wrapText="1" indent="1"/>
    </xf>
    <xf numFmtId="0" fontId="22" fillId="3" borderId="21" xfId="0" applyFont="1" applyFill="1" applyBorder="1" applyAlignment="1" applyProtection="1">
      <alignment horizontal="left" vertical="top" wrapText="1" indent="1"/>
    </xf>
    <xf numFmtId="0" fontId="22" fillId="0" borderId="20" xfId="0" applyFont="1" applyFill="1" applyBorder="1" applyAlignment="1" applyProtection="1">
      <alignment horizontal="left" vertical="center" indent="1"/>
      <protection locked="0"/>
    </xf>
    <xf numFmtId="0" fontId="22" fillId="0" borderId="31" xfId="0" applyFont="1" applyFill="1" applyBorder="1" applyAlignment="1" applyProtection="1">
      <alignment horizontal="left" vertical="center" indent="1"/>
      <protection locked="0"/>
    </xf>
    <xf numFmtId="0" fontId="22" fillId="0" borderId="38" xfId="0" applyFont="1" applyFill="1" applyBorder="1" applyAlignment="1" applyProtection="1">
      <alignment horizontal="left" vertical="center" indent="1"/>
      <protection locked="0"/>
    </xf>
    <xf numFmtId="0" fontId="3" fillId="8" borderId="7" xfId="0" applyFont="1" applyFill="1" applyBorder="1" applyAlignment="1" applyProtection="1">
      <alignment horizontal="left" vertical="center" indent="1"/>
    </xf>
    <xf numFmtId="0" fontId="3" fillId="8" borderId="11" xfId="0" applyFont="1" applyFill="1" applyBorder="1" applyAlignment="1" applyProtection="1">
      <alignment horizontal="left" vertical="center" indent="1"/>
    </xf>
    <xf numFmtId="0" fontId="3" fillId="8" borderId="8" xfId="0" applyFont="1" applyFill="1" applyBorder="1" applyAlignment="1" applyProtection="1">
      <alignment horizontal="left" vertical="center" indent="1"/>
    </xf>
    <xf numFmtId="0" fontId="6" fillId="4" borderId="7" xfId="0" applyFont="1" applyFill="1" applyBorder="1" applyAlignment="1" applyProtection="1">
      <alignment horizontal="center" vertical="center"/>
      <protection locked="0"/>
    </xf>
    <xf numFmtId="0" fontId="6" fillId="4" borderId="11" xfId="0" applyFont="1" applyFill="1" applyBorder="1" applyAlignment="1" applyProtection="1">
      <alignment horizontal="center" vertical="center"/>
      <protection locked="0"/>
    </xf>
    <xf numFmtId="0" fontId="6" fillId="4" borderId="8" xfId="0" applyFont="1" applyFill="1" applyBorder="1" applyAlignment="1" applyProtection="1">
      <alignment horizontal="center" vertical="center"/>
      <protection locked="0"/>
    </xf>
    <xf numFmtId="0" fontId="3" fillId="8" borderId="53" xfId="0" applyFont="1" applyFill="1" applyBorder="1" applyAlignment="1" applyProtection="1">
      <alignment horizontal="left" vertical="center" indent="1"/>
    </xf>
    <xf numFmtId="0" fontId="1" fillId="8" borderId="54" xfId="0" applyFont="1" applyFill="1" applyBorder="1" applyAlignment="1" applyProtection="1">
      <alignment horizontal="left" vertical="center" indent="1"/>
    </xf>
    <xf numFmtId="0" fontId="1" fillId="8" borderId="55" xfId="0" applyFont="1" applyFill="1" applyBorder="1" applyAlignment="1" applyProtection="1">
      <alignment horizontal="left" vertical="center" indent="1"/>
    </xf>
    <xf numFmtId="0" fontId="22" fillId="0" borderId="40" xfId="0" applyFont="1" applyFill="1" applyBorder="1" applyAlignment="1" applyProtection="1">
      <alignment horizontal="left" vertical="center" indent="1"/>
      <protection locked="0"/>
    </xf>
    <xf numFmtId="0" fontId="22" fillId="0" borderId="45" xfId="0" applyFont="1" applyFill="1" applyBorder="1" applyAlignment="1" applyProtection="1">
      <alignment horizontal="left" vertical="center" indent="1"/>
      <protection locked="0"/>
    </xf>
    <xf numFmtId="0" fontId="22" fillId="0" borderId="46" xfId="0" applyFont="1" applyFill="1" applyBorder="1" applyAlignment="1" applyProtection="1">
      <alignment horizontal="left" vertical="center" indent="1"/>
      <protection locked="0"/>
    </xf>
    <xf numFmtId="0" fontId="22" fillId="3" borderId="42" xfId="0" applyFont="1" applyFill="1" applyBorder="1" applyAlignment="1" applyProtection="1">
      <alignment horizontal="left" vertical="top" wrapText="1" indent="1"/>
    </xf>
    <xf numFmtId="0" fontId="22" fillId="3" borderId="57" xfId="0" applyFont="1" applyFill="1" applyBorder="1" applyAlignment="1" applyProtection="1">
      <alignment horizontal="left" vertical="top" wrapText="1" indent="1"/>
    </xf>
    <xf numFmtId="0" fontId="51" fillId="3" borderId="7" xfId="0" applyFont="1" applyFill="1" applyBorder="1" applyAlignment="1" applyProtection="1">
      <alignment horizontal="left" vertical="center" indent="1"/>
    </xf>
    <xf numFmtId="0" fontId="51" fillId="3" borderId="8" xfId="0" applyFont="1" applyFill="1" applyBorder="1" applyAlignment="1" applyProtection="1">
      <alignment horizontal="left" vertical="center" indent="1"/>
    </xf>
    <xf numFmtId="0" fontId="7" fillId="7" borderId="7" xfId="0" applyFont="1" applyFill="1" applyBorder="1" applyAlignment="1" applyProtection="1">
      <alignment horizontal="center" vertical="center"/>
    </xf>
    <xf numFmtId="0" fontId="7" fillId="7" borderId="11" xfId="0" applyFont="1" applyFill="1" applyBorder="1" applyAlignment="1" applyProtection="1">
      <alignment horizontal="center" vertical="center"/>
    </xf>
    <xf numFmtId="0" fontId="7" fillId="7" borderId="8" xfId="0" applyFont="1" applyFill="1" applyBorder="1" applyAlignment="1" applyProtection="1">
      <alignment horizontal="center" vertical="center"/>
    </xf>
    <xf numFmtId="0" fontId="14" fillId="0" borderId="40" xfId="0" applyFont="1" applyFill="1" applyBorder="1" applyAlignment="1" applyProtection="1">
      <alignment horizontal="left" vertical="center" wrapText="1" indent="1"/>
      <protection locked="0"/>
    </xf>
    <xf numFmtId="0" fontId="14" fillId="0" borderId="45" xfId="0" applyFont="1" applyFill="1" applyBorder="1" applyAlignment="1" applyProtection="1">
      <alignment horizontal="left" vertical="center" wrapText="1" indent="1"/>
      <protection locked="0"/>
    </xf>
    <xf numFmtId="0" fontId="14" fillId="0" borderId="46" xfId="0" applyFont="1" applyFill="1" applyBorder="1" applyAlignment="1" applyProtection="1">
      <alignment horizontal="left" vertical="center" wrapText="1" indent="1"/>
      <protection locked="0"/>
    </xf>
    <xf numFmtId="0" fontId="55" fillId="0" borderId="6" xfId="0" applyFont="1" applyBorder="1" applyAlignment="1" applyProtection="1">
      <alignment horizontal="center" vertical="center" wrapText="1"/>
      <protection locked="0"/>
    </xf>
    <xf numFmtId="0" fontId="55" fillId="0" borderId="10" xfId="0" applyFont="1" applyBorder="1" applyAlignment="1" applyProtection="1">
      <alignment horizontal="center" vertical="center" wrapText="1"/>
      <protection locked="0"/>
    </xf>
    <xf numFmtId="0" fontId="55" fillId="0" borderId="1" xfId="0" applyFont="1" applyBorder="1" applyAlignment="1" applyProtection="1">
      <alignment horizontal="center" vertical="center" wrapText="1"/>
      <protection locked="0"/>
    </xf>
    <xf numFmtId="0" fontId="55" fillId="0" borderId="2" xfId="0" applyFont="1" applyBorder="1" applyAlignment="1" applyProtection="1">
      <alignment horizontal="center" vertical="center" wrapText="1"/>
      <protection locked="0"/>
    </xf>
    <xf numFmtId="0" fontId="55" fillId="0" borderId="0" xfId="0" applyFont="1" applyBorder="1" applyAlignment="1" applyProtection="1">
      <alignment horizontal="center" vertical="center" wrapText="1"/>
      <protection locked="0"/>
    </xf>
    <xf numFmtId="0" fontId="55" fillId="0" borderId="3" xfId="0" applyFont="1" applyBorder="1" applyAlignment="1" applyProtection="1">
      <alignment horizontal="center" vertical="center" wrapText="1"/>
      <protection locked="0"/>
    </xf>
    <xf numFmtId="0" fontId="55" fillId="0" borderId="4" xfId="0" applyFont="1" applyBorder="1" applyAlignment="1" applyProtection="1">
      <alignment horizontal="center" vertical="center" wrapText="1"/>
      <protection locked="0"/>
    </xf>
    <xf numFmtId="0" fontId="55" fillId="0" borderId="9" xfId="0" applyFont="1" applyBorder="1" applyAlignment="1" applyProtection="1">
      <alignment horizontal="center" vertical="center" wrapText="1"/>
      <protection locked="0"/>
    </xf>
    <xf numFmtId="0" fontId="55" fillId="0" borderId="5" xfId="0" applyFont="1" applyBorder="1" applyAlignment="1" applyProtection="1">
      <alignment horizontal="center" vertical="center" wrapText="1"/>
      <protection locked="0"/>
    </xf>
    <xf numFmtId="0" fontId="6" fillId="3" borderId="51" xfId="0" applyFont="1" applyFill="1" applyBorder="1" applyAlignment="1" applyProtection="1">
      <alignment horizontal="left" vertical="center"/>
      <protection locked="0"/>
    </xf>
    <xf numFmtId="0" fontId="6" fillId="3" borderId="48" xfId="0" applyFont="1" applyFill="1" applyBorder="1" applyAlignment="1" applyProtection="1">
      <alignment horizontal="left" vertical="center"/>
      <protection locked="0"/>
    </xf>
    <xf numFmtId="0" fontId="6" fillId="3" borderId="49" xfId="0" applyFont="1" applyFill="1" applyBorder="1" applyAlignment="1" applyProtection="1">
      <alignment horizontal="left" vertical="center"/>
      <protection locked="0"/>
    </xf>
    <xf numFmtId="0" fontId="22" fillId="3" borderId="30" xfId="0" applyFont="1" applyFill="1" applyBorder="1" applyAlignment="1" applyProtection="1">
      <alignment horizontal="left" vertical="center" wrapText="1" indent="1"/>
    </xf>
    <xf numFmtId="0" fontId="22" fillId="3" borderId="21" xfId="0" applyFont="1" applyFill="1" applyBorder="1" applyAlignment="1" applyProtection="1">
      <alignment horizontal="left" vertical="center" wrapText="1" indent="1"/>
    </xf>
    <xf numFmtId="0" fontId="22" fillId="0" borderId="14" xfId="0" applyFont="1" applyFill="1" applyBorder="1" applyAlignment="1" applyProtection="1">
      <alignment horizontal="left" vertical="center" wrapText="1" indent="1"/>
      <protection locked="0"/>
    </xf>
    <xf numFmtId="0" fontId="22" fillId="0" borderId="16" xfId="0" applyFont="1" applyFill="1" applyBorder="1" applyAlignment="1" applyProtection="1">
      <alignment horizontal="left" vertical="center" wrapText="1" indent="1"/>
      <protection locked="0"/>
    </xf>
    <xf numFmtId="0" fontId="22" fillId="0" borderId="20" xfId="0" applyFont="1" applyFill="1" applyBorder="1" applyAlignment="1" applyProtection="1">
      <alignment horizontal="left" vertical="center" wrapText="1" indent="1"/>
      <protection locked="0"/>
    </xf>
    <xf numFmtId="0" fontId="22" fillId="0" borderId="31" xfId="0" applyFont="1" applyFill="1" applyBorder="1" applyAlignment="1" applyProtection="1">
      <alignment horizontal="left" vertical="center" wrapText="1" indent="1"/>
      <protection locked="0"/>
    </xf>
    <xf numFmtId="0" fontId="22" fillId="0" borderId="38" xfId="0" applyFont="1" applyFill="1" applyBorder="1" applyAlignment="1" applyProtection="1">
      <alignment horizontal="left" vertical="center" wrapText="1" indent="1"/>
      <protection locked="0"/>
    </xf>
    <xf numFmtId="0" fontId="54" fillId="3" borderId="4" xfId="0" applyFont="1" applyFill="1" applyBorder="1" applyAlignment="1" applyProtection="1">
      <alignment horizontal="left" vertical="top"/>
    </xf>
    <xf numFmtId="0" fontId="54" fillId="3" borderId="9" xfId="0" applyFont="1" applyFill="1" applyBorder="1" applyAlignment="1" applyProtection="1">
      <alignment horizontal="left" vertical="top"/>
    </xf>
    <xf numFmtId="0" fontId="54" fillId="3" borderId="0" xfId="0" applyFont="1" applyFill="1" applyBorder="1" applyAlignment="1" applyProtection="1">
      <alignment horizontal="left" vertical="top"/>
    </xf>
    <xf numFmtId="0" fontId="54" fillId="3" borderId="5" xfId="0" applyFont="1" applyFill="1" applyBorder="1" applyAlignment="1" applyProtection="1">
      <alignment horizontal="left" vertical="top"/>
    </xf>
    <xf numFmtId="0" fontId="18" fillId="4" borderId="14" xfId="0" applyFont="1" applyFill="1" applyBorder="1" applyAlignment="1" applyProtection="1">
      <alignment horizontal="left" vertical="top"/>
      <protection locked="0"/>
    </xf>
    <xf numFmtId="0" fontId="0" fillId="4" borderId="7" xfId="0" applyFill="1" applyBorder="1" applyAlignment="1">
      <alignment horizontal="center"/>
    </xf>
    <xf numFmtId="0" fontId="0" fillId="4" borderId="11" xfId="0" applyFill="1" applyBorder="1" applyAlignment="1">
      <alignment horizontal="center"/>
    </xf>
    <xf numFmtId="0" fontId="2" fillId="0" borderId="11" xfId="0" applyFont="1" applyFill="1" applyBorder="1" applyAlignment="1">
      <alignment horizontal="left" vertical="center" wrapText="1"/>
    </xf>
    <xf numFmtId="0" fontId="3" fillId="9" borderId="32" xfId="0" applyFont="1" applyFill="1" applyBorder="1" applyAlignment="1">
      <alignment horizontal="center" vertical="center"/>
    </xf>
    <xf numFmtId="0" fontId="3" fillId="9" borderId="33" xfId="0" applyFont="1" applyFill="1" applyBorder="1" applyAlignment="1">
      <alignment horizontal="center" vertical="center"/>
    </xf>
    <xf numFmtId="0" fontId="3" fillId="9" borderId="34" xfId="0" applyFont="1" applyFill="1" applyBorder="1" applyAlignment="1">
      <alignment horizontal="center" vertical="center"/>
    </xf>
    <xf numFmtId="0" fontId="6" fillId="3" borderId="35" xfId="0" applyFont="1" applyFill="1" applyBorder="1" applyAlignment="1" applyProtection="1">
      <alignment horizontal="center" vertical="center"/>
      <protection locked="0"/>
    </xf>
    <xf numFmtId="0" fontId="6" fillId="3" borderId="36" xfId="0" applyFont="1" applyFill="1" applyBorder="1" applyAlignment="1" applyProtection="1">
      <alignment horizontal="center" vertical="center"/>
      <protection locked="0"/>
    </xf>
    <xf numFmtId="0" fontId="6" fillId="3" borderId="36" xfId="0" applyFont="1" applyFill="1" applyBorder="1" applyAlignment="1" applyProtection="1">
      <alignment horizontal="center" vertical="center" wrapText="1"/>
      <protection locked="0"/>
    </xf>
    <xf numFmtId="0" fontId="6" fillId="3" borderId="37" xfId="0" applyFont="1" applyFill="1" applyBorder="1" applyAlignment="1" applyProtection="1">
      <alignment horizontal="center" vertical="center" wrapText="1"/>
      <protection locked="0"/>
    </xf>
    <xf numFmtId="0" fontId="19" fillId="3" borderId="35" xfId="0" applyFont="1" applyFill="1" applyBorder="1" applyAlignment="1" applyProtection="1">
      <alignment horizontal="left" vertical="center" indent="1"/>
    </xf>
    <xf numFmtId="0" fontId="19" fillId="3" borderId="36" xfId="0" applyFont="1" applyFill="1" applyBorder="1" applyAlignment="1" applyProtection="1">
      <alignment horizontal="left" vertical="center" indent="1"/>
    </xf>
    <xf numFmtId="0" fontId="19" fillId="7" borderId="36" xfId="0" applyFont="1" applyFill="1" applyBorder="1" applyAlignment="1" applyProtection="1">
      <alignment horizontal="left" vertical="center" wrapText="1" indent="1"/>
    </xf>
    <xf numFmtId="0" fontId="19" fillId="7" borderId="37" xfId="0" applyFont="1" applyFill="1" applyBorder="1" applyAlignment="1" applyProtection="1">
      <alignment horizontal="left" vertical="center" wrapText="1" indent="1"/>
    </xf>
    <xf numFmtId="0" fontId="19" fillId="7" borderId="14" xfId="0" applyFont="1" applyFill="1" applyBorder="1" applyAlignment="1" applyProtection="1">
      <alignment horizontal="left" vertical="center" wrapText="1" indent="1"/>
    </xf>
    <xf numFmtId="0" fontId="19" fillId="7" borderId="16" xfId="0" applyFont="1" applyFill="1" applyBorder="1" applyAlignment="1" applyProtection="1">
      <alignment horizontal="left" vertical="center" wrapText="1" indent="1"/>
    </xf>
    <xf numFmtId="0" fontId="44" fillId="0" borderId="7" xfId="0" applyFont="1" applyFill="1" applyBorder="1" applyAlignment="1">
      <alignment horizontal="center" vertical="center"/>
    </xf>
    <xf numFmtId="0" fontId="44" fillId="0" borderId="11" xfId="0" applyFont="1" applyFill="1" applyBorder="1" applyAlignment="1">
      <alignment horizontal="center" vertical="center"/>
    </xf>
    <xf numFmtId="0" fontId="44" fillId="0" borderId="8" xfId="0" applyFont="1" applyFill="1" applyBorder="1" applyAlignment="1">
      <alignment horizontal="center" vertical="center"/>
    </xf>
    <xf numFmtId="0" fontId="20" fillId="6" borderId="15" xfId="0" applyFont="1" applyFill="1" applyBorder="1" applyAlignment="1" applyProtection="1">
      <alignment horizontal="left" vertical="top"/>
      <protection locked="0"/>
    </xf>
    <xf numFmtId="0" fontId="20" fillId="6" borderId="14" xfId="0" applyFont="1" applyFill="1" applyBorder="1" applyAlignment="1" applyProtection="1">
      <alignment horizontal="left" vertical="top"/>
      <protection locked="0"/>
    </xf>
    <xf numFmtId="0" fontId="20" fillId="6" borderId="16" xfId="0" applyFont="1" applyFill="1" applyBorder="1" applyAlignment="1" applyProtection="1">
      <alignment horizontal="left" vertical="top"/>
      <protection locked="0"/>
    </xf>
    <xf numFmtId="0" fontId="18" fillId="4" borderId="20" xfId="0" applyFont="1" applyFill="1" applyBorder="1" applyAlignment="1" applyProtection="1">
      <alignment horizontal="justify" vertical="justify" wrapText="1"/>
      <protection locked="0"/>
    </xf>
    <xf numFmtId="0" fontId="18" fillId="4" borderId="31" xfId="0" applyFont="1" applyFill="1" applyBorder="1" applyAlignment="1" applyProtection="1">
      <alignment horizontal="justify" vertical="justify" wrapText="1"/>
      <protection locked="0"/>
    </xf>
    <xf numFmtId="0" fontId="18" fillId="4" borderId="21" xfId="0" applyFont="1" applyFill="1" applyBorder="1" applyAlignment="1" applyProtection="1">
      <alignment horizontal="justify" vertical="justify" wrapText="1"/>
      <protection locked="0"/>
    </xf>
    <xf numFmtId="0" fontId="18" fillId="4" borderId="20" xfId="0" applyFont="1" applyFill="1" applyBorder="1" applyAlignment="1" applyProtection="1">
      <alignment horizontal="left" vertical="justify" wrapText="1"/>
      <protection locked="0"/>
    </xf>
    <xf numFmtId="0" fontId="18" fillId="4" borderId="31" xfId="0" applyFont="1" applyFill="1" applyBorder="1" applyAlignment="1" applyProtection="1">
      <alignment horizontal="left" vertical="justify" wrapText="1"/>
      <protection locked="0"/>
    </xf>
    <xf numFmtId="0" fontId="18" fillId="4" borderId="21" xfId="0" applyFont="1" applyFill="1" applyBorder="1" applyAlignment="1" applyProtection="1">
      <alignment horizontal="left" vertical="justify" wrapText="1"/>
      <protection locked="0"/>
    </xf>
    <xf numFmtId="0" fontId="18" fillId="4" borderId="14" xfId="0" applyFont="1" applyFill="1" applyBorder="1" applyAlignment="1" applyProtection="1">
      <alignment horizontal="left" vertical="top" wrapText="1"/>
      <protection locked="0"/>
    </xf>
    <xf numFmtId="0" fontId="3" fillId="3" borderId="0" xfId="0" applyFont="1" applyFill="1" applyBorder="1" applyAlignment="1" applyProtection="1">
      <alignment horizontal="left" vertical="center"/>
      <protection locked="0"/>
    </xf>
    <xf numFmtId="0" fontId="1" fillId="3" borderId="0" xfId="0" applyFont="1" applyFill="1" applyBorder="1" applyAlignment="1" applyProtection="1">
      <alignment horizontal="left" vertical="center"/>
      <protection locked="0"/>
    </xf>
    <xf numFmtId="0" fontId="35" fillId="3" borderId="15" xfId="0" applyFont="1" applyFill="1" applyBorder="1" applyAlignment="1" applyProtection="1">
      <alignment horizontal="left" vertical="center" wrapText="1" indent="1"/>
      <protection locked="0"/>
    </xf>
    <xf numFmtId="0" fontId="35" fillId="3" borderId="14" xfId="0" applyFont="1" applyFill="1" applyBorder="1" applyAlignment="1" applyProtection="1">
      <alignment horizontal="left" vertical="center" indent="1"/>
      <protection locked="0"/>
    </xf>
    <xf numFmtId="0" fontId="35" fillId="3" borderId="16" xfId="0" applyFont="1" applyFill="1" applyBorder="1" applyAlignment="1" applyProtection="1">
      <alignment horizontal="left" vertical="center" indent="1"/>
      <protection locked="0"/>
    </xf>
    <xf numFmtId="0" fontId="35" fillId="3" borderId="15" xfId="0" applyFont="1" applyFill="1" applyBorder="1" applyAlignment="1" applyProtection="1">
      <alignment horizontal="left" vertical="center" indent="1"/>
      <protection locked="0"/>
    </xf>
    <xf numFmtId="0" fontId="35" fillId="3" borderId="25" xfId="0" applyFont="1" applyFill="1" applyBorder="1" applyAlignment="1" applyProtection="1">
      <alignment horizontal="left" vertical="center" indent="1"/>
      <protection locked="0"/>
    </xf>
    <xf numFmtId="0" fontId="35" fillId="3" borderId="26" xfId="0" applyFont="1" applyFill="1" applyBorder="1" applyAlignment="1" applyProtection="1">
      <alignment horizontal="left" vertical="center" indent="1"/>
      <protection locked="0"/>
    </xf>
    <xf numFmtId="0" fontId="35" fillId="3" borderId="27" xfId="0" applyFont="1" applyFill="1" applyBorder="1" applyAlignment="1" applyProtection="1">
      <alignment horizontal="left" vertical="center" indent="1"/>
      <protection locked="0"/>
    </xf>
    <xf numFmtId="0" fontId="19" fillId="3" borderId="15" xfId="0" applyFont="1" applyFill="1" applyBorder="1" applyAlignment="1">
      <alignment horizontal="center" vertical="center"/>
    </xf>
    <xf numFmtId="0" fontId="19" fillId="3" borderId="14" xfId="0" applyFont="1" applyFill="1" applyBorder="1" applyAlignment="1">
      <alignment horizontal="center" vertical="center"/>
    </xf>
    <xf numFmtId="0" fontId="3" fillId="3" borderId="0" xfId="0" applyFont="1" applyFill="1" applyBorder="1" applyAlignment="1">
      <alignment horizontal="left" vertical="center"/>
    </xf>
    <xf numFmtId="0" fontId="1" fillId="3" borderId="0" xfId="0" applyFont="1" applyFill="1" applyBorder="1" applyAlignment="1">
      <alignment horizontal="left" vertical="center"/>
    </xf>
    <xf numFmtId="0" fontId="19" fillId="3" borderId="35" xfId="0" applyFont="1" applyFill="1" applyBorder="1" applyAlignment="1">
      <alignment horizontal="center" vertical="center"/>
    </xf>
    <xf numFmtId="0" fontId="19" fillId="3" borderId="36" xfId="0" applyFont="1" applyFill="1" applyBorder="1" applyAlignment="1">
      <alignment horizontal="center" vertical="center"/>
    </xf>
    <xf numFmtId="0" fontId="6" fillId="0" borderId="36" xfId="0" applyFont="1" applyFill="1" applyBorder="1" applyAlignment="1" applyProtection="1">
      <alignment horizontal="left" vertical="center" indent="1"/>
      <protection locked="0"/>
    </xf>
    <xf numFmtId="0" fontId="6" fillId="0" borderId="37" xfId="0" applyFont="1" applyFill="1" applyBorder="1" applyAlignment="1" applyProtection="1">
      <alignment horizontal="left" vertical="center" indent="1"/>
      <protection locked="0"/>
    </xf>
    <xf numFmtId="0" fontId="3" fillId="3" borderId="30" xfId="0" applyFont="1" applyFill="1" applyBorder="1" applyAlignment="1">
      <alignment horizontal="left" vertical="center" indent="2"/>
    </xf>
    <xf numFmtId="0" fontId="3" fillId="3" borderId="31" xfId="0" applyFont="1" applyFill="1" applyBorder="1" applyAlignment="1">
      <alignment horizontal="left" vertical="center" indent="2"/>
    </xf>
    <xf numFmtId="0" fontId="3" fillId="3" borderId="38" xfId="0" applyFont="1" applyFill="1" applyBorder="1" applyAlignment="1">
      <alignment horizontal="left" vertical="center" indent="2"/>
    </xf>
    <xf numFmtId="0" fontId="4" fillId="9" borderId="25" xfId="0" applyFont="1" applyFill="1" applyBorder="1" applyAlignment="1" applyProtection="1">
      <alignment horizontal="right" vertical="center"/>
      <protection locked="0"/>
    </xf>
    <xf numFmtId="0" fontId="4" fillId="9" borderId="26" xfId="0" applyFont="1" applyFill="1" applyBorder="1" applyAlignment="1" applyProtection="1">
      <alignment horizontal="right" vertical="center"/>
      <protection locked="0"/>
    </xf>
    <xf numFmtId="0" fontId="4" fillId="9" borderId="27" xfId="0" applyFont="1" applyFill="1" applyBorder="1" applyAlignment="1" applyProtection="1">
      <alignment horizontal="right" vertical="center"/>
      <protection locked="0"/>
    </xf>
    <xf numFmtId="0" fontId="32" fillId="3" borderId="20" xfId="0" applyFont="1" applyFill="1" applyBorder="1" applyAlignment="1" applyProtection="1">
      <alignment horizontal="left" vertical="center" wrapText="1"/>
    </xf>
    <xf numFmtId="0" fontId="31" fillId="3" borderId="31" xfId="0" applyFont="1" applyFill="1" applyBorder="1" applyAlignment="1" applyProtection="1">
      <alignment horizontal="left" vertical="center" wrapText="1"/>
    </xf>
    <xf numFmtId="0" fontId="31" fillId="3" borderId="21" xfId="0" applyFont="1" applyFill="1" applyBorder="1" applyAlignment="1" applyProtection="1">
      <alignment horizontal="left" vertical="center" wrapText="1"/>
    </xf>
    <xf numFmtId="0" fontId="31" fillId="3" borderId="20" xfId="0" applyFont="1" applyFill="1" applyBorder="1" applyAlignment="1" applyProtection="1">
      <alignment horizontal="left" vertical="center" wrapText="1"/>
    </xf>
    <xf numFmtId="0" fontId="32" fillId="3" borderId="31" xfId="0" applyFont="1" applyFill="1" applyBorder="1" applyAlignment="1" applyProtection="1">
      <alignment horizontal="left" vertical="center" wrapText="1"/>
    </xf>
    <xf numFmtId="0" fontId="32" fillId="3" borderId="21" xfId="0" applyFont="1" applyFill="1" applyBorder="1" applyAlignment="1" applyProtection="1">
      <alignment horizontal="left" vertical="center" wrapText="1"/>
    </xf>
    <xf numFmtId="0" fontId="32" fillId="3" borderId="20" xfId="0" applyFont="1" applyFill="1" applyBorder="1" applyAlignment="1" applyProtection="1">
      <alignment horizontal="left" vertical="top" wrapText="1"/>
    </xf>
    <xf numFmtId="0" fontId="31" fillId="3" borderId="31" xfId="0" applyFont="1" applyFill="1" applyBorder="1" applyAlignment="1" applyProtection="1">
      <alignment horizontal="left" vertical="top" wrapText="1"/>
    </xf>
    <xf numFmtId="0" fontId="31" fillId="3" borderId="21" xfId="0" applyFont="1" applyFill="1" applyBorder="1" applyAlignment="1" applyProtection="1">
      <alignment horizontal="left" vertical="top" wrapText="1"/>
    </xf>
    <xf numFmtId="0" fontId="1" fillId="9" borderId="35" xfId="0" applyFont="1" applyFill="1" applyBorder="1" applyAlignment="1" applyProtection="1">
      <alignment horizontal="left" vertical="center" indent="1"/>
      <protection locked="0"/>
    </xf>
    <xf numFmtId="0" fontId="1" fillId="9" borderId="36" xfId="0" applyFont="1" applyFill="1" applyBorder="1" applyAlignment="1" applyProtection="1">
      <alignment horizontal="left" vertical="center" indent="1"/>
      <protection locked="0"/>
    </xf>
    <xf numFmtId="0" fontId="1" fillId="9" borderId="37" xfId="0" applyFont="1" applyFill="1" applyBorder="1" applyAlignment="1" applyProtection="1">
      <alignment horizontal="left" vertical="center" indent="1"/>
      <protection locked="0"/>
    </xf>
    <xf numFmtId="0" fontId="6" fillId="3" borderId="14" xfId="0" applyFont="1" applyFill="1" applyBorder="1" applyAlignment="1" applyProtection="1">
      <alignment horizontal="center" vertical="center"/>
      <protection locked="0"/>
    </xf>
    <xf numFmtId="0" fontId="6" fillId="3" borderId="20" xfId="0" applyFont="1" applyFill="1" applyBorder="1" applyAlignment="1" applyProtection="1">
      <alignment horizontal="center" vertical="center" wrapText="1"/>
      <protection locked="0"/>
    </xf>
    <xf numFmtId="0" fontId="6" fillId="3" borderId="21" xfId="0" applyFont="1" applyFill="1" applyBorder="1" applyAlignment="1" applyProtection="1">
      <alignment horizontal="center" vertical="center" wrapText="1"/>
      <protection locked="0"/>
    </xf>
    <xf numFmtId="0" fontId="9" fillId="9" borderId="30" xfId="0" applyFont="1" applyFill="1" applyBorder="1" applyAlignment="1" applyProtection="1">
      <alignment horizontal="center" vertical="center"/>
      <protection locked="0"/>
    </xf>
    <xf numFmtId="0" fontId="9" fillId="9" borderId="31" xfId="0" applyFont="1" applyFill="1" applyBorder="1" applyAlignment="1" applyProtection="1">
      <alignment horizontal="center" vertical="center"/>
      <protection locked="0"/>
    </xf>
    <xf numFmtId="0" fontId="9" fillId="9" borderId="38" xfId="0" applyFont="1" applyFill="1" applyBorder="1" applyAlignment="1" applyProtection="1">
      <alignment horizontal="center" vertical="center"/>
      <protection locked="0"/>
    </xf>
    <xf numFmtId="0" fontId="2" fillId="0" borderId="11" xfId="0" applyFont="1" applyFill="1" applyBorder="1" applyAlignment="1" applyProtection="1">
      <alignment horizontal="left" vertical="center" wrapText="1"/>
      <protection locked="0"/>
    </xf>
    <xf numFmtId="0" fontId="1" fillId="9" borderId="6" xfId="0" applyFont="1" applyFill="1" applyBorder="1" applyAlignment="1" applyProtection="1">
      <alignment horizontal="center"/>
      <protection locked="0"/>
    </xf>
    <xf numFmtId="0" fontId="1" fillId="9" borderId="10" xfId="0" applyFont="1" applyFill="1" applyBorder="1" applyAlignment="1" applyProtection="1">
      <alignment horizontal="center"/>
      <protection locked="0"/>
    </xf>
    <xf numFmtId="0" fontId="1" fillId="9" borderId="1" xfId="0" applyFont="1" applyFill="1" applyBorder="1" applyAlignment="1" applyProtection="1">
      <alignment horizontal="center"/>
      <protection locked="0"/>
    </xf>
    <xf numFmtId="0" fontId="1" fillId="0" borderId="32" xfId="0" applyFont="1" applyFill="1" applyBorder="1" applyAlignment="1" applyProtection="1">
      <alignment horizontal="center"/>
      <protection locked="0"/>
    </xf>
    <xf numFmtId="0" fontId="1" fillId="0" borderId="33" xfId="0" applyFont="1" applyFill="1" applyBorder="1" applyAlignment="1" applyProtection="1">
      <alignment horizontal="center"/>
      <protection locked="0"/>
    </xf>
    <xf numFmtId="0" fontId="1" fillId="0" borderId="34" xfId="0" applyFont="1" applyFill="1" applyBorder="1" applyAlignment="1" applyProtection="1">
      <alignment horizontal="center"/>
      <protection locked="0"/>
    </xf>
    <xf numFmtId="0" fontId="9" fillId="22" borderId="7" xfId="0" applyFont="1" applyFill="1" applyBorder="1" applyAlignment="1" applyProtection="1">
      <alignment horizontal="center" vertical="center"/>
      <protection locked="0"/>
    </xf>
    <xf numFmtId="0" fontId="9" fillId="22" borderId="11" xfId="0" applyFont="1" applyFill="1" applyBorder="1" applyAlignment="1" applyProtection="1">
      <alignment horizontal="center" vertical="center"/>
      <protection locked="0"/>
    </xf>
    <xf numFmtId="0" fontId="9" fillId="22" borderId="8" xfId="0" applyFont="1" applyFill="1" applyBorder="1" applyAlignment="1" applyProtection="1">
      <alignment horizontal="center" vertical="center"/>
      <protection locked="0"/>
    </xf>
    <xf numFmtId="0" fontId="6" fillId="3" borderId="22" xfId="0" applyFont="1" applyFill="1" applyBorder="1" applyAlignment="1" applyProtection="1">
      <alignment horizontal="left" vertical="center" indent="1"/>
    </xf>
    <xf numFmtId="0" fontId="6" fillId="3" borderId="23" xfId="0" applyFont="1" applyFill="1" applyBorder="1" applyAlignment="1" applyProtection="1">
      <alignment horizontal="left" vertical="center" indent="1"/>
    </xf>
    <xf numFmtId="0" fontId="4" fillId="0" borderId="23" xfId="0" applyFont="1" applyFill="1" applyBorder="1" applyAlignment="1" applyProtection="1">
      <alignment horizontal="left" vertical="center" indent="1"/>
    </xf>
    <xf numFmtId="0" fontId="4" fillId="0" borderId="24" xfId="0" applyFont="1" applyFill="1" applyBorder="1" applyAlignment="1" applyProtection="1">
      <alignment horizontal="left" vertical="center" indent="1"/>
    </xf>
    <xf numFmtId="0" fontId="6" fillId="3" borderId="15" xfId="0" applyFont="1" applyFill="1" applyBorder="1" applyAlignment="1" applyProtection="1">
      <alignment horizontal="left" vertical="center" indent="1"/>
    </xf>
    <xf numFmtId="0" fontId="6" fillId="3" borderId="14" xfId="0" applyFont="1" applyFill="1" applyBorder="1" applyAlignment="1" applyProtection="1">
      <alignment horizontal="left" vertical="center" indent="1"/>
    </xf>
    <xf numFmtId="0" fontId="4" fillId="0" borderId="14" xfId="0" applyFont="1" applyFill="1" applyBorder="1" applyAlignment="1" applyProtection="1">
      <alignment horizontal="left" vertical="center" indent="1"/>
    </xf>
    <xf numFmtId="0" fontId="4" fillId="0" borderId="16" xfId="0" applyFont="1" applyFill="1" applyBorder="1" applyAlignment="1" applyProtection="1">
      <alignment horizontal="left" vertical="center" indent="1"/>
    </xf>
    <xf numFmtId="165" fontId="4" fillId="0" borderId="14" xfId="0" applyNumberFormat="1" applyFont="1" applyFill="1" applyBorder="1" applyAlignment="1" applyProtection="1">
      <alignment horizontal="left" vertical="center" indent="1"/>
    </xf>
    <xf numFmtId="165" fontId="4" fillId="0" borderId="16" xfId="0" applyNumberFormat="1" applyFont="1" applyFill="1" applyBorder="1" applyAlignment="1" applyProtection="1">
      <alignment horizontal="left" vertical="center" indent="1"/>
    </xf>
    <xf numFmtId="0" fontId="78" fillId="0" borderId="6" xfId="1" applyFont="1" applyFill="1" applyBorder="1" applyAlignment="1" applyProtection="1">
      <alignment horizontal="center" vertical="center" wrapText="1"/>
    </xf>
    <xf numFmtId="0" fontId="78" fillId="0" borderId="10" xfId="1" applyFont="1" applyFill="1" applyBorder="1" applyAlignment="1" applyProtection="1">
      <alignment horizontal="center" vertical="center" wrapText="1"/>
    </xf>
    <xf numFmtId="0" fontId="78" fillId="0" borderId="2" xfId="1" applyFont="1" applyFill="1" applyBorder="1" applyAlignment="1" applyProtection="1">
      <alignment horizontal="center" vertical="center" wrapText="1"/>
    </xf>
    <xf numFmtId="0" fontId="78" fillId="0" borderId="0" xfId="1" applyFont="1" applyFill="1" applyBorder="1" applyAlignment="1" applyProtection="1">
      <alignment horizontal="center" vertical="center" wrapText="1"/>
    </xf>
    <xf numFmtId="0" fontId="78" fillId="0" borderId="4" xfId="1" applyFont="1" applyFill="1" applyBorder="1" applyAlignment="1" applyProtection="1">
      <alignment horizontal="center" vertical="center" wrapText="1"/>
    </xf>
    <xf numFmtId="0" fontId="78" fillId="0" borderId="9" xfId="1" applyFont="1" applyFill="1" applyBorder="1" applyAlignment="1" applyProtection="1">
      <alignment horizontal="center" vertical="center" wrapText="1"/>
    </xf>
    <xf numFmtId="0" fontId="11" fillId="0" borderId="1" xfId="1" applyFont="1" applyFill="1" applyBorder="1" applyAlignment="1" applyProtection="1">
      <alignment horizontal="center" vertical="center" wrapText="1"/>
    </xf>
    <xf numFmtId="0" fontId="11" fillId="0" borderId="3" xfId="1" applyFont="1" applyFill="1" applyBorder="1" applyAlignment="1" applyProtection="1">
      <alignment horizontal="center" vertical="center" wrapText="1"/>
    </xf>
    <xf numFmtId="0" fontId="11" fillId="0" borderId="5" xfId="1" applyFont="1" applyFill="1" applyBorder="1" applyAlignment="1" applyProtection="1">
      <alignment horizontal="center" vertical="center" wrapText="1"/>
    </xf>
    <xf numFmtId="0" fontId="19" fillId="3" borderId="42" xfId="0" applyFont="1" applyFill="1" applyBorder="1" applyAlignment="1" applyProtection="1">
      <alignment horizontal="left" vertical="center" indent="1"/>
    </xf>
    <xf numFmtId="0" fontId="19" fillId="3" borderId="57" xfId="0" applyFont="1" applyFill="1" applyBorder="1" applyAlignment="1" applyProtection="1">
      <alignment horizontal="left" vertical="center" indent="1"/>
    </xf>
    <xf numFmtId="0" fontId="19" fillId="4" borderId="40" xfId="0" applyFont="1" applyFill="1" applyBorder="1" applyAlignment="1" applyProtection="1">
      <alignment horizontal="left" vertical="center" wrapText="1"/>
    </xf>
    <xf numFmtId="0" fontId="19" fillId="4" borderId="45" xfId="0" applyFont="1" applyFill="1" applyBorder="1" applyAlignment="1" applyProtection="1">
      <alignment horizontal="left" vertical="center" wrapText="1"/>
    </xf>
    <xf numFmtId="0" fontId="19" fillId="4" borderId="46" xfId="0" applyFont="1" applyFill="1" applyBorder="1" applyAlignment="1" applyProtection="1">
      <alignment horizontal="left" vertical="center" wrapText="1"/>
    </xf>
    <xf numFmtId="0" fontId="19" fillId="3" borderId="29" xfId="0" applyFont="1" applyFill="1" applyBorder="1" applyAlignment="1" applyProtection="1">
      <alignment horizontal="left" vertical="center" indent="1"/>
    </xf>
    <xf numFmtId="0" fontId="19" fillId="3" borderId="28" xfId="0" applyFont="1" applyFill="1" applyBorder="1" applyAlignment="1" applyProtection="1">
      <alignment horizontal="left" vertical="center" indent="1"/>
    </xf>
    <xf numFmtId="0" fontId="19" fillId="4" borderId="43" xfId="0" applyFont="1" applyFill="1" applyBorder="1" applyAlignment="1" applyProtection="1">
      <alignment horizontal="left" vertical="center" wrapText="1"/>
    </xf>
    <xf numFmtId="0" fontId="19" fillId="4" borderId="44" xfId="0" applyFont="1" applyFill="1" applyBorder="1" applyAlignment="1" applyProtection="1">
      <alignment horizontal="left" vertical="center" wrapText="1"/>
    </xf>
    <xf numFmtId="0" fontId="19" fillId="4" borderId="50" xfId="0" applyFont="1" applyFill="1" applyBorder="1" applyAlignment="1" applyProtection="1">
      <alignment horizontal="left" vertical="center" wrapText="1"/>
    </xf>
    <xf numFmtId="0" fontId="82" fillId="3" borderId="6" xfId="0" applyFont="1" applyFill="1" applyBorder="1" applyAlignment="1">
      <alignment horizontal="center" vertical="center" wrapText="1"/>
    </xf>
    <xf numFmtId="0" fontId="82" fillId="3" borderId="1" xfId="0" applyFont="1" applyFill="1" applyBorder="1" applyAlignment="1">
      <alignment horizontal="center" vertical="center" wrapText="1"/>
    </xf>
    <xf numFmtId="0" fontId="82" fillId="3" borderId="7" xfId="0" applyFont="1" applyFill="1" applyBorder="1" applyAlignment="1">
      <alignment horizontal="center" vertical="center" wrapText="1"/>
    </xf>
    <xf numFmtId="0" fontId="82" fillId="3" borderId="11" xfId="0" applyFont="1" applyFill="1" applyBorder="1" applyAlignment="1">
      <alignment horizontal="center" vertical="center" wrapText="1"/>
    </xf>
    <xf numFmtId="0" fontId="82" fillId="3" borderId="8" xfId="0" applyFont="1" applyFill="1" applyBorder="1" applyAlignment="1">
      <alignment horizontal="center" vertical="center" wrapText="1"/>
    </xf>
    <xf numFmtId="0" fontId="82" fillId="3" borderId="7" xfId="0" applyFont="1" applyFill="1" applyBorder="1" applyAlignment="1">
      <alignment horizontal="left" vertical="center" wrapText="1"/>
    </xf>
    <xf numFmtId="0" fontId="82" fillId="3" borderId="11" xfId="0" applyFont="1" applyFill="1" applyBorder="1" applyAlignment="1">
      <alignment horizontal="left" vertical="center" wrapText="1"/>
    </xf>
    <xf numFmtId="0" fontId="82" fillId="3" borderId="8" xfId="0" applyFont="1" applyFill="1" applyBorder="1" applyAlignment="1">
      <alignment horizontal="left" vertical="center" wrapText="1"/>
    </xf>
    <xf numFmtId="0" fontId="44" fillId="4" borderId="6" xfId="0" applyFont="1" applyFill="1" applyBorder="1" applyAlignment="1" applyProtection="1">
      <alignment horizontal="center" vertical="center" wrapText="1"/>
    </xf>
    <xf numFmtId="0" fontId="44" fillId="4" borderId="10" xfId="0" applyFont="1" applyFill="1" applyBorder="1" applyAlignment="1" applyProtection="1">
      <alignment horizontal="center" vertical="center" wrapText="1"/>
    </xf>
    <xf numFmtId="0" fontId="44" fillId="4" borderId="1" xfId="0" applyFont="1" applyFill="1" applyBorder="1" applyAlignment="1" applyProtection="1">
      <alignment horizontal="center" vertical="center" wrapText="1"/>
    </xf>
    <xf numFmtId="0" fontId="80" fillId="7" borderId="4" xfId="0" applyFont="1" applyFill="1" applyBorder="1" applyAlignment="1" applyProtection="1">
      <alignment horizontal="center" vertical="center" wrapText="1"/>
    </xf>
    <xf numFmtId="0" fontId="80" fillId="7" borderId="9" xfId="0" applyFont="1" applyFill="1" applyBorder="1" applyAlignment="1" applyProtection="1">
      <alignment horizontal="center" vertical="center" wrapText="1"/>
    </xf>
    <xf numFmtId="0" fontId="80" fillId="7" borderId="5" xfId="0" applyFont="1" applyFill="1" applyBorder="1" applyAlignment="1" applyProtection="1">
      <alignment horizontal="center" vertical="center" wrapText="1"/>
    </xf>
    <xf numFmtId="0" fontId="81" fillId="17" borderId="7" xfId="0" applyFont="1" applyFill="1" applyBorder="1" applyAlignment="1">
      <alignment vertical="center"/>
    </xf>
    <xf numFmtId="0" fontId="81" fillId="17" borderId="11" xfId="0" applyFont="1" applyFill="1" applyBorder="1" applyAlignment="1">
      <alignment vertical="center"/>
    </xf>
    <xf numFmtId="0" fontId="81" fillId="17" borderId="8" xfId="0" applyFont="1" applyFill="1" applyBorder="1" applyAlignment="1">
      <alignment vertical="center"/>
    </xf>
    <xf numFmtId="0" fontId="56" fillId="8" borderId="7" xfId="0" applyFont="1" applyFill="1" applyBorder="1" applyAlignment="1">
      <alignment horizontal="left"/>
    </xf>
    <xf numFmtId="0" fontId="56" fillId="8" borderId="11" xfId="0" applyFont="1" applyFill="1" applyBorder="1" applyAlignment="1">
      <alignment horizontal="left"/>
    </xf>
    <xf numFmtId="0" fontId="56" fillId="8" borderId="8" xfId="0" applyFont="1" applyFill="1" applyBorder="1" applyAlignment="1">
      <alignment horizontal="left"/>
    </xf>
    <xf numFmtId="0" fontId="76" fillId="0" borderId="6" xfId="0" applyFont="1" applyFill="1" applyBorder="1" applyAlignment="1">
      <alignment horizontal="center" vertical="center" wrapText="1"/>
    </xf>
    <xf numFmtId="0" fontId="76" fillId="0" borderId="10" xfId="0" applyFont="1" applyFill="1" applyBorder="1" applyAlignment="1">
      <alignment horizontal="center" vertical="center" wrapText="1"/>
    </xf>
    <xf numFmtId="0" fontId="76" fillId="0" borderId="1" xfId="0" applyFont="1" applyFill="1" applyBorder="1" applyAlignment="1">
      <alignment horizontal="center" vertical="center" wrapText="1"/>
    </xf>
    <xf numFmtId="0" fontId="76" fillId="0" borderId="4" xfId="0" applyFont="1" applyFill="1" applyBorder="1" applyAlignment="1">
      <alignment horizontal="center" vertical="center" wrapText="1"/>
    </xf>
    <xf numFmtId="0" fontId="76" fillId="0" borderId="9" xfId="0" applyFont="1" applyFill="1" applyBorder="1" applyAlignment="1">
      <alignment horizontal="center" vertical="center" wrapText="1"/>
    </xf>
    <xf numFmtId="0" fontId="76" fillId="0" borderId="5" xfId="0" applyFont="1" applyFill="1" applyBorder="1" applyAlignment="1">
      <alignment horizontal="center" vertical="center" wrapText="1"/>
    </xf>
    <xf numFmtId="0" fontId="82" fillId="0" borderId="6" xfId="0" applyFont="1" applyFill="1" applyBorder="1" applyAlignment="1">
      <alignment horizontal="center" vertical="center" wrapText="1"/>
    </xf>
    <xf numFmtId="0" fontId="82" fillId="0" borderId="10" xfId="0" applyFont="1" applyFill="1" applyBorder="1" applyAlignment="1">
      <alignment horizontal="center" vertical="center" wrapText="1"/>
    </xf>
    <xf numFmtId="0" fontId="82" fillId="0" borderId="1" xfId="0" applyFont="1" applyFill="1" applyBorder="1" applyAlignment="1">
      <alignment horizontal="center" vertical="center" wrapText="1"/>
    </xf>
    <xf numFmtId="0" fontId="82" fillId="3" borderId="7" xfId="0" applyFont="1" applyFill="1" applyBorder="1" applyAlignment="1">
      <alignment vertical="top" wrapText="1"/>
    </xf>
    <xf numFmtId="0" fontId="82" fillId="3" borderId="11" xfId="0" applyFont="1" applyFill="1" applyBorder="1" applyAlignment="1">
      <alignment vertical="top" wrapText="1"/>
    </xf>
    <xf numFmtId="0" fontId="82" fillId="3" borderId="8" xfId="0" applyFont="1" applyFill="1" applyBorder="1" applyAlignment="1">
      <alignment vertical="top" wrapText="1"/>
    </xf>
    <xf numFmtId="0" fontId="82" fillId="3" borderId="7" xfId="0" applyFont="1" applyFill="1" applyBorder="1" applyAlignment="1">
      <alignment horizontal="left" vertical="top" wrapText="1"/>
    </xf>
    <xf numFmtId="0" fontId="82" fillId="3" borderId="11" xfId="0" applyFont="1" applyFill="1" applyBorder="1" applyAlignment="1">
      <alignment horizontal="left" vertical="top" wrapText="1"/>
    </xf>
    <xf numFmtId="0" fontId="82" fillId="3" borderId="8" xfId="0" applyFont="1" applyFill="1" applyBorder="1" applyAlignment="1">
      <alignment horizontal="left" vertical="top" wrapText="1"/>
    </xf>
    <xf numFmtId="0" fontId="82" fillId="0" borderId="7" xfId="0" applyFont="1" applyFill="1" applyBorder="1" applyAlignment="1">
      <alignment horizontal="center" vertical="center" wrapText="1"/>
    </xf>
    <xf numFmtId="0" fontId="82" fillId="0" borderId="11" xfId="0" applyFont="1" applyFill="1" applyBorder="1" applyAlignment="1">
      <alignment horizontal="center" vertical="center" wrapText="1"/>
    </xf>
    <xf numFmtId="0" fontId="82" fillId="0" borderId="8" xfId="0" applyFont="1" applyFill="1" applyBorder="1" applyAlignment="1">
      <alignment horizontal="center" vertical="center" wrapText="1"/>
    </xf>
    <xf numFmtId="0" fontId="18" fillId="0" borderId="7" xfId="0" applyFont="1" applyFill="1" applyBorder="1" applyAlignment="1">
      <alignment horizontal="center"/>
    </xf>
    <xf numFmtId="0" fontId="18" fillId="0" borderId="11" xfId="0" applyFont="1" applyFill="1" applyBorder="1" applyAlignment="1">
      <alignment horizontal="center"/>
    </xf>
    <xf numFmtId="0" fontId="18" fillId="0" borderId="8" xfId="0" applyFont="1" applyFill="1" applyBorder="1" applyAlignment="1">
      <alignment horizontal="center"/>
    </xf>
    <xf numFmtId="0" fontId="2" fillId="0" borderId="6"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56" fillId="0" borderId="4" xfId="0" applyFont="1" applyBorder="1" applyAlignment="1">
      <alignment horizontal="center"/>
    </xf>
    <xf numFmtId="0" fontId="56" fillId="0" borderId="9" xfId="0" applyFont="1" applyBorder="1" applyAlignment="1">
      <alignment horizontal="center"/>
    </xf>
    <xf numFmtId="0" fontId="56" fillId="0" borderId="5" xfId="0" applyFont="1" applyBorder="1" applyAlignment="1">
      <alignment horizontal="center"/>
    </xf>
    <xf numFmtId="0" fontId="56" fillId="0" borderId="7" xfId="0" applyFont="1" applyBorder="1" applyAlignment="1">
      <alignment horizontal="center"/>
    </xf>
    <xf numFmtId="0" fontId="56" fillId="0" borderId="11" xfId="0" applyFont="1" applyBorder="1" applyAlignment="1">
      <alignment horizontal="center"/>
    </xf>
    <xf numFmtId="0" fontId="56" fillId="0" borderId="8" xfId="0" applyFont="1" applyBorder="1" applyAlignment="1">
      <alignment horizontal="center"/>
    </xf>
    <xf numFmtId="0" fontId="6" fillId="3" borderId="7" xfId="0" applyFont="1" applyFill="1" applyBorder="1" applyAlignment="1">
      <alignment horizontal="center" vertical="center" wrapText="1"/>
    </xf>
    <xf numFmtId="0" fontId="6" fillId="3" borderId="11" xfId="0" applyFont="1" applyFill="1" applyBorder="1" applyAlignment="1">
      <alignment horizontal="center" vertical="center" wrapText="1"/>
    </xf>
    <xf numFmtId="0" fontId="6" fillId="3" borderId="8" xfId="0" applyFont="1" applyFill="1" applyBorder="1" applyAlignment="1">
      <alignment horizontal="center" vertical="center" wrapText="1"/>
    </xf>
    <xf numFmtId="0" fontId="6" fillId="3" borderId="7" xfId="0" applyFont="1" applyFill="1" applyBorder="1" applyAlignment="1">
      <alignment horizontal="left" vertical="center" wrapText="1"/>
    </xf>
    <xf numFmtId="0" fontId="6" fillId="3" borderId="11" xfId="0" applyFont="1" applyFill="1" applyBorder="1" applyAlignment="1">
      <alignment horizontal="left" vertical="center" wrapText="1"/>
    </xf>
    <xf numFmtId="0" fontId="6" fillId="3" borderId="8" xfId="0" applyFont="1" applyFill="1" applyBorder="1" applyAlignment="1">
      <alignment horizontal="left" vertical="center" wrapText="1"/>
    </xf>
    <xf numFmtId="0" fontId="6" fillId="0" borderId="6"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3" borderId="7" xfId="0" applyFont="1" applyFill="1" applyBorder="1" applyAlignment="1">
      <alignment horizontal="left" vertical="top" wrapText="1"/>
    </xf>
    <xf numFmtId="0" fontId="6" fillId="3" borderId="11" xfId="0" applyFont="1" applyFill="1" applyBorder="1" applyAlignment="1">
      <alignment horizontal="left" vertical="top" wrapText="1"/>
    </xf>
    <xf numFmtId="0" fontId="6" fillId="3" borderId="8" xfId="0" applyFont="1" applyFill="1" applyBorder="1" applyAlignment="1">
      <alignment horizontal="left" vertical="top" wrapText="1"/>
    </xf>
    <xf numFmtId="0" fontId="4" fillId="0" borderId="7" xfId="0" applyFont="1" applyFill="1" applyBorder="1" applyAlignment="1">
      <alignment horizontal="center"/>
    </xf>
    <xf numFmtId="0" fontId="4" fillId="0" borderId="11" xfId="0" applyFont="1" applyFill="1" applyBorder="1" applyAlignment="1">
      <alignment horizontal="center"/>
    </xf>
    <xf numFmtId="0" fontId="4" fillId="0" borderId="8" xfId="0" applyFont="1" applyFill="1" applyBorder="1" applyAlignment="1">
      <alignment horizontal="center"/>
    </xf>
    <xf numFmtId="0" fontId="89" fillId="17" borderId="20" xfId="0" applyFont="1" applyFill="1" applyBorder="1" applyAlignment="1" applyProtection="1">
      <alignment vertical="center" wrapText="1"/>
      <protection locked="0"/>
    </xf>
    <xf numFmtId="0" fontId="89" fillId="17" borderId="21" xfId="0" applyFont="1" applyFill="1" applyBorder="1" applyAlignment="1" applyProtection="1">
      <alignment vertical="center" wrapText="1"/>
      <protection locked="0"/>
    </xf>
    <xf numFmtId="0" fontId="89" fillId="17" borderId="20" xfId="0" applyFont="1" applyFill="1" applyBorder="1" applyAlignment="1" applyProtection="1">
      <alignment vertical="center"/>
      <protection locked="0"/>
    </xf>
    <xf numFmtId="0" fontId="89" fillId="17" borderId="21" xfId="0" applyFont="1" applyFill="1" applyBorder="1" applyAlignment="1" applyProtection="1">
      <alignment vertical="center"/>
      <protection locked="0"/>
    </xf>
    <xf numFmtId="0" fontId="43" fillId="0" borderId="48" xfId="0" applyFont="1" applyBorder="1" applyAlignment="1">
      <alignment horizontal="left" vertical="top" wrapText="1"/>
    </xf>
    <xf numFmtId="0" fontId="8" fillId="0" borderId="61" xfId="0" applyFont="1" applyBorder="1" applyAlignment="1">
      <alignment vertical="top" wrapText="1"/>
    </xf>
    <xf numFmtId="0" fontId="8" fillId="0" borderId="13" xfId="0" applyFont="1" applyBorder="1" applyAlignment="1">
      <alignment vertical="top" wrapText="1"/>
    </xf>
    <xf numFmtId="0" fontId="0" fillId="0" borderId="58" xfId="0" applyBorder="1" applyAlignment="1">
      <alignment vertical="top" wrapText="1"/>
    </xf>
    <xf numFmtId="0" fontId="0" fillId="0" borderId="13" xfId="0" applyBorder="1" applyAlignment="1">
      <alignment vertical="top" wrapText="1"/>
    </xf>
    <xf numFmtId="0" fontId="8" fillId="0" borderId="58" xfId="0" applyFont="1" applyBorder="1" applyAlignment="1">
      <alignment vertical="top" wrapText="1"/>
    </xf>
    <xf numFmtId="0" fontId="8" fillId="0" borderId="61" xfId="0" applyFont="1" applyBorder="1" applyAlignment="1">
      <alignment horizontal="left" vertical="top" wrapText="1"/>
    </xf>
    <xf numFmtId="0" fontId="83" fillId="0" borderId="0" xfId="0" applyFont="1" applyBorder="1" applyAlignment="1">
      <alignment horizontal="center" vertical="center" wrapText="1"/>
    </xf>
    <xf numFmtId="0" fontId="84" fillId="0" borderId="0" xfId="0" applyFont="1" applyBorder="1" applyAlignment="1">
      <alignment horizontal="center" vertical="center" wrapText="1"/>
    </xf>
    <xf numFmtId="0" fontId="20" fillId="29" borderId="15" xfId="0" applyFont="1" applyFill="1" applyBorder="1" applyAlignment="1" applyProtection="1">
      <alignment horizontal="left" vertical="top"/>
      <protection locked="0"/>
    </xf>
    <xf numFmtId="0" fontId="20" fillId="29" borderId="14" xfId="0" applyFont="1" applyFill="1" applyBorder="1" applyAlignment="1" applyProtection="1">
      <alignment horizontal="left" vertical="top"/>
      <protection locked="0"/>
    </xf>
    <xf numFmtId="0" fontId="92" fillId="28" borderId="30" xfId="0" applyFont="1" applyFill="1" applyBorder="1" applyAlignment="1" applyProtection="1">
      <alignment horizontal="left" vertical="top"/>
      <protection locked="0"/>
    </xf>
    <xf numFmtId="0" fontId="92" fillId="28" borderId="31" xfId="0" applyFont="1" applyFill="1" applyBorder="1" applyAlignment="1" applyProtection="1">
      <alignment horizontal="left" vertical="top"/>
      <protection locked="0"/>
    </xf>
    <xf numFmtId="167" fontId="93" fillId="0" borderId="14" xfId="0" applyNumberFormat="1" applyFont="1" applyBorder="1" applyAlignment="1">
      <alignment horizontal="justify" vertical="justify" wrapText="1"/>
    </xf>
    <xf numFmtId="0" fontId="4" fillId="4" borderId="14" xfId="0" applyFont="1" applyFill="1" applyBorder="1" applyAlignment="1" applyProtection="1">
      <alignment horizontal="left" vertical="justify"/>
      <protection locked="0"/>
    </xf>
    <xf numFmtId="164" fontId="18" fillId="4" borderId="21" xfId="0" applyNumberFormat="1" applyFont="1" applyFill="1" applyBorder="1" applyAlignment="1" applyProtection="1">
      <alignment horizontal="left" vertical="top" wrapText="1"/>
      <protection locked="0"/>
    </xf>
    <xf numFmtId="167" fontId="4" fillId="0" borderId="36" xfId="0" applyNumberFormat="1" applyFont="1" applyBorder="1" applyAlignment="1">
      <alignment horizontal="justify" vertical="justify" wrapText="1"/>
    </xf>
    <xf numFmtId="0" fontId="4" fillId="30" borderId="15" xfId="0" applyFont="1" applyFill="1" applyBorder="1" applyAlignment="1" applyProtection="1">
      <alignment horizontal="justify" vertical="justify"/>
      <protection locked="0"/>
    </xf>
    <xf numFmtId="0" fontId="18" fillId="30" borderId="20" xfId="0" applyFont="1" applyFill="1" applyBorder="1" applyAlignment="1" applyProtection="1">
      <alignment horizontal="justify" vertical="justify" wrapText="1"/>
      <protection locked="0"/>
    </xf>
    <xf numFmtId="0" fontId="18" fillId="30" borderId="31" xfId="0" applyFont="1" applyFill="1" applyBorder="1" applyAlignment="1" applyProtection="1">
      <alignment horizontal="justify" vertical="justify" wrapText="1"/>
      <protection locked="0"/>
    </xf>
    <xf numFmtId="0" fontId="18" fillId="30" borderId="21" xfId="0" applyFont="1" applyFill="1" applyBorder="1" applyAlignment="1" applyProtection="1">
      <alignment horizontal="justify" vertical="justify" wrapText="1"/>
      <protection locked="0"/>
    </xf>
    <xf numFmtId="167" fontId="4" fillId="30" borderId="14" xfId="0" applyNumberFormat="1" applyFont="1" applyFill="1" applyBorder="1" applyAlignment="1">
      <alignment horizontal="justify" vertical="justify" wrapText="1"/>
    </xf>
    <xf numFmtId="164" fontId="18" fillId="30" borderId="14" xfId="0" applyNumberFormat="1" applyFont="1" applyFill="1" applyBorder="1" applyAlignment="1" applyProtection="1">
      <alignment horizontal="left" vertical="top" wrapText="1"/>
      <protection locked="0"/>
    </xf>
    <xf numFmtId="164" fontId="18" fillId="30" borderId="14" xfId="0" applyNumberFormat="1" applyFont="1" applyFill="1" applyBorder="1" applyAlignment="1" applyProtection="1">
      <alignment horizontal="justify" vertical="justify"/>
      <protection locked="0"/>
    </xf>
    <xf numFmtId="0" fontId="18" fillId="4" borderId="14" xfId="0" applyFont="1" applyFill="1" applyBorder="1" applyAlignment="1" applyProtection="1">
      <alignment horizontal="justify" vertical="justify"/>
      <protection locked="0"/>
    </xf>
    <xf numFmtId="0" fontId="4" fillId="4" borderId="15" xfId="0" applyFont="1" applyFill="1" applyBorder="1" applyAlignment="1" applyProtection="1">
      <alignment horizontal="justify" vertical="justify"/>
      <protection locked="0"/>
    </xf>
    <xf numFmtId="0" fontId="4" fillId="4" borderId="15" xfId="0" applyFont="1" applyFill="1" applyBorder="1" applyAlignment="1" applyProtection="1">
      <alignment vertical="top"/>
      <protection locked="0"/>
    </xf>
    <xf numFmtId="0" fontId="18" fillId="4" borderId="20" xfId="0" applyFont="1" applyFill="1" applyBorder="1" applyAlignment="1" applyProtection="1">
      <alignment horizontal="left" vertical="top" wrapText="1"/>
      <protection locked="0"/>
    </xf>
    <xf numFmtId="0" fontId="18" fillId="4" borderId="31" xfId="0" applyFont="1" applyFill="1" applyBorder="1" applyAlignment="1" applyProtection="1">
      <alignment horizontal="left" vertical="top"/>
      <protection locked="0"/>
    </xf>
    <xf numFmtId="0" fontId="18" fillId="4" borderId="21" xfId="0" applyFont="1" applyFill="1" applyBorder="1" applyAlignment="1" applyProtection="1">
      <alignment horizontal="left" vertical="top"/>
      <protection locked="0"/>
    </xf>
    <xf numFmtId="0" fontId="4" fillId="30" borderId="15" xfId="0" applyFont="1" applyFill="1" applyBorder="1" applyAlignment="1" applyProtection="1">
      <alignment vertical="top"/>
      <protection locked="0"/>
    </xf>
    <xf numFmtId="0" fontId="18" fillId="30" borderId="20" xfId="0" applyFont="1" applyFill="1" applyBorder="1" applyAlignment="1" applyProtection="1">
      <alignment horizontal="left" vertical="justify" wrapText="1"/>
      <protection locked="0"/>
    </xf>
    <xf numFmtId="0" fontId="18" fillId="30" borderId="31" xfId="0" applyFont="1" applyFill="1" applyBorder="1" applyAlignment="1" applyProtection="1">
      <alignment horizontal="left" vertical="justify" wrapText="1"/>
      <protection locked="0"/>
    </xf>
    <xf numFmtId="0" fontId="18" fillId="30" borderId="21" xfId="0" applyFont="1" applyFill="1" applyBorder="1" applyAlignment="1" applyProtection="1">
      <alignment horizontal="left" vertical="justify" wrapText="1"/>
      <protection locked="0"/>
    </xf>
    <xf numFmtId="164" fontId="18" fillId="30" borderId="14" xfId="0" applyNumberFormat="1" applyFont="1" applyFill="1" applyBorder="1" applyAlignment="1" applyProtection="1">
      <alignment horizontal="left" vertical="top"/>
      <protection locked="0"/>
    </xf>
    <xf numFmtId="0" fontId="4" fillId="4" borderId="51" xfId="0" applyFont="1" applyFill="1" applyBorder="1" applyProtection="1">
      <protection locked="0"/>
    </xf>
    <xf numFmtId="0" fontId="18" fillId="4" borderId="36" xfId="0" applyFont="1" applyFill="1" applyBorder="1" applyAlignment="1" applyProtection="1">
      <alignment horizontal="left" vertical="top"/>
      <protection locked="0"/>
    </xf>
    <xf numFmtId="0" fontId="4" fillId="4" borderId="30" xfId="0" applyFont="1" applyFill="1" applyBorder="1" applyProtection="1">
      <protection locked="0"/>
    </xf>
    <xf numFmtId="0" fontId="6" fillId="4" borderId="14" xfId="0" applyFont="1" applyFill="1" applyBorder="1" applyAlignment="1" applyProtection="1">
      <alignment horizontal="left" vertical="justify"/>
      <protection locked="0"/>
    </xf>
    <xf numFmtId="0" fontId="31" fillId="16" borderId="14" xfId="0" applyFont="1" applyFill="1" applyBorder="1" applyAlignment="1">
      <alignment vertical="center" wrapText="1"/>
    </xf>
    <xf numFmtId="0" fontId="18" fillId="0" borderId="20" xfId="0" applyFont="1" applyBorder="1" applyAlignment="1" applyProtection="1">
      <alignment horizontal="left" vertical="top" wrapText="1"/>
      <protection locked="0"/>
    </xf>
    <xf numFmtId="0" fontId="18" fillId="0" borderId="31" xfId="0" applyFont="1" applyBorder="1" applyAlignment="1" applyProtection="1">
      <alignment horizontal="left" vertical="top" wrapText="1"/>
      <protection locked="0"/>
    </xf>
    <xf numFmtId="0" fontId="18" fillId="0" borderId="21" xfId="0" applyFont="1" applyBorder="1" applyAlignment="1" applyProtection="1">
      <alignment horizontal="left" vertical="top" wrapText="1"/>
      <protection locked="0"/>
    </xf>
    <xf numFmtId="0" fontId="4" fillId="4" borderId="20" xfId="0" applyFont="1" applyFill="1" applyBorder="1" applyAlignment="1" applyProtection="1">
      <alignment horizontal="left" vertical="top" wrapText="1"/>
      <protection locked="0"/>
    </xf>
    <xf numFmtId="0" fontId="4" fillId="4" borderId="31" xfId="0" applyFont="1" applyFill="1" applyBorder="1" applyAlignment="1" applyProtection="1">
      <alignment horizontal="left" vertical="top" wrapText="1"/>
      <protection locked="0"/>
    </xf>
    <xf numFmtId="0" fontId="4" fillId="4" borderId="21" xfId="0" applyFont="1" applyFill="1" applyBorder="1" applyAlignment="1" applyProtection="1">
      <alignment horizontal="left" vertical="top" wrapText="1"/>
      <protection locked="0"/>
    </xf>
    <xf numFmtId="0" fontId="4" fillId="4" borderId="20" xfId="0" applyFont="1" applyFill="1" applyBorder="1" applyAlignment="1" applyProtection="1">
      <alignment vertical="top" wrapText="1"/>
      <protection locked="0"/>
    </xf>
    <xf numFmtId="0" fontId="4" fillId="4" borderId="31" xfId="0" applyFont="1" applyFill="1" applyBorder="1" applyAlignment="1" applyProtection="1">
      <alignment vertical="top" wrapText="1"/>
      <protection locked="0"/>
    </xf>
    <xf numFmtId="0" fontId="4" fillId="4" borderId="21" xfId="0" applyFont="1" applyFill="1" applyBorder="1" applyAlignment="1" applyProtection="1">
      <alignment vertical="top" wrapText="1"/>
      <protection locked="0"/>
    </xf>
    <xf numFmtId="2" fontId="18" fillId="4" borderId="31" xfId="0" applyNumberFormat="1" applyFont="1" applyFill="1" applyBorder="1" applyAlignment="1" applyProtection="1">
      <alignment horizontal="left" vertical="top"/>
      <protection locked="0"/>
    </xf>
    <xf numFmtId="0" fontId="18" fillId="4" borderId="20" xfId="0" applyFont="1" applyFill="1" applyBorder="1" applyAlignment="1" applyProtection="1">
      <alignment horizontal="justify" vertical="justify"/>
      <protection locked="0"/>
    </xf>
    <xf numFmtId="0" fontId="18" fillId="4" borderId="31" xfId="0" applyFont="1" applyFill="1" applyBorder="1" applyAlignment="1" applyProtection="1">
      <alignment horizontal="justify" vertical="justify"/>
      <protection locked="0"/>
    </xf>
    <xf numFmtId="0" fontId="18" fillId="4" borderId="21" xfId="0" applyFont="1" applyFill="1" applyBorder="1" applyAlignment="1" applyProtection="1">
      <alignment horizontal="justify" vertical="justify"/>
      <protection locked="0"/>
    </xf>
    <xf numFmtId="0" fontId="6" fillId="3" borderId="0" xfId="0" applyFont="1" applyFill="1" applyProtection="1">
      <protection locked="0"/>
    </xf>
    <xf numFmtId="0" fontId="6" fillId="3" borderId="0" xfId="0" applyFont="1" applyFill="1"/>
    <xf numFmtId="0" fontId="6" fillId="23" borderId="0" xfId="0" applyFont="1" applyFill="1"/>
    <xf numFmtId="0" fontId="82" fillId="4" borderId="31" xfId="0" applyFont="1" applyFill="1" applyBorder="1" applyAlignment="1" applyProtection="1">
      <alignment vertical="justify" wrapText="1"/>
      <protection locked="0"/>
    </xf>
    <xf numFmtId="0" fontId="82" fillId="4" borderId="21" xfId="0" applyFont="1" applyFill="1" applyBorder="1" applyAlignment="1" applyProtection="1">
      <alignment vertical="justify" wrapText="1"/>
      <protection locked="0"/>
    </xf>
    <xf numFmtId="0" fontId="22" fillId="16" borderId="14" xfId="0" applyFont="1" applyFill="1" applyBorder="1" applyAlignment="1">
      <alignment vertical="center" wrapText="1"/>
    </xf>
    <xf numFmtId="0" fontId="18" fillId="0" borderId="14" xfId="0" applyFont="1" applyFill="1" applyBorder="1" applyAlignment="1" applyProtection="1">
      <alignment horizontal="left" vertical="top"/>
      <protection locked="0"/>
    </xf>
    <xf numFmtId="0" fontId="18" fillId="0" borderId="14" xfId="0" applyFont="1" applyFill="1" applyBorder="1" applyAlignment="1" applyProtection="1">
      <alignment horizontal="center" vertical="top"/>
      <protection locked="0"/>
    </xf>
    <xf numFmtId="0" fontId="9" fillId="0" borderId="14" xfId="0" applyFont="1" applyFill="1" applyBorder="1" applyAlignment="1" applyProtection="1">
      <alignment horizontal="center" vertical="top"/>
      <protection locked="0"/>
    </xf>
    <xf numFmtId="0" fontId="20" fillId="0" borderId="14" xfId="0" applyFont="1" applyFill="1" applyBorder="1" applyAlignment="1" applyProtection="1">
      <alignment horizontal="left" vertical="top"/>
      <protection locked="0"/>
    </xf>
    <xf numFmtId="0" fontId="82" fillId="4" borderId="14" xfId="0" applyFont="1" applyFill="1" applyBorder="1" applyAlignment="1" applyProtection="1">
      <alignment vertical="justify" wrapText="1"/>
      <protection locked="0"/>
    </xf>
    <xf numFmtId="0" fontId="92" fillId="28" borderId="14" xfId="0" applyFont="1" applyFill="1" applyBorder="1" applyAlignment="1" applyProtection="1">
      <alignment horizontal="left" vertical="top"/>
      <protection locked="0"/>
    </xf>
    <xf numFmtId="0" fontId="22" fillId="4" borderId="35" xfId="0" applyFont="1" applyFill="1" applyBorder="1" applyAlignment="1" applyProtection="1">
      <alignment horizontal="justify" vertical="justify"/>
      <protection locked="0"/>
    </xf>
    <xf numFmtId="0" fontId="22" fillId="0" borderId="48" xfId="0" applyFont="1" applyBorder="1" applyAlignment="1">
      <alignment horizontal="left" vertical="justify" wrapText="1"/>
    </xf>
    <xf numFmtId="0" fontId="22" fillId="0" borderId="36" xfId="0" applyFont="1" applyBorder="1" applyAlignment="1">
      <alignment horizontal="justify" vertical="justify"/>
    </xf>
    <xf numFmtId="0" fontId="22" fillId="0" borderId="47" xfId="0" applyFont="1" applyBorder="1" applyAlignment="1">
      <alignment horizontal="justify" vertical="justify"/>
    </xf>
    <xf numFmtId="0" fontId="92" fillId="28" borderId="29" xfId="0" applyFont="1" applyFill="1" applyBorder="1" applyAlignment="1" applyProtection="1">
      <alignment horizontal="left" vertical="top"/>
      <protection locked="0"/>
    </xf>
    <xf numFmtId="0" fontId="92" fillId="28" borderId="44" xfId="0" applyFont="1" applyFill="1" applyBorder="1" applyAlignment="1" applyProtection="1">
      <alignment horizontal="left" vertical="top"/>
      <protection locked="0"/>
    </xf>
    <xf numFmtId="0" fontId="92" fillId="28" borderId="50" xfId="0" applyFont="1" applyFill="1" applyBorder="1" applyAlignment="1" applyProtection="1">
      <alignment horizontal="left" vertical="top"/>
      <protection locked="0"/>
    </xf>
  </cellXfs>
  <cellStyles count="5">
    <cellStyle name="Normal" xfId="0" builtinId="0"/>
    <cellStyle name="Normal 2" xfId="4" xr:uid="{00000000-0005-0000-0000-000001000000}"/>
    <cellStyle name="Normal 3" xfId="2" xr:uid="{00000000-0005-0000-0000-000002000000}"/>
    <cellStyle name="Normal 3 2" xfId="3" xr:uid="{00000000-0005-0000-0000-000003000000}"/>
    <cellStyle name="Normal_Xl0000014" xfId="1" xr:uid="{00000000-0005-0000-0000-000004000000}"/>
  </cellStyles>
  <dxfs count="134">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theme="7" tint="0.39994506668294322"/>
        </patternFill>
      </fill>
    </dxf>
    <dxf>
      <fill>
        <patternFill>
          <bgColor rgb="FF00B050"/>
        </patternFill>
      </fill>
    </dxf>
    <dxf>
      <fill>
        <patternFill>
          <bgColor theme="6"/>
        </patternFill>
      </fill>
    </dxf>
    <dxf>
      <fill>
        <patternFill>
          <bgColor rgb="FFFF0000"/>
        </patternFill>
      </fill>
    </dxf>
    <dxf>
      <fill>
        <patternFill>
          <bgColor rgb="FFFFFF00"/>
        </patternFill>
      </fill>
    </dxf>
    <dxf>
      <fill>
        <patternFill>
          <bgColor theme="9"/>
        </patternFill>
      </fill>
    </dxf>
    <dxf>
      <fill>
        <patternFill>
          <bgColor rgb="FF00B050"/>
        </patternFill>
      </fill>
    </dxf>
    <dxf>
      <fill>
        <patternFill>
          <bgColor theme="0" tint="-0.24994659260841701"/>
        </patternFill>
      </fill>
    </dxf>
    <dxf>
      <fill>
        <patternFill>
          <bgColor rgb="FF00B050"/>
        </patternFill>
      </fill>
    </dxf>
    <dxf>
      <fill>
        <patternFill>
          <bgColor theme="0" tint="-0.24994659260841701"/>
        </patternFill>
      </fill>
    </dxf>
    <dxf>
      <font>
        <color theme="0"/>
      </font>
      <fill>
        <patternFill>
          <bgColor rgb="FFFF0000"/>
        </patternFill>
      </fill>
    </dxf>
    <dxf>
      <font>
        <color theme="0"/>
      </font>
      <fill>
        <patternFill>
          <bgColor rgb="FF00B05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theme="5"/>
        </patternFill>
      </fill>
    </dxf>
    <dxf>
      <font>
        <color rgb="FF9C0006"/>
      </font>
      <fill>
        <patternFill>
          <bgColor rgb="FFFFC7CE"/>
        </patternFill>
      </fill>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fill>
        <patternFill patternType="solid">
          <fgColor indexed="64"/>
          <bgColor theme="0"/>
        </patternFill>
      </fill>
    </dxf>
    <dxf>
      <font>
        <b val="0"/>
        <i val="0"/>
        <strike val="0"/>
        <condense val="0"/>
        <extend val="0"/>
        <outline val="0"/>
        <shadow val="0"/>
        <u val="none"/>
        <vertAlign val="baseline"/>
        <sz val="11"/>
        <color rgb="FFFF0000"/>
        <name val="Calibri"/>
        <scheme val="minor"/>
      </font>
      <fill>
        <patternFill patternType="solid">
          <fgColor indexed="64"/>
          <bgColor theme="0"/>
        </patternFill>
      </fill>
    </dxf>
    <dxf>
      <font>
        <b val="0"/>
        <i val="0"/>
        <strike val="0"/>
        <condense val="0"/>
        <extend val="0"/>
        <outline val="0"/>
        <shadow val="0"/>
        <u val="none"/>
        <vertAlign val="baseline"/>
        <sz val="11"/>
        <color rgb="FFFF0000"/>
        <name val="Calibri"/>
        <scheme val="minor"/>
      </font>
      <fill>
        <patternFill patternType="solid">
          <fgColor indexed="64"/>
          <bgColor theme="0"/>
        </patternFill>
      </fill>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font>
        <b val="0"/>
        <i val="0"/>
        <strike val="0"/>
        <condense val="0"/>
        <extend val="0"/>
        <outline val="0"/>
        <shadow val="0"/>
        <u val="none"/>
        <vertAlign val="baseline"/>
        <sz val="11"/>
        <color rgb="FFFF0000"/>
        <name val="Calibri"/>
        <scheme val="minor"/>
      </font>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fill>
        <patternFill patternType="none">
          <fgColor indexed="64"/>
          <bgColor indexed="65"/>
        </patternFill>
      </fill>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
      <font>
        <b val="0"/>
        <i val="0"/>
        <strike val="0"/>
        <condense val="0"/>
        <extend val="0"/>
        <outline val="0"/>
        <shadow val="0"/>
        <u val="none"/>
        <vertAlign val="baseline"/>
        <sz val="10"/>
        <color rgb="FF000000"/>
        <name val="Calibri"/>
        <scheme val="none"/>
      </font>
      <alignment horizontal="general" vertical="center" textRotation="0" wrapText="1" indent="0" justifyLastLine="0" shrinkToFit="0" readingOrder="0"/>
    </dxf>
  </dxfs>
  <tableStyles count="0" defaultTableStyle="TableStyleMedium2" defaultPivotStyle="PivotStyleLight16"/>
  <colors>
    <mruColors>
      <color rgb="FF0033CC"/>
      <color rgb="FFFFA725"/>
      <color rgb="FFFF9900"/>
      <color rgb="FFFF6600"/>
      <color rgb="FF0000CC"/>
      <color rgb="FFFFDB93"/>
      <color rgb="FFFFFF99"/>
      <color rgb="FFFDEFE7"/>
      <color rgb="FFFFCC66"/>
      <color rgb="FFFCC06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738187</xdr:colOff>
      <xdr:row>1</xdr:row>
      <xdr:rowOff>476251</xdr:rowOff>
    </xdr:from>
    <xdr:to>
      <xdr:col>8</xdr:col>
      <xdr:colOff>860770</xdr:colOff>
      <xdr:row>5</xdr:row>
      <xdr:rowOff>559506</xdr:rowOff>
    </xdr:to>
    <xdr:pic>
      <xdr:nvPicPr>
        <xdr:cNvPr id="3" name="Picture 2">
          <a:extLst>
            <a:ext uri="{FF2B5EF4-FFF2-40B4-BE49-F238E27FC236}">
              <a16:creationId xmlns:a16="http://schemas.microsoft.com/office/drawing/2014/main" id="{3C88C918-316F-4158-BAD5-65EB3AB2B540}"/>
            </a:ext>
          </a:extLst>
        </xdr:cNvPr>
        <xdr:cNvPicPr>
          <a:picLocks noChangeAspect="1"/>
        </xdr:cNvPicPr>
      </xdr:nvPicPr>
      <xdr:blipFill>
        <a:blip xmlns:r="http://schemas.openxmlformats.org/officeDocument/2006/relationships" r:embed="rId1"/>
        <a:stretch>
          <a:fillRect/>
        </a:stretch>
      </xdr:blipFill>
      <xdr:spPr>
        <a:xfrm>
          <a:off x="940593" y="678657"/>
          <a:ext cx="8754615" cy="227400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59348</xdr:colOff>
      <xdr:row>1</xdr:row>
      <xdr:rowOff>93962</xdr:rowOff>
    </xdr:from>
    <xdr:ext cx="540727" cy="378833"/>
    <xdr:pic>
      <xdr:nvPicPr>
        <xdr:cNvPr id="2" name="Picture 1" descr="https://upload.wikimedia.org/wikipedia/en/thumb/f/fc/Meralco.svg/1226px-Meralco.svg.png">
          <a:extLst>
            <a:ext uri="{FF2B5EF4-FFF2-40B4-BE49-F238E27FC236}">
              <a16:creationId xmlns:a16="http://schemas.microsoft.com/office/drawing/2014/main" id="{692ACC77-3CD9-490F-94F3-A17D8BDA7E3B}"/>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183173" y="208262"/>
          <a:ext cx="540727" cy="378833"/>
        </a:xfrm>
        <a:prstGeom prst="rect">
          <a:avLst/>
        </a:prstGeom>
        <a:noFill/>
      </xdr:spPr>
    </xdr:pic>
    <xdr:clientData/>
  </xdr:oneCellAnchor>
  <xdr:twoCellAnchor editAs="oneCell">
    <xdr:from>
      <xdr:col>8</xdr:col>
      <xdr:colOff>19049</xdr:colOff>
      <xdr:row>10</xdr:row>
      <xdr:rowOff>14527</xdr:rowOff>
    </xdr:from>
    <xdr:to>
      <xdr:col>9</xdr:col>
      <xdr:colOff>6350</xdr:colOff>
      <xdr:row>10</xdr:row>
      <xdr:rowOff>567509</xdr:rowOff>
    </xdr:to>
    <xdr:pic>
      <xdr:nvPicPr>
        <xdr:cNvPr id="4" name="Picture 3">
          <a:extLst>
            <a:ext uri="{FF2B5EF4-FFF2-40B4-BE49-F238E27FC236}">
              <a16:creationId xmlns:a16="http://schemas.microsoft.com/office/drawing/2014/main" id="{E0E63D8A-48E3-4319-9353-51E55B435DE5}"/>
            </a:ext>
          </a:extLst>
        </xdr:cNvPr>
        <xdr:cNvPicPr>
          <a:picLocks noChangeAspect="1"/>
        </xdr:cNvPicPr>
      </xdr:nvPicPr>
      <xdr:blipFill>
        <a:blip xmlns:r="http://schemas.openxmlformats.org/officeDocument/2006/relationships" r:embed="rId2"/>
        <a:stretch>
          <a:fillRect/>
        </a:stretch>
      </xdr:blipFill>
      <xdr:spPr>
        <a:xfrm>
          <a:off x="6540499" y="3005377"/>
          <a:ext cx="2114551" cy="552982"/>
        </a:xfrm>
        <a:prstGeom prst="rect">
          <a:avLst/>
        </a:prstGeom>
      </xdr:spPr>
    </xdr:pic>
    <xdr:clientData/>
  </xdr:twoCellAnchor>
  <xdr:twoCellAnchor editAs="oneCell">
    <xdr:from>
      <xdr:col>8</xdr:col>
      <xdr:colOff>25399</xdr:colOff>
      <xdr:row>13</xdr:row>
      <xdr:rowOff>41194</xdr:rowOff>
    </xdr:from>
    <xdr:to>
      <xdr:col>9</xdr:col>
      <xdr:colOff>12700</xdr:colOff>
      <xdr:row>13</xdr:row>
      <xdr:rowOff>755650</xdr:rowOff>
    </xdr:to>
    <xdr:pic>
      <xdr:nvPicPr>
        <xdr:cNvPr id="7" name="Picture 6">
          <a:extLst>
            <a:ext uri="{FF2B5EF4-FFF2-40B4-BE49-F238E27FC236}">
              <a16:creationId xmlns:a16="http://schemas.microsoft.com/office/drawing/2014/main" id="{C011A429-A768-4EBA-BD95-3779CC81C9AC}"/>
            </a:ext>
          </a:extLst>
        </xdr:cNvPr>
        <xdr:cNvPicPr>
          <a:picLocks noChangeAspect="1"/>
        </xdr:cNvPicPr>
      </xdr:nvPicPr>
      <xdr:blipFill>
        <a:blip xmlns:r="http://schemas.openxmlformats.org/officeDocument/2006/relationships" r:embed="rId3"/>
        <a:stretch>
          <a:fillRect/>
        </a:stretch>
      </xdr:blipFill>
      <xdr:spPr>
        <a:xfrm>
          <a:off x="6546849" y="4727494"/>
          <a:ext cx="2114551" cy="71445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295275</xdr:colOff>
      <xdr:row>1</xdr:row>
      <xdr:rowOff>66675</xdr:rowOff>
    </xdr:from>
    <xdr:to>
      <xdr:col>1</xdr:col>
      <xdr:colOff>933450</xdr:colOff>
      <xdr:row>1</xdr:row>
      <xdr:rowOff>506499</xdr:rowOff>
    </xdr:to>
    <xdr:pic>
      <xdr:nvPicPr>
        <xdr:cNvPr id="2" name="Picture 1" descr="https://upload.wikimedia.org/wikipedia/en/thumb/f/fc/Meralco.svg/1226px-Meralco.svg.pn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415706" y="176158"/>
          <a:ext cx="638175" cy="439824"/>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219075</xdr:colOff>
      <xdr:row>1</xdr:row>
      <xdr:rowOff>9525</xdr:rowOff>
    </xdr:from>
    <xdr:to>
      <xdr:col>2</xdr:col>
      <xdr:colOff>561975</xdr:colOff>
      <xdr:row>1</xdr:row>
      <xdr:rowOff>449349</xdr:rowOff>
    </xdr:to>
    <xdr:pic>
      <xdr:nvPicPr>
        <xdr:cNvPr id="2" name="Picture 1" descr="https://upload.wikimedia.org/wikipedia/en/thumb/f/fc/Meralco.svg/1226px-Meralco.svg.png">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333375" y="209550"/>
          <a:ext cx="638175" cy="439824"/>
        </a:xfrm>
        <a:prstGeom prst="rect">
          <a:avLst/>
        </a:prstGeom>
        <a:noFill/>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1</xdr:row>
      <xdr:rowOff>66675</xdr:rowOff>
    </xdr:from>
    <xdr:to>
      <xdr:col>2</xdr:col>
      <xdr:colOff>638175</xdr:colOff>
      <xdr:row>1</xdr:row>
      <xdr:rowOff>506499</xdr:rowOff>
    </xdr:to>
    <xdr:pic>
      <xdr:nvPicPr>
        <xdr:cNvPr id="3" name="Picture 2" descr="https://upload.wikimedia.org/wikipedia/en/thumb/f/fc/Meralco.svg/1226px-Meralco.svg.png">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295275" y="180975"/>
          <a:ext cx="638175" cy="439824"/>
        </a:xfrm>
        <a:prstGeom prst="rect">
          <a:avLst/>
        </a:prstGeom>
        <a:noFill/>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87923</xdr:colOff>
      <xdr:row>1</xdr:row>
      <xdr:rowOff>80597</xdr:rowOff>
    </xdr:from>
    <xdr:to>
      <xdr:col>2</xdr:col>
      <xdr:colOff>418049</xdr:colOff>
      <xdr:row>1</xdr:row>
      <xdr:rowOff>520421</xdr:rowOff>
    </xdr:to>
    <xdr:pic>
      <xdr:nvPicPr>
        <xdr:cNvPr id="2" name="Picture 1" descr="https://upload.wikimedia.org/wikipedia/en/thumb/f/fc/Meralco.svg/1226px-Meralco.svg.png">
          <a:extLst>
            <a:ext uri="{FF2B5EF4-FFF2-40B4-BE49-F238E27FC236}">
              <a16:creationId xmlns:a16="http://schemas.microsoft.com/office/drawing/2014/main" id="{00000000-0008-0000-0A00-000004000000}"/>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211748" y="194897"/>
          <a:ext cx="634926" cy="439824"/>
        </a:xfrm>
        <a:prstGeom prst="rect">
          <a:avLst/>
        </a:prstGeom>
        <a:noFill/>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133350</xdr:colOff>
      <xdr:row>1</xdr:row>
      <xdr:rowOff>57151</xdr:rowOff>
    </xdr:from>
    <xdr:to>
      <xdr:col>1</xdr:col>
      <xdr:colOff>695325</xdr:colOff>
      <xdr:row>4</xdr:row>
      <xdr:rowOff>174108</xdr:rowOff>
    </xdr:to>
    <xdr:pic>
      <xdr:nvPicPr>
        <xdr:cNvPr id="2" name="Picture 1" descr="https://upload.wikimedia.org/wikipedia/en/thumb/f/fc/Meralco.svg/1226px-Meralco.svg.png">
          <a:extLst>
            <a:ext uri="{FF2B5EF4-FFF2-40B4-BE49-F238E27FC236}">
              <a16:creationId xmlns:a16="http://schemas.microsoft.com/office/drawing/2014/main" id="{B090D6EE-D1FC-4D1A-BF78-1F8DD3A66ED1}"/>
            </a:ext>
          </a:extLst>
        </xdr:cNvPr>
        <xdr:cNvPicPr>
          <a:picLocks noChangeAspect="1" noChangeArrowheads="1"/>
        </xdr:cNvPicPr>
      </xdr:nvPicPr>
      <xdr:blipFill>
        <a:blip xmlns:r="http://schemas.openxmlformats.org/officeDocument/2006/relationships" r:embed="rId1" cstate="print">
          <a:clrChange>
            <a:clrFrom>
              <a:srgbClr val="000000">
                <a:alpha val="0"/>
              </a:srgbClr>
            </a:clrFrom>
            <a:clrTo>
              <a:srgbClr val="000000">
                <a:alpha val="0"/>
              </a:srgbClr>
            </a:clrTo>
          </a:clrChange>
        </a:blip>
        <a:srcRect/>
        <a:stretch>
          <a:fillRect/>
        </a:stretch>
      </xdr:blipFill>
      <xdr:spPr bwMode="auto">
        <a:xfrm>
          <a:off x="257175" y="257176"/>
          <a:ext cx="561975" cy="469382"/>
        </a:xfrm>
        <a:prstGeom prst="rect">
          <a:avLst/>
        </a:prstGeom>
        <a:noFill/>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197223</xdr:colOff>
      <xdr:row>0</xdr:row>
      <xdr:rowOff>53789</xdr:rowOff>
    </xdr:from>
    <xdr:to>
      <xdr:col>9</xdr:col>
      <xdr:colOff>286871</xdr:colOff>
      <xdr:row>4</xdr:row>
      <xdr:rowOff>26895</xdr:rowOff>
    </xdr:to>
    <xdr:sp macro="" textlink="">
      <xdr:nvSpPr>
        <xdr:cNvPr id="4" name="Rectangle: Rounded Corners 3">
          <a:extLst>
            <a:ext uri="{FF2B5EF4-FFF2-40B4-BE49-F238E27FC236}">
              <a16:creationId xmlns:a16="http://schemas.microsoft.com/office/drawing/2014/main" id="{CF3438F3-25DB-4634-9A70-B076F8448CE3}"/>
            </a:ext>
          </a:extLst>
        </xdr:cNvPr>
        <xdr:cNvSpPr/>
      </xdr:nvSpPr>
      <xdr:spPr>
        <a:xfrm>
          <a:off x="6526305" y="53789"/>
          <a:ext cx="2599766" cy="12371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bg1"/>
              </a:solidFill>
            </a:rPr>
            <a:t>Note:</a:t>
          </a:r>
        </a:p>
        <a:p>
          <a:pPr algn="l"/>
          <a:endParaRPr lang="en-US" sz="1400">
            <a:solidFill>
              <a:schemeClr val="bg1"/>
            </a:solidFill>
          </a:endParaRPr>
        </a:p>
        <a:p>
          <a:pPr algn="l"/>
          <a:r>
            <a:rPr lang="en-US" sz="1400">
              <a:solidFill>
                <a:schemeClr val="bg1"/>
              </a:solidFill>
            </a:rPr>
            <a:t>Other</a:t>
          </a:r>
          <a:r>
            <a:rPr lang="en-US" sz="1400" baseline="0">
              <a:solidFill>
                <a:schemeClr val="bg1"/>
              </a:solidFill>
            </a:rPr>
            <a:t> STM-related forms to follow soon.</a:t>
          </a:r>
        </a:p>
        <a:p>
          <a:pPr algn="l"/>
          <a:endParaRPr lang="en-US" sz="14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meralco-my.sharepoint.com/personal/lpalcantara_meralco_com_ph/Documents/TCM/Orientation2018/Copy%20of%20RFC469153%20-%20FR-ICIO-439%20Change%20and%20Release%20Plan-v1.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sers\emaspacio\AppData\Local\Microsoft\Windows\Temporary%20Internet%20Files\Content.Outlook\9MWLZEBW\Risk%20Calculator%20-%20Syd%20Draft%20(Repaired).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meralco-my.sharepoint.com/Users/emaspacio/AppData/Local/Microsoft/Windows/Temporary%20Internet%20Files/Content.Outlook/9MWLZEBW/Risk%20Calculator%20-%20Syd%20Draft%20(Repaired).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Users\me155680\AppData\Local\Microsoft\Windows\INetCache\Content.Outlook\NPTDFU1A\LATEST%20Change%20and%20Release%20Plan.%20Release%20Checklist.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vnxnas\ICTPM_TCM\1_STM_Process_Review\Change%20Management\Reference%20Documents\Final%20Monitoring_Master_as%20of%20August_%20MAR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Users\CEO00124\Desktop\UBS-Justin\Copy%20of%20Final%20Monitoring_Updated%20as%20of%201006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B"/>
      <sheetName val="Table"/>
      <sheetName val="RC"/>
      <sheetName val="Log"/>
      <sheetName val="Guide"/>
      <sheetName val="Change Plan"/>
      <sheetName val="Topology"/>
      <sheetName val="Child RFCs"/>
      <sheetName val="Deployment and Backout Plan"/>
      <sheetName val="Change Type and Sub-Type Data "/>
      <sheetName val="Release Checklist"/>
      <sheetName val="Release Notification"/>
      <sheetName val="Copy of RFC469153 - FR-ICIO-439"/>
      <sheetName val="DATA"/>
    </sheetNames>
    <sheetDataSet>
      <sheetData sheetId="0"/>
      <sheetData sheetId="1"/>
      <sheetData sheetId="2"/>
      <sheetData sheetId="3"/>
      <sheetData sheetId="4"/>
      <sheetData sheetId="5">
        <row r="4">
          <cell r="C4">
            <v>469153</v>
          </cell>
        </row>
      </sheetData>
      <sheetData sheetId="6"/>
      <sheetData sheetId="7"/>
      <sheetData sheetId="8"/>
      <sheetData sheetId="9">
        <row r="1">
          <cell r="A1" t="str">
            <v>Application</v>
          </cell>
          <cell r="B1" t="str">
            <v>Critical_Facilities</v>
          </cell>
          <cell r="C1" t="str">
            <v>Database</v>
          </cell>
          <cell r="D1" t="str">
            <v>Firewall</v>
          </cell>
          <cell r="E1" t="str">
            <v>Network_Access</v>
          </cell>
          <cell r="F1" t="str">
            <v>Network_Core</v>
          </cell>
          <cell r="G1" t="str">
            <v>Network_Transport</v>
          </cell>
          <cell r="H1" t="str">
            <v>Security_Tools</v>
          </cell>
          <cell r="I1" t="str">
            <v>Server</v>
          </cell>
          <cell r="J1" t="str">
            <v>Storage</v>
          </cell>
          <cell r="K1" t="str">
            <v>Telephony</v>
          </cell>
          <cell r="L1" t="str">
            <v>Tetra</v>
          </cell>
          <cell r="M1" t="str">
            <v>Others</v>
          </cell>
        </row>
      </sheetData>
      <sheetData sheetId="10"/>
      <sheetData sheetId="1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FT_Syd"/>
      <sheetName val="Change Criteria"/>
      <sheetName val="RC Weight"/>
      <sheetName val="Guide"/>
      <sheetName val="C&amp;R Plan"/>
      <sheetName val="Standard Template"/>
      <sheetName val="Data"/>
      <sheetName val="Change Plan"/>
      <sheetName val="Service Catalogue"/>
      <sheetName val="DRAFT RISK CALCULATOR"/>
      <sheetName val="Change Type and Sub-Type Data "/>
      <sheetName val="Applications List Raw BandM"/>
      <sheetName val="Applications List Raw PandF"/>
      <sheetName val="Meeting Notes"/>
      <sheetName val="Change Type and Sub-Type Ref"/>
      <sheetName val="Implication"/>
      <sheetName val="Risk with Weight"/>
      <sheetName val="Criteria Final"/>
      <sheetName val="Formula"/>
      <sheetName val="Table"/>
      <sheetName val="Risk Calculator - Syd Draft (R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A1" t="str">
            <v>Application</v>
          </cell>
          <cell r="B1" t="str">
            <v>Critical_Facilities</v>
          </cell>
          <cell r="C1" t="str">
            <v>Database</v>
          </cell>
          <cell r="D1" t="str">
            <v>Firewall</v>
          </cell>
          <cell r="E1" t="str">
            <v>Network_Access</v>
          </cell>
          <cell r="F1" t="str">
            <v>Network_Core</v>
          </cell>
          <cell r="G1" t="str">
            <v>Network_Transport</v>
          </cell>
          <cell r="H1" t="str">
            <v>Security_Tools</v>
          </cell>
          <cell r="I1" t="str">
            <v>Server</v>
          </cell>
          <cell r="J1" t="str">
            <v>Storage</v>
          </cell>
          <cell r="K1" t="str">
            <v>Telephony</v>
          </cell>
          <cell r="L1" t="str">
            <v>Tetra</v>
          </cell>
          <cell r="M1" t="str">
            <v>Others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AFT_Syd"/>
      <sheetName val="Change Criteria"/>
      <sheetName val="RC Weight"/>
      <sheetName val="Guide"/>
      <sheetName val="C&amp;R Plan"/>
      <sheetName val="Standard Template"/>
      <sheetName val="Data"/>
      <sheetName val="Change Plan"/>
      <sheetName val="Service Catalogue"/>
      <sheetName val="DRAFT RISK CALCULATOR"/>
      <sheetName val="Change Type and Sub-Type Data "/>
      <sheetName val="Applications List Raw BandM"/>
      <sheetName val="Applications List Raw PandF"/>
      <sheetName val="Meeting Notes"/>
      <sheetName val="Change Type and Sub-Type Ref"/>
      <sheetName val="Implication"/>
      <sheetName val="Risk with Weight"/>
      <sheetName val="Criteria Final"/>
      <sheetName val="Formula"/>
      <sheetName val="Table"/>
      <sheetName val="Risk Calculator - Syd Draft (Re"/>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ow r="1">
          <cell r="A1" t="str">
            <v>Application</v>
          </cell>
          <cell r="B1" t="str">
            <v>Critical_Facilities</v>
          </cell>
          <cell r="C1" t="str">
            <v>Database</v>
          </cell>
          <cell r="D1" t="str">
            <v>Firewall</v>
          </cell>
          <cell r="E1" t="str">
            <v>Network_Access</v>
          </cell>
          <cell r="F1" t="str">
            <v>Network_Core</v>
          </cell>
          <cell r="G1" t="str">
            <v>Network_Transport</v>
          </cell>
          <cell r="H1" t="str">
            <v>Security_Tools</v>
          </cell>
          <cell r="I1" t="str">
            <v>Server</v>
          </cell>
          <cell r="J1" t="str">
            <v>Storage</v>
          </cell>
          <cell r="K1" t="str">
            <v>Telephony</v>
          </cell>
          <cell r="L1" t="str">
            <v>Tetra</v>
          </cell>
          <cell r="M1" t="str">
            <v>Others</v>
          </cell>
        </row>
      </sheetData>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eCAB"/>
      <sheetName val="Table"/>
      <sheetName val="RC"/>
      <sheetName val="Log"/>
      <sheetName val="Guide"/>
      <sheetName val="Change Plan"/>
      <sheetName val="Topology"/>
      <sheetName val="Child RFCs"/>
      <sheetName val="Deployment and Backout Plan"/>
      <sheetName val="Change Type and Sub-Type Data "/>
      <sheetName val="Release Checklist"/>
      <sheetName val="Release Notification"/>
      <sheetName val="LATEST Change and Release Plan"/>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ow r="1">
          <cell r="A1" t="str">
            <v>Application</v>
          </cell>
          <cell r="B1" t="str">
            <v>Critical_Facilities</v>
          </cell>
          <cell r="C1" t="str">
            <v>Database</v>
          </cell>
          <cell r="D1" t="str">
            <v>Firewall</v>
          </cell>
          <cell r="E1" t="str">
            <v>Network_Access</v>
          </cell>
          <cell r="F1" t="str">
            <v>Network_Core</v>
          </cell>
          <cell r="G1" t="str">
            <v>Network_Transport</v>
          </cell>
          <cell r="H1" t="str">
            <v>Security_Tools</v>
          </cell>
          <cell r="I1" t="str">
            <v>Server</v>
          </cell>
          <cell r="J1" t="str">
            <v>Storage</v>
          </cell>
          <cell r="K1" t="str">
            <v>Telephony</v>
          </cell>
          <cell r="L1" t="str">
            <v>Tetra</v>
          </cell>
          <cell r="M1" t="str">
            <v>Others</v>
          </cell>
        </row>
      </sheetData>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nitoring"/>
      <sheetName val="Items"/>
      <sheetName val="Summary"/>
      <sheetName val="Reports"/>
      <sheetName val="Status per Team"/>
      <sheetName val="Sheet1"/>
      <sheetName val="Status_per Team"/>
      <sheetName val="Status by Urgency"/>
      <sheetName val="Side Notes"/>
      <sheetName val="P1 Incident"/>
      <sheetName val="dropdownOptions"/>
    </sheetNames>
    <sheetDataSet>
      <sheetData sheetId="0"/>
      <sheetData sheetId="1"/>
      <sheetData sheetId="2"/>
      <sheetData sheetId="3"/>
      <sheetData sheetId="4"/>
      <sheetData sheetId="5"/>
      <sheetData sheetId="6"/>
      <sheetData sheetId="7"/>
      <sheetData sheetId="8"/>
      <sheetData sheetId="9"/>
      <sheetData sheetId="1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FC List"/>
      <sheetName val="Type"/>
      <sheetName val="Status"/>
      <sheetName val="CS-YTD"/>
      <sheetName val="CS-MO"/>
      <sheetName val="CO-YTD"/>
      <sheetName val="Sheet1"/>
      <sheetName val="Sheet2"/>
      <sheetName val="dropdownOptions"/>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e14" displayName="Table14" ref="E2:F5" totalsRowShown="0">
  <autoFilter ref="E2:F5" xr:uid="{00000000-0009-0000-0100-00000E000000}"/>
  <tableColumns count="2">
    <tableColumn id="1" xr3:uid="{00000000-0010-0000-0000-000001000000}" name="Impact to Other Systems" dataDxfId="133"/>
    <tableColumn id="2" xr3:uid="{00000000-0010-0000-0000-000002000000}" name="Value"/>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09000000}" name="Table23" displayName="Table23" ref="N16:O31" totalsRowShown="0">
  <autoFilter ref="N16:O31" xr:uid="{00000000-0009-0000-0100-000017000000}"/>
  <sortState xmlns:xlrd2="http://schemas.microsoft.com/office/spreadsheetml/2017/richdata2" ref="N17:O31">
    <sortCondition ref="N2:N19"/>
  </sortState>
  <tableColumns count="2">
    <tableColumn id="1" xr3:uid="{00000000-0010-0000-0900-000001000000}" name="Groups"/>
    <tableColumn id="2" xr3:uid="{00000000-0010-0000-0900-000002000000}" name="Full Name"/>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A000000}" name="Table24" displayName="Table24" ref="H21:I26" totalsRowShown="0">
  <autoFilter ref="H21:I26" xr:uid="{00000000-0009-0000-0100-000018000000}"/>
  <tableColumns count="2">
    <tableColumn id="1" xr3:uid="{00000000-0010-0000-0A00-000001000000}" name="Loss of confidentiality"/>
    <tableColumn id="2" xr3:uid="{00000000-0010-0000-0A00-000002000000}" name="Value" dataDxfId="126"/>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0B000000}" name="Table25" displayName="Table25" ref="H29:I34" totalsRowShown="0">
  <autoFilter ref="H29:I34" xr:uid="{00000000-0009-0000-0100-000019000000}"/>
  <tableColumns count="2">
    <tableColumn id="1" xr3:uid="{00000000-0010-0000-0B00-000001000000}" name="Loss of integrity"/>
    <tableColumn id="2" xr3:uid="{00000000-0010-0000-0B00-000002000000}" name="Value" dataDxfId="125"/>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C000000}" name="Table26" displayName="Table26" ref="E21:F26" totalsRowShown="0">
  <autoFilter ref="E21:F26" xr:uid="{00000000-0009-0000-0100-00001A000000}"/>
  <tableColumns count="2">
    <tableColumn id="1" xr3:uid="{00000000-0010-0000-0C00-000001000000}" name="Skill Level"/>
    <tableColumn id="2" xr3:uid="{00000000-0010-0000-0C00-000002000000}" name="Value" dataDxfId="124"/>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0D000000}" name="Table27" displayName="Table27" ref="E28:F31" totalsRowShown="0">
  <autoFilter ref="E28:F31" xr:uid="{00000000-0009-0000-0100-00001B000000}"/>
  <tableColumns count="2">
    <tableColumn id="1" xr3:uid="{00000000-0010-0000-0D00-000001000000}" name="Motive"/>
    <tableColumn id="2" xr3:uid="{00000000-0010-0000-0D00-000002000000}" name="Value" dataDxfId="123"/>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0E000000}" name="Table28" displayName="Table28" ref="E33:F37" totalsRowShown="0">
  <autoFilter ref="E33:F37" xr:uid="{00000000-0009-0000-0100-00001C000000}"/>
  <tableColumns count="2">
    <tableColumn id="1" xr3:uid="{00000000-0010-0000-0E00-000001000000}" name="OPPORTUNITY"/>
    <tableColumn id="2" xr3:uid="{00000000-0010-0000-0E00-000002000000}" name="Value" dataDxfId="122"/>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0F000000}" name="Table29" displayName="Table29" ref="E39:F45" totalsRowShown="0">
  <autoFilter ref="E39:F45" xr:uid="{00000000-0009-0000-0100-00001D000000}"/>
  <tableColumns count="2">
    <tableColumn id="1" xr3:uid="{00000000-0010-0000-0F00-000001000000}" name="SIZE"/>
    <tableColumn id="2" xr3:uid="{00000000-0010-0000-0F00-000002000000}" name="Value" dataDxfId="121"/>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0000000}" name="Table30" displayName="Table30" ref="H36:I41" totalsRowShown="0">
  <autoFilter ref="H36:I41" xr:uid="{00000000-0009-0000-0100-00001E000000}"/>
  <tableColumns count="2">
    <tableColumn id="1" xr3:uid="{00000000-0010-0000-1000-000001000000}" name="Loss of availability"/>
    <tableColumn id="2" xr3:uid="{00000000-0010-0000-1000-000002000000}" name="Value" dataDxfId="12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1000000}" name="Table31" displayName="Table31" ref="H43:I46" totalsRowShown="0">
  <autoFilter ref="H43:I46" xr:uid="{00000000-0009-0000-0100-00001F000000}"/>
  <tableColumns count="2">
    <tableColumn id="1" xr3:uid="{00000000-0010-0000-1100-000001000000}" name="Loss of accountability"/>
    <tableColumn id="2" xr3:uid="{00000000-0010-0000-1100-000002000000}" name="Value" dataDxfId="11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2000000}" name="Table2233" displayName="Table2233" ref="K17:L21" totalsRowShown="0">
  <autoFilter ref="K17:L21" xr:uid="{00000000-0009-0000-0100-000020000000}"/>
  <tableColumns count="2">
    <tableColumn id="1" xr3:uid="{00000000-0010-0000-1200-000001000000}" name="LMH"/>
    <tableColumn id="2" xr3:uid="{00000000-0010-0000-1200-000002000000}" name="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1000000}" name="Table15" displayName="Table15" ref="E7:F10" totalsRowShown="0">
  <autoFilter ref="E7:F10" xr:uid="{00000000-0009-0000-0100-00000F000000}"/>
  <tableColumns count="2">
    <tableColumn id="1" xr3:uid="{00000000-0010-0000-0100-000001000000}" name="Impact to System &amp; Service Availability" dataDxfId="132"/>
    <tableColumn id="2" xr3:uid="{00000000-0010-0000-0100-000002000000}" name="Value"/>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13000000}" name="Table33" displayName="Table33" ref="K23:L26" totalsRowShown="0">
  <autoFilter ref="K23:L26" xr:uid="{00000000-0009-0000-0100-000021000000}"/>
  <tableColumns count="2">
    <tableColumn id="1" xr3:uid="{00000000-0010-0000-1300-000001000000}" name="Q1"/>
    <tableColumn id="2" xr3:uid="{00000000-0010-0000-1300-000002000000}" name="Value"/>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14000000}" name="Table34" displayName="Table34" ref="K28:L31" totalsRowShown="0">
  <autoFilter ref="K28:L31" xr:uid="{00000000-0009-0000-0100-000022000000}"/>
  <tableColumns count="2">
    <tableColumn id="1" xr3:uid="{00000000-0010-0000-1400-000001000000}" name="Q2"/>
    <tableColumn id="2" xr3:uid="{00000000-0010-0000-1400-000002000000}" name="Value"/>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15000000}" name="Table35" displayName="Table35" ref="K40:L44" totalsRowShown="0">
  <autoFilter ref="K40:L44" xr:uid="{00000000-0009-0000-0100-000023000000}"/>
  <tableColumns count="2">
    <tableColumn id="1" xr3:uid="{00000000-0010-0000-1500-000001000000}" name="Q5"/>
    <tableColumn id="2" xr3:uid="{00000000-0010-0000-1500-000002000000}" name="Value"/>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16000000}" name="Table3537" displayName="Table3537" ref="K32:L34" totalsRowShown="0">
  <autoFilter ref="K32:L34" xr:uid="{00000000-0009-0000-0100-000024000000}"/>
  <tableColumns count="2">
    <tableColumn id="1" xr3:uid="{00000000-0010-0000-1600-000001000000}" name="Q3"/>
    <tableColumn id="2" xr3:uid="{00000000-0010-0000-1600-000002000000}" name="Value"/>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17000000}" name="Table3538" displayName="Table3538" ref="K36:L38" totalsRowShown="0">
  <autoFilter ref="K36:L38" xr:uid="{00000000-0009-0000-0100-000025000000}"/>
  <tableColumns count="2">
    <tableColumn id="1" xr3:uid="{00000000-0010-0000-1700-000001000000}" name="Q4"/>
    <tableColumn id="2" xr3:uid="{00000000-0010-0000-1700-000002000000}" name="Value"/>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18000000}" name="Table1639" displayName="Table1639" ref="N2:O5" totalsRowShown="0">
  <autoFilter ref="N2:O5" xr:uid="{00000000-0009-0000-0100-000026000000}"/>
  <tableColumns count="2">
    <tableColumn id="1" xr3:uid="{00000000-0010-0000-1800-000001000000}" name="Implementation Coordination Complexity (External)" dataDxfId="118"/>
    <tableColumn id="2" xr3:uid="{00000000-0010-0000-1800-000002000000}" name="Value"/>
  </tableColumns>
  <tableStyleInfo name="TableStyleMedium2"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19000000}" name="Table2240" displayName="Table2240" ref="N10:N14" totalsRowShown="0">
  <autoFilter ref="N10:N14" xr:uid="{00000000-0009-0000-0100-000027000000}"/>
  <tableColumns count="1">
    <tableColumn id="1" xr3:uid="{00000000-0010-0000-1900-000001000000}" name="Yes / No / Intermittent"/>
  </tableColumns>
  <tableStyleInfo name="TableStyleMedium2"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1A000000}" name="Table2241" displayName="Table2241" ref="O9:O12" totalsRowShown="0">
  <autoFilter ref="O9:O12" xr:uid="{00000000-0009-0000-0100-000028000000}"/>
  <tableColumns count="1">
    <tableColumn id="1" xr3:uid="{00000000-0010-0000-1A00-000001000000}" name="Yes / No / N/A"/>
  </tableColumns>
  <tableStyleInfo name="TableStyleMedium2"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1B000000}" name="Table223342" displayName="Table223342" ref="N34:O37" totalsRowShown="0">
  <autoFilter ref="N34:O37" xr:uid="{00000000-0009-0000-0100-000029000000}"/>
  <tableColumns count="2">
    <tableColumn id="1" xr3:uid="{00000000-0010-0000-1B00-000001000000}" name="LMH"/>
    <tableColumn id="2" xr3:uid="{00000000-0010-0000-1B00-000002000000}" name="Value"/>
  </tableColumns>
  <tableStyleInfo name="TableStyleMedium2"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1C000000}" name="Table2943" displayName="Table2943" ref="E51:F54" totalsRowShown="0">
  <autoFilter ref="E51:F54" xr:uid="{00000000-0009-0000-0100-00002A000000}"/>
  <tableColumns count="2">
    <tableColumn id="1" xr3:uid="{00000000-0010-0000-1C00-000001000000}" name="Risk"/>
    <tableColumn id="2" xr3:uid="{00000000-0010-0000-1C00-000002000000}" name="Value" dataDxfId="117"/>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2000000}" name="Table16" displayName="Table16" ref="H2:I5" totalsRowShown="0">
  <autoFilter ref="H2:I5" xr:uid="{00000000-0009-0000-0100-000010000000}"/>
  <tableColumns count="2">
    <tableColumn id="1" xr3:uid="{00000000-0010-0000-0200-000001000000}" name="Implementation Coordination Complexity" dataDxfId="131"/>
    <tableColumn id="2" xr3:uid="{00000000-0010-0000-0200-000002000000}" name="Value"/>
  </tableColumns>
  <tableStyleInfo name="TableStyleMedium2"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00000000-000C-0000-FFFF-FFFF1D000000}" name="Table43" displayName="Table43" ref="H51:H54" totalsRowShown="0">
  <autoFilter ref="H51:H54" xr:uid="{00000000-0009-0000-0100-00002B000000}"/>
  <tableColumns count="1">
    <tableColumn id="1" xr3:uid="{00000000-0010-0000-1D00-000001000000}" name="Fix"/>
  </tableColumns>
  <tableStyleInfo name="TableStyleMedium2"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E000000}" name="Table1" displayName="Table1" ref="A1:A9" totalsRowShown="0" headerRowDxfId="116" dataDxfId="115">
  <autoFilter ref="A1:A9" xr:uid="{00000000-0009-0000-0100-000001000000}"/>
  <tableColumns count="1">
    <tableColumn id="1" xr3:uid="{00000000-0010-0000-1E00-000001000000}" name="Application" dataDxfId="114"/>
  </tableColumns>
  <tableStyleInfo name="TableStyleMedium2"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F000000}" name="Table2" displayName="Table2" ref="B1:B8" totalsRowShown="0">
  <autoFilter ref="B1:B8" xr:uid="{00000000-0009-0000-0100-000002000000}"/>
  <tableColumns count="1">
    <tableColumn id="1" xr3:uid="{00000000-0010-0000-1F00-000001000000}" name="Critical_Facilities"/>
  </tableColumns>
  <tableStyleInfo name="TableStyleMedium2"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20000000}" name="Table3" displayName="Table3" ref="C1:C8" totalsRowShown="0" headerRowDxfId="113" dataDxfId="112">
  <autoFilter ref="C1:C8" xr:uid="{00000000-0009-0000-0100-000003000000}"/>
  <tableColumns count="1">
    <tableColumn id="1" xr3:uid="{00000000-0010-0000-2000-000001000000}" name="Database" dataDxfId="111"/>
  </tableColumns>
  <tableStyleInfo name="TableStyleMedium2"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21000000}" name="Table4" displayName="Table4" ref="D1:D8" totalsRowShown="0" headerRowDxfId="110" dataDxfId="109">
  <autoFilter ref="D1:D8" xr:uid="{00000000-0009-0000-0100-000004000000}"/>
  <tableColumns count="1">
    <tableColumn id="1" xr3:uid="{00000000-0010-0000-2100-000001000000}" name="Firewall" dataDxfId="108"/>
  </tableColumns>
  <tableStyleInfo name="TableStyleMedium2"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22000000}" name="Table5" displayName="Table5" ref="E1:E8" totalsRowShown="0" headerRowDxfId="107" dataDxfId="106">
  <autoFilter ref="E1:E8" xr:uid="{00000000-0009-0000-0100-000005000000}"/>
  <tableColumns count="1">
    <tableColumn id="1" xr3:uid="{00000000-0010-0000-2200-000001000000}" name="Network_Access" dataDxfId="105"/>
  </tableColumns>
  <tableStyleInfo name="TableStyleMedium2"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23000000}" name="Table6" displayName="Table6" ref="F1:F8" totalsRowShown="0" headerRowDxfId="104" dataDxfId="103">
  <autoFilter ref="F1:F8" xr:uid="{00000000-0009-0000-0100-000006000000}"/>
  <tableColumns count="1">
    <tableColumn id="1" xr3:uid="{00000000-0010-0000-2300-000001000000}" name="Network_Core" dataDxfId="102"/>
  </tableColumns>
  <tableStyleInfo name="TableStyleMedium2"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24000000}" name="Table7" displayName="Table7" ref="G1:G8" totalsRowShown="0" headerRowDxfId="101" dataDxfId="100">
  <autoFilter ref="G1:G8" xr:uid="{00000000-0009-0000-0100-000007000000}"/>
  <tableColumns count="1">
    <tableColumn id="1" xr3:uid="{00000000-0010-0000-2400-000001000000}" name="Network_Transport" dataDxfId="99"/>
  </tableColumns>
  <tableStyleInfo name="TableStyleMedium2"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25000000}" name="Table8" displayName="Table8" ref="H1:H9" totalsRowShown="0" headerRowDxfId="98" dataDxfId="97">
  <autoFilter ref="H1:H9" xr:uid="{00000000-0009-0000-0100-000008000000}"/>
  <tableColumns count="1">
    <tableColumn id="1" xr3:uid="{00000000-0010-0000-2500-000001000000}" name="Security_Tools" dataDxfId="96"/>
  </tableColumns>
  <tableStyleInfo name="TableStyleMedium2"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26000000}" name="Table9" displayName="Table9" ref="I1:I10" totalsRowShown="0" headerRowDxfId="95" dataDxfId="94">
  <autoFilter ref="I1:I10" xr:uid="{00000000-0009-0000-0100-000009000000}"/>
  <tableColumns count="1">
    <tableColumn id="1" xr3:uid="{00000000-0010-0000-2600-000001000000}" name="Server" dataDxfId="9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3000000}" name="Table17" displayName="Table17" ref="H7:I10" totalsRowShown="0">
  <autoFilter ref="H7:I10" xr:uid="{00000000-0009-0000-0100-000011000000}"/>
  <tableColumns count="2">
    <tableColumn id="1" xr3:uid="{00000000-0010-0000-0300-000001000000}" name="Roll Back Effort" dataDxfId="130"/>
    <tableColumn id="2" xr3:uid="{00000000-0010-0000-0300-000002000000}" name="Value" dataDxfId="129"/>
  </tableColumns>
  <tableStyleInfo name="TableStyleMedium2"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27000000}" name="Table10" displayName="Table10" ref="J1:J10" totalsRowShown="0" headerRowDxfId="92" dataDxfId="91">
  <autoFilter ref="J1:J10" xr:uid="{00000000-0009-0000-0100-00000A000000}"/>
  <tableColumns count="1">
    <tableColumn id="1" xr3:uid="{00000000-0010-0000-2700-000001000000}" name="Storage" dataDxfId="90"/>
  </tableColumns>
  <tableStyleInfo name="TableStyleMedium2"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28000000}" name="Table11" displayName="Table11" ref="K1:K8" totalsRowShown="0" headerRowDxfId="89" dataDxfId="88">
  <autoFilter ref="K1:K8" xr:uid="{00000000-0009-0000-0100-00000B000000}"/>
  <tableColumns count="1">
    <tableColumn id="1" xr3:uid="{00000000-0010-0000-2800-000001000000}" name="Telephony" dataDxfId="87"/>
  </tableColumns>
  <tableStyleInfo name="TableStyleMedium2"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29000000}" name="Table12" displayName="Table12" ref="L1:L8" totalsRowShown="0" headerRowDxfId="86" dataDxfId="85">
  <autoFilter ref="L1:L8" xr:uid="{00000000-0009-0000-0100-00000C000000}"/>
  <tableColumns count="1">
    <tableColumn id="1" xr3:uid="{00000000-0010-0000-2900-000001000000}" name="Tetra" dataDxfId="84"/>
  </tableColumns>
  <tableStyleInfo name="TableStyleMedium2"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2A000000}" name="Table13" displayName="Table13" ref="M1:M2" totalsRowShown="0">
  <autoFilter ref="M1:M2" xr:uid="{00000000-0009-0000-0100-00000D000000}"/>
  <tableColumns count="1">
    <tableColumn id="1" xr3:uid="{00000000-0010-0000-2A00-000001000000}" name="Other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4000000}" name="Table18" displayName="Table18" ref="K2:L5" totalsRowShown="0">
  <autoFilter ref="K2:L5" xr:uid="{00000000-0009-0000-0100-000012000000}"/>
  <tableColumns count="2">
    <tableColumn id="1" xr3:uid="{00000000-0010-0000-0400-000001000000}" name="Technical Change Experience" dataDxfId="128"/>
    <tableColumn id="2" xr3:uid="{00000000-0010-0000-0400-000002000000}" name="Value"/>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5000000}" name="Table19" displayName="Table19" ref="K7:L11" totalsRowShown="0">
  <autoFilter ref="K7:L11" xr:uid="{00000000-0009-0000-0100-000013000000}"/>
  <tableColumns count="2">
    <tableColumn id="1" xr3:uid="{00000000-0010-0000-0500-000001000000}" name="Business Impact" dataDxfId="127"/>
    <tableColumn id="2" xr3:uid="{00000000-0010-0000-0500-000002000000}" name="Value"/>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6000000}" name="Table20" displayName="Table20" ref="E12:E15" totalsRowShown="0">
  <autoFilter ref="E12:E15" xr:uid="{00000000-0009-0000-0100-000014000000}"/>
  <tableColumns count="1">
    <tableColumn id="1" xr3:uid="{00000000-0010-0000-0600-000001000000}" name="Project / BAU"/>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7000000}" name="Table21" displayName="Table21" ref="H12:H14" totalsRowShown="0">
  <autoFilter ref="H12:H14" xr:uid="{00000000-0009-0000-0100-000015000000}"/>
  <tableColumns count="1">
    <tableColumn id="1" xr3:uid="{00000000-0010-0000-0700-000001000000}" name="Driver"/>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8000000}" name="Table22" displayName="Table22" ref="K13:K15" totalsRowShown="0">
  <autoFilter ref="K13:K15" xr:uid="{00000000-0009-0000-0100-000016000000}"/>
  <tableColumns count="1">
    <tableColumn id="1" xr3:uid="{00000000-0010-0000-0800-000001000000}" name="Yes / No"/>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0.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customProperty" Target="../customProperty11.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customProperty" Target="../customProperty12.bin"/><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8" Type="http://schemas.openxmlformats.org/officeDocument/2006/relationships/table" Target="../tables/table6.xml"/><Relationship Id="rId13" Type="http://schemas.openxmlformats.org/officeDocument/2006/relationships/table" Target="../tables/table11.xml"/><Relationship Id="rId18" Type="http://schemas.openxmlformats.org/officeDocument/2006/relationships/table" Target="../tables/table16.xml"/><Relationship Id="rId26" Type="http://schemas.openxmlformats.org/officeDocument/2006/relationships/table" Target="../tables/table24.xml"/><Relationship Id="rId3" Type="http://schemas.openxmlformats.org/officeDocument/2006/relationships/table" Target="../tables/table1.xml"/><Relationship Id="rId21" Type="http://schemas.openxmlformats.org/officeDocument/2006/relationships/table" Target="../tables/table19.xml"/><Relationship Id="rId7" Type="http://schemas.openxmlformats.org/officeDocument/2006/relationships/table" Target="../tables/table5.xml"/><Relationship Id="rId12" Type="http://schemas.openxmlformats.org/officeDocument/2006/relationships/table" Target="../tables/table10.xml"/><Relationship Id="rId17" Type="http://schemas.openxmlformats.org/officeDocument/2006/relationships/table" Target="../tables/table15.xml"/><Relationship Id="rId25" Type="http://schemas.openxmlformats.org/officeDocument/2006/relationships/table" Target="../tables/table23.xml"/><Relationship Id="rId2" Type="http://schemas.openxmlformats.org/officeDocument/2006/relationships/customProperty" Target="../customProperty2.bin"/><Relationship Id="rId16" Type="http://schemas.openxmlformats.org/officeDocument/2006/relationships/table" Target="../tables/table14.xml"/><Relationship Id="rId20" Type="http://schemas.openxmlformats.org/officeDocument/2006/relationships/table" Target="../tables/table18.xml"/><Relationship Id="rId29" Type="http://schemas.openxmlformats.org/officeDocument/2006/relationships/table" Target="../tables/table27.xml"/><Relationship Id="rId1" Type="http://schemas.openxmlformats.org/officeDocument/2006/relationships/printerSettings" Target="../printerSettings/printerSettings2.bin"/><Relationship Id="rId6" Type="http://schemas.openxmlformats.org/officeDocument/2006/relationships/table" Target="../tables/table4.xml"/><Relationship Id="rId11" Type="http://schemas.openxmlformats.org/officeDocument/2006/relationships/table" Target="../tables/table9.xml"/><Relationship Id="rId24" Type="http://schemas.openxmlformats.org/officeDocument/2006/relationships/table" Target="../tables/table22.xml"/><Relationship Id="rId32" Type="http://schemas.openxmlformats.org/officeDocument/2006/relationships/table" Target="../tables/table30.xml"/><Relationship Id="rId5" Type="http://schemas.openxmlformats.org/officeDocument/2006/relationships/table" Target="../tables/table3.xml"/><Relationship Id="rId15" Type="http://schemas.openxmlformats.org/officeDocument/2006/relationships/table" Target="../tables/table13.xml"/><Relationship Id="rId23" Type="http://schemas.openxmlformats.org/officeDocument/2006/relationships/table" Target="../tables/table21.xml"/><Relationship Id="rId28" Type="http://schemas.openxmlformats.org/officeDocument/2006/relationships/table" Target="../tables/table26.xml"/><Relationship Id="rId10" Type="http://schemas.openxmlformats.org/officeDocument/2006/relationships/table" Target="../tables/table8.xml"/><Relationship Id="rId19" Type="http://schemas.openxmlformats.org/officeDocument/2006/relationships/table" Target="../tables/table17.xml"/><Relationship Id="rId31" Type="http://schemas.openxmlformats.org/officeDocument/2006/relationships/table" Target="../tables/table29.xml"/><Relationship Id="rId4" Type="http://schemas.openxmlformats.org/officeDocument/2006/relationships/table" Target="../tables/table2.xml"/><Relationship Id="rId9" Type="http://schemas.openxmlformats.org/officeDocument/2006/relationships/table" Target="../tables/table7.xml"/><Relationship Id="rId14" Type="http://schemas.openxmlformats.org/officeDocument/2006/relationships/table" Target="../tables/table12.xml"/><Relationship Id="rId22" Type="http://schemas.openxmlformats.org/officeDocument/2006/relationships/table" Target="../tables/table20.xml"/><Relationship Id="rId27" Type="http://schemas.openxmlformats.org/officeDocument/2006/relationships/table" Target="../tables/table25.xml"/><Relationship Id="rId30" Type="http://schemas.openxmlformats.org/officeDocument/2006/relationships/table" Target="../tables/table28.xml"/></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36.xml"/><Relationship Id="rId13" Type="http://schemas.openxmlformats.org/officeDocument/2006/relationships/table" Target="../tables/table41.xml"/><Relationship Id="rId3" Type="http://schemas.openxmlformats.org/officeDocument/2006/relationships/table" Target="../tables/table31.xml"/><Relationship Id="rId7" Type="http://schemas.openxmlformats.org/officeDocument/2006/relationships/table" Target="../tables/table35.xml"/><Relationship Id="rId12" Type="http://schemas.openxmlformats.org/officeDocument/2006/relationships/table" Target="../tables/table40.xml"/><Relationship Id="rId2" Type="http://schemas.openxmlformats.org/officeDocument/2006/relationships/customProperty" Target="../customProperty5.bin"/><Relationship Id="rId1" Type="http://schemas.openxmlformats.org/officeDocument/2006/relationships/printerSettings" Target="../printerSettings/printerSettings5.bin"/><Relationship Id="rId6" Type="http://schemas.openxmlformats.org/officeDocument/2006/relationships/table" Target="../tables/table34.xml"/><Relationship Id="rId11" Type="http://schemas.openxmlformats.org/officeDocument/2006/relationships/table" Target="../tables/table39.xml"/><Relationship Id="rId5" Type="http://schemas.openxmlformats.org/officeDocument/2006/relationships/table" Target="../tables/table33.xml"/><Relationship Id="rId15" Type="http://schemas.openxmlformats.org/officeDocument/2006/relationships/table" Target="../tables/table43.xml"/><Relationship Id="rId10" Type="http://schemas.openxmlformats.org/officeDocument/2006/relationships/table" Target="../tables/table38.xml"/><Relationship Id="rId4" Type="http://schemas.openxmlformats.org/officeDocument/2006/relationships/table" Target="../tables/table32.xml"/><Relationship Id="rId9" Type="http://schemas.openxmlformats.org/officeDocument/2006/relationships/table" Target="../tables/table37.xml"/><Relationship Id="rId14" Type="http://schemas.openxmlformats.org/officeDocument/2006/relationships/table" Target="../tables/table4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customProperty" Target="../customProperty6.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7.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8.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customProperty" Target="../customProperty9.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0" tint="-0.499984740745262"/>
  </sheetPr>
  <dimension ref="B1:BL46"/>
  <sheetViews>
    <sheetView zoomScale="70" zoomScaleNormal="70" workbookViewId="0">
      <selection activeCell="D31" sqref="D31"/>
    </sheetView>
  </sheetViews>
  <sheetFormatPr defaultColWidth="9.1796875" defaultRowHeight="14.5" x14ac:dyDescent="0.35"/>
  <cols>
    <col min="1" max="1" width="1.453125" style="28" customWidth="1"/>
    <col min="2" max="2" width="26.54296875" style="28" customWidth="1"/>
    <col min="3" max="3" width="17.1796875" style="28" customWidth="1"/>
    <col min="4" max="4" width="19.1796875" style="28" customWidth="1"/>
    <col min="5" max="5" width="18.453125" style="28" customWidth="1"/>
    <col min="6" max="6" width="11.453125" style="28" customWidth="1"/>
    <col min="7" max="7" width="25.1796875" style="28" customWidth="1"/>
    <col min="8" max="8" width="21" style="28" customWidth="1"/>
    <col min="9" max="9" width="9.1796875" style="28"/>
    <col min="10" max="10" width="14.81640625" style="28" customWidth="1"/>
    <col min="11" max="11" width="14.54296875" style="28" customWidth="1"/>
    <col min="12" max="12" width="16" style="28" customWidth="1"/>
    <col min="13" max="13" width="6.453125" style="28" customWidth="1"/>
    <col min="14" max="64" width="0.81640625" style="28" hidden="1" customWidth="1"/>
    <col min="65" max="65" width="0" style="28" hidden="1" customWidth="1"/>
    <col min="66" max="16384" width="9.1796875" style="28"/>
  </cols>
  <sheetData>
    <row r="1" spans="2:64" x14ac:dyDescent="0.35">
      <c r="H1" s="28" t="s">
        <v>0</v>
      </c>
    </row>
    <row r="2" spans="2:64" ht="15" thickBot="1" x14ac:dyDescent="0.4">
      <c r="F2" s="86"/>
    </row>
    <row r="3" spans="2:64" ht="33" customHeight="1" thickBot="1" x14ac:dyDescent="0.4">
      <c r="B3" s="76" t="s">
        <v>1</v>
      </c>
      <c r="C3" s="77" t="s">
        <v>2</v>
      </c>
      <c r="D3" s="77" t="s">
        <v>3</v>
      </c>
      <c r="E3" s="77" t="s">
        <v>4</v>
      </c>
      <c r="F3" s="77" t="s">
        <v>5</v>
      </c>
      <c r="G3" s="77" t="s">
        <v>6</v>
      </c>
      <c r="H3" s="77" t="s">
        <v>7</v>
      </c>
      <c r="I3" s="77" t="s">
        <v>8</v>
      </c>
      <c r="J3" s="77" t="s">
        <v>9</v>
      </c>
      <c r="K3" s="77" t="s">
        <v>10</v>
      </c>
      <c r="L3" s="78" t="s">
        <v>11</v>
      </c>
      <c r="N3" s="117" t="s">
        <v>12</v>
      </c>
      <c r="O3" s="117" t="s">
        <v>1</v>
      </c>
      <c r="P3" s="117" t="s">
        <v>2</v>
      </c>
      <c r="Q3" s="117" t="s">
        <v>13</v>
      </c>
      <c r="R3" s="117" t="s">
        <v>3</v>
      </c>
      <c r="S3" s="117" t="s">
        <v>14</v>
      </c>
      <c r="T3" s="117" t="s">
        <v>15</v>
      </c>
      <c r="U3" s="117" t="s">
        <v>16</v>
      </c>
      <c r="V3" s="118" t="s">
        <v>4</v>
      </c>
      <c r="W3" s="119" t="s">
        <v>17</v>
      </c>
      <c r="X3" s="117" t="s">
        <v>18</v>
      </c>
      <c r="Y3" s="117" t="s">
        <v>19</v>
      </c>
      <c r="Z3" s="117" t="s">
        <v>5</v>
      </c>
      <c r="AA3" s="117" t="s">
        <v>7</v>
      </c>
      <c r="AB3" s="119" t="s">
        <v>9</v>
      </c>
      <c r="AC3" s="117" t="s">
        <v>20</v>
      </c>
      <c r="AD3" s="117" t="s">
        <v>21</v>
      </c>
      <c r="AE3" s="117" t="s">
        <v>22</v>
      </c>
      <c r="AF3" s="117" t="s">
        <v>23</v>
      </c>
      <c r="AG3" s="117" t="s">
        <v>24</v>
      </c>
      <c r="AH3" s="117" t="s">
        <v>25</v>
      </c>
      <c r="AI3" s="117" t="s">
        <v>26</v>
      </c>
      <c r="AJ3" s="117" t="s">
        <v>27</v>
      </c>
      <c r="AK3" s="117" t="s">
        <v>28</v>
      </c>
      <c r="AL3" s="117" t="s">
        <v>29</v>
      </c>
      <c r="AM3" s="117" t="s">
        <v>30</v>
      </c>
      <c r="AN3" s="125" t="s">
        <v>31</v>
      </c>
      <c r="AO3" s="126" t="s">
        <v>32</v>
      </c>
      <c r="AP3" s="117" t="s">
        <v>33</v>
      </c>
      <c r="AQ3" s="117" t="s">
        <v>34</v>
      </c>
      <c r="AR3" s="127" t="s">
        <v>35</v>
      </c>
      <c r="AS3" s="127" t="s">
        <v>36</v>
      </c>
      <c r="AT3" s="128" t="s">
        <v>37</v>
      </c>
      <c r="AU3" s="127" t="s">
        <v>38</v>
      </c>
      <c r="AV3" s="129" t="s">
        <v>39</v>
      </c>
      <c r="AW3" s="129" t="s">
        <v>40</v>
      </c>
      <c r="AX3" s="129" t="s">
        <v>41</v>
      </c>
      <c r="AY3" s="129" t="s">
        <v>42</v>
      </c>
      <c r="AZ3" s="129" t="s">
        <v>43</v>
      </c>
      <c r="BA3" s="129" t="s">
        <v>44</v>
      </c>
      <c r="BB3" s="129" t="s">
        <v>45</v>
      </c>
      <c r="BC3" s="129" t="s">
        <v>46</v>
      </c>
      <c r="BD3" s="129" t="s">
        <v>47</v>
      </c>
      <c r="BE3" s="129" t="s">
        <v>48</v>
      </c>
      <c r="BF3" s="129" t="s">
        <v>49</v>
      </c>
      <c r="BG3" s="130" t="s">
        <v>50</v>
      </c>
      <c r="BH3" s="127" t="s">
        <v>51</v>
      </c>
      <c r="BI3" s="127" t="s">
        <v>52</v>
      </c>
      <c r="BJ3" s="131" t="s">
        <v>53</v>
      </c>
      <c r="BK3" s="131" t="s">
        <v>54</v>
      </c>
      <c r="BL3" s="131" t="s">
        <v>55</v>
      </c>
    </row>
    <row r="4" spans="2:64" ht="192" customHeight="1" thickBot="1" x14ac:dyDescent="0.4">
      <c r="B4" s="207" t="str">
        <f>'2. Change Plan'!C4</f>
        <v>RFC629598</v>
      </c>
      <c r="C4" s="207" t="str">
        <f>'2. Change Plan'!E4</f>
        <v>CXE Release 5B - 5.1.0</v>
      </c>
      <c r="D4" s="207" t="str">
        <f>CONCATENATE('2. Change Plan'!C5, " - ", '2. Change Plan'!E5, ", ", '2. Change Plan'!G5)</f>
        <v>CXE - Application, Modification</v>
      </c>
      <c r="E4" s="207" t="e">
        <f>'2. Change Plan'!#REF!&amp;CHAR(10)&amp;CHAR(10)</f>
        <v>#REF!</v>
      </c>
      <c r="F4" s="207" t="e">
        <f>CONCATENATE("Escalation Officer - "&amp;CHAR(10),'2. Change Plan'!#REF!&amp;CHAR(10)&amp;CHAR(10),"Group - ",'2. Change Plan'!#REF!&amp;CHAR(10)&amp;CHAR(10),"Change Owner - ",'2. Change Plan'!#REF!&amp;CHAR(10)&amp;CHAR(10),IF(PreCAB!C30=1,CONCATENATE("Support Groups:"&amp;CHAR(10), C38),""))</f>
        <v>#REF!</v>
      </c>
      <c r="G4" s="207" t="e">
        <f>CONCATENATE('2. Change Plan'!#REF!," - ",'2. Change Plan'!#REF!)</f>
        <v>#REF!</v>
      </c>
      <c r="H4" s="208" t="e">
        <f>CONCATENATE(IF('2. Change Plan'!#REF!="Yes",CONCATENATE("System Downtime of ",'2. Change Plan'!#REF!),"No System Downtime"),",",
IF('2. Change Plan'!#REF!="Service is down",CONCATENATE(" Service Disruption of ",'2. Change Plan'!#REF!)," No Service Disruption"))</f>
        <v>#REF!</v>
      </c>
      <c r="I4" s="208" t="str">
        <f>'2. Change Plan'!D9</f>
        <v>MEDIUM</v>
      </c>
      <c r="J4" s="209" t="e">
        <f>CONCATENATE("Start: ",TEXT('2. Change Plan'!#REF!, "MMM. DD, YYYY (DDD)"), " - ", TEXT('2. Change Plan'!#REF!,"H:MM AM/PM")&amp;CHAR(10)&amp;CHAR(10), "End: ", TEXT('2. Change Plan'!#REF!, "MMM. DD, YYYY (DDD)"), " - ", TEXT('2. Change Plan'!#REF!, "H:MM AM/PM"))</f>
        <v>#REF!</v>
      </c>
      <c r="K4" s="208" t="str">
        <f>'2. Change Plan'!E6&amp;" Driven"</f>
        <v>BAU Driven</v>
      </c>
      <c r="L4" s="210" t="s">
        <v>56</v>
      </c>
      <c r="M4" s="80"/>
      <c r="N4" s="120"/>
      <c r="O4" s="120" t="str">
        <f>'2. Change Plan'!C4</f>
        <v>RFC629598</v>
      </c>
      <c r="P4" s="120" t="e">
        <f>'2. Change Plan'!#REF!</f>
        <v>#REF!</v>
      </c>
      <c r="Q4" s="120"/>
      <c r="R4" s="120" t="e">
        <f>'2. Change Plan'!#REF!</f>
        <v>#REF!</v>
      </c>
      <c r="S4" s="120"/>
      <c r="T4" s="121" t="e">
        <f>'2. Change Plan'!#REF!</f>
        <v>#REF!</v>
      </c>
      <c r="U4" s="121" t="e">
        <f>'2. Change Plan'!#REF!</f>
        <v>#REF!</v>
      </c>
      <c r="V4" s="122" t="e">
        <f>CONCATENATE('2. Change Plan'!#REF!&amp;CHAR(10)&amp;CHAR(10), '2. Change Plan'!#REF!&amp;CHAR(10)&amp;CHAR(10), '2. Change Plan'!#REF!)</f>
        <v>#REF!</v>
      </c>
      <c r="W4" s="121"/>
      <c r="X4" s="123" t="e">
        <f>IF('2. Change Plan'!#REF!&gt;0, CONCATENATE('2. Change Plan'!#REF!, " / ", '2. Change Plan'!#REF!, " - ", '2. Change Plan'!#REF!), CONCATENATE('2. Change Plan'!#REF!, " - ", '2. Change Plan'!#REF!))</f>
        <v>#REF!</v>
      </c>
      <c r="Y4" s="123"/>
      <c r="Z4" s="123" t="e">
        <f>CONCATENATE("Escalation Officer - "&amp;CHAR(10),'2. Change Plan'!#REF!&amp;CHAR(10)&amp;CHAR(10),"Group - ",'2. Change Plan'!#REF!&amp;CHAR(10)&amp;CHAR(10),"Change Owner - ",'2. Change Plan'!#REF!&amp;CHAR(10)&amp;CHAR(10),IF(PreCAB!C30=1,CONCATENATE("Support Groups:"&amp;CHAR(10), C38),""))</f>
        <v>#REF!</v>
      </c>
      <c r="AA4" s="123" t="e">
        <f>CONCATENATE("&lt;",'2. Change Plan'!D11,"&gt;",CHAR(10)&amp;CHAR(10),
"&lt;",IF('2. Change Plan'!#REF!="Yes", CONCATENATE("System Downtime of ", '2. Change Plan'!#REF!), "No System Downtime"), ",",
IF('2. Change Plan'!#REF!="Yes", CONCATENATE(" Service Downtime of ", '2. Change Plan'!#REF!), " No Service Downtime"),
"&gt;")</f>
        <v>#REF!</v>
      </c>
      <c r="AB4" s="123" t="e">
        <f>CONCATENATE("Start: ",TEXT(#REF!, "MMM. DD, YYYY (DDD)"), " - ", TEXT(#REF!,"H:MM AM/PM")&amp;CHAR(10)&amp;CHAR(10), "End: ", TEXT(#REF!, "MMM. DD, YYYY (DDD)"), " - ", TEXT(#REF!, "H:MM AM/PM"))</f>
        <v>#REF!</v>
      </c>
      <c r="AC4" s="123"/>
      <c r="AD4" s="123"/>
      <c r="AE4" s="123"/>
      <c r="AF4" s="123"/>
      <c r="AG4" s="123"/>
      <c r="AH4" s="123"/>
      <c r="AI4" s="123"/>
      <c r="AJ4" s="123"/>
      <c r="AK4" s="123"/>
      <c r="AL4" s="123"/>
      <c r="AM4" s="123" t="e">
        <f>'2. Change Plan'!#REF!</f>
        <v>#REF!</v>
      </c>
      <c r="AN4" s="123"/>
      <c r="AO4" s="123"/>
      <c r="AP4" s="123" t="e">
        <f>'2. Change Plan'!#REF!</f>
        <v>#REF!</v>
      </c>
      <c r="AQ4" s="123" t="e">
        <f>'2. Change Plan'!#REF!</f>
        <v>#REF!</v>
      </c>
      <c r="AR4" s="123"/>
      <c r="AS4" s="123"/>
      <c r="AT4" s="123"/>
      <c r="AU4" s="123"/>
      <c r="AV4" s="123"/>
      <c r="AW4" s="123"/>
      <c r="AX4" s="123"/>
      <c r="AY4" s="123"/>
      <c r="AZ4" s="123"/>
      <c r="BA4" s="123"/>
      <c r="BB4" s="123"/>
      <c r="BC4" s="123"/>
      <c r="BD4" s="123"/>
      <c r="BE4" s="123"/>
      <c r="BF4" s="123"/>
      <c r="BG4" s="123"/>
      <c r="BH4" s="123"/>
      <c r="BI4" s="123"/>
      <c r="BJ4" s="123"/>
      <c r="BK4" s="123"/>
      <c r="BL4" s="123"/>
    </row>
    <row r="5" spans="2:64" ht="13.5" customHeight="1" x14ac:dyDescent="0.35">
      <c r="B5" s="80"/>
      <c r="C5" s="80"/>
      <c r="D5" s="80"/>
      <c r="E5" s="80"/>
      <c r="F5" s="80"/>
      <c r="G5" s="80"/>
      <c r="H5" s="87"/>
      <c r="I5" s="88"/>
      <c r="J5" s="89"/>
      <c r="K5" s="87"/>
      <c r="L5" s="84"/>
      <c r="M5" s="80"/>
    </row>
    <row r="6" spans="2:64" ht="16.5" hidden="1" customHeight="1" thickBot="1" x14ac:dyDescent="0.4">
      <c r="D6" s="81"/>
      <c r="E6" s="81"/>
      <c r="F6" s="81"/>
      <c r="G6" s="81"/>
      <c r="H6" s="82"/>
      <c r="I6" s="82"/>
      <c r="J6" s="83"/>
      <c r="K6" s="85"/>
      <c r="L6" s="84"/>
      <c r="M6" s="80"/>
    </row>
    <row r="7" spans="2:64" ht="15" hidden="1" thickBot="1" x14ac:dyDescent="0.4">
      <c r="B7" s="72" t="s">
        <v>57</v>
      </c>
      <c r="C7" s="402" t="e">
        <f>IF(C10="OK", IF(C21="OK", IF(C22="OK", IF(C31="OK", "Complete", "Incomplete"), "Incomplete"), "Incomplete"), "Incomplete")</f>
        <v>#REF!</v>
      </c>
      <c r="D7" s="403"/>
      <c r="G7" s="75"/>
    </row>
    <row r="8" spans="2:64" ht="15.75" hidden="1" customHeight="1" thickBot="1" x14ac:dyDescent="0.4">
      <c r="B8" s="74" t="s">
        <v>58</v>
      </c>
      <c r="C8" s="406" t="str">
        <f>IF('2. Change Plan'!E4&gt;0, IF(SUMPRODUCT(ISTEXT('Child RFCs'!C6:C30)+ISNUMBER('Child RFCs'!C6:C30))&gt;0,"Complete", "Incomplete"), "Complete")</f>
        <v>Incomplete</v>
      </c>
      <c r="D8" s="403"/>
      <c r="G8" s="79"/>
    </row>
    <row r="9" spans="2:64" ht="2.25" hidden="1" customHeight="1" thickBot="1" x14ac:dyDescent="0.4">
      <c r="B9" s="92"/>
      <c r="C9" s="93"/>
      <c r="D9" s="94"/>
    </row>
    <row r="10" spans="2:64" hidden="1" x14ac:dyDescent="0.35">
      <c r="B10" s="63" t="s">
        <v>59</v>
      </c>
      <c r="C10" s="407" t="e">
        <f>IF(SUM(C11:C20)&gt;=12, "OK", "INC")</f>
        <v>#REF!</v>
      </c>
      <c r="D10" s="408"/>
    </row>
    <row r="11" spans="2:64" hidden="1" x14ac:dyDescent="0.35">
      <c r="B11" s="43" t="s">
        <v>60</v>
      </c>
      <c r="C11" s="57">
        <f>IF('2. Change Plan'!C4=0, 0, 1)</f>
        <v>1</v>
      </c>
      <c r="D11" s="47"/>
    </row>
    <row r="12" spans="2:64" hidden="1" x14ac:dyDescent="0.35">
      <c r="B12" s="43" t="s">
        <v>61</v>
      </c>
      <c r="C12" s="57">
        <f>IF('2. Change Plan'!G4=0, 0, 1)</f>
        <v>0</v>
      </c>
      <c r="D12" s="47"/>
    </row>
    <row r="13" spans="2:64" hidden="1" x14ac:dyDescent="0.35">
      <c r="B13" s="43" t="s">
        <v>62</v>
      </c>
      <c r="C13" s="57">
        <f>IF('2. Change Plan'!E4=0, 0, 1)</f>
        <v>1</v>
      </c>
      <c r="D13" s="47"/>
    </row>
    <row r="14" spans="2:64" hidden="1" x14ac:dyDescent="0.35">
      <c r="B14" s="43" t="s">
        <v>63</v>
      </c>
      <c r="C14" s="57" t="e">
        <f>IF('2. Change Plan'!#REF!=0, 0, 1)</f>
        <v>#REF!</v>
      </c>
      <c r="D14" s="47"/>
    </row>
    <row r="15" spans="2:64" hidden="1" x14ac:dyDescent="0.35">
      <c r="B15" s="43" t="s">
        <v>64</v>
      </c>
      <c r="C15" s="57" t="e">
        <f>IF('2. Change Plan'!#REF!=0, 0, 1)</f>
        <v>#REF!</v>
      </c>
      <c r="D15" s="47"/>
    </row>
    <row r="16" spans="2:64" hidden="1" x14ac:dyDescent="0.35">
      <c r="B16" s="43" t="s">
        <v>65</v>
      </c>
      <c r="C16" s="57" t="e">
        <f>IF('2. Change Plan'!#REF!=0, 0, 1)</f>
        <v>#REF!</v>
      </c>
      <c r="D16" s="47"/>
    </row>
    <row r="17" spans="2:4" hidden="1" x14ac:dyDescent="0.35">
      <c r="B17" s="43" t="s">
        <v>66</v>
      </c>
      <c r="C17" s="57">
        <f>IF('2. Change Plan'!C5=0, 0, 1)</f>
        <v>1</v>
      </c>
      <c r="D17" s="47"/>
    </row>
    <row r="18" spans="2:4" hidden="1" x14ac:dyDescent="0.35">
      <c r="B18" s="43" t="s">
        <v>67</v>
      </c>
      <c r="C18" s="57">
        <f>IF('2. Change Plan'!G5=0, 0, 1)</f>
        <v>1</v>
      </c>
      <c r="D18" s="47"/>
    </row>
    <row r="19" spans="2:4" hidden="1" x14ac:dyDescent="0.35">
      <c r="B19" s="43" t="s">
        <v>68</v>
      </c>
      <c r="C19" s="57">
        <f>IF('2. Change Plan'!G6=0, 0, 1)</f>
        <v>1</v>
      </c>
      <c r="D19" s="47"/>
    </row>
    <row r="20" spans="2:4" ht="15" hidden="1" thickBot="1" x14ac:dyDescent="0.4">
      <c r="B20" s="70" t="s">
        <v>69</v>
      </c>
      <c r="C20" s="71">
        <f>IF('2. Change Plan'!E6=0, 0, 1)</f>
        <v>1</v>
      </c>
      <c r="D20" s="50"/>
    </row>
    <row r="21" spans="2:4" ht="15" hidden="1" thickBot="1" x14ac:dyDescent="0.4">
      <c r="B21" s="64" t="s">
        <v>70</v>
      </c>
      <c r="C21" s="400" t="str">
        <f>IF('2. Change Plan'!C9="High","OK",IF('2. Change Plan'!C9="Medium","OK",IF('2. Change Plan'!C9="Low","OK","INC")))</f>
        <v>INC</v>
      </c>
      <c r="D21" s="401"/>
    </row>
    <row r="22" spans="2:4" ht="15" hidden="1" thickBot="1" x14ac:dyDescent="0.4">
      <c r="B22" s="64" t="s">
        <v>71</v>
      </c>
      <c r="C22" s="402" t="e">
        <f>IF(SUM(PreCAB!C23:C30)=8, "OK", "INC")</f>
        <v>#REF!</v>
      </c>
      <c r="D22" s="403"/>
    </row>
    <row r="23" spans="2:4" hidden="1" x14ac:dyDescent="0.35">
      <c r="B23" s="51" t="s">
        <v>6</v>
      </c>
      <c r="C23" s="56" t="e">
        <f>IF('2. Change Plan'!#REF!=0, 0, 1)</f>
        <v>#REF!</v>
      </c>
      <c r="D23" s="69"/>
    </row>
    <row r="24" spans="2:4" hidden="1" x14ac:dyDescent="0.35">
      <c r="B24" s="41" t="s">
        <v>72</v>
      </c>
      <c r="C24" s="57" t="e">
        <f>IF('2. Change Plan'!#REF!=0, 0, 1)</f>
        <v>#REF!</v>
      </c>
      <c r="D24" s="47"/>
    </row>
    <row r="25" spans="2:4" hidden="1" x14ac:dyDescent="0.35">
      <c r="B25" s="41" t="s">
        <v>73</v>
      </c>
      <c r="C25" s="57" t="e">
        <f>IF('2. Change Plan'!#REF!=0, 0, 1)</f>
        <v>#REF!</v>
      </c>
      <c r="D25" s="47"/>
    </row>
    <row r="26" spans="2:4" hidden="1" x14ac:dyDescent="0.35">
      <c r="B26" s="41" t="s">
        <v>74</v>
      </c>
      <c r="C26" s="57" t="e">
        <f>IF('2. Change Plan'!#REF!=0, 0, 1)</f>
        <v>#REF!</v>
      </c>
      <c r="D26" s="47"/>
    </row>
    <row r="27" spans="2:4" hidden="1" x14ac:dyDescent="0.35">
      <c r="B27" s="41" t="s">
        <v>75</v>
      </c>
      <c r="C27" s="57" t="e">
        <f>IF('2. Change Plan'!#REF!=0, 0, 1)</f>
        <v>#REF!</v>
      </c>
      <c r="D27" s="47"/>
    </row>
    <row r="28" spans="2:4" hidden="1" x14ac:dyDescent="0.35">
      <c r="B28" s="41" t="s">
        <v>76</v>
      </c>
      <c r="C28" s="57" t="e">
        <f>IF('2. Change Plan'!#REF!=0, 0, 1)</f>
        <v>#REF!</v>
      </c>
      <c r="D28" s="47"/>
    </row>
    <row r="29" spans="2:4" hidden="1" x14ac:dyDescent="0.35">
      <c r="B29" s="41" t="s">
        <v>77</v>
      </c>
      <c r="C29" s="57">
        <f>IF('2. Change Plan'!E5="Application",IF(SUMPRODUCT(ISTEXT('2. Change Plan'!#REF!)+ISNUMBER('2. Change Plan'!#REF!))&gt;0,1,0), 1)</f>
        <v>0</v>
      </c>
      <c r="D29" s="47" t="s">
        <v>78</v>
      </c>
    </row>
    <row r="30" spans="2:4" ht="15" hidden="1" thickBot="1" x14ac:dyDescent="0.4">
      <c r="B30" s="66" t="s">
        <v>79</v>
      </c>
      <c r="C30" s="68">
        <f>IF(SUMPRODUCT(ISTEXT('2. Change Plan'!#REF!)+ISNUMBER('2. Change Plan'!#REF!))&gt;0,1,0)</f>
        <v>0</v>
      </c>
      <c r="D30" s="67"/>
    </row>
    <row r="31" spans="2:4" ht="15" hidden="1" thickBot="1" x14ac:dyDescent="0.4">
      <c r="B31" s="64" t="s">
        <v>80</v>
      </c>
      <c r="C31" s="404" t="str">
        <f>IF(SUM(PreCAB!C32:C37)=6, "OK", "INC")</f>
        <v>OK</v>
      </c>
      <c r="D31" s="405"/>
    </row>
    <row r="32" spans="2:4" hidden="1" x14ac:dyDescent="0.35">
      <c r="B32" s="65" t="s">
        <v>81</v>
      </c>
      <c r="C32" s="73">
        <f>IF('2. Change Plan'!C9="High",IF(SUMPRODUCT(ISTEXT('2. Change Plan'!B26:B28)+ISNUMBER('2. Change Plan'!B26:B28))&gt;0,1,0),1)</f>
        <v>1</v>
      </c>
      <c r="D32" s="62"/>
    </row>
    <row r="33" spans="2:4" hidden="1" x14ac:dyDescent="0.35">
      <c r="B33" s="41" t="s">
        <v>82</v>
      </c>
      <c r="C33" s="61">
        <f>IF('2. Change Plan'!C9="High",IF(SUMPRODUCT(ISTEXT('2. Change Plan'!C26:C28)+ISNUMBER('2. Change Plan'!C26:C28))&gt;0,1,0),1)</f>
        <v>1</v>
      </c>
      <c r="D33" s="47"/>
    </row>
    <row r="34" spans="2:4" hidden="1" x14ac:dyDescent="0.35">
      <c r="B34" s="41" t="s">
        <v>83</v>
      </c>
      <c r="C34" s="61">
        <f>IF('2. Change Plan'!C9="High",IF(SUMPRODUCT(ISTEXT('2. Change Plan'!D26:D28)+ISNUMBER('2. Change Plan'!D26:D28))&gt;0,1,0),1)</f>
        <v>1</v>
      </c>
      <c r="D34" s="47"/>
    </row>
    <row r="35" spans="2:4" hidden="1" x14ac:dyDescent="0.35">
      <c r="B35" s="41" t="s">
        <v>84</v>
      </c>
      <c r="C35" s="61">
        <f>IF('2. Change Plan'!C9="High",IF(SUMPRODUCT(ISTEXT('2. Change Plan'!E28:E28)+ISNUMBER('2. Change Plan'!E26:E28))&gt;0,1,0), 1)</f>
        <v>1</v>
      </c>
      <c r="D35" s="47"/>
    </row>
    <row r="36" spans="2:4" hidden="1" x14ac:dyDescent="0.35">
      <c r="B36" s="41" t="s">
        <v>85</v>
      </c>
      <c r="C36" s="61">
        <f>IF('2. Change Plan'!C9="High",IF(SUMPRODUCT(ISTEXT('2. Change Plan'!F26:F28)+ISNUMBER('2. Change Plan'!F26:F28))&gt;0,1,0),1)</f>
        <v>1</v>
      </c>
      <c r="D36" s="47"/>
    </row>
    <row r="37" spans="2:4" hidden="1" x14ac:dyDescent="0.35">
      <c r="B37" s="48" t="s">
        <v>86</v>
      </c>
      <c r="C37" s="90">
        <f>IF('2. Change Plan'!C9="High",IF(SUMPRODUCT(ISTEXT('2. Change Plan'!G26:G28)+ISNUMBER('2. Change Plan'!G26:G28))&gt;0,1,0),1)</f>
        <v>1</v>
      </c>
      <c r="D37" s="50"/>
    </row>
    <row r="38" spans="2:4" hidden="1" x14ac:dyDescent="0.35">
      <c r="B38" s="95" t="s">
        <v>87</v>
      </c>
      <c r="C38" s="91" t="e">
        <f>CONCATENATE('2. Change Plan'!#REF!, " - ", '2. Change Plan'!#REF!&amp;CHAR(10), '2. Change Plan'!#REF!, " - ", '2. Change Plan'!#REF!&amp;CHAR(10), '2. Change Plan'!#REF!, " - ", '2. Change Plan'!#REF!&amp;CHAR(10), '2. Change Plan'!#REF!, " - ", '2. Change Plan'!#REF!&amp;CHAR(10))</f>
        <v>#REF!</v>
      </c>
      <c r="D38" s="91"/>
    </row>
    <row r="39" spans="2:4" hidden="1" x14ac:dyDescent="0.35"/>
    <row r="46" spans="2:4" s="124" customFormat="1" ht="191.25" customHeight="1" x14ac:dyDescent="0.35"/>
  </sheetData>
  <mergeCells count="6">
    <mergeCell ref="C21:D21"/>
    <mergeCell ref="C22:D22"/>
    <mergeCell ref="C31:D31"/>
    <mergeCell ref="C7:D7"/>
    <mergeCell ref="C8:D8"/>
    <mergeCell ref="C10:D10"/>
  </mergeCells>
  <conditionalFormatting sqref="C10">
    <cfRule type="expression" dxfId="83" priority="27">
      <formula>$C$10="OK"</formula>
    </cfRule>
    <cfRule type="expression" dxfId="82" priority="28">
      <formula>$C$10="INC"</formula>
    </cfRule>
  </conditionalFormatting>
  <conditionalFormatting sqref="C21">
    <cfRule type="expression" dxfId="81" priority="25">
      <formula>$C$21="OK"</formula>
    </cfRule>
    <cfRule type="expression" dxfId="80" priority="26">
      <formula>$C$21="INC"</formula>
    </cfRule>
  </conditionalFormatting>
  <conditionalFormatting sqref="C22">
    <cfRule type="expression" dxfId="79" priority="23">
      <formula>$C$22="OK"</formula>
    </cfRule>
    <cfRule type="expression" dxfId="78" priority="24">
      <formula>$C$22="INC"</formula>
    </cfRule>
  </conditionalFormatting>
  <conditionalFormatting sqref="C31">
    <cfRule type="expression" dxfId="77" priority="17">
      <formula>$C$31="INC"</formula>
    </cfRule>
    <cfRule type="expression" dxfId="76" priority="18">
      <formula>$C$31="OK"</formula>
    </cfRule>
  </conditionalFormatting>
  <conditionalFormatting sqref="X3">
    <cfRule type="containsText" dxfId="75" priority="8" operator="containsText" text="Project Manager">
      <formula>NOT(ISERROR(SEARCH("Project Manager",X3)))</formula>
    </cfRule>
  </conditionalFormatting>
  <conditionalFormatting sqref="U3:V3">
    <cfRule type="containsText" dxfId="74" priority="2" operator="containsText" text="ADMS">
      <formula>NOT(ISERROR(SEARCH("ADMS",U3)))</formula>
    </cfRule>
    <cfRule type="containsText" dxfId="73" priority="3" operator="containsText" text="SAP Treasury">
      <formula>NOT(ISERROR(SEARCH("SAP Treasury",U3)))</formula>
    </cfRule>
    <cfRule type="containsText" dxfId="72" priority="4" operator="containsText" text="Success Factors">
      <formula>NOT(ISERROR(SEARCH("Success Factors",U3)))</formula>
    </cfRule>
    <cfRule type="containsText" dxfId="71" priority="5" operator="containsText" text="Lotus Notes">
      <formula>NOT(ISERROR(SEARCH("Lotus Notes",U3)))</formula>
    </cfRule>
    <cfRule type="containsText" dxfId="70" priority="6" operator="containsText" text="O365">
      <formula>NOT(ISERROR(SEARCH("O365",U3)))</formula>
    </cfRule>
    <cfRule type="containsText" dxfId="69" priority="7" operator="containsText" text="GIS">
      <formula>NOT(ISERROR(SEARCH("GIS",U3)))</formula>
    </cfRule>
  </conditionalFormatting>
  <conditionalFormatting sqref="O3">
    <cfRule type="duplicateValues" dxfId="68" priority="1"/>
  </conditionalFormatting>
  <pageMargins left="0.7" right="0.7" top="0.75" bottom="0.75" header="0.3" footer="0.3"/>
  <pageSetup orientation="portrait" r:id="rId1"/>
  <customProperties>
    <customPr name="EpmWorksheetKeyString_GUID" r:id="rId2"/>
  </customProperties>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00000000-0002-0000-0000-000000000000}">
          <x14:formula1>
            <xm:f>'\\vnxnas\ICTPM_TCM\1_STM_Process_Review\Change Management\Reference Documents\[Final Monitoring_Master_as of August_ MARK.xlsx]Items'!#REF!</xm:f>
          </x14:formula1>
          <xm:sqref>AM3 AE3</xm:sqref>
        </x14:dataValidation>
        <x14:dataValidation type="list" allowBlank="1" showInputMessage="1" showErrorMessage="1" xr:uid="{00000000-0002-0000-0000-000001000000}">
          <x14:formula1>
            <xm:f>'E:\Users\CEO00124\Desktop\UBS-Justin\[Copy of Final Monitoring_Updated as of 100616.xlsx]dropdownOptions'!#REF!</xm:f>
          </x14:formula1>
          <xm:sqref>BH3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
  <dimension ref="A1:BB233"/>
  <sheetViews>
    <sheetView zoomScaleNormal="100" zoomScaleSheetLayoutView="100" workbookViewId="0">
      <pane ySplit="5" topLeftCell="A6" activePane="bottomLeft" state="frozen"/>
      <selection activeCell="G23" sqref="G23"/>
      <selection pane="bottomLeft" activeCell="I15" sqref="I15"/>
    </sheetView>
  </sheetViews>
  <sheetFormatPr defaultColWidth="9.1796875" defaultRowHeight="14.5" x14ac:dyDescent="0.35"/>
  <cols>
    <col min="1" max="1" width="1.54296875" style="8" customWidth="1"/>
    <col min="2" max="2" width="2.54296875" style="8" customWidth="1"/>
    <col min="3" max="3" width="12.1796875" style="6" customWidth="1"/>
    <col min="4" max="4" width="11.453125" style="6" customWidth="1"/>
    <col min="5" max="5" width="21.1796875" style="6" customWidth="1"/>
    <col min="6" max="6" width="20" style="6" customWidth="1"/>
    <col min="7" max="7" width="15.453125" style="6" customWidth="1"/>
    <col min="8" max="8" width="14.1796875" style="6" bestFit="1" customWidth="1"/>
    <col min="9" max="9" width="17.1796875" style="6" customWidth="1"/>
    <col min="10" max="10" width="37.81640625" style="6" customWidth="1"/>
    <col min="11" max="11" width="17.54296875" style="6" customWidth="1"/>
    <col min="12" max="12" width="2.1796875" style="13" customWidth="1"/>
    <col min="13" max="13" width="0" style="6" hidden="1" customWidth="1"/>
    <col min="14" max="14" width="0" style="22" hidden="1" customWidth="1"/>
    <col min="15" max="54" width="9.1796875" style="134"/>
    <col min="55" max="16384" width="9.1796875" style="6"/>
  </cols>
  <sheetData>
    <row r="1" spans="1:54" s="8" customFormat="1" ht="9" customHeight="1" thickBot="1" x14ac:dyDescent="0.4">
      <c r="L1" s="9"/>
      <c r="N1" s="20"/>
      <c r="O1" s="134"/>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c r="AV1" s="134"/>
      <c r="AW1" s="134"/>
      <c r="AX1" s="134"/>
      <c r="AY1" s="134"/>
      <c r="AZ1" s="134"/>
      <c r="BA1" s="134"/>
      <c r="BB1" s="134"/>
    </row>
    <row r="2" spans="1:54" s="1" customFormat="1" ht="45" customHeight="1" thickBot="1" x14ac:dyDescent="0.4">
      <c r="A2" s="8"/>
      <c r="B2" s="645"/>
      <c r="C2" s="646"/>
      <c r="D2" s="647" t="s">
        <v>616</v>
      </c>
      <c r="E2" s="647"/>
      <c r="F2" s="647"/>
      <c r="G2" s="647"/>
      <c r="H2" s="647"/>
      <c r="I2" s="647"/>
      <c r="J2" s="647"/>
      <c r="K2" s="161" t="s">
        <v>617</v>
      </c>
      <c r="L2" s="12"/>
      <c r="N2" s="21"/>
      <c r="O2" s="134"/>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row>
    <row r="3" spans="1:54" s="1" customFormat="1" ht="18" customHeight="1" x14ac:dyDescent="0.35">
      <c r="A3" s="8"/>
      <c r="B3" s="687" t="s">
        <v>411</v>
      </c>
      <c r="C3" s="688"/>
      <c r="D3" s="689" t="str">
        <f>IF('2. Change Plan'!C4="", "", '2. Change Plan'!C4)</f>
        <v>RFC629598</v>
      </c>
      <c r="E3" s="689"/>
      <c r="F3" s="689"/>
      <c r="G3" s="689"/>
      <c r="H3" s="689"/>
      <c r="I3" s="689"/>
      <c r="J3" s="689"/>
      <c r="K3" s="690"/>
      <c r="L3" s="12"/>
      <c r="N3" s="21"/>
      <c r="O3" s="134"/>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c r="AV3" s="134"/>
      <c r="AW3" s="134"/>
      <c r="AX3" s="134"/>
      <c r="AY3" s="134"/>
      <c r="AZ3" s="134"/>
      <c r="BA3" s="134"/>
      <c r="BB3" s="134"/>
    </row>
    <row r="4" spans="1:54" ht="15.5" x14ac:dyDescent="0.35">
      <c r="B4" s="691" t="s">
        <v>618</v>
      </c>
      <c r="C4" s="692"/>
      <c r="D4" s="692"/>
      <c r="E4" s="692"/>
      <c r="F4" s="692"/>
      <c r="G4" s="692"/>
      <c r="H4" s="692"/>
      <c r="I4" s="692"/>
      <c r="J4" s="692"/>
      <c r="K4" s="693"/>
      <c r="L4" s="16"/>
    </row>
    <row r="5" spans="1:54" s="14" customFormat="1" ht="26.25" customHeight="1" x14ac:dyDescent="0.25">
      <c r="A5" s="15"/>
      <c r="B5" s="683" t="s">
        <v>60</v>
      </c>
      <c r="C5" s="684"/>
      <c r="D5" s="132" t="s">
        <v>301</v>
      </c>
      <c r="E5" s="39" t="s">
        <v>619</v>
      </c>
      <c r="F5" s="305" t="s">
        <v>536</v>
      </c>
      <c r="G5" s="305" t="s">
        <v>538</v>
      </c>
      <c r="H5" s="132" t="s">
        <v>472</v>
      </c>
      <c r="I5" s="132" t="s">
        <v>67</v>
      </c>
      <c r="J5" s="132" t="s">
        <v>75</v>
      </c>
      <c r="K5" s="133" t="s">
        <v>544</v>
      </c>
      <c r="L5" s="10"/>
      <c r="N5" s="23"/>
      <c r="O5" s="136"/>
      <c r="P5" s="136"/>
      <c r="Q5" s="136"/>
      <c r="R5" s="136"/>
      <c r="S5" s="136"/>
      <c r="T5" s="136"/>
      <c r="U5" s="136"/>
      <c r="V5" s="136"/>
      <c r="W5" s="136"/>
      <c r="X5" s="136"/>
      <c r="Y5" s="136"/>
      <c r="Z5" s="136"/>
      <c r="AA5" s="136"/>
      <c r="AB5" s="136"/>
      <c r="AC5" s="136"/>
      <c r="AD5" s="136"/>
      <c r="AE5" s="136"/>
      <c r="AF5" s="136"/>
      <c r="AG5" s="136"/>
      <c r="AH5" s="136"/>
      <c r="AI5" s="136"/>
      <c r="AJ5" s="136"/>
      <c r="AK5" s="136"/>
      <c r="AL5" s="136"/>
      <c r="AM5" s="136"/>
      <c r="AN5" s="136"/>
      <c r="AO5" s="136"/>
      <c r="AP5" s="136"/>
      <c r="AQ5" s="136"/>
      <c r="AR5" s="136"/>
      <c r="AS5" s="136"/>
      <c r="AT5" s="136"/>
      <c r="AU5" s="136"/>
      <c r="AV5" s="136"/>
      <c r="AW5" s="136"/>
      <c r="AX5" s="136"/>
      <c r="AY5" s="136"/>
      <c r="AZ5" s="136"/>
      <c r="BA5" s="136"/>
      <c r="BB5" s="136"/>
    </row>
    <row r="6" spans="1:54" s="32" customFormat="1" ht="15" customHeight="1" x14ac:dyDescent="0.35">
      <c r="A6" s="30"/>
      <c r="B6" s="139">
        <v>1</v>
      </c>
      <c r="C6" s="140"/>
      <c r="D6" s="140"/>
      <c r="E6" s="141"/>
      <c r="F6" s="142"/>
      <c r="G6" s="143"/>
      <c r="H6" s="144"/>
      <c r="I6" s="140"/>
      <c r="J6" s="145"/>
      <c r="K6" s="146"/>
      <c r="L6" s="31"/>
      <c r="M6" s="32" t="str">
        <f>CONCATENATE(H6,"-",I6)</f>
        <v>-</v>
      </c>
      <c r="N6" s="33" t="e">
        <f>(VLOOKUP(M6,Table!A1:B79,2,FALSE)+'RC'!#REF!)</f>
        <v>#N/A</v>
      </c>
      <c r="O6" s="137"/>
      <c r="P6" s="137"/>
      <c r="Q6" s="137"/>
      <c r="R6" s="137"/>
      <c r="S6" s="137"/>
      <c r="T6" s="137"/>
      <c r="U6" s="137"/>
      <c r="V6" s="137"/>
      <c r="W6" s="137"/>
      <c r="X6" s="137"/>
      <c r="Y6" s="137"/>
      <c r="Z6" s="137"/>
      <c r="AA6" s="137"/>
      <c r="AB6" s="137"/>
      <c r="AC6" s="137"/>
      <c r="AD6" s="137"/>
      <c r="AE6" s="137"/>
      <c r="AF6" s="137"/>
      <c r="AG6" s="137"/>
      <c r="AH6" s="137"/>
      <c r="AI6" s="137"/>
      <c r="AJ6" s="137"/>
      <c r="AK6" s="137"/>
      <c r="AL6" s="137"/>
      <c r="AM6" s="137"/>
      <c r="AN6" s="137"/>
      <c r="AO6" s="137"/>
      <c r="AP6" s="137"/>
      <c r="AQ6" s="137"/>
      <c r="AR6" s="137"/>
      <c r="AS6" s="137"/>
      <c r="AT6" s="137"/>
      <c r="AU6" s="137"/>
      <c r="AV6" s="137"/>
      <c r="AW6" s="137"/>
      <c r="AX6" s="137"/>
      <c r="AY6" s="137"/>
      <c r="AZ6" s="137"/>
      <c r="BA6" s="137"/>
      <c r="BB6" s="137"/>
    </row>
    <row r="7" spans="1:54" s="32" customFormat="1" ht="15" customHeight="1" x14ac:dyDescent="0.35">
      <c r="A7" s="30"/>
      <c r="B7" s="139">
        <v>2</v>
      </c>
      <c r="C7" s="140"/>
      <c r="D7" s="140"/>
      <c r="E7" s="141"/>
      <c r="F7" s="142"/>
      <c r="G7" s="143"/>
      <c r="H7" s="144"/>
      <c r="I7" s="140"/>
      <c r="J7" s="145"/>
      <c r="K7" s="146"/>
      <c r="L7" s="31"/>
      <c r="M7" s="32" t="str">
        <f t="shared" ref="M7:M30" si="0">CONCATENATE(H7,"-",I7)</f>
        <v>-</v>
      </c>
      <c r="N7" s="33"/>
      <c r="O7" s="137"/>
      <c r="P7" s="137"/>
      <c r="Q7" s="137"/>
      <c r="R7" s="137"/>
      <c r="S7" s="137"/>
      <c r="T7" s="137"/>
      <c r="U7" s="137"/>
      <c r="V7" s="137"/>
      <c r="W7" s="137"/>
      <c r="X7" s="137"/>
      <c r="Y7" s="137"/>
      <c r="Z7" s="137"/>
      <c r="AA7" s="137"/>
      <c r="AB7" s="137"/>
      <c r="AC7" s="137"/>
      <c r="AD7" s="137"/>
      <c r="AE7" s="137"/>
      <c r="AF7" s="137"/>
      <c r="AG7" s="137"/>
      <c r="AH7" s="137"/>
      <c r="AI7" s="137"/>
      <c r="AJ7" s="137"/>
      <c r="AK7" s="137"/>
      <c r="AL7" s="137"/>
      <c r="AM7" s="137"/>
      <c r="AN7" s="137"/>
      <c r="AO7" s="137"/>
      <c r="AP7" s="137"/>
      <c r="AQ7" s="137"/>
      <c r="AR7" s="137"/>
      <c r="AS7" s="137"/>
      <c r="AT7" s="137"/>
      <c r="AU7" s="137"/>
      <c r="AV7" s="137"/>
      <c r="AW7" s="137"/>
      <c r="AX7" s="137"/>
      <c r="AY7" s="137"/>
      <c r="AZ7" s="137"/>
      <c r="BA7" s="137"/>
      <c r="BB7" s="137"/>
    </row>
    <row r="8" spans="1:54" s="32" customFormat="1" ht="15" customHeight="1" x14ac:dyDescent="0.35">
      <c r="A8" s="30"/>
      <c r="B8" s="139">
        <v>3</v>
      </c>
      <c r="C8" s="140"/>
      <c r="D8" s="140"/>
      <c r="E8" s="141"/>
      <c r="F8" s="142"/>
      <c r="G8" s="143"/>
      <c r="H8" s="144"/>
      <c r="I8" s="140"/>
      <c r="J8" s="145"/>
      <c r="K8" s="146"/>
      <c r="L8" s="31"/>
      <c r="M8" s="32" t="str">
        <f t="shared" si="0"/>
        <v>-</v>
      </c>
      <c r="N8" s="33"/>
      <c r="O8" s="137"/>
      <c r="P8" s="137"/>
      <c r="Q8" s="137"/>
      <c r="R8" s="137"/>
      <c r="S8" s="137"/>
      <c r="T8" s="137"/>
      <c r="U8" s="137"/>
      <c r="V8" s="137"/>
      <c r="W8" s="137"/>
      <c r="X8" s="137"/>
      <c r="Y8" s="137"/>
      <c r="Z8" s="137"/>
      <c r="AA8" s="137"/>
      <c r="AB8" s="137"/>
      <c r="AC8" s="137"/>
      <c r="AD8" s="137"/>
      <c r="AE8" s="137"/>
      <c r="AF8" s="137"/>
      <c r="AG8" s="137"/>
      <c r="AH8" s="137"/>
      <c r="AI8" s="137"/>
      <c r="AJ8" s="137"/>
      <c r="AK8" s="137"/>
      <c r="AL8" s="137"/>
      <c r="AM8" s="137"/>
      <c r="AN8" s="137"/>
      <c r="AO8" s="137"/>
      <c r="AP8" s="137"/>
      <c r="AQ8" s="137"/>
      <c r="AR8" s="137"/>
      <c r="AS8" s="137"/>
      <c r="AT8" s="137"/>
      <c r="AU8" s="137"/>
      <c r="AV8" s="137"/>
      <c r="AW8" s="137"/>
      <c r="AX8" s="137"/>
      <c r="AY8" s="137"/>
      <c r="AZ8" s="137"/>
      <c r="BA8" s="137"/>
      <c r="BB8" s="137"/>
    </row>
    <row r="9" spans="1:54" s="32" customFormat="1" ht="15" customHeight="1" x14ac:dyDescent="0.35">
      <c r="A9" s="30"/>
      <c r="B9" s="139">
        <v>4</v>
      </c>
      <c r="C9" s="140"/>
      <c r="D9" s="140"/>
      <c r="E9" s="141"/>
      <c r="F9" s="142"/>
      <c r="G9" s="143"/>
      <c r="H9" s="144"/>
      <c r="I9" s="140"/>
      <c r="J9" s="145"/>
      <c r="K9" s="146"/>
      <c r="L9" s="31"/>
      <c r="M9" s="32" t="str">
        <f t="shared" si="0"/>
        <v>-</v>
      </c>
      <c r="N9" s="33"/>
      <c r="O9" s="137"/>
      <c r="P9" s="137"/>
      <c r="Q9" s="137"/>
      <c r="R9" s="137"/>
      <c r="S9" s="137"/>
      <c r="T9" s="137"/>
      <c r="U9" s="137"/>
      <c r="V9" s="137"/>
      <c r="W9" s="137"/>
      <c r="X9" s="137"/>
      <c r="Y9" s="137"/>
      <c r="Z9" s="137"/>
      <c r="AA9" s="137"/>
      <c r="AB9" s="137"/>
      <c r="AC9" s="137"/>
      <c r="AD9" s="137"/>
      <c r="AE9" s="137"/>
      <c r="AF9" s="137"/>
      <c r="AG9" s="137"/>
      <c r="AH9" s="137"/>
      <c r="AI9" s="137"/>
      <c r="AJ9" s="137"/>
      <c r="AK9" s="137"/>
      <c r="AL9" s="137"/>
      <c r="AM9" s="137"/>
      <c r="AN9" s="137"/>
      <c r="AO9" s="137"/>
      <c r="AP9" s="137"/>
      <c r="AQ9" s="137"/>
      <c r="AR9" s="137"/>
      <c r="AS9" s="137"/>
      <c r="AT9" s="137"/>
      <c r="AU9" s="137"/>
      <c r="AV9" s="137"/>
      <c r="AW9" s="137"/>
      <c r="AX9" s="137"/>
      <c r="AY9" s="137"/>
      <c r="AZ9" s="137"/>
      <c r="BA9" s="137"/>
      <c r="BB9" s="137"/>
    </row>
    <row r="10" spans="1:54" s="32" customFormat="1" ht="15" customHeight="1" x14ac:dyDescent="0.35">
      <c r="A10" s="30"/>
      <c r="B10" s="139">
        <v>5</v>
      </c>
      <c r="C10" s="140"/>
      <c r="D10" s="140"/>
      <c r="E10" s="141"/>
      <c r="F10" s="142"/>
      <c r="G10" s="143"/>
      <c r="H10" s="144"/>
      <c r="I10" s="140"/>
      <c r="J10" s="145"/>
      <c r="K10" s="146"/>
      <c r="L10" s="31"/>
      <c r="M10" s="32" t="str">
        <f t="shared" si="0"/>
        <v>-</v>
      </c>
      <c r="N10" s="33"/>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row>
    <row r="11" spans="1:54" s="32" customFormat="1" ht="15" customHeight="1" x14ac:dyDescent="0.35">
      <c r="A11" s="30"/>
      <c r="B11" s="139">
        <v>6</v>
      </c>
      <c r="C11" s="140"/>
      <c r="D11" s="140"/>
      <c r="E11" s="141"/>
      <c r="F11" s="142"/>
      <c r="G11" s="143"/>
      <c r="H11" s="144"/>
      <c r="I11" s="140"/>
      <c r="J11" s="145"/>
      <c r="K11" s="146"/>
      <c r="L11" s="31"/>
      <c r="M11" s="32" t="str">
        <f t="shared" si="0"/>
        <v>-</v>
      </c>
      <c r="N11" s="33"/>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row>
    <row r="12" spans="1:54" s="32" customFormat="1" ht="15" customHeight="1" x14ac:dyDescent="0.35">
      <c r="A12" s="30"/>
      <c r="B12" s="139">
        <v>7</v>
      </c>
      <c r="C12" s="140"/>
      <c r="D12" s="140"/>
      <c r="E12" s="141"/>
      <c r="F12" s="142"/>
      <c r="G12" s="143"/>
      <c r="H12" s="144"/>
      <c r="I12" s="140"/>
      <c r="J12" s="145"/>
      <c r="K12" s="146"/>
      <c r="L12" s="31"/>
      <c r="M12" s="32" t="str">
        <f t="shared" si="0"/>
        <v>-</v>
      </c>
      <c r="N12" s="33"/>
      <c r="O12" s="137"/>
      <c r="P12" s="137"/>
      <c r="Q12" s="137"/>
      <c r="R12" s="137"/>
      <c r="S12" s="137"/>
      <c r="T12" s="137"/>
      <c r="U12" s="137"/>
      <c r="V12" s="137"/>
      <c r="W12" s="137"/>
      <c r="X12" s="137"/>
      <c r="Y12" s="137"/>
      <c r="Z12" s="137"/>
      <c r="AA12" s="137"/>
      <c r="AB12" s="137"/>
      <c r="AC12" s="137"/>
      <c r="AD12" s="137"/>
      <c r="AE12" s="137"/>
      <c r="AF12" s="137"/>
      <c r="AG12" s="137"/>
      <c r="AH12" s="137"/>
      <c r="AI12" s="137"/>
      <c r="AJ12" s="137"/>
      <c r="AK12" s="137"/>
      <c r="AL12" s="137"/>
      <c r="AM12" s="137"/>
      <c r="AN12" s="137"/>
      <c r="AO12" s="137"/>
      <c r="AP12" s="137"/>
      <c r="AQ12" s="137"/>
      <c r="AR12" s="137"/>
      <c r="AS12" s="137"/>
      <c r="AT12" s="137"/>
      <c r="AU12" s="137"/>
      <c r="AV12" s="137"/>
      <c r="AW12" s="137"/>
      <c r="AX12" s="137"/>
      <c r="AY12" s="137"/>
      <c r="AZ12" s="137"/>
      <c r="BA12" s="137"/>
      <c r="BB12" s="137"/>
    </row>
    <row r="13" spans="1:54" s="32" customFormat="1" ht="15" customHeight="1" x14ac:dyDescent="0.35">
      <c r="A13" s="30"/>
      <c r="B13" s="139">
        <v>8</v>
      </c>
      <c r="C13" s="140"/>
      <c r="D13" s="140"/>
      <c r="E13" s="141"/>
      <c r="F13" s="142"/>
      <c r="G13" s="143"/>
      <c r="H13" s="144"/>
      <c r="I13" s="140"/>
      <c r="J13" s="145"/>
      <c r="K13" s="146"/>
      <c r="L13" s="31"/>
      <c r="M13" s="32" t="str">
        <f t="shared" si="0"/>
        <v>-</v>
      </c>
      <c r="N13" s="33"/>
      <c r="O13" s="137"/>
      <c r="P13" s="137"/>
      <c r="Q13" s="137"/>
      <c r="R13" s="137"/>
      <c r="S13" s="137"/>
      <c r="T13" s="137"/>
      <c r="U13" s="137"/>
      <c r="V13" s="137"/>
      <c r="W13" s="137"/>
      <c r="X13" s="137"/>
      <c r="Y13" s="137"/>
      <c r="Z13" s="137"/>
      <c r="AA13" s="137"/>
      <c r="AB13" s="137"/>
      <c r="AC13" s="137"/>
      <c r="AD13" s="137"/>
      <c r="AE13" s="137"/>
      <c r="AF13" s="137"/>
      <c r="AG13" s="137"/>
      <c r="AH13" s="137"/>
      <c r="AI13" s="137"/>
      <c r="AJ13" s="137"/>
      <c r="AK13" s="137"/>
      <c r="AL13" s="137"/>
      <c r="AM13" s="137"/>
      <c r="AN13" s="137"/>
      <c r="AO13" s="137"/>
      <c r="AP13" s="137"/>
      <c r="AQ13" s="137"/>
      <c r="AR13" s="137"/>
      <c r="AS13" s="137"/>
      <c r="AT13" s="137"/>
      <c r="AU13" s="137"/>
      <c r="AV13" s="137"/>
      <c r="AW13" s="137"/>
      <c r="AX13" s="137"/>
      <c r="AY13" s="137"/>
      <c r="AZ13" s="137"/>
      <c r="BA13" s="137"/>
      <c r="BB13" s="137"/>
    </row>
    <row r="14" spans="1:54" s="32" customFormat="1" ht="15" customHeight="1" x14ac:dyDescent="0.35">
      <c r="A14" s="30"/>
      <c r="B14" s="139">
        <v>9</v>
      </c>
      <c r="C14" s="140"/>
      <c r="D14" s="140"/>
      <c r="E14" s="141"/>
      <c r="F14" s="142"/>
      <c r="G14" s="143"/>
      <c r="H14" s="144"/>
      <c r="I14" s="140"/>
      <c r="J14" s="145"/>
      <c r="K14" s="146"/>
      <c r="L14" s="31"/>
      <c r="M14" s="32" t="str">
        <f t="shared" si="0"/>
        <v>-</v>
      </c>
      <c r="N14" s="33"/>
      <c r="O14" s="137"/>
      <c r="P14" s="137"/>
      <c r="Q14" s="137"/>
      <c r="R14" s="137"/>
      <c r="S14" s="137"/>
      <c r="T14" s="137"/>
      <c r="U14" s="137"/>
      <c r="V14" s="137"/>
      <c r="W14" s="137"/>
      <c r="X14" s="137"/>
      <c r="Y14" s="137"/>
      <c r="Z14" s="137"/>
      <c r="AA14" s="137"/>
      <c r="AB14" s="137"/>
      <c r="AC14" s="137"/>
      <c r="AD14" s="137"/>
      <c r="AE14" s="137"/>
      <c r="AF14" s="137"/>
      <c r="AG14" s="137"/>
      <c r="AH14" s="137"/>
      <c r="AI14" s="137"/>
      <c r="AJ14" s="137"/>
      <c r="AK14" s="137"/>
      <c r="AL14" s="137"/>
      <c r="AM14" s="137"/>
      <c r="AN14" s="137"/>
      <c r="AO14" s="137"/>
      <c r="AP14" s="137"/>
      <c r="AQ14" s="137"/>
      <c r="AR14" s="137"/>
      <c r="AS14" s="137"/>
      <c r="AT14" s="137"/>
      <c r="AU14" s="137"/>
      <c r="AV14" s="137"/>
      <c r="AW14" s="137"/>
      <c r="AX14" s="137"/>
      <c r="AY14" s="137"/>
      <c r="AZ14" s="137"/>
      <c r="BA14" s="137"/>
      <c r="BB14" s="137"/>
    </row>
    <row r="15" spans="1:54" s="32" customFormat="1" ht="15" customHeight="1" x14ac:dyDescent="0.35">
      <c r="A15" s="30"/>
      <c r="B15" s="139">
        <v>10</v>
      </c>
      <c r="C15" s="140"/>
      <c r="D15" s="140"/>
      <c r="E15" s="141"/>
      <c r="F15" s="142"/>
      <c r="G15" s="143"/>
      <c r="H15" s="144"/>
      <c r="I15" s="140"/>
      <c r="J15" s="145"/>
      <c r="K15" s="146"/>
      <c r="L15" s="31"/>
      <c r="M15" s="32" t="str">
        <f t="shared" si="0"/>
        <v>-</v>
      </c>
      <c r="N15" s="33"/>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row>
    <row r="16" spans="1:54" s="32" customFormat="1" ht="15" customHeight="1" x14ac:dyDescent="0.35">
      <c r="A16" s="30"/>
      <c r="B16" s="139">
        <v>11</v>
      </c>
      <c r="C16" s="140"/>
      <c r="D16" s="140"/>
      <c r="E16" s="141"/>
      <c r="F16" s="142"/>
      <c r="G16" s="143"/>
      <c r="H16" s="144"/>
      <c r="I16" s="140"/>
      <c r="J16" s="145"/>
      <c r="K16" s="146"/>
      <c r="L16" s="31"/>
      <c r="M16" s="32" t="str">
        <f t="shared" si="0"/>
        <v>-</v>
      </c>
      <c r="N16" s="33"/>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row>
    <row r="17" spans="1:54" s="32" customFormat="1" ht="15" customHeight="1" x14ac:dyDescent="0.35">
      <c r="A17" s="30"/>
      <c r="B17" s="139">
        <v>12</v>
      </c>
      <c r="C17" s="140"/>
      <c r="D17" s="140"/>
      <c r="E17" s="141"/>
      <c r="F17" s="142"/>
      <c r="G17" s="143"/>
      <c r="H17" s="144"/>
      <c r="I17" s="140"/>
      <c r="J17" s="145"/>
      <c r="K17" s="146"/>
      <c r="L17" s="31"/>
      <c r="M17" s="32" t="str">
        <f t="shared" si="0"/>
        <v>-</v>
      </c>
      <c r="N17" s="33"/>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row>
    <row r="18" spans="1:54" s="32" customFormat="1" ht="15" customHeight="1" x14ac:dyDescent="0.35">
      <c r="A18" s="30"/>
      <c r="B18" s="139">
        <v>13</v>
      </c>
      <c r="C18" s="140"/>
      <c r="D18" s="140"/>
      <c r="E18" s="141"/>
      <c r="F18" s="142"/>
      <c r="G18" s="143"/>
      <c r="H18" s="144"/>
      <c r="I18" s="140"/>
      <c r="J18" s="145"/>
      <c r="K18" s="146"/>
      <c r="L18" s="31"/>
      <c r="M18" s="32" t="str">
        <f t="shared" si="0"/>
        <v>-</v>
      </c>
      <c r="N18" s="33"/>
      <c r="O18" s="137"/>
      <c r="P18" s="137"/>
      <c r="Q18" s="137"/>
      <c r="R18" s="137"/>
      <c r="S18" s="137"/>
      <c r="T18" s="137"/>
      <c r="U18" s="137"/>
      <c r="V18" s="137"/>
      <c r="W18" s="137"/>
      <c r="X18" s="137"/>
      <c r="Y18" s="137"/>
      <c r="Z18" s="137"/>
      <c r="AA18" s="137"/>
      <c r="AB18" s="137"/>
      <c r="AC18" s="137"/>
      <c r="AD18" s="137"/>
      <c r="AE18" s="137"/>
      <c r="AF18" s="137"/>
      <c r="AG18" s="137"/>
      <c r="AH18" s="137"/>
      <c r="AI18" s="137"/>
      <c r="AJ18" s="137"/>
      <c r="AK18" s="137"/>
      <c r="AL18" s="137"/>
      <c r="AM18" s="137"/>
      <c r="AN18" s="137"/>
      <c r="AO18" s="137"/>
      <c r="AP18" s="137"/>
      <c r="AQ18" s="137"/>
      <c r="AR18" s="137"/>
      <c r="AS18" s="137"/>
      <c r="AT18" s="137"/>
      <c r="AU18" s="137"/>
      <c r="AV18" s="137"/>
      <c r="AW18" s="137"/>
      <c r="AX18" s="137"/>
      <c r="AY18" s="137"/>
      <c r="AZ18" s="137"/>
      <c r="BA18" s="137"/>
      <c r="BB18" s="137"/>
    </row>
    <row r="19" spans="1:54" s="32" customFormat="1" ht="15" customHeight="1" x14ac:dyDescent="0.35">
      <c r="A19" s="30"/>
      <c r="B19" s="139">
        <v>14</v>
      </c>
      <c r="C19" s="140"/>
      <c r="D19" s="140"/>
      <c r="E19" s="141"/>
      <c r="F19" s="142"/>
      <c r="G19" s="143"/>
      <c r="H19" s="144"/>
      <c r="I19" s="140"/>
      <c r="J19" s="145"/>
      <c r="K19" s="146"/>
      <c r="L19" s="31"/>
      <c r="M19" s="32" t="str">
        <f t="shared" si="0"/>
        <v>-</v>
      </c>
      <c r="N19" s="33"/>
      <c r="O19" s="137"/>
      <c r="P19" s="137"/>
      <c r="Q19" s="137"/>
      <c r="R19" s="137"/>
      <c r="S19" s="137"/>
      <c r="T19" s="137"/>
      <c r="U19" s="137"/>
      <c r="V19" s="137"/>
      <c r="W19" s="137"/>
      <c r="X19" s="137"/>
      <c r="Y19" s="137"/>
      <c r="Z19" s="137"/>
      <c r="AA19" s="137"/>
      <c r="AB19" s="137"/>
      <c r="AC19" s="137"/>
      <c r="AD19" s="137"/>
      <c r="AE19" s="137"/>
      <c r="AF19" s="137"/>
      <c r="AG19" s="137"/>
      <c r="AH19" s="137"/>
      <c r="AI19" s="137"/>
      <c r="AJ19" s="137"/>
      <c r="AK19" s="137"/>
      <c r="AL19" s="137"/>
      <c r="AM19" s="137"/>
      <c r="AN19" s="137"/>
      <c r="AO19" s="137"/>
      <c r="AP19" s="137"/>
      <c r="AQ19" s="137"/>
      <c r="AR19" s="137"/>
      <c r="AS19" s="137"/>
      <c r="AT19" s="137"/>
      <c r="AU19" s="137"/>
      <c r="AV19" s="137"/>
      <c r="AW19" s="137"/>
      <c r="AX19" s="137"/>
      <c r="AY19" s="137"/>
      <c r="AZ19" s="137"/>
      <c r="BA19" s="137"/>
      <c r="BB19" s="137"/>
    </row>
    <row r="20" spans="1:54" s="32" customFormat="1" ht="15" customHeight="1" x14ac:dyDescent="0.35">
      <c r="A20" s="30"/>
      <c r="B20" s="139">
        <v>15</v>
      </c>
      <c r="C20" s="140"/>
      <c r="D20" s="140"/>
      <c r="E20" s="141"/>
      <c r="F20" s="142"/>
      <c r="G20" s="143"/>
      <c r="H20" s="144"/>
      <c r="I20" s="140"/>
      <c r="J20" s="145"/>
      <c r="K20" s="146"/>
      <c r="L20" s="31"/>
      <c r="M20" s="32" t="str">
        <f t="shared" si="0"/>
        <v>-</v>
      </c>
      <c r="N20" s="33"/>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row>
    <row r="21" spans="1:54" s="32" customFormat="1" ht="15" customHeight="1" x14ac:dyDescent="0.35">
      <c r="A21" s="30"/>
      <c r="B21" s="139">
        <v>16</v>
      </c>
      <c r="C21" s="140"/>
      <c r="D21" s="140"/>
      <c r="E21" s="141"/>
      <c r="F21" s="142"/>
      <c r="G21" s="143"/>
      <c r="H21" s="144"/>
      <c r="I21" s="140"/>
      <c r="J21" s="145"/>
      <c r="K21" s="146"/>
      <c r="L21" s="31"/>
      <c r="M21" s="32" t="str">
        <f t="shared" si="0"/>
        <v>-</v>
      </c>
      <c r="N21" s="33"/>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row>
    <row r="22" spans="1:54" s="32" customFormat="1" ht="15" customHeight="1" x14ac:dyDescent="0.35">
      <c r="A22" s="30"/>
      <c r="B22" s="139">
        <v>17</v>
      </c>
      <c r="C22" s="140"/>
      <c r="D22" s="140"/>
      <c r="E22" s="141"/>
      <c r="F22" s="142"/>
      <c r="G22" s="143"/>
      <c r="H22" s="144"/>
      <c r="I22" s="140"/>
      <c r="J22" s="145"/>
      <c r="K22" s="146"/>
      <c r="L22" s="31"/>
      <c r="M22" s="32" t="str">
        <f t="shared" si="0"/>
        <v>-</v>
      </c>
      <c r="N22" s="33"/>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row>
    <row r="23" spans="1:54" s="32" customFormat="1" ht="15" customHeight="1" x14ac:dyDescent="0.35">
      <c r="A23" s="30"/>
      <c r="B23" s="139">
        <v>18</v>
      </c>
      <c r="C23" s="140"/>
      <c r="D23" s="140"/>
      <c r="E23" s="141"/>
      <c r="F23" s="142"/>
      <c r="G23" s="143"/>
      <c r="H23" s="144"/>
      <c r="I23" s="140"/>
      <c r="J23" s="145"/>
      <c r="K23" s="146"/>
      <c r="L23" s="31"/>
      <c r="M23" s="32" t="str">
        <f t="shared" si="0"/>
        <v>-</v>
      </c>
      <c r="N23" s="33"/>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7"/>
      <c r="AR23" s="137"/>
      <c r="AS23" s="137"/>
      <c r="AT23" s="137"/>
      <c r="AU23" s="137"/>
      <c r="AV23" s="137"/>
      <c r="AW23" s="137"/>
      <c r="AX23" s="137"/>
      <c r="AY23" s="137"/>
      <c r="AZ23" s="137"/>
      <c r="BA23" s="137"/>
      <c r="BB23" s="137"/>
    </row>
    <row r="24" spans="1:54" s="32" customFormat="1" ht="15" customHeight="1" x14ac:dyDescent="0.35">
      <c r="A24" s="30"/>
      <c r="B24" s="139">
        <v>19</v>
      </c>
      <c r="C24" s="140"/>
      <c r="D24" s="140"/>
      <c r="E24" s="141"/>
      <c r="F24" s="142"/>
      <c r="G24" s="143"/>
      <c r="H24" s="144"/>
      <c r="I24" s="140"/>
      <c r="J24" s="145"/>
      <c r="K24" s="146"/>
      <c r="L24" s="31"/>
      <c r="M24" s="32" t="str">
        <f t="shared" si="0"/>
        <v>-</v>
      </c>
      <c r="N24" s="33"/>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row>
    <row r="25" spans="1:54" s="32" customFormat="1" ht="15" customHeight="1" x14ac:dyDescent="0.35">
      <c r="A25" s="30"/>
      <c r="B25" s="139">
        <v>20</v>
      </c>
      <c r="C25" s="140"/>
      <c r="D25" s="140"/>
      <c r="E25" s="141"/>
      <c r="F25" s="142"/>
      <c r="G25" s="143"/>
      <c r="H25" s="144"/>
      <c r="I25" s="140"/>
      <c r="J25" s="145"/>
      <c r="K25" s="146"/>
      <c r="L25" s="31"/>
      <c r="M25" s="32" t="str">
        <f t="shared" si="0"/>
        <v>-</v>
      </c>
      <c r="N25" s="33"/>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row>
    <row r="26" spans="1:54" s="32" customFormat="1" ht="15" customHeight="1" x14ac:dyDescent="0.35">
      <c r="A26" s="30"/>
      <c r="B26" s="139">
        <v>21</v>
      </c>
      <c r="C26" s="140"/>
      <c r="D26" s="140"/>
      <c r="E26" s="141"/>
      <c r="F26" s="142"/>
      <c r="G26" s="143"/>
      <c r="H26" s="144"/>
      <c r="I26" s="140"/>
      <c r="J26" s="145"/>
      <c r="K26" s="146"/>
      <c r="L26" s="31"/>
      <c r="M26" s="32" t="str">
        <f t="shared" si="0"/>
        <v>-</v>
      </c>
      <c r="N26" s="33"/>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row>
    <row r="27" spans="1:54" s="32" customFormat="1" ht="15" customHeight="1" x14ac:dyDescent="0.35">
      <c r="A27" s="30"/>
      <c r="B27" s="139">
        <v>22</v>
      </c>
      <c r="C27" s="140"/>
      <c r="D27" s="140"/>
      <c r="E27" s="141"/>
      <c r="F27" s="142"/>
      <c r="G27" s="143"/>
      <c r="H27" s="144"/>
      <c r="I27" s="140"/>
      <c r="J27" s="145"/>
      <c r="K27" s="146"/>
      <c r="L27" s="31"/>
      <c r="M27" s="32" t="str">
        <f t="shared" si="0"/>
        <v>-</v>
      </c>
      <c r="N27" s="33"/>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row>
    <row r="28" spans="1:54" s="32" customFormat="1" ht="15" customHeight="1" x14ac:dyDescent="0.35">
      <c r="A28" s="30"/>
      <c r="B28" s="139">
        <v>23</v>
      </c>
      <c r="C28" s="140"/>
      <c r="D28" s="140"/>
      <c r="E28" s="141"/>
      <c r="F28" s="142"/>
      <c r="G28" s="143"/>
      <c r="H28" s="144"/>
      <c r="I28" s="140"/>
      <c r="J28" s="145"/>
      <c r="K28" s="146"/>
      <c r="L28" s="31"/>
      <c r="M28" s="32" t="str">
        <f t="shared" si="0"/>
        <v>-</v>
      </c>
      <c r="N28" s="33"/>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row>
    <row r="29" spans="1:54" s="32" customFormat="1" ht="15" customHeight="1" x14ac:dyDescent="0.35">
      <c r="A29" s="30"/>
      <c r="B29" s="139">
        <v>24</v>
      </c>
      <c r="C29" s="140"/>
      <c r="D29" s="140"/>
      <c r="E29" s="141"/>
      <c r="F29" s="142"/>
      <c r="G29" s="143"/>
      <c r="H29" s="144"/>
      <c r="I29" s="140"/>
      <c r="J29" s="147"/>
      <c r="K29" s="145"/>
      <c r="L29" s="31"/>
      <c r="M29" s="32" t="str">
        <f t="shared" si="0"/>
        <v>-</v>
      </c>
      <c r="N29" s="33"/>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row>
    <row r="30" spans="1:54" s="32" customFormat="1" ht="15" customHeight="1" thickBot="1" x14ac:dyDescent="0.4">
      <c r="A30" s="30"/>
      <c r="B30" s="148">
        <v>25</v>
      </c>
      <c r="C30" s="149"/>
      <c r="D30" s="149"/>
      <c r="E30" s="150"/>
      <c r="F30" s="151"/>
      <c r="G30" s="152"/>
      <c r="H30" s="153"/>
      <c r="I30" s="149"/>
      <c r="J30" s="154"/>
      <c r="K30" s="155"/>
      <c r="L30" s="31"/>
      <c r="M30" s="32" t="str">
        <f t="shared" si="0"/>
        <v>-</v>
      </c>
      <c r="N30" s="33"/>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row>
    <row r="31" spans="1:54" ht="15.5" x14ac:dyDescent="0.35">
      <c r="A31" s="685"/>
      <c r="B31" s="685"/>
      <c r="C31" s="686"/>
      <c r="D31" s="686"/>
      <c r="E31" s="686"/>
      <c r="F31" s="686"/>
      <c r="G31" s="686"/>
      <c r="H31" s="686"/>
      <c r="I31" s="686"/>
      <c r="J31" s="686"/>
      <c r="K31" s="686"/>
      <c r="L31" s="9"/>
    </row>
    <row r="32" spans="1:54" s="134" customFormat="1" x14ac:dyDescent="0.35">
      <c r="L32" s="135"/>
      <c r="N32" s="138"/>
    </row>
    <row r="33" spans="12:14" s="134" customFormat="1" x14ac:dyDescent="0.35">
      <c r="L33" s="135"/>
      <c r="N33" s="138"/>
    </row>
    <row r="34" spans="12:14" s="134" customFormat="1" x14ac:dyDescent="0.35">
      <c r="L34" s="135"/>
      <c r="N34" s="138"/>
    </row>
    <row r="35" spans="12:14" s="134" customFormat="1" x14ac:dyDescent="0.35">
      <c r="L35" s="135"/>
      <c r="N35" s="138"/>
    </row>
    <row r="36" spans="12:14" s="134" customFormat="1" x14ac:dyDescent="0.35">
      <c r="L36" s="135"/>
      <c r="N36" s="138"/>
    </row>
    <row r="37" spans="12:14" s="134" customFormat="1" x14ac:dyDescent="0.35">
      <c r="L37" s="135"/>
      <c r="N37" s="138"/>
    </row>
    <row r="38" spans="12:14" s="134" customFormat="1" x14ac:dyDescent="0.35">
      <c r="L38" s="135"/>
      <c r="N38" s="138"/>
    </row>
    <row r="39" spans="12:14" s="134" customFormat="1" x14ac:dyDescent="0.35">
      <c r="L39" s="135"/>
      <c r="N39" s="138"/>
    </row>
    <row r="40" spans="12:14" s="134" customFormat="1" x14ac:dyDescent="0.35">
      <c r="L40" s="135"/>
      <c r="N40" s="138"/>
    </row>
    <row r="41" spans="12:14" s="134" customFormat="1" x14ac:dyDescent="0.35">
      <c r="L41" s="135"/>
      <c r="N41" s="138"/>
    </row>
    <row r="42" spans="12:14" s="134" customFormat="1" x14ac:dyDescent="0.35">
      <c r="L42" s="135"/>
      <c r="N42" s="138"/>
    </row>
    <row r="43" spans="12:14" s="134" customFormat="1" x14ac:dyDescent="0.35">
      <c r="L43" s="135"/>
      <c r="N43" s="138"/>
    </row>
    <row r="44" spans="12:14" s="134" customFormat="1" x14ac:dyDescent="0.35">
      <c r="L44" s="135"/>
      <c r="N44" s="138"/>
    </row>
    <row r="45" spans="12:14" s="134" customFormat="1" x14ac:dyDescent="0.35">
      <c r="L45" s="135"/>
      <c r="N45" s="138"/>
    </row>
    <row r="46" spans="12:14" s="134" customFormat="1" x14ac:dyDescent="0.35">
      <c r="L46" s="135"/>
      <c r="N46" s="138"/>
    </row>
    <row r="47" spans="12:14" s="134" customFormat="1" x14ac:dyDescent="0.35">
      <c r="L47" s="135"/>
      <c r="N47" s="138"/>
    </row>
    <row r="48" spans="12:14" s="134" customFormat="1" x14ac:dyDescent="0.35">
      <c r="L48" s="135"/>
      <c r="N48" s="138"/>
    </row>
    <row r="49" spans="12:14" s="134" customFormat="1" x14ac:dyDescent="0.35">
      <c r="L49" s="135"/>
      <c r="N49" s="138"/>
    </row>
    <row r="50" spans="12:14" s="134" customFormat="1" x14ac:dyDescent="0.35">
      <c r="L50" s="135"/>
      <c r="N50" s="138"/>
    </row>
    <row r="51" spans="12:14" s="134" customFormat="1" x14ac:dyDescent="0.35">
      <c r="L51" s="135"/>
      <c r="N51" s="138"/>
    </row>
    <row r="52" spans="12:14" s="134" customFormat="1" x14ac:dyDescent="0.35">
      <c r="L52" s="135"/>
      <c r="N52" s="138"/>
    </row>
    <row r="53" spans="12:14" s="134" customFormat="1" x14ac:dyDescent="0.35">
      <c r="L53" s="135"/>
      <c r="N53" s="138"/>
    </row>
    <row r="54" spans="12:14" s="134" customFormat="1" x14ac:dyDescent="0.35">
      <c r="L54" s="135"/>
      <c r="N54" s="138"/>
    </row>
    <row r="55" spans="12:14" s="134" customFormat="1" x14ac:dyDescent="0.35">
      <c r="L55" s="135"/>
      <c r="N55" s="138"/>
    </row>
    <row r="56" spans="12:14" s="134" customFormat="1" x14ac:dyDescent="0.35">
      <c r="L56" s="135"/>
      <c r="N56" s="138"/>
    </row>
    <row r="57" spans="12:14" s="134" customFormat="1" x14ac:dyDescent="0.35">
      <c r="L57" s="135"/>
      <c r="N57" s="138"/>
    </row>
    <row r="58" spans="12:14" s="134" customFormat="1" x14ac:dyDescent="0.35">
      <c r="L58" s="135"/>
      <c r="N58" s="138"/>
    </row>
    <row r="59" spans="12:14" s="134" customFormat="1" x14ac:dyDescent="0.35">
      <c r="L59" s="135"/>
      <c r="N59" s="138"/>
    </row>
    <row r="60" spans="12:14" s="134" customFormat="1" x14ac:dyDescent="0.35">
      <c r="L60" s="135"/>
      <c r="N60" s="138"/>
    </row>
    <row r="61" spans="12:14" s="134" customFormat="1" x14ac:dyDescent="0.35">
      <c r="L61" s="135"/>
      <c r="N61" s="138"/>
    </row>
    <row r="62" spans="12:14" s="134" customFormat="1" x14ac:dyDescent="0.35">
      <c r="L62" s="135"/>
      <c r="N62" s="138"/>
    </row>
    <row r="63" spans="12:14" s="134" customFormat="1" x14ac:dyDescent="0.35">
      <c r="L63" s="135"/>
      <c r="N63" s="138"/>
    </row>
    <row r="64" spans="12:14" s="134" customFormat="1" x14ac:dyDescent="0.35">
      <c r="L64" s="135"/>
      <c r="N64" s="138"/>
    </row>
    <row r="65" spans="12:14" s="134" customFormat="1" x14ac:dyDescent="0.35">
      <c r="L65" s="135"/>
      <c r="N65" s="138"/>
    </row>
    <row r="66" spans="12:14" s="134" customFormat="1" x14ac:dyDescent="0.35">
      <c r="L66" s="135"/>
      <c r="N66" s="138"/>
    </row>
    <row r="67" spans="12:14" s="134" customFormat="1" x14ac:dyDescent="0.35">
      <c r="L67" s="135"/>
      <c r="N67" s="138"/>
    </row>
    <row r="68" spans="12:14" s="134" customFormat="1" x14ac:dyDescent="0.35">
      <c r="L68" s="135"/>
      <c r="N68" s="138"/>
    </row>
    <row r="69" spans="12:14" s="134" customFormat="1" x14ac:dyDescent="0.35">
      <c r="L69" s="135"/>
      <c r="N69" s="138"/>
    </row>
    <row r="70" spans="12:14" s="134" customFormat="1" x14ac:dyDescent="0.35">
      <c r="L70" s="135"/>
      <c r="N70" s="138"/>
    </row>
    <row r="71" spans="12:14" s="134" customFormat="1" x14ac:dyDescent="0.35">
      <c r="L71" s="135"/>
      <c r="N71" s="138"/>
    </row>
    <row r="72" spans="12:14" s="134" customFormat="1" x14ac:dyDescent="0.35">
      <c r="L72" s="135"/>
      <c r="N72" s="138"/>
    </row>
    <row r="73" spans="12:14" s="134" customFormat="1" x14ac:dyDescent="0.35">
      <c r="L73" s="135"/>
      <c r="N73" s="138"/>
    </row>
    <row r="74" spans="12:14" s="134" customFormat="1" x14ac:dyDescent="0.35">
      <c r="L74" s="135"/>
      <c r="N74" s="138"/>
    </row>
    <row r="75" spans="12:14" s="134" customFormat="1" x14ac:dyDescent="0.35">
      <c r="L75" s="135"/>
      <c r="N75" s="138"/>
    </row>
    <row r="76" spans="12:14" s="134" customFormat="1" x14ac:dyDescent="0.35">
      <c r="L76" s="135"/>
      <c r="N76" s="138"/>
    </row>
    <row r="77" spans="12:14" s="134" customFormat="1" x14ac:dyDescent="0.35">
      <c r="L77" s="135"/>
      <c r="N77" s="138"/>
    </row>
    <row r="78" spans="12:14" s="134" customFormat="1" x14ac:dyDescent="0.35">
      <c r="L78" s="135"/>
      <c r="N78" s="138"/>
    </row>
    <row r="79" spans="12:14" s="134" customFormat="1" x14ac:dyDescent="0.35">
      <c r="L79" s="135"/>
      <c r="N79" s="138"/>
    </row>
    <row r="80" spans="12:14" s="134" customFormat="1" x14ac:dyDescent="0.35">
      <c r="L80" s="135"/>
      <c r="N80" s="138"/>
    </row>
    <row r="81" spans="12:14" s="134" customFormat="1" x14ac:dyDescent="0.35">
      <c r="L81" s="135"/>
      <c r="N81" s="138"/>
    </row>
    <row r="82" spans="12:14" s="134" customFormat="1" x14ac:dyDescent="0.35">
      <c r="L82" s="135"/>
      <c r="N82" s="138"/>
    </row>
    <row r="83" spans="12:14" s="134" customFormat="1" x14ac:dyDescent="0.35">
      <c r="L83" s="135"/>
      <c r="N83" s="138"/>
    </row>
    <row r="84" spans="12:14" s="134" customFormat="1" x14ac:dyDescent="0.35">
      <c r="L84" s="135"/>
      <c r="N84" s="138"/>
    </row>
    <row r="85" spans="12:14" s="134" customFormat="1" x14ac:dyDescent="0.35">
      <c r="L85" s="135"/>
      <c r="N85" s="138"/>
    </row>
    <row r="86" spans="12:14" s="134" customFormat="1" x14ac:dyDescent="0.35">
      <c r="L86" s="135"/>
      <c r="N86" s="138"/>
    </row>
    <row r="87" spans="12:14" s="134" customFormat="1" x14ac:dyDescent="0.35">
      <c r="L87" s="135"/>
      <c r="N87" s="138"/>
    </row>
    <row r="88" spans="12:14" s="134" customFormat="1" x14ac:dyDescent="0.35">
      <c r="L88" s="135"/>
      <c r="N88" s="138"/>
    </row>
    <row r="89" spans="12:14" s="134" customFormat="1" x14ac:dyDescent="0.35">
      <c r="L89" s="135"/>
      <c r="N89" s="138"/>
    </row>
    <row r="90" spans="12:14" s="134" customFormat="1" x14ac:dyDescent="0.35">
      <c r="L90" s="135"/>
      <c r="N90" s="138"/>
    </row>
    <row r="91" spans="12:14" s="134" customFormat="1" x14ac:dyDescent="0.35">
      <c r="L91" s="135"/>
      <c r="N91" s="138"/>
    </row>
    <row r="92" spans="12:14" s="134" customFormat="1" x14ac:dyDescent="0.35">
      <c r="L92" s="135"/>
      <c r="N92" s="138"/>
    </row>
    <row r="93" spans="12:14" s="134" customFormat="1" x14ac:dyDescent="0.35">
      <c r="L93" s="135"/>
      <c r="N93" s="138"/>
    </row>
    <row r="94" spans="12:14" s="134" customFormat="1" x14ac:dyDescent="0.35">
      <c r="L94" s="135"/>
      <c r="N94" s="138"/>
    </row>
    <row r="95" spans="12:14" s="134" customFormat="1" x14ac:dyDescent="0.35">
      <c r="L95" s="135"/>
      <c r="N95" s="138"/>
    </row>
    <row r="96" spans="12:14" s="134" customFormat="1" x14ac:dyDescent="0.35">
      <c r="L96" s="135"/>
      <c r="N96" s="138"/>
    </row>
    <row r="97" spans="12:14" s="134" customFormat="1" x14ac:dyDescent="0.35">
      <c r="L97" s="135"/>
      <c r="N97" s="138"/>
    </row>
    <row r="98" spans="12:14" s="134" customFormat="1" x14ac:dyDescent="0.35">
      <c r="L98" s="135"/>
      <c r="N98" s="138"/>
    </row>
    <row r="99" spans="12:14" s="134" customFormat="1" x14ac:dyDescent="0.35">
      <c r="L99" s="135"/>
      <c r="N99" s="138"/>
    </row>
    <row r="100" spans="12:14" s="134" customFormat="1" x14ac:dyDescent="0.35">
      <c r="L100" s="135"/>
      <c r="N100" s="138"/>
    </row>
    <row r="101" spans="12:14" s="134" customFormat="1" x14ac:dyDescent="0.35">
      <c r="L101" s="135"/>
      <c r="N101" s="138"/>
    </row>
    <row r="102" spans="12:14" s="134" customFormat="1" x14ac:dyDescent="0.35">
      <c r="L102" s="135"/>
      <c r="N102" s="138"/>
    </row>
    <row r="103" spans="12:14" s="134" customFormat="1" x14ac:dyDescent="0.35">
      <c r="L103" s="135"/>
      <c r="N103" s="138"/>
    </row>
    <row r="104" spans="12:14" s="134" customFormat="1" x14ac:dyDescent="0.35">
      <c r="L104" s="135"/>
      <c r="N104" s="138"/>
    </row>
    <row r="105" spans="12:14" s="134" customFormat="1" x14ac:dyDescent="0.35">
      <c r="L105" s="135"/>
      <c r="N105" s="138"/>
    </row>
    <row r="106" spans="12:14" s="134" customFormat="1" x14ac:dyDescent="0.35">
      <c r="L106" s="135"/>
      <c r="N106" s="138"/>
    </row>
    <row r="107" spans="12:14" s="134" customFormat="1" x14ac:dyDescent="0.35">
      <c r="L107" s="135"/>
      <c r="N107" s="138"/>
    </row>
    <row r="108" spans="12:14" s="134" customFormat="1" x14ac:dyDescent="0.35">
      <c r="L108" s="135"/>
      <c r="N108" s="138"/>
    </row>
    <row r="109" spans="12:14" s="134" customFormat="1" x14ac:dyDescent="0.35">
      <c r="L109" s="135"/>
      <c r="N109" s="138"/>
    </row>
    <row r="110" spans="12:14" s="134" customFormat="1" x14ac:dyDescent="0.35">
      <c r="L110" s="135"/>
      <c r="N110" s="138"/>
    </row>
    <row r="111" spans="12:14" s="134" customFormat="1" x14ac:dyDescent="0.35">
      <c r="L111" s="135"/>
      <c r="N111" s="138"/>
    </row>
    <row r="112" spans="12:14" s="134" customFormat="1" x14ac:dyDescent="0.35">
      <c r="L112" s="135"/>
      <c r="N112" s="138"/>
    </row>
    <row r="113" spans="12:14" s="134" customFormat="1" x14ac:dyDescent="0.35">
      <c r="L113" s="135"/>
      <c r="N113" s="138"/>
    </row>
    <row r="114" spans="12:14" s="134" customFormat="1" x14ac:dyDescent="0.35">
      <c r="L114" s="135"/>
      <c r="N114" s="138"/>
    </row>
    <row r="115" spans="12:14" s="134" customFormat="1" x14ac:dyDescent="0.35">
      <c r="L115" s="135"/>
      <c r="N115" s="138"/>
    </row>
    <row r="116" spans="12:14" s="134" customFormat="1" x14ac:dyDescent="0.35">
      <c r="L116" s="135"/>
      <c r="N116" s="138"/>
    </row>
    <row r="117" spans="12:14" s="134" customFormat="1" x14ac:dyDescent="0.35">
      <c r="L117" s="135"/>
      <c r="N117" s="138"/>
    </row>
    <row r="118" spans="12:14" s="134" customFormat="1" x14ac:dyDescent="0.35">
      <c r="L118" s="135"/>
      <c r="N118" s="138"/>
    </row>
    <row r="119" spans="12:14" s="134" customFormat="1" x14ac:dyDescent="0.35">
      <c r="L119" s="135"/>
      <c r="N119" s="138"/>
    </row>
    <row r="120" spans="12:14" s="134" customFormat="1" x14ac:dyDescent="0.35">
      <c r="L120" s="135"/>
      <c r="N120" s="138"/>
    </row>
    <row r="121" spans="12:14" s="134" customFormat="1" x14ac:dyDescent="0.35">
      <c r="L121" s="135"/>
      <c r="N121" s="138"/>
    </row>
    <row r="122" spans="12:14" s="134" customFormat="1" x14ac:dyDescent="0.35">
      <c r="L122" s="135"/>
      <c r="N122" s="138"/>
    </row>
    <row r="123" spans="12:14" s="134" customFormat="1" x14ac:dyDescent="0.35">
      <c r="L123" s="135"/>
      <c r="N123" s="138"/>
    </row>
    <row r="124" spans="12:14" s="134" customFormat="1" x14ac:dyDescent="0.35">
      <c r="L124" s="135"/>
      <c r="N124" s="138"/>
    </row>
    <row r="125" spans="12:14" s="134" customFormat="1" x14ac:dyDescent="0.35">
      <c r="L125" s="135"/>
      <c r="N125" s="138"/>
    </row>
    <row r="126" spans="12:14" s="134" customFormat="1" x14ac:dyDescent="0.35">
      <c r="L126" s="135"/>
      <c r="N126" s="138"/>
    </row>
    <row r="127" spans="12:14" s="134" customFormat="1" x14ac:dyDescent="0.35">
      <c r="L127" s="135"/>
      <c r="N127" s="138"/>
    </row>
    <row r="128" spans="12:14" s="134" customFormat="1" x14ac:dyDescent="0.35">
      <c r="L128" s="135"/>
      <c r="N128" s="138"/>
    </row>
    <row r="129" spans="12:14" s="134" customFormat="1" x14ac:dyDescent="0.35">
      <c r="L129" s="135"/>
      <c r="N129" s="138"/>
    </row>
    <row r="130" spans="12:14" s="134" customFormat="1" x14ac:dyDescent="0.35">
      <c r="L130" s="135"/>
      <c r="N130" s="138"/>
    </row>
    <row r="131" spans="12:14" s="134" customFormat="1" x14ac:dyDescent="0.35">
      <c r="L131" s="135"/>
      <c r="N131" s="138"/>
    </row>
    <row r="132" spans="12:14" s="134" customFormat="1" x14ac:dyDescent="0.35">
      <c r="L132" s="135"/>
      <c r="N132" s="138"/>
    </row>
    <row r="133" spans="12:14" s="134" customFormat="1" x14ac:dyDescent="0.35">
      <c r="L133" s="135"/>
      <c r="N133" s="138"/>
    </row>
    <row r="134" spans="12:14" s="134" customFormat="1" x14ac:dyDescent="0.35">
      <c r="L134" s="135"/>
      <c r="N134" s="138"/>
    </row>
    <row r="135" spans="12:14" s="134" customFormat="1" x14ac:dyDescent="0.35">
      <c r="L135" s="135"/>
      <c r="N135" s="138"/>
    </row>
    <row r="136" spans="12:14" s="134" customFormat="1" x14ac:dyDescent="0.35">
      <c r="L136" s="135"/>
      <c r="N136" s="138"/>
    </row>
    <row r="137" spans="12:14" s="134" customFormat="1" x14ac:dyDescent="0.35">
      <c r="L137" s="135"/>
      <c r="N137" s="138"/>
    </row>
    <row r="138" spans="12:14" s="134" customFormat="1" x14ac:dyDescent="0.35">
      <c r="L138" s="135"/>
      <c r="N138" s="138"/>
    </row>
    <row r="139" spans="12:14" s="134" customFormat="1" x14ac:dyDescent="0.35">
      <c r="L139" s="135"/>
      <c r="N139" s="138"/>
    </row>
    <row r="140" spans="12:14" s="134" customFormat="1" x14ac:dyDescent="0.35">
      <c r="L140" s="135"/>
      <c r="N140" s="138"/>
    </row>
    <row r="141" spans="12:14" s="134" customFormat="1" x14ac:dyDescent="0.35">
      <c r="L141" s="135"/>
      <c r="N141" s="138"/>
    </row>
    <row r="142" spans="12:14" s="134" customFormat="1" x14ac:dyDescent="0.35">
      <c r="L142" s="135"/>
      <c r="N142" s="138"/>
    </row>
    <row r="143" spans="12:14" s="134" customFormat="1" x14ac:dyDescent="0.35">
      <c r="L143" s="135"/>
      <c r="N143" s="138"/>
    </row>
    <row r="144" spans="12:14" s="134" customFormat="1" x14ac:dyDescent="0.35">
      <c r="L144" s="135"/>
      <c r="N144" s="138"/>
    </row>
    <row r="145" spans="12:14" s="134" customFormat="1" x14ac:dyDescent="0.35">
      <c r="L145" s="135"/>
      <c r="N145" s="138"/>
    </row>
    <row r="146" spans="12:14" s="134" customFormat="1" x14ac:dyDescent="0.35">
      <c r="L146" s="135"/>
      <c r="N146" s="138"/>
    </row>
    <row r="147" spans="12:14" s="134" customFormat="1" x14ac:dyDescent="0.35">
      <c r="L147" s="135"/>
      <c r="N147" s="138"/>
    </row>
    <row r="148" spans="12:14" s="134" customFormat="1" x14ac:dyDescent="0.35">
      <c r="L148" s="135"/>
      <c r="N148" s="138"/>
    </row>
    <row r="149" spans="12:14" s="134" customFormat="1" x14ac:dyDescent="0.35">
      <c r="L149" s="135"/>
      <c r="N149" s="138"/>
    </row>
    <row r="150" spans="12:14" s="134" customFormat="1" x14ac:dyDescent="0.35">
      <c r="L150" s="135"/>
      <c r="N150" s="138"/>
    </row>
    <row r="151" spans="12:14" s="134" customFormat="1" x14ac:dyDescent="0.35">
      <c r="L151" s="135"/>
      <c r="N151" s="138"/>
    </row>
    <row r="152" spans="12:14" s="134" customFormat="1" x14ac:dyDescent="0.35">
      <c r="L152" s="135"/>
      <c r="N152" s="138"/>
    </row>
    <row r="153" spans="12:14" s="134" customFormat="1" x14ac:dyDescent="0.35">
      <c r="L153" s="135"/>
      <c r="N153" s="138"/>
    </row>
    <row r="154" spans="12:14" s="134" customFormat="1" x14ac:dyDescent="0.35">
      <c r="L154" s="135"/>
      <c r="N154" s="138"/>
    </row>
    <row r="155" spans="12:14" s="134" customFormat="1" x14ac:dyDescent="0.35">
      <c r="L155" s="135"/>
      <c r="N155" s="138"/>
    </row>
    <row r="156" spans="12:14" s="134" customFormat="1" x14ac:dyDescent="0.35">
      <c r="L156" s="135"/>
      <c r="N156" s="138"/>
    </row>
    <row r="157" spans="12:14" s="134" customFormat="1" x14ac:dyDescent="0.35">
      <c r="L157" s="135"/>
      <c r="N157" s="138"/>
    </row>
    <row r="158" spans="12:14" s="134" customFormat="1" x14ac:dyDescent="0.35">
      <c r="L158" s="135"/>
      <c r="N158" s="138"/>
    </row>
    <row r="159" spans="12:14" s="134" customFormat="1" x14ac:dyDescent="0.35">
      <c r="L159" s="135"/>
      <c r="N159" s="138"/>
    </row>
    <row r="160" spans="12:14" s="134" customFormat="1" x14ac:dyDescent="0.35">
      <c r="L160" s="135"/>
      <c r="N160" s="138"/>
    </row>
    <row r="161" spans="12:14" s="134" customFormat="1" x14ac:dyDescent="0.35">
      <c r="L161" s="135"/>
      <c r="N161" s="138"/>
    </row>
    <row r="162" spans="12:14" s="134" customFormat="1" x14ac:dyDescent="0.35">
      <c r="L162" s="135"/>
      <c r="N162" s="138"/>
    </row>
    <row r="163" spans="12:14" s="134" customFormat="1" x14ac:dyDescent="0.35">
      <c r="L163" s="135"/>
      <c r="N163" s="138"/>
    </row>
    <row r="164" spans="12:14" s="134" customFormat="1" x14ac:dyDescent="0.35">
      <c r="L164" s="135"/>
      <c r="N164" s="138"/>
    </row>
    <row r="165" spans="12:14" s="134" customFormat="1" x14ac:dyDescent="0.35">
      <c r="L165" s="135"/>
      <c r="N165" s="138"/>
    </row>
    <row r="166" spans="12:14" s="134" customFormat="1" x14ac:dyDescent="0.35">
      <c r="L166" s="135"/>
      <c r="N166" s="138"/>
    </row>
    <row r="167" spans="12:14" s="134" customFormat="1" x14ac:dyDescent="0.35">
      <c r="L167" s="135"/>
      <c r="N167" s="138"/>
    </row>
    <row r="168" spans="12:14" s="134" customFormat="1" x14ac:dyDescent="0.35">
      <c r="L168" s="135"/>
      <c r="N168" s="138"/>
    </row>
    <row r="169" spans="12:14" s="134" customFormat="1" x14ac:dyDescent="0.35">
      <c r="L169" s="135"/>
      <c r="N169" s="138"/>
    </row>
    <row r="170" spans="12:14" s="134" customFormat="1" x14ac:dyDescent="0.35">
      <c r="L170" s="135"/>
      <c r="N170" s="138"/>
    </row>
    <row r="171" spans="12:14" s="134" customFormat="1" x14ac:dyDescent="0.35">
      <c r="L171" s="135"/>
      <c r="N171" s="138"/>
    </row>
    <row r="172" spans="12:14" s="134" customFormat="1" x14ac:dyDescent="0.35">
      <c r="L172" s="135"/>
      <c r="N172" s="138"/>
    </row>
    <row r="173" spans="12:14" s="134" customFormat="1" x14ac:dyDescent="0.35">
      <c r="L173" s="135"/>
      <c r="N173" s="138"/>
    </row>
    <row r="174" spans="12:14" s="134" customFormat="1" x14ac:dyDescent="0.35">
      <c r="L174" s="135"/>
      <c r="N174" s="138"/>
    </row>
    <row r="175" spans="12:14" s="134" customFormat="1" x14ac:dyDescent="0.35">
      <c r="L175" s="135"/>
      <c r="N175" s="138"/>
    </row>
    <row r="176" spans="12:14" s="134" customFormat="1" x14ac:dyDescent="0.35">
      <c r="L176" s="135"/>
      <c r="N176" s="138"/>
    </row>
    <row r="177" spans="12:14" s="134" customFormat="1" x14ac:dyDescent="0.35">
      <c r="L177" s="135"/>
      <c r="N177" s="138"/>
    </row>
    <row r="178" spans="12:14" s="134" customFormat="1" x14ac:dyDescent="0.35">
      <c r="L178" s="135"/>
      <c r="N178" s="138"/>
    </row>
    <row r="179" spans="12:14" s="134" customFormat="1" x14ac:dyDescent="0.35">
      <c r="L179" s="135"/>
      <c r="N179" s="138"/>
    </row>
    <row r="180" spans="12:14" s="134" customFormat="1" x14ac:dyDescent="0.35">
      <c r="L180" s="135"/>
      <c r="N180" s="138"/>
    </row>
    <row r="181" spans="12:14" s="134" customFormat="1" x14ac:dyDescent="0.35">
      <c r="L181" s="135"/>
      <c r="N181" s="138"/>
    </row>
    <row r="182" spans="12:14" s="134" customFormat="1" x14ac:dyDescent="0.35">
      <c r="L182" s="135"/>
      <c r="N182" s="138"/>
    </row>
    <row r="183" spans="12:14" s="134" customFormat="1" x14ac:dyDescent="0.35">
      <c r="L183" s="135"/>
      <c r="N183" s="138"/>
    </row>
    <row r="184" spans="12:14" s="134" customFormat="1" x14ac:dyDescent="0.35">
      <c r="L184" s="135"/>
      <c r="N184" s="138"/>
    </row>
    <row r="185" spans="12:14" s="134" customFormat="1" x14ac:dyDescent="0.35">
      <c r="L185" s="135"/>
      <c r="N185" s="138"/>
    </row>
    <row r="186" spans="12:14" s="134" customFormat="1" x14ac:dyDescent="0.35">
      <c r="L186" s="135"/>
      <c r="N186" s="138"/>
    </row>
    <row r="187" spans="12:14" s="134" customFormat="1" x14ac:dyDescent="0.35">
      <c r="L187" s="135"/>
      <c r="N187" s="138"/>
    </row>
    <row r="188" spans="12:14" s="134" customFormat="1" x14ac:dyDescent="0.35">
      <c r="L188" s="135"/>
      <c r="N188" s="138"/>
    </row>
    <row r="189" spans="12:14" s="134" customFormat="1" x14ac:dyDescent="0.35">
      <c r="L189" s="135"/>
      <c r="N189" s="138"/>
    </row>
    <row r="190" spans="12:14" s="134" customFormat="1" x14ac:dyDescent="0.35">
      <c r="L190" s="135"/>
      <c r="N190" s="138"/>
    </row>
    <row r="191" spans="12:14" s="134" customFormat="1" x14ac:dyDescent="0.35">
      <c r="L191" s="135"/>
      <c r="N191" s="138"/>
    </row>
    <row r="192" spans="12:14" s="134" customFormat="1" x14ac:dyDescent="0.35">
      <c r="L192" s="135"/>
      <c r="N192" s="138"/>
    </row>
    <row r="193" spans="12:14" s="134" customFormat="1" x14ac:dyDescent="0.35">
      <c r="L193" s="135"/>
      <c r="N193" s="138"/>
    </row>
    <row r="194" spans="12:14" s="134" customFormat="1" x14ac:dyDescent="0.35">
      <c r="L194" s="135"/>
      <c r="N194" s="138"/>
    </row>
    <row r="195" spans="12:14" s="134" customFormat="1" x14ac:dyDescent="0.35">
      <c r="L195" s="135"/>
      <c r="N195" s="138"/>
    </row>
    <row r="196" spans="12:14" s="134" customFormat="1" x14ac:dyDescent="0.35">
      <c r="L196" s="135"/>
      <c r="N196" s="138"/>
    </row>
    <row r="197" spans="12:14" s="134" customFormat="1" x14ac:dyDescent="0.35">
      <c r="L197" s="135"/>
      <c r="N197" s="138"/>
    </row>
    <row r="198" spans="12:14" s="134" customFormat="1" x14ac:dyDescent="0.35">
      <c r="L198" s="135"/>
      <c r="N198" s="138"/>
    </row>
    <row r="199" spans="12:14" s="134" customFormat="1" x14ac:dyDescent="0.35">
      <c r="L199" s="135"/>
      <c r="N199" s="138"/>
    </row>
    <row r="200" spans="12:14" s="134" customFormat="1" x14ac:dyDescent="0.35">
      <c r="L200" s="135"/>
      <c r="N200" s="138"/>
    </row>
    <row r="201" spans="12:14" s="134" customFormat="1" x14ac:dyDescent="0.35">
      <c r="L201" s="135"/>
      <c r="N201" s="138"/>
    </row>
    <row r="202" spans="12:14" s="134" customFormat="1" x14ac:dyDescent="0.35">
      <c r="L202" s="135"/>
      <c r="N202" s="138"/>
    </row>
    <row r="203" spans="12:14" s="134" customFormat="1" x14ac:dyDescent="0.35">
      <c r="L203" s="135"/>
      <c r="N203" s="138"/>
    </row>
    <row r="204" spans="12:14" s="134" customFormat="1" x14ac:dyDescent="0.35">
      <c r="L204" s="135"/>
      <c r="N204" s="138"/>
    </row>
    <row r="205" spans="12:14" s="134" customFormat="1" x14ac:dyDescent="0.35">
      <c r="L205" s="135"/>
      <c r="N205" s="138"/>
    </row>
    <row r="206" spans="12:14" s="134" customFormat="1" x14ac:dyDescent="0.35">
      <c r="L206" s="135"/>
      <c r="N206" s="138"/>
    </row>
    <row r="207" spans="12:14" s="134" customFormat="1" x14ac:dyDescent="0.35">
      <c r="L207" s="135"/>
      <c r="N207" s="138"/>
    </row>
    <row r="208" spans="12:14" s="134" customFormat="1" x14ac:dyDescent="0.35">
      <c r="L208" s="135"/>
      <c r="N208" s="138"/>
    </row>
    <row r="209" spans="12:14" s="134" customFormat="1" x14ac:dyDescent="0.35">
      <c r="L209" s="135"/>
      <c r="N209" s="138"/>
    </row>
    <row r="210" spans="12:14" s="134" customFormat="1" x14ac:dyDescent="0.35">
      <c r="L210" s="135"/>
      <c r="N210" s="138"/>
    </row>
    <row r="211" spans="12:14" s="134" customFormat="1" x14ac:dyDescent="0.35">
      <c r="L211" s="135"/>
      <c r="N211" s="138"/>
    </row>
    <row r="212" spans="12:14" s="134" customFormat="1" x14ac:dyDescent="0.35">
      <c r="L212" s="135"/>
      <c r="N212" s="138"/>
    </row>
    <row r="213" spans="12:14" s="134" customFormat="1" x14ac:dyDescent="0.35">
      <c r="L213" s="135"/>
      <c r="N213" s="138"/>
    </row>
    <row r="214" spans="12:14" s="134" customFormat="1" x14ac:dyDescent="0.35">
      <c r="L214" s="135"/>
      <c r="N214" s="138"/>
    </row>
    <row r="215" spans="12:14" s="134" customFormat="1" x14ac:dyDescent="0.35">
      <c r="L215" s="135"/>
      <c r="N215" s="138"/>
    </row>
    <row r="216" spans="12:14" s="134" customFormat="1" x14ac:dyDescent="0.35">
      <c r="L216" s="135"/>
      <c r="N216" s="138"/>
    </row>
    <row r="217" spans="12:14" s="134" customFormat="1" x14ac:dyDescent="0.35">
      <c r="L217" s="135"/>
      <c r="N217" s="138"/>
    </row>
    <row r="218" spans="12:14" s="134" customFormat="1" x14ac:dyDescent="0.35">
      <c r="L218" s="135"/>
      <c r="N218" s="138"/>
    </row>
    <row r="219" spans="12:14" s="134" customFormat="1" x14ac:dyDescent="0.35">
      <c r="L219" s="135"/>
      <c r="N219" s="138"/>
    </row>
    <row r="220" spans="12:14" s="134" customFormat="1" x14ac:dyDescent="0.35">
      <c r="L220" s="135"/>
      <c r="N220" s="138"/>
    </row>
    <row r="221" spans="12:14" s="134" customFormat="1" x14ac:dyDescent="0.35">
      <c r="L221" s="135"/>
      <c r="N221" s="138"/>
    </row>
    <row r="222" spans="12:14" s="134" customFormat="1" x14ac:dyDescent="0.35">
      <c r="L222" s="135"/>
      <c r="N222" s="138"/>
    </row>
    <row r="223" spans="12:14" s="134" customFormat="1" x14ac:dyDescent="0.35">
      <c r="L223" s="135"/>
      <c r="N223" s="138"/>
    </row>
    <row r="224" spans="12:14" s="134" customFormat="1" x14ac:dyDescent="0.35">
      <c r="L224" s="135"/>
      <c r="N224" s="138"/>
    </row>
    <row r="225" spans="12:14" s="134" customFormat="1" x14ac:dyDescent="0.35">
      <c r="L225" s="135"/>
      <c r="N225" s="138"/>
    </row>
    <row r="226" spans="12:14" s="134" customFormat="1" x14ac:dyDescent="0.35">
      <c r="L226" s="135"/>
      <c r="N226" s="138"/>
    </row>
    <row r="227" spans="12:14" s="134" customFormat="1" x14ac:dyDescent="0.35">
      <c r="L227" s="135"/>
      <c r="N227" s="138"/>
    </row>
    <row r="228" spans="12:14" s="134" customFormat="1" x14ac:dyDescent="0.35">
      <c r="L228" s="135"/>
      <c r="N228" s="138"/>
    </row>
    <row r="229" spans="12:14" s="134" customFormat="1" x14ac:dyDescent="0.35">
      <c r="L229" s="135"/>
      <c r="N229" s="138"/>
    </row>
    <row r="230" spans="12:14" s="134" customFormat="1" x14ac:dyDescent="0.35">
      <c r="L230" s="135"/>
      <c r="N230" s="138"/>
    </row>
    <row r="231" spans="12:14" s="134" customFormat="1" x14ac:dyDescent="0.35">
      <c r="L231" s="135"/>
      <c r="N231" s="138"/>
    </row>
    <row r="232" spans="12:14" s="134" customFormat="1" x14ac:dyDescent="0.35">
      <c r="L232" s="135"/>
      <c r="N232" s="138"/>
    </row>
    <row r="233" spans="12:14" s="134" customFormat="1" x14ac:dyDescent="0.35">
      <c r="L233" s="135"/>
      <c r="N233" s="138"/>
    </row>
  </sheetData>
  <sheetProtection formatCells="0" formatColumns="0" formatRows="0" insertColumns="0" insertRows="0" insertHyperlinks="0" deleteColumns="0" deleteRows="0" sort="0" autoFilter="0" pivotTables="0"/>
  <mergeCells count="7">
    <mergeCell ref="B5:C5"/>
    <mergeCell ref="A31:K31"/>
    <mergeCell ref="B2:C2"/>
    <mergeCell ref="B3:C3"/>
    <mergeCell ref="D3:K3"/>
    <mergeCell ref="B4:K4"/>
    <mergeCell ref="D2:J2"/>
  </mergeCells>
  <dataValidations count="3">
    <dataValidation type="list" allowBlank="1" showInputMessage="1" showErrorMessage="1" sqref="D6:D30" xr:uid="{00000000-0002-0000-0900-000000000000}">
      <formula1>INDIRECT("Table43[Fix]")</formula1>
    </dataValidation>
    <dataValidation type="list" allowBlank="1" showInputMessage="1" showErrorMessage="1" sqref="H6:H30" xr:uid="{00000000-0002-0000-0900-000001000000}">
      <formula1>ChangeType</formula1>
    </dataValidation>
    <dataValidation type="list" allowBlank="1" showInputMessage="1" showErrorMessage="1" sqref="I6:I30" xr:uid="{00000000-0002-0000-0900-000002000000}">
      <formula1>INDIRECT(H6)</formula1>
    </dataValidation>
  </dataValidations>
  <pageMargins left="0.7" right="0.7" top="0.75" bottom="0.75" header="0.3" footer="0.3"/>
  <pageSetup scale="73" orientation="landscape"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3000000}">
          <x14:formula1>
            <xm:f>Table!$N$17:$N$29</xm:f>
          </x14:formula1>
          <xm:sqref>G6:G30</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AO158"/>
  <sheetViews>
    <sheetView showGridLines="0" zoomScaleNormal="100" zoomScaleSheetLayoutView="120" workbookViewId="0">
      <selection activeCell="J15" sqref="J15"/>
    </sheetView>
  </sheetViews>
  <sheetFormatPr defaultColWidth="9.1796875" defaultRowHeight="14.5" x14ac:dyDescent="0.35"/>
  <cols>
    <col min="1" max="1" width="1.81640625" style="157" customWidth="1"/>
    <col min="2" max="2" width="4.54296875" style="157" customWidth="1"/>
    <col min="3" max="3" width="8" style="157" customWidth="1"/>
    <col min="4" max="4" width="9.54296875" style="157" customWidth="1"/>
    <col min="5" max="6" width="9.1796875" style="157"/>
    <col min="7" max="7" width="13" style="157" customWidth="1"/>
    <col min="8" max="8" width="5.81640625" style="157" customWidth="1"/>
    <col min="9" max="9" width="12.54296875" style="157" customWidth="1"/>
    <col min="10" max="10" width="45.54296875" style="157" customWidth="1"/>
    <col min="11" max="11" width="2.1796875" style="157" customWidth="1"/>
    <col min="12" max="16" width="9.1796875" style="160" customWidth="1"/>
    <col min="17" max="41" width="9.1796875" style="160"/>
    <col min="42" max="16384" width="9.1796875" style="159"/>
  </cols>
  <sheetData>
    <row r="1" spans="2:10" ht="9" customHeight="1" thickBot="1" x14ac:dyDescent="0.4"/>
    <row r="2" spans="2:10" ht="45" customHeight="1" thickBot="1" x14ac:dyDescent="0.4">
      <c r="B2" s="158"/>
      <c r="C2" s="163"/>
      <c r="D2" s="715" t="s">
        <v>550</v>
      </c>
      <c r="E2" s="715"/>
      <c r="F2" s="715"/>
      <c r="G2" s="715"/>
      <c r="H2" s="715"/>
      <c r="I2" s="715"/>
      <c r="J2" s="164" t="s">
        <v>617</v>
      </c>
    </row>
    <row r="3" spans="2:10" ht="8.25" customHeight="1" thickBot="1" x14ac:dyDescent="0.4">
      <c r="B3" s="716"/>
      <c r="C3" s="717"/>
      <c r="D3" s="717"/>
      <c r="E3" s="717"/>
      <c r="F3" s="717"/>
      <c r="G3" s="717"/>
      <c r="H3" s="717"/>
      <c r="I3" s="717"/>
      <c r="J3" s="718"/>
    </row>
    <row r="4" spans="2:10" x14ac:dyDescent="0.35">
      <c r="B4" s="725" t="s">
        <v>1</v>
      </c>
      <c r="C4" s="726"/>
      <c r="D4" s="726"/>
      <c r="E4" s="727" t="str">
        <f>IF('2. Change Plan'!C4="", "", '2. Change Plan'!C4)</f>
        <v>RFC629598</v>
      </c>
      <c r="F4" s="727"/>
      <c r="G4" s="727"/>
      <c r="H4" s="727"/>
      <c r="I4" s="727"/>
      <c r="J4" s="728"/>
    </row>
    <row r="5" spans="2:10" x14ac:dyDescent="0.35">
      <c r="B5" s="729" t="s">
        <v>552</v>
      </c>
      <c r="C5" s="730"/>
      <c r="D5" s="730"/>
      <c r="E5" s="731" t="str">
        <f>IF('2. Change Plan'!E4="", "", '2. Change Plan'!E4)</f>
        <v>CXE Release 5B - 5.1.0</v>
      </c>
      <c r="F5" s="731"/>
      <c r="G5" s="731"/>
      <c r="H5" s="731"/>
      <c r="I5" s="731"/>
      <c r="J5" s="732"/>
    </row>
    <row r="6" spans="2:10" x14ac:dyDescent="0.35">
      <c r="B6" s="729" t="s">
        <v>620</v>
      </c>
      <c r="C6" s="730"/>
      <c r="D6" s="730"/>
      <c r="E6" s="731" t="e">
        <f>IF('2. Change Plan'!#REF!="", "", '2. Change Plan'!#REF!)</f>
        <v>#REF!</v>
      </c>
      <c r="F6" s="731"/>
      <c r="G6" s="731"/>
      <c r="H6" s="731"/>
      <c r="I6" s="731"/>
      <c r="J6" s="732"/>
    </row>
    <row r="7" spans="2:10" x14ac:dyDescent="0.35">
      <c r="B7" s="729" t="s">
        <v>621</v>
      </c>
      <c r="C7" s="730"/>
      <c r="D7" s="730"/>
      <c r="E7" s="733" t="e">
        <f>IF('2. Change Plan'!#REF!="","",CONCATENATE(TEXT('2. Change Plan'!#REF!,"MMM. DD, YYYY (DDD)")," - ",TEXT('2. Change Plan'!#REF!,"H:MM AM/PM")))</f>
        <v>#REF!</v>
      </c>
      <c r="F7" s="733"/>
      <c r="G7" s="733"/>
      <c r="H7" s="733"/>
      <c r="I7" s="733"/>
      <c r="J7" s="734"/>
    </row>
    <row r="8" spans="2:10" ht="15" thickBot="1" x14ac:dyDescent="0.4">
      <c r="B8" s="729" t="s">
        <v>622</v>
      </c>
      <c r="C8" s="730"/>
      <c r="D8" s="730"/>
      <c r="E8" s="733" t="e">
        <f>IF('2. Change Plan'!#REF!="","",CONCATENATE(TEXT('2. Change Plan'!#REF!,"MMM. DD, YYYY (DDD)")," - ",TEXT('2. Change Plan'!#REF!,"H:MM AM/PM")))</f>
        <v>#REF!</v>
      </c>
      <c r="F8" s="733"/>
      <c r="G8" s="733"/>
      <c r="H8" s="733"/>
      <c r="I8" s="733"/>
      <c r="J8" s="734"/>
    </row>
    <row r="9" spans="2:10" ht="15.75" customHeight="1" thickBot="1" x14ac:dyDescent="0.4">
      <c r="B9" s="722" t="s">
        <v>623</v>
      </c>
      <c r="C9" s="723"/>
      <c r="D9" s="723"/>
      <c r="E9" s="723"/>
      <c r="F9" s="723"/>
      <c r="G9" s="723"/>
      <c r="H9" s="723"/>
      <c r="I9" s="723"/>
      <c r="J9" s="724"/>
    </row>
    <row r="10" spans="2:10" ht="7.5" customHeight="1" thickBot="1" x14ac:dyDescent="0.4">
      <c r="B10" s="719"/>
      <c r="C10" s="720"/>
      <c r="D10" s="720"/>
      <c r="E10" s="720"/>
      <c r="F10" s="720"/>
      <c r="G10" s="720"/>
      <c r="H10" s="720"/>
      <c r="I10" s="720"/>
      <c r="J10" s="721"/>
    </row>
    <row r="11" spans="2:10" x14ac:dyDescent="0.35">
      <c r="B11" s="706" t="s">
        <v>624</v>
      </c>
      <c r="C11" s="707"/>
      <c r="D11" s="707"/>
      <c r="E11" s="707"/>
      <c r="F11" s="707"/>
      <c r="G11" s="707"/>
      <c r="H11" s="707"/>
      <c r="I11" s="707"/>
      <c r="J11" s="708"/>
    </row>
    <row r="12" spans="2:10" ht="38.25" customHeight="1" x14ac:dyDescent="0.35">
      <c r="B12" s="165" t="s">
        <v>554</v>
      </c>
      <c r="C12" s="709" t="s">
        <v>625</v>
      </c>
      <c r="D12" s="709"/>
      <c r="E12" s="709"/>
      <c r="F12" s="709"/>
      <c r="G12" s="166" t="s">
        <v>626</v>
      </c>
      <c r="H12" s="710" t="s">
        <v>627</v>
      </c>
      <c r="I12" s="711"/>
      <c r="J12" s="167" t="s">
        <v>628</v>
      </c>
    </row>
    <row r="13" spans="2:10" ht="6" customHeight="1" x14ac:dyDescent="0.35">
      <c r="B13" s="712"/>
      <c r="C13" s="713"/>
      <c r="D13" s="713"/>
      <c r="E13" s="713"/>
      <c r="F13" s="713"/>
      <c r="G13" s="713"/>
      <c r="H13" s="713"/>
      <c r="I13" s="713"/>
      <c r="J13" s="714"/>
    </row>
    <row r="14" spans="2:10" ht="40.5" customHeight="1" x14ac:dyDescent="0.35">
      <c r="B14" s="165">
        <v>1</v>
      </c>
      <c r="C14" s="697" t="s">
        <v>629</v>
      </c>
      <c r="D14" s="698"/>
      <c r="E14" s="698"/>
      <c r="F14" s="699"/>
      <c r="G14" s="168"/>
      <c r="H14" s="538"/>
      <c r="I14" s="539"/>
      <c r="J14" s="169"/>
    </row>
    <row r="15" spans="2:10" ht="36.75" customHeight="1" x14ac:dyDescent="0.35">
      <c r="B15" s="165">
        <v>2</v>
      </c>
      <c r="C15" s="700" t="s">
        <v>630</v>
      </c>
      <c r="D15" s="698"/>
      <c r="E15" s="698"/>
      <c r="F15" s="699"/>
      <c r="G15" s="168"/>
      <c r="H15" s="538"/>
      <c r="I15" s="539"/>
      <c r="J15" s="169"/>
    </row>
    <row r="16" spans="2:10" ht="73.5" customHeight="1" x14ac:dyDescent="0.35">
      <c r="B16" s="165">
        <v>3</v>
      </c>
      <c r="C16" s="700" t="s">
        <v>631</v>
      </c>
      <c r="D16" s="698"/>
      <c r="E16" s="698"/>
      <c r="F16" s="699"/>
      <c r="G16" s="168"/>
      <c r="H16" s="538"/>
      <c r="I16" s="539"/>
      <c r="J16" s="169"/>
    </row>
    <row r="17" spans="2:10" ht="26.25" customHeight="1" x14ac:dyDescent="0.35">
      <c r="B17" s="165">
        <v>4</v>
      </c>
      <c r="C17" s="700" t="s">
        <v>632</v>
      </c>
      <c r="D17" s="698"/>
      <c r="E17" s="698"/>
      <c r="F17" s="699"/>
      <c r="G17" s="168"/>
      <c r="H17" s="538"/>
      <c r="I17" s="539"/>
      <c r="J17" s="169"/>
    </row>
    <row r="18" spans="2:10" ht="48" customHeight="1" x14ac:dyDescent="0.35">
      <c r="B18" s="165">
        <v>5</v>
      </c>
      <c r="C18" s="697" t="s">
        <v>633</v>
      </c>
      <c r="D18" s="701"/>
      <c r="E18" s="701"/>
      <c r="F18" s="702"/>
      <c r="G18" s="168"/>
      <c r="H18" s="538"/>
      <c r="I18" s="539"/>
      <c r="J18" s="169"/>
    </row>
    <row r="19" spans="2:10" ht="48" customHeight="1" x14ac:dyDescent="0.35">
      <c r="B19" s="165">
        <v>6</v>
      </c>
      <c r="C19" s="697" t="s">
        <v>634</v>
      </c>
      <c r="D19" s="698"/>
      <c r="E19" s="698"/>
      <c r="F19" s="699"/>
      <c r="G19" s="168"/>
      <c r="H19" s="538"/>
      <c r="I19" s="539"/>
      <c r="J19" s="169"/>
    </row>
    <row r="20" spans="2:10" ht="57" customHeight="1" x14ac:dyDescent="0.35">
      <c r="B20" s="165">
        <v>7</v>
      </c>
      <c r="C20" s="703" t="s">
        <v>635</v>
      </c>
      <c r="D20" s="704"/>
      <c r="E20" s="704"/>
      <c r="F20" s="705"/>
      <c r="G20" s="168"/>
      <c r="H20" s="538"/>
      <c r="I20" s="539"/>
      <c r="J20" s="169"/>
    </row>
    <row r="21" spans="2:10" ht="96.75" customHeight="1" x14ac:dyDescent="0.35">
      <c r="B21" s="165">
        <v>8</v>
      </c>
      <c r="C21" s="697" t="s">
        <v>636</v>
      </c>
      <c r="D21" s="698"/>
      <c r="E21" s="698"/>
      <c r="F21" s="699"/>
      <c r="G21" s="168"/>
      <c r="H21" s="538"/>
      <c r="I21" s="539"/>
      <c r="J21" s="169"/>
    </row>
    <row r="22" spans="2:10" ht="72.75" customHeight="1" x14ac:dyDescent="0.35">
      <c r="B22" s="165">
        <v>9</v>
      </c>
      <c r="C22" s="700" t="s">
        <v>637</v>
      </c>
      <c r="D22" s="698"/>
      <c r="E22" s="698"/>
      <c r="F22" s="699"/>
      <c r="G22" s="168"/>
      <c r="H22" s="538"/>
      <c r="I22" s="539"/>
      <c r="J22" s="169"/>
    </row>
    <row r="23" spans="2:10" ht="49.5" customHeight="1" x14ac:dyDescent="0.35">
      <c r="B23" s="165">
        <v>10</v>
      </c>
      <c r="C23" s="700" t="s">
        <v>638</v>
      </c>
      <c r="D23" s="698"/>
      <c r="E23" s="698"/>
      <c r="F23" s="699"/>
      <c r="G23" s="168"/>
      <c r="H23" s="538"/>
      <c r="I23" s="539"/>
      <c r="J23" s="169"/>
    </row>
    <row r="24" spans="2:10" ht="73.5" customHeight="1" x14ac:dyDescent="0.35">
      <c r="B24" s="165">
        <v>11</v>
      </c>
      <c r="C24" s="697" t="s">
        <v>639</v>
      </c>
      <c r="D24" s="698"/>
      <c r="E24" s="698"/>
      <c r="F24" s="699"/>
      <c r="G24" s="168"/>
      <c r="H24" s="538"/>
      <c r="I24" s="539"/>
      <c r="J24" s="169"/>
    </row>
    <row r="25" spans="2:10" ht="50.25" customHeight="1" x14ac:dyDescent="0.35">
      <c r="B25" s="165">
        <v>12</v>
      </c>
      <c r="C25" s="697" t="s">
        <v>640</v>
      </c>
      <c r="D25" s="698"/>
      <c r="E25" s="698"/>
      <c r="F25" s="699"/>
      <c r="G25" s="168"/>
      <c r="H25" s="538"/>
      <c r="I25" s="539"/>
      <c r="J25" s="169"/>
    </row>
    <row r="26" spans="2:10" ht="15" thickBot="1" x14ac:dyDescent="0.4">
      <c r="B26" s="694" t="s">
        <v>570</v>
      </c>
      <c r="C26" s="695"/>
      <c r="D26" s="695"/>
      <c r="E26" s="695"/>
      <c r="F26" s="695"/>
      <c r="G26" s="695"/>
      <c r="H26" s="695"/>
      <c r="I26" s="695"/>
      <c r="J26" s="696"/>
    </row>
    <row r="27" spans="2:10" x14ac:dyDescent="0.35">
      <c r="B27" s="170"/>
      <c r="C27" s="170"/>
      <c r="D27" s="170"/>
      <c r="E27" s="170"/>
      <c r="F27" s="170"/>
      <c r="G27" s="170"/>
      <c r="H27" s="170"/>
      <c r="I27" s="170"/>
      <c r="J27" s="170"/>
    </row>
    <row r="28" spans="2:10" s="160" customFormat="1" x14ac:dyDescent="0.35">
      <c r="B28" s="171"/>
      <c r="C28" s="171"/>
      <c r="D28" s="171"/>
      <c r="E28" s="171"/>
      <c r="F28" s="171"/>
      <c r="G28" s="171"/>
      <c r="H28" s="171"/>
      <c r="I28" s="171"/>
      <c r="J28" s="171"/>
    </row>
    <row r="29" spans="2:10" s="160" customFormat="1" x14ac:dyDescent="0.35">
      <c r="B29" s="171"/>
      <c r="C29" s="171"/>
      <c r="D29" s="171"/>
      <c r="E29" s="171"/>
      <c r="F29" s="171"/>
      <c r="G29" s="171"/>
      <c r="H29" s="171"/>
      <c r="I29" s="171"/>
      <c r="J29" s="171"/>
    </row>
    <row r="30" spans="2:10" s="160" customFormat="1" x14ac:dyDescent="0.35">
      <c r="B30" s="171"/>
      <c r="C30" s="171"/>
      <c r="D30" s="171"/>
      <c r="E30" s="171"/>
      <c r="F30" s="171"/>
      <c r="G30" s="171"/>
      <c r="H30" s="171"/>
      <c r="I30" s="171"/>
      <c r="J30" s="171"/>
    </row>
    <row r="31" spans="2:10" s="160" customFormat="1" x14ac:dyDescent="0.35">
      <c r="B31" s="171"/>
      <c r="C31" s="171"/>
      <c r="D31" s="171"/>
      <c r="E31" s="171"/>
      <c r="F31" s="171"/>
      <c r="G31" s="171"/>
      <c r="H31" s="171"/>
      <c r="I31" s="171"/>
      <c r="J31" s="171"/>
    </row>
    <row r="32" spans="2:10" s="160" customFormat="1" x14ac:dyDescent="0.35">
      <c r="B32" s="171"/>
      <c r="C32" s="171"/>
      <c r="D32" s="171"/>
      <c r="E32" s="171"/>
      <c r="F32" s="171"/>
      <c r="G32" s="171"/>
      <c r="H32" s="171"/>
      <c r="I32" s="171"/>
      <c r="J32" s="171"/>
    </row>
    <row r="33" spans="2:10" s="160" customFormat="1" x14ac:dyDescent="0.35">
      <c r="B33" s="171"/>
      <c r="C33" s="171"/>
      <c r="D33" s="171"/>
      <c r="E33" s="171"/>
      <c r="F33" s="171"/>
      <c r="G33" s="171"/>
      <c r="H33" s="171"/>
      <c r="I33" s="171"/>
      <c r="J33" s="171"/>
    </row>
    <row r="34" spans="2:10" s="160" customFormat="1" x14ac:dyDescent="0.35">
      <c r="B34" s="171"/>
      <c r="C34" s="171"/>
      <c r="D34" s="171"/>
      <c r="E34" s="171"/>
      <c r="F34" s="171"/>
      <c r="G34" s="171"/>
      <c r="H34" s="171"/>
      <c r="I34" s="171"/>
      <c r="J34" s="171"/>
    </row>
    <row r="35" spans="2:10" s="160" customFormat="1" x14ac:dyDescent="0.35">
      <c r="B35" s="171"/>
      <c r="C35" s="171"/>
      <c r="D35" s="171"/>
      <c r="E35" s="171"/>
      <c r="F35" s="171"/>
      <c r="G35" s="171"/>
      <c r="H35" s="171"/>
      <c r="I35" s="171"/>
      <c r="J35" s="171"/>
    </row>
    <row r="36" spans="2:10" s="160" customFormat="1" x14ac:dyDescent="0.35">
      <c r="B36" s="171"/>
      <c r="C36" s="171"/>
      <c r="D36" s="171"/>
      <c r="E36" s="171"/>
      <c r="F36" s="171"/>
      <c r="G36" s="171"/>
      <c r="H36" s="171"/>
      <c r="I36" s="171"/>
      <c r="J36" s="171"/>
    </row>
    <row r="37" spans="2:10" s="160" customFormat="1" x14ac:dyDescent="0.35">
      <c r="B37" s="171"/>
      <c r="C37" s="171"/>
      <c r="D37" s="171"/>
      <c r="E37" s="171"/>
      <c r="F37" s="171"/>
      <c r="G37" s="171"/>
      <c r="H37" s="171"/>
      <c r="I37" s="171"/>
      <c r="J37" s="171"/>
    </row>
    <row r="38" spans="2:10" s="160" customFormat="1" x14ac:dyDescent="0.35">
      <c r="B38" s="171"/>
      <c r="C38" s="171"/>
      <c r="D38" s="171"/>
      <c r="E38" s="171"/>
      <c r="F38" s="171"/>
      <c r="G38" s="171"/>
      <c r="H38" s="171"/>
      <c r="I38" s="171"/>
      <c r="J38" s="171"/>
    </row>
    <row r="39" spans="2:10" s="160" customFormat="1" x14ac:dyDescent="0.35">
      <c r="B39" s="171"/>
      <c r="C39" s="171"/>
      <c r="D39" s="171"/>
      <c r="E39" s="171"/>
      <c r="F39" s="171"/>
      <c r="G39" s="171"/>
      <c r="H39" s="171"/>
      <c r="I39" s="171"/>
      <c r="J39" s="171"/>
    </row>
    <row r="40" spans="2:10" s="160" customFormat="1" x14ac:dyDescent="0.35">
      <c r="B40" s="171"/>
      <c r="C40" s="171"/>
      <c r="D40" s="171"/>
      <c r="E40" s="171"/>
      <c r="F40" s="171"/>
      <c r="G40" s="171"/>
      <c r="H40" s="171"/>
      <c r="I40" s="171"/>
      <c r="J40" s="171"/>
    </row>
    <row r="41" spans="2:10" s="160" customFormat="1" x14ac:dyDescent="0.35">
      <c r="B41" s="171"/>
      <c r="C41" s="171"/>
      <c r="D41" s="171"/>
      <c r="E41" s="171"/>
      <c r="F41" s="171"/>
      <c r="G41" s="171"/>
      <c r="H41" s="171"/>
      <c r="I41" s="171"/>
      <c r="J41" s="171"/>
    </row>
    <row r="42" spans="2:10" s="160" customFormat="1" x14ac:dyDescent="0.35">
      <c r="B42" s="171"/>
      <c r="C42" s="171"/>
      <c r="D42" s="171"/>
      <c r="E42" s="171"/>
      <c r="F42" s="171"/>
      <c r="G42" s="171"/>
      <c r="H42" s="171"/>
      <c r="I42" s="171"/>
      <c r="J42" s="171"/>
    </row>
    <row r="43" spans="2:10" s="160" customFormat="1" x14ac:dyDescent="0.35">
      <c r="B43" s="171"/>
      <c r="C43" s="171"/>
      <c r="D43" s="171"/>
      <c r="E43" s="171"/>
      <c r="F43" s="171"/>
      <c r="G43" s="171"/>
      <c r="H43" s="171"/>
      <c r="I43" s="171"/>
      <c r="J43" s="171"/>
    </row>
    <row r="44" spans="2:10" s="160" customFormat="1" x14ac:dyDescent="0.35">
      <c r="B44" s="171"/>
      <c r="C44" s="171"/>
      <c r="D44" s="171"/>
      <c r="E44" s="171"/>
      <c r="F44" s="171"/>
      <c r="G44" s="171"/>
      <c r="H44" s="171"/>
      <c r="I44" s="171"/>
      <c r="J44" s="171"/>
    </row>
    <row r="45" spans="2:10" s="160" customFormat="1" x14ac:dyDescent="0.35">
      <c r="B45" s="171"/>
      <c r="C45" s="171"/>
      <c r="D45" s="171"/>
      <c r="E45" s="171"/>
      <c r="F45" s="171"/>
      <c r="G45" s="171"/>
      <c r="H45" s="171"/>
      <c r="I45" s="171"/>
      <c r="J45" s="171"/>
    </row>
    <row r="46" spans="2:10" s="160" customFormat="1" x14ac:dyDescent="0.35">
      <c r="B46" s="171"/>
      <c r="C46" s="171"/>
      <c r="D46" s="171"/>
      <c r="E46" s="171"/>
      <c r="F46" s="171"/>
      <c r="G46" s="171"/>
      <c r="H46" s="171"/>
      <c r="I46" s="171"/>
      <c r="J46" s="171"/>
    </row>
    <row r="47" spans="2:10" s="160" customFormat="1" x14ac:dyDescent="0.35"/>
    <row r="48" spans="2:10" s="160" customFormat="1" x14ac:dyDescent="0.35"/>
    <row r="49" s="160" customFormat="1" x14ac:dyDescent="0.35"/>
    <row r="50" s="160" customFormat="1" x14ac:dyDescent="0.35"/>
    <row r="51" s="160" customFormat="1" x14ac:dyDescent="0.35"/>
    <row r="52" s="160" customFormat="1" x14ac:dyDescent="0.35"/>
    <row r="53" s="160" customFormat="1" x14ac:dyDescent="0.35"/>
    <row r="54" s="160" customFormat="1" x14ac:dyDescent="0.35"/>
    <row r="55" s="160" customFormat="1" x14ac:dyDescent="0.35"/>
    <row r="56" s="160" customFormat="1" x14ac:dyDescent="0.35"/>
    <row r="57" s="160" customFormat="1" x14ac:dyDescent="0.35"/>
    <row r="58" s="160" customFormat="1" x14ac:dyDescent="0.35"/>
    <row r="59" s="160" customFormat="1" x14ac:dyDescent="0.35"/>
    <row r="60" s="160" customFormat="1" x14ac:dyDescent="0.35"/>
    <row r="61" s="160" customFormat="1" x14ac:dyDescent="0.35"/>
    <row r="62" s="160" customFormat="1" x14ac:dyDescent="0.35"/>
    <row r="63" s="160" customFormat="1" x14ac:dyDescent="0.35"/>
    <row r="64" s="160" customFormat="1" x14ac:dyDescent="0.35"/>
    <row r="65" s="160" customFormat="1" x14ac:dyDescent="0.35"/>
    <row r="66" s="160" customFormat="1" x14ac:dyDescent="0.35"/>
    <row r="67" s="160" customFormat="1" x14ac:dyDescent="0.35"/>
    <row r="68" s="160" customFormat="1" x14ac:dyDescent="0.35"/>
    <row r="69" s="160" customFormat="1" x14ac:dyDescent="0.35"/>
    <row r="70" s="160" customFormat="1" x14ac:dyDescent="0.35"/>
    <row r="71" s="160" customFormat="1" x14ac:dyDescent="0.35"/>
    <row r="72" s="160" customFormat="1" x14ac:dyDescent="0.35"/>
    <row r="73" s="160" customFormat="1" x14ac:dyDescent="0.35"/>
    <row r="74" s="160" customFormat="1" x14ac:dyDescent="0.35"/>
    <row r="75" s="160" customFormat="1" x14ac:dyDescent="0.35"/>
    <row r="76" s="160" customFormat="1" x14ac:dyDescent="0.35"/>
    <row r="77" s="160" customFormat="1" x14ac:dyDescent="0.35"/>
    <row r="78" s="160" customFormat="1" x14ac:dyDescent="0.35"/>
    <row r="79" s="160" customFormat="1" x14ac:dyDescent="0.35"/>
    <row r="80" s="160" customFormat="1" x14ac:dyDescent="0.35"/>
    <row r="81" s="160" customFormat="1" x14ac:dyDescent="0.35"/>
    <row r="82" s="160" customFormat="1" x14ac:dyDescent="0.35"/>
    <row r="83" s="160" customFormat="1" x14ac:dyDescent="0.35"/>
    <row r="84" s="160" customFormat="1" x14ac:dyDescent="0.35"/>
    <row r="85" s="160" customFormat="1" x14ac:dyDescent="0.35"/>
    <row r="86" s="160" customFormat="1" x14ac:dyDescent="0.35"/>
    <row r="87" s="160" customFormat="1" x14ac:dyDescent="0.35"/>
    <row r="88" s="160" customFormat="1" x14ac:dyDescent="0.35"/>
    <row r="89" s="160" customFormat="1" x14ac:dyDescent="0.35"/>
    <row r="90" s="160" customFormat="1" x14ac:dyDescent="0.35"/>
    <row r="91" s="160" customFormat="1" x14ac:dyDescent="0.35"/>
    <row r="92" s="160" customFormat="1" x14ac:dyDescent="0.35"/>
    <row r="93" s="160" customFormat="1" x14ac:dyDescent="0.35"/>
    <row r="94" s="160" customFormat="1" x14ac:dyDescent="0.35"/>
    <row r="95" s="160" customFormat="1" x14ac:dyDescent="0.35"/>
    <row r="96" s="160" customFormat="1" x14ac:dyDescent="0.35"/>
    <row r="97" s="160" customFormat="1" x14ac:dyDescent="0.35"/>
    <row r="98" s="160" customFormat="1" x14ac:dyDescent="0.35"/>
    <row r="99" s="160" customFormat="1" x14ac:dyDescent="0.35"/>
    <row r="100" s="160" customFormat="1" x14ac:dyDescent="0.35"/>
    <row r="101" s="160" customFormat="1" x14ac:dyDescent="0.35"/>
    <row r="102" s="160" customFormat="1" x14ac:dyDescent="0.35"/>
    <row r="103" s="160" customFormat="1" x14ac:dyDescent="0.35"/>
    <row r="104" s="160" customFormat="1" x14ac:dyDescent="0.35"/>
    <row r="105" s="160" customFormat="1" x14ac:dyDescent="0.35"/>
    <row r="106" s="160" customFormat="1" x14ac:dyDescent="0.35"/>
    <row r="107" s="160" customFormat="1" x14ac:dyDescent="0.35"/>
    <row r="108" s="160" customFormat="1" x14ac:dyDescent="0.35"/>
    <row r="109" s="160" customFormat="1" x14ac:dyDescent="0.35"/>
    <row r="110" s="160" customFormat="1" x14ac:dyDescent="0.35"/>
    <row r="111" s="160" customFormat="1" x14ac:dyDescent="0.35"/>
    <row r="112" s="160" customFormat="1" x14ac:dyDescent="0.35"/>
    <row r="113" s="160" customFormat="1" x14ac:dyDescent="0.35"/>
    <row r="114" s="160" customFormat="1" x14ac:dyDescent="0.35"/>
    <row r="115" s="160" customFormat="1" x14ac:dyDescent="0.35"/>
    <row r="116" s="160" customFormat="1" x14ac:dyDescent="0.35"/>
    <row r="117" s="160" customFormat="1" x14ac:dyDescent="0.35"/>
    <row r="118" s="160" customFormat="1" x14ac:dyDescent="0.35"/>
    <row r="119" s="160" customFormat="1" x14ac:dyDescent="0.35"/>
    <row r="120" s="160" customFormat="1" x14ac:dyDescent="0.35"/>
    <row r="121" s="160" customFormat="1" x14ac:dyDescent="0.35"/>
    <row r="122" s="160" customFormat="1" x14ac:dyDescent="0.35"/>
    <row r="123" s="160" customFormat="1" x14ac:dyDescent="0.35"/>
    <row r="124" s="160" customFormat="1" x14ac:dyDescent="0.35"/>
    <row r="125" s="160" customFormat="1" x14ac:dyDescent="0.35"/>
    <row r="126" s="160" customFormat="1" x14ac:dyDescent="0.35"/>
    <row r="127" s="160" customFormat="1" x14ac:dyDescent="0.35"/>
    <row r="128" s="160" customFormat="1" x14ac:dyDescent="0.35"/>
    <row r="129" s="160" customFormat="1" x14ac:dyDescent="0.35"/>
    <row r="130" s="160" customFormat="1" x14ac:dyDescent="0.35"/>
    <row r="131" s="160" customFormat="1" x14ac:dyDescent="0.35"/>
    <row r="132" s="160" customFormat="1" x14ac:dyDescent="0.35"/>
    <row r="133" s="160" customFormat="1" x14ac:dyDescent="0.35"/>
    <row r="134" s="160" customFormat="1" x14ac:dyDescent="0.35"/>
    <row r="135" s="160" customFormat="1" x14ac:dyDescent="0.35"/>
    <row r="136" s="160" customFormat="1" x14ac:dyDescent="0.35"/>
    <row r="137" s="160" customFormat="1" x14ac:dyDescent="0.35"/>
    <row r="138" s="160" customFormat="1" x14ac:dyDescent="0.35"/>
    <row r="139" s="160" customFormat="1" x14ac:dyDescent="0.35"/>
    <row r="140" s="160" customFormat="1" x14ac:dyDescent="0.35"/>
    <row r="141" s="160" customFormat="1" x14ac:dyDescent="0.35"/>
    <row r="142" s="160" customFormat="1" x14ac:dyDescent="0.35"/>
    <row r="143" s="160" customFormat="1" x14ac:dyDescent="0.35"/>
    <row r="144" s="160" customFormat="1" x14ac:dyDescent="0.35"/>
    <row r="145" s="160" customFormat="1" x14ac:dyDescent="0.35"/>
    <row r="146" s="160" customFormat="1" x14ac:dyDescent="0.35"/>
    <row r="147" s="160" customFormat="1" x14ac:dyDescent="0.35"/>
    <row r="148" s="160" customFormat="1" x14ac:dyDescent="0.35"/>
    <row r="149" s="160" customFormat="1" x14ac:dyDescent="0.35"/>
    <row r="150" s="160" customFormat="1" x14ac:dyDescent="0.35"/>
    <row r="151" s="160" customFormat="1" x14ac:dyDescent="0.35"/>
    <row r="152" s="160" customFormat="1" x14ac:dyDescent="0.35"/>
    <row r="153" s="160" customFormat="1" x14ac:dyDescent="0.35"/>
    <row r="154" s="160" customFormat="1" x14ac:dyDescent="0.35"/>
    <row r="155" s="160" customFormat="1" x14ac:dyDescent="0.35"/>
    <row r="156" s="160" customFormat="1" x14ac:dyDescent="0.35"/>
    <row r="157" s="160" customFormat="1" x14ac:dyDescent="0.35"/>
    <row r="158" s="160" customFormat="1" x14ac:dyDescent="0.35"/>
  </sheetData>
  <mergeCells count="43">
    <mergeCell ref="D2:I2"/>
    <mergeCell ref="B3:J3"/>
    <mergeCell ref="B10:J10"/>
    <mergeCell ref="B9:J9"/>
    <mergeCell ref="B4:D4"/>
    <mergeCell ref="E4:J4"/>
    <mergeCell ref="B5:D5"/>
    <mergeCell ref="E5:J5"/>
    <mergeCell ref="B6:D6"/>
    <mergeCell ref="E6:J6"/>
    <mergeCell ref="B7:D7"/>
    <mergeCell ref="E7:J7"/>
    <mergeCell ref="B8:D8"/>
    <mergeCell ref="E8:J8"/>
    <mergeCell ref="B11:J11"/>
    <mergeCell ref="C12:F12"/>
    <mergeCell ref="H12:I12"/>
    <mergeCell ref="B13:J13"/>
    <mergeCell ref="C14:F14"/>
    <mergeCell ref="H14:I14"/>
    <mergeCell ref="C15:F15"/>
    <mergeCell ref="H15:I15"/>
    <mergeCell ref="C16:F16"/>
    <mergeCell ref="H16:I16"/>
    <mergeCell ref="C17:F17"/>
    <mergeCell ref="H17:I17"/>
    <mergeCell ref="C18:F18"/>
    <mergeCell ref="H18:I18"/>
    <mergeCell ref="C19:F19"/>
    <mergeCell ref="H19:I19"/>
    <mergeCell ref="C20:F20"/>
    <mergeCell ref="H20:I20"/>
    <mergeCell ref="C21:F21"/>
    <mergeCell ref="H21:I21"/>
    <mergeCell ref="C22:F22"/>
    <mergeCell ref="H22:I22"/>
    <mergeCell ref="C23:F23"/>
    <mergeCell ref="H23:I23"/>
    <mergeCell ref="B26:J26"/>
    <mergeCell ref="C24:F24"/>
    <mergeCell ref="H24:I24"/>
    <mergeCell ref="C25:F25"/>
    <mergeCell ref="H25:I25"/>
  </mergeCells>
  <conditionalFormatting sqref="H24:J24">
    <cfRule type="expression" dxfId="58" priority="7">
      <formula>$G24="No"</formula>
    </cfRule>
    <cfRule type="expression" dxfId="57" priority="8">
      <formula>$H24="Yes"</formula>
    </cfRule>
    <cfRule type="expression" dxfId="56" priority="9">
      <formula>$G24="Yes"</formula>
    </cfRule>
  </conditionalFormatting>
  <conditionalFormatting sqref="H25:J25">
    <cfRule type="expression" dxfId="55" priority="4">
      <formula>$G25="No"</formula>
    </cfRule>
    <cfRule type="expression" dxfId="54" priority="5">
      <formula>$H25="Yes"</formula>
    </cfRule>
    <cfRule type="expression" dxfId="53" priority="6">
      <formula>$G25="Yes"</formula>
    </cfRule>
  </conditionalFormatting>
  <conditionalFormatting sqref="H17:J17">
    <cfRule type="expression" dxfId="52" priority="37">
      <formula>$G17="No"</formula>
    </cfRule>
    <cfRule type="expression" dxfId="51" priority="38">
      <formula>$H17="Yes"</formula>
    </cfRule>
    <cfRule type="expression" dxfId="50" priority="39">
      <formula>$G17="Yes"</formula>
    </cfRule>
  </conditionalFormatting>
  <conditionalFormatting sqref="H15:J15">
    <cfRule type="expression" dxfId="49" priority="34">
      <formula>$G15="No"</formula>
    </cfRule>
    <cfRule type="expression" dxfId="48" priority="35">
      <formula>$H15="Yes"</formula>
    </cfRule>
    <cfRule type="expression" dxfId="47" priority="36">
      <formula>$G15="Yes"</formula>
    </cfRule>
  </conditionalFormatting>
  <conditionalFormatting sqref="H16:J16">
    <cfRule type="expression" dxfId="46" priority="31">
      <formula>$G16="No"</formula>
    </cfRule>
    <cfRule type="expression" dxfId="45" priority="32">
      <formula>$H16="Yes"</formula>
    </cfRule>
    <cfRule type="expression" dxfId="44" priority="33">
      <formula>$G16="Yes"</formula>
    </cfRule>
  </conditionalFormatting>
  <conditionalFormatting sqref="G14:J14">
    <cfRule type="expression" dxfId="43" priority="28">
      <formula>$G14="No"</formula>
    </cfRule>
    <cfRule type="expression" dxfId="42" priority="29">
      <formula>$H14="Yes"</formula>
    </cfRule>
    <cfRule type="expression" dxfId="41" priority="30">
      <formula>$G14="Yes"</formula>
    </cfRule>
  </conditionalFormatting>
  <conditionalFormatting sqref="H18:J18">
    <cfRule type="expression" dxfId="40" priority="25">
      <formula>$G18="No"</formula>
    </cfRule>
    <cfRule type="expression" dxfId="39" priority="26">
      <formula>$H18="Yes"</formula>
    </cfRule>
    <cfRule type="expression" dxfId="38" priority="27">
      <formula>$G18="Yes"</formula>
    </cfRule>
  </conditionalFormatting>
  <conditionalFormatting sqref="H19:J19">
    <cfRule type="expression" dxfId="37" priority="22">
      <formula>$G19="No"</formula>
    </cfRule>
    <cfRule type="expression" dxfId="36" priority="23">
      <formula>$H19="Yes"</formula>
    </cfRule>
    <cfRule type="expression" dxfId="35" priority="24">
      <formula>$G19="Yes"</formula>
    </cfRule>
  </conditionalFormatting>
  <conditionalFormatting sqref="H20:J20">
    <cfRule type="expression" dxfId="34" priority="19">
      <formula>$G20="No"</formula>
    </cfRule>
    <cfRule type="expression" dxfId="33" priority="20">
      <formula>$H20="Yes"</formula>
    </cfRule>
    <cfRule type="expression" dxfId="32" priority="21">
      <formula>$G20="Yes"</formula>
    </cfRule>
  </conditionalFormatting>
  <conditionalFormatting sqref="H21:J21">
    <cfRule type="expression" dxfId="31" priority="16">
      <formula>$G21="No"</formula>
    </cfRule>
    <cfRule type="expression" dxfId="30" priority="17">
      <formula>$H21="Yes"</formula>
    </cfRule>
    <cfRule type="expression" dxfId="29" priority="18">
      <formula>$G21="Yes"</formula>
    </cfRule>
  </conditionalFormatting>
  <conditionalFormatting sqref="H22:J22">
    <cfRule type="expression" dxfId="28" priority="13">
      <formula>$G22="No"</formula>
    </cfRule>
    <cfRule type="expression" dxfId="27" priority="14">
      <formula>$H22="Yes"</formula>
    </cfRule>
    <cfRule type="expression" dxfId="26" priority="15">
      <formula>$G22="Yes"</formula>
    </cfRule>
  </conditionalFormatting>
  <conditionalFormatting sqref="H23:J23">
    <cfRule type="expression" dxfId="25" priority="10">
      <formula>$G23="No"</formula>
    </cfRule>
    <cfRule type="expression" dxfId="24" priority="11">
      <formula>$H23="Yes"</formula>
    </cfRule>
    <cfRule type="expression" dxfId="23" priority="12">
      <formula>$G23="Yes"</formula>
    </cfRule>
  </conditionalFormatting>
  <conditionalFormatting sqref="G15:G25">
    <cfRule type="expression" dxfId="22" priority="1">
      <formula>$G15="No"</formula>
    </cfRule>
    <cfRule type="expression" dxfId="21" priority="2">
      <formula>$H15="Yes"</formula>
    </cfRule>
    <cfRule type="expression" dxfId="20" priority="3">
      <formula>$G15="Yes"</formula>
    </cfRule>
  </conditionalFormatting>
  <dataValidations count="1">
    <dataValidation type="list" showInputMessage="1" showErrorMessage="1" sqref="H14:I25" xr:uid="{00000000-0002-0000-0A00-000000000000}">
      <formula1>INDIRECT("Table2241[Yes / No / N/A]")</formula1>
    </dataValidation>
  </dataValidations>
  <pageMargins left="0.7" right="0.7" top="0.75" bottom="0.75" header="0.3" footer="0.3"/>
  <pageSetup scale="48" orientation="landscape" r:id="rId1"/>
  <rowBreaks count="1" manualBreakCount="1">
    <brk id="27" min="1" max="18" man="1"/>
  </rowBreaks>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1000000}">
          <x14:formula1>
            <xm:f>Table!$K$14:$K$15</xm:f>
          </x14:formula1>
          <xm:sqref>G14:G25</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outlinePr summaryBelow="0" summaryRight="0"/>
  </sheetPr>
  <dimension ref="A1:N556"/>
  <sheetViews>
    <sheetView showGridLines="0" showZeros="0" zoomScale="86" zoomScaleNormal="86" zoomScaleSheetLayoutView="100" workbookViewId="0">
      <selection activeCell="J7" sqref="J7"/>
    </sheetView>
  </sheetViews>
  <sheetFormatPr defaultColWidth="9.1796875" defaultRowHeight="14.5" outlineLevelRow="1" x14ac:dyDescent="0.35"/>
  <cols>
    <col min="1" max="1" width="1.81640625" style="219" customWidth="1"/>
    <col min="2" max="2" width="15.54296875" style="219" customWidth="1"/>
    <col min="3" max="3" width="8" style="219" customWidth="1"/>
    <col min="4" max="4" width="9.1796875" style="219"/>
    <col min="5" max="5" width="22.453125" style="219" customWidth="1"/>
    <col min="6" max="7" width="24.54296875" style="219" customWidth="1"/>
    <col min="8" max="8" width="20.453125" style="219" customWidth="1"/>
    <col min="9" max="9" width="1.81640625" style="219" customWidth="1"/>
    <col min="10" max="10" width="22" style="219" customWidth="1"/>
    <col min="11" max="11" width="16.81640625" style="219" customWidth="1"/>
    <col min="12" max="12" width="1.81640625" style="219" customWidth="1"/>
    <col min="13" max="13" width="8.81640625" style="219" customWidth="1"/>
    <col min="14" max="14" width="4.54296875" style="219" customWidth="1"/>
    <col min="15" max="16" width="9.1796875" style="219" customWidth="1"/>
    <col min="17" max="16384" width="9.1796875" style="219"/>
  </cols>
  <sheetData>
    <row r="1" spans="1:14" ht="15" thickBot="1" x14ac:dyDescent="0.4">
      <c r="A1" s="358"/>
      <c r="B1" s="359"/>
      <c r="C1" s="359"/>
      <c r="D1" s="359"/>
      <c r="E1" s="359"/>
      <c r="F1" s="359"/>
      <c r="G1" s="359"/>
      <c r="H1" s="359"/>
      <c r="I1" s="359"/>
      <c r="J1" s="360"/>
      <c r="K1" s="360"/>
      <c r="L1" s="360"/>
      <c r="M1" s="361"/>
      <c r="N1" s="361"/>
    </row>
    <row r="2" spans="1:14" ht="12" customHeight="1" x14ac:dyDescent="0.35">
      <c r="A2" s="362" t="s">
        <v>641</v>
      </c>
      <c r="B2" s="735" t="s">
        <v>642</v>
      </c>
      <c r="C2" s="736"/>
      <c r="D2" s="736"/>
      <c r="E2" s="736"/>
      <c r="F2" s="736"/>
      <c r="G2" s="736"/>
      <c r="H2" s="741" t="s">
        <v>643</v>
      </c>
      <c r="I2" s="363"/>
      <c r="J2" s="360"/>
      <c r="K2" s="360"/>
      <c r="L2" s="360"/>
      <c r="M2" s="361"/>
      <c r="N2" s="361"/>
    </row>
    <row r="3" spans="1:14" ht="15" customHeight="1" x14ac:dyDescent="0.35">
      <c r="A3" s="362"/>
      <c r="B3" s="737"/>
      <c r="C3" s="738"/>
      <c r="D3" s="738"/>
      <c r="E3" s="738"/>
      <c r="F3" s="738"/>
      <c r="G3" s="738"/>
      <c r="H3" s="742"/>
      <c r="I3" s="363"/>
      <c r="J3" s="360"/>
      <c r="K3" s="360"/>
      <c r="L3" s="360"/>
      <c r="M3" s="361"/>
      <c r="N3" s="361"/>
    </row>
    <row r="4" spans="1:14" ht="0.75" customHeight="1" x14ac:dyDescent="0.35">
      <c r="A4" s="362"/>
      <c r="B4" s="737"/>
      <c r="C4" s="738"/>
      <c r="D4" s="738"/>
      <c r="E4" s="738"/>
      <c r="F4" s="738"/>
      <c r="G4" s="738"/>
      <c r="H4" s="742"/>
      <c r="I4" s="363"/>
      <c r="J4" s="360"/>
      <c r="K4" s="360"/>
      <c r="L4" s="360"/>
      <c r="M4" s="361"/>
      <c r="N4" s="361"/>
    </row>
    <row r="5" spans="1:14" s="221" customFormat="1" ht="21.75" customHeight="1" thickBot="1" x14ac:dyDescent="0.4">
      <c r="A5" s="362"/>
      <c r="B5" s="739"/>
      <c r="C5" s="740"/>
      <c r="D5" s="740"/>
      <c r="E5" s="740"/>
      <c r="F5" s="740"/>
      <c r="G5" s="740"/>
      <c r="H5" s="743"/>
      <c r="I5" s="363"/>
      <c r="J5" s="10"/>
      <c r="K5" s="10"/>
      <c r="L5" s="10"/>
      <c r="M5" s="364"/>
      <c r="N5" s="364"/>
    </row>
    <row r="6" spans="1:14" ht="15" customHeight="1" x14ac:dyDescent="0.35">
      <c r="A6" s="365"/>
      <c r="B6" s="744" t="s">
        <v>1</v>
      </c>
      <c r="C6" s="745"/>
      <c r="D6" s="746" t="str">
        <f>'1. Release Checklist'!E3</f>
        <v>RFC629598</v>
      </c>
      <c r="E6" s="747"/>
      <c r="F6" s="747"/>
      <c r="G6" s="747"/>
      <c r="H6" s="748"/>
      <c r="I6" s="363"/>
      <c r="J6" s="366"/>
      <c r="K6" s="366"/>
      <c r="L6" s="366"/>
      <c r="M6" s="367"/>
      <c r="N6" s="368"/>
    </row>
    <row r="7" spans="1:14" ht="15" customHeight="1" thickBot="1" x14ac:dyDescent="0.4">
      <c r="A7" s="365"/>
      <c r="B7" s="749" t="s">
        <v>62</v>
      </c>
      <c r="C7" s="750"/>
      <c r="D7" s="751" t="str">
        <f>'1. Release Checklist'!E4</f>
        <v>CXE Release 5B - 5.1.0</v>
      </c>
      <c r="E7" s="752"/>
      <c r="F7" s="752"/>
      <c r="G7" s="752"/>
      <c r="H7" s="753"/>
      <c r="I7" s="363"/>
      <c r="J7" s="366"/>
      <c r="K7" s="366"/>
      <c r="L7" s="366"/>
      <c r="M7" s="367"/>
      <c r="N7" s="368"/>
    </row>
    <row r="8" spans="1:14" s="221" customFormat="1" ht="22.5" customHeight="1" x14ac:dyDescent="0.35">
      <c r="A8" s="369"/>
      <c r="B8" s="762" t="s">
        <v>644</v>
      </c>
      <c r="C8" s="763"/>
      <c r="D8" s="763"/>
      <c r="E8" s="763"/>
      <c r="F8" s="763"/>
      <c r="G8" s="763"/>
      <c r="H8" s="764"/>
      <c r="I8" s="363"/>
      <c r="J8" s="10"/>
      <c r="K8" s="10"/>
      <c r="L8" s="10"/>
      <c r="M8" s="364"/>
      <c r="N8" s="364"/>
    </row>
    <row r="9" spans="1:14" s="221" customFormat="1" ht="23.25" customHeight="1" thickBot="1" x14ac:dyDescent="0.4">
      <c r="A9" s="370"/>
      <c r="B9" s="765" t="s">
        <v>645</v>
      </c>
      <c r="C9" s="766"/>
      <c r="D9" s="766"/>
      <c r="E9" s="766"/>
      <c r="F9" s="766"/>
      <c r="G9" s="766"/>
      <c r="H9" s="767"/>
      <c r="I9" s="363"/>
      <c r="J9" s="10"/>
      <c r="K9" s="10"/>
      <c r="L9" s="10"/>
      <c r="M9" s="364"/>
      <c r="N9" s="364"/>
    </row>
    <row r="10" spans="1:14" s="221" customFormat="1" ht="15.75" customHeight="1" thickBot="1" x14ac:dyDescent="0.4">
      <c r="A10" s="371"/>
      <c r="B10" s="768" t="s">
        <v>646</v>
      </c>
      <c r="C10" s="769"/>
      <c r="D10" s="769"/>
      <c r="E10" s="769"/>
      <c r="F10" s="769"/>
      <c r="G10" s="769"/>
      <c r="H10" s="770"/>
      <c r="I10" s="363"/>
      <c r="J10" s="10"/>
      <c r="K10" s="10"/>
      <c r="L10" s="10"/>
      <c r="M10" s="364"/>
      <c r="N10" s="364"/>
    </row>
    <row r="11" spans="1:14" s="221" customFormat="1" ht="15.75" customHeight="1" collapsed="1" thickBot="1" x14ac:dyDescent="0.4">
      <c r="A11" s="371"/>
      <c r="B11" s="771" t="s">
        <v>647</v>
      </c>
      <c r="C11" s="772"/>
      <c r="D11" s="772"/>
      <c r="E11" s="772"/>
      <c r="F11" s="772"/>
      <c r="G11" s="772"/>
      <c r="H11" s="773"/>
      <c r="I11" s="360"/>
      <c r="J11" s="10"/>
      <c r="K11" s="10"/>
      <c r="L11" s="10"/>
      <c r="M11" s="364"/>
      <c r="N11" s="364"/>
    </row>
    <row r="12" spans="1:14" s="221" customFormat="1" ht="15.75" hidden="1" customHeight="1" outlineLevel="1" x14ac:dyDescent="0.35">
      <c r="A12" s="363"/>
      <c r="B12" s="774" t="s">
        <v>648</v>
      </c>
      <c r="C12" s="775"/>
      <c r="D12" s="775"/>
      <c r="E12" s="775"/>
      <c r="F12" s="775"/>
      <c r="G12" s="775"/>
      <c r="H12" s="776"/>
      <c r="I12" s="360"/>
      <c r="J12" s="10"/>
      <c r="K12" s="10"/>
      <c r="L12" s="10"/>
      <c r="M12" s="364"/>
      <c r="N12" s="364"/>
    </row>
    <row r="13" spans="1:14" s="221" customFormat="1" ht="24" hidden="1" customHeight="1" outlineLevel="1" thickBot="1" x14ac:dyDescent="0.4">
      <c r="A13" s="363"/>
      <c r="B13" s="777"/>
      <c r="C13" s="778"/>
      <c r="D13" s="778"/>
      <c r="E13" s="778"/>
      <c r="F13" s="778"/>
      <c r="G13" s="778"/>
      <c r="H13" s="779"/>
      <c r="I13" s="360"/>
      <c r="J13" s="10"/>
      <c r="K13" s="10"/>
      <c r="L13" s="10"/>
      <c r="M13" s="364"/>
      <c r="N13" s="364"/>
    </row>
    <row r="14" spans="1:14" s="221" customFormat="1" ht="15.75" hidden="1" customHeight="1" outlineLevel="1" thickBot="1" x14ac:dyDescent="0.3">
      <c r="A14" s="372"/>
      <c r="B14" s="780"/>
      <c r="C14" s="781"/>
      <c r="D14" s="781"/>
      <c r="E14" s="781"/>
      <c r="F14" s="781"/>
      <c r="G14" s="781"/>
      <c r="H14" s="782"/>
      <c r="I14" s="10"/>
      <c r="J14" s="10"/>
      <c r="K14" s="10"/>
      <c r="L14" s="10"/>
      <c r="M14" s="364"/>
      <c r="N14" s="364"/>
    </row>
    <row r="15" spans="1:14" s="221" customFormat="1" ht="15.75" hidden="1" customHeight="1" outlineLevel="1" thickBot="1" x14ac:dyDescent="0.3">
      <c r="A15" s="372"/>
      <c r="B15" s="756" t="s">
        <v>649</v>
      </c>
      <c r="C15" s="757"/>
      <c r="D15" s="757"/>
      <c r="E15" s="758"/>
      <c r="F15" s="222"/>
      <c r="G15" s="223"/>
      <c r="H15" s="224"/>
      <c r="I15" s="10"/>
      <c r="J15" s="10"/>
      <c r="K15" s="10"/>
      <c r="L15" s="10"/>
      <c r="M15" s="364"/>
      <c r="N15" s="364"/>
    </row>
    <row r="16" spans="1:14" s="221" customFormat="1" ht="15.75" hidden="1" customHeight="1" outlineLevel="1" thickBot="1" x14ac:dyDescent="0.3">
      <c r="A16" s="372"/>
      <c r="B16" s="756" t="s">
        <v>650</v>
      </c>
      <c r="C16" s="757"/>
      <c r="D16" s="757"/>
      <c r="E16" s="758"/>
      <c r="F16" s="222"/>
      <c r="G16" s="223"/>
      <c r="H16" s="224"/>
      <c r="I16" s="10"/>
      <c r="J16" s="10"/>
      <c r="K16" s="10"/>
      <c r="L16" s="10"/>
      <c r="M16" s="364"/>
      <c r="N16" s="364"/>
    </row>
    <row r="17" spans="1:14" s="221" customFormat="1" ht="15.75" hidden="1" customHeight="1" outlineLevel="1" thickBot="1" x14ac:dyDescent="0.3">
      <c r="A17" s="372"/>
      <c r="B17" s="756" t="s">
        <v>651</v>
      </c>
      <c r="C17" s="757"/>
      <c r="D17" s="757"/>
      <c r="E17" s="758"/>
      <c r="F17" s="225" t="s">
        <v>652</v>
      </c>
      <c r="G17" s="223"/>
      <c r="H17" s="224"/>
      <c r="I17" s="10"/>
      <c r="J17" s="754" t="s">
        <v>653</v>
      </c>
      <c r="K17" s="755"/>
      <c r="L17" s="10"/>
      <c r="M17" s="364"/>
      <c r="N17" s="364"/>
    </row>
    <row r="18" spans="1:14" s="221" customFormat="1" ht="57" hidden="1" customHeight="1" outlineLevel="1" thickBot="1" x14ac:dyDescent="0.3">
      <c r="A18" s="372"/>
      <c r="B18" s="756" t="s">
        <v>654</v>
      </c>
      <c r="C18" s="757"/>
      <c r="D18" s="757"/>
      <c r="E18" s="758"/>
      <c r="F18" s="226" t="s">
        <v>655</v>
      </c>
      <c r="G18" s="226" t="s">
        <v>656</v>
      </c>
      <c r="H18" s="226" t="s">
        <v>10</v>
      </c>
      <c r="I18" s="10"/>
      <c r="J18" s="373" t="s">
        <v>657</v>
      </c>
      <c r="K18" s="374" t="s">
        <v>658</v>
      </c>
      <c r="L18" s="10"/>
      <c r="M18" s="364"/>
      <c r="N18" s="364"/>
    </row>
    <row r="19" spans="1:14" s="221" customFormat="1" ht="15.75" hidden="1" customHeight="1" outlineLevel="1" thickBot="1" x14ac:dyDescent="0.3">
      <c r="A19" s="372"/>
      <c r="B19" s="759" t="s">
        <v>657</v>
      </c>
      <c r="C19" s="760"/>
      <c r="D19" s="760"/>
      <c r="E19" s="761"/>
      <c r="F19" s="227"/>
      <c r="G19" s="228"/>
      <c r="H19" s="229"/>
      <c r="I19" s="10"/>
      <c r="J19" s="230"/>
      <c r="K19" s="231"/>
      <c r="L19" s="10"/>
      <c r="M19" s="364"/>
      <c r="N19" s="364"/>
    </row>
    <row r="20" spans="1:14" s="221" customFormat="1" ht="15.75" hidden="1" customHeight="1" outlineLevel="1" thickBot="1" x14ac:dyDescent="0.3">
      <c r="A20" s="372"/>
      <c r="B20" s="759" t="s">
        <v>152</v>
      </c>
      <c r="C20" s="760"/>
      <c r="D20" s="760"/>
      <c r="E20" s="761"/>
      <c r="F20" s="232"/>
      <c r="G20" s="233"/>
      <c r="H20" s="234"/>
      <c r="I20" s="10"/>
      <c r="J20" s="235"/>
      <c r="K20" s="236"/>
      <c r="L20" s="10"/>
      <c r="M20" s="364"/>
      <c r="N20" s="364"/>
    </row>
    <row r="21" spans="1:14" s="221" customFormat="1" ht="15.75" hidden="1" customHeight="1" outlineLevel="1" thickBot="1" x14ac:dyDescent="0.3">
      <c r="A21" s="372"/>
      <c r="B21" s="759" t="s">
        <v>422</v>
      </c>
      <c r="C21" s="760"/>
      <c r="D21" s="760"/>
      <c r="E21" s="761"/>
      <c r="F21" s="232"/>
      <c r="G21" s="233"/>
      <c r="H21" s="234"/>
      <c r="I21" s="10"/>
      <c r="J21" s="235"/>
      <c r="K21" s="236"/>
      <c r="L21" s="10"/>
      <c r="M21" s="364"/>
      <c r="N21" s="364"/>
    </row>
    <row r="22" spans="1:14" s="221" customFormat="1" ht="15.75" hidden="1" customHeight="1" outlineLevel="1" thickBot="1" x14ac:dyDescent="0.3">
      <c r="A22" s="372"/>
      <c r="B22" s="759" t="s">
        <v>659</v>
      </c>
      <c r="C22" s="760"/>
      <c r="D22" s="760"/>
      <c r="E22" s="761"/>
      <c r="F22" s="237"/>
      <c r="G22" s="238"/>
      <c r="H22" s="234"/>
      <c r="I22" s="10"/>
      <c r="J22" s="235"/>
      <c r="K22" s="236"/>
      <c r="L22" s="10"/>
      <c r="M22" s="364"/>
      <c r="N22" s="364"/>
    </row>
    <row r="23" spans="1:14" s="221" customFormat="1" ht="15.75" hidden="1" customHeight="1" outlineLevel="1" thickBot="1" x14ac:dyDescent="0.3">
      <c r="A23" s="372"/>
      <c r="B23" s="759" t="s">
        <v>660</v>
      </c>
      <c r="C23" s="760"/>
      <c r="D23" s="760"/>
      <c r="E23" s="761"/>
      <c r="F23" s="232"/>
      <c r="G23" s="232"/>
      <c r="H23" s="234"/>
      <c r="I23" s="10"/>
      <c r="J23" s="235"/>
      <c r="K23" s="236"/>
      <c r="L23" s="10"/>
      <c r="M23" s="364"/>
      <c r="N23" s="364"/>
    </row>
    <row r="24" spans="1:14" s="221" customFormat="1" ht="15.75" hidden="1" customHeight="1" outlineLevel="1" thickBot="1" x14ac:dyDescent="0.3">
      <c r="A24" s="372"/>
      <c r="B24" s="759" t="s">
        <v>661</v>
      </c>
      <c r="C24" s="760"/>
      <c r="D24" s="760"/>
      <c r="E24" s="761"/>
      <c r="F24" s="239"/>
      <c r="G24" s="232"/>
      <c r="H24" s="234"/>
      <c r="I24" s="10"/>
      <c r="J24" s="235"/>
      <c r="K24" s="236"/>
      <c r="L24" s="10"/>
      <c r="M24" s="364"/>
      <c r="N24" s="364"/>
    </row>
    <row r="25" spans="1:14" s="221" customFormat="1" ht="15.75" hidden="1" customHeight="1" outlineLevel="1" thickBot="1" x14ac:dyDescent="0.3">
      <c r="A25" s="372"/>
      <c r="B25" s="759" t="s">
        <v>662</v>
      </c>
      <c r="C25" s="760"/>
      <c r="D25" s="760"/>
      <c r="E25" s="761"/>
      <c r="F25" s="240"/>
      <c r="G25" s="241"/>
      <c r="H25" s="234"/>
      <c r="I25" s="10"/>
      <c r="J25" s="235"/>
      <c r="K25" s="236"/>
      <c r="L25" s="10"/>
      <c r="M25" s="364"/>
      <c r="N25" s="364"/>
    </row>
    <row r="26" spans="1:14" s="221" customFormat="1" ht="15.75" hidden="1" customHeight="1" outlineLevel="1" thickBot="1" x14ac:dyDescent="0.3">
      <c r="A26" s="372"/>
      <c r="B26" s="786"/>
      <c r="C26" s="787"/>
      <c r="D26" s="787"/>
      <c r="E26" s="788"/>
      <c r="F26" s="233"/>
      <c r="G26" s="233"/>
      <c r="H26" s="234"/>
      <c r="I26" s="10"/>
      <c r="J26" s="235"/>
      <c r="K26" s="236"/>
      <c r="L26" s="10"/>
      <c r="M26" s="364"/>
      <c r="N26" s="364"/>
    </row>
    <row r="27" spans="1:14" s="221" customFormat="1" ht="15.75" hidden="1" customHeight="1" outlineLevel="1" thickBot="1" x14ac:dyDescent="0.3">
      <c r="A27" s="372"/>
      <c r="B27" s="786" t="s">
        <v>663</v>
      </c>
      <c r="C27" s="787"/>
      <c r="D27" s="787"/>
      <c r="E27" s="788"/>
      <c r="F27" s="233"/>
      <c r="G27" s="233"/>
      <c r="H27" s="234"/>
      <c r="I27" s="10"/>
      <c r="J27" s="235"/>
      <c r="K27" s="236"/>
      <c r="L27" s="10"/>
      <c r="M27" s="364"/>
      <c r="N27" s="364"/>
    </row>
    <row r="28" spans="1:14" s="221" customFormat="1" ht="15.75" hidden="1" customHeight="1" outlineLevel="1" thickBot="1" x14ac:dyDescent="0.3">
      <c r="A28" s="372"/>
      <c r="B28" s="783"/>
      <c r="C28" s="784"/>
      <c r="D28" s="784"/>
      <c r="E28" s="785"/>
      <c r="F28" s="233"/>
      <c r="G28" s="233"/>
      <c r="H28" s="234"/>
      <c r="I28" s="10"/>
      <c r="J28" s="235"/>
      <c r="K28" s="236"/>
      <c r="L28" s="10"/>
      <c r="M28" s="364"/>
      <c r="N28" s="364"/>
    </row>
    <row r="29" spans="1:14" s="221" customFormat="1" ht="15.75" hidden="1" customHeight="1" outlineLevel="1" thickBot="1" x14ac:dyDescent="0.3">
      <c r="A29" s="372"/>
      <c r="B29" s="783"/>
      <c r="C29" s="784"/>
      <c r="D29" s="784"/>
      <c r="E29" s="785"/>
      <c r="F29" s="233"/>
      <c r="G29" s="233"/>
      <c r="H29" s="234"/>
      <c r="I29" s="10"/>
      <c r="J29" s="235"/>
      <c r="K29" s="236"/>
      <c r="L29" s="10"/>
      <c r="M29" s="364"/>
      <c r="N29" s="364"/>
    </row>
    <row r="30" spans="1:14" s="221" customFormat="1" ht="15.75" hidden="1" customHeight="1" outlineLevel="1" thickBot="1" x14ac:dyDescent="0.3">
      <c r="A30" s="372"/>
      <c r="B30" s="783"/>
      <c r="C30" s="784"/>
      <c r="D30" s="784"/>
      <c r="E30" s="785"/>
      <c r="F30" s="233"/>
      <c r="G30" s="233"/>
      <c r="H30" s="234"/>
      <c r="I30" s="10"/>
      <c r="J30" s="235"/>
      <c r="K30" s="236"/>
      <c r="L30" s="10"/>
      <c r="M30" s="364"/>
      <c r="N30" s="364"/>
    </row>
    <row r="31" spans="1:14" s="221" customFormat="1" ht="16.5" hidden="1" customHeight="1" outlineLevel="1" thickBot="1" x14ac:dyDescent="0.3">
      <c r="A31" s="372"/>
      <c r="B31" s="783"/>
      <c r="C31" s="784"/>
      <c r="D31" s="784"/>
      <c r="E31" s="785"/>
      <c r="F31" s="233"/>
      <c r="G31" s="233"/>
      <c r="H31" s="234"/>
      <c r="I31" s="10"/>
      <c r="J31" s="235"/>
      <c r="K31" s="236"/>
      <c r="L31" s="10"/>
      <c r="M31" s="364"/>
      <c r="N31" s="364"/>
    </row>
    <row r="32" spans="1:14" s="220" customFormat="1" ht="17.25" hidden="1" customHeight="1" outlineLevel="1" thickBot="1" x14ac:dyDescent="0.4">
      <c r="A32" s="372"/>
      <c r="B32" s="783"/>
      <c r="C32" s="784"/>
      <c r="D32" s="784"/>
      <c r="E32" s="785"/>
      <c r="F32" s="233"/>
      <c r="G32" s="233"/>
      <c r="H32" s="234"/>
      <c r="I32" s="10"/>
      <c r="J32" s="235"/>
      <c r="K32" s="236"/>
      <c r="L32" s="360"/>
      <c r="M32" s="364"/>
      <c r="N32" s="364"/>
    </row>
    <row r="33" spans="1:14" ht="15.75" hidden="1" customHeight="1" outlineLevel="1" thickBot="1" x14ac:dyDescent="0.4">
      <c r="A33" s="372"/>
      <c r="B33" s="783"/>
      <c r="C33" s="784"/>
      <c r="D33" s="784"/>
      <c r="E33" s="785"/>
      <c r="F33" s="233"/>
      <c r="G33" s="233"/>
      <c r="H33" s="234"/>
      <c r="I33" s="10"/>
      <c r="J33" s="235"/>
      <c r="K33" s="236"/>
      <c r="L33" s="360"/>
      <c r="M33" s="361"/>
      <c r="N33" s="361"/>
    </row>
    <row r="34" spans="1:14" ht="15.75" hidden="1" customHeight="1" outlineLevel="1" thickBot="1" x14ac:dyDescent="0.4">
      <c r="A34" s="372"/>
      <c r="B34" s="783"/>
      <c r="C34" s="784"/>
      <c r="D34" s="784"/>
      <c r="E34" s="785"/>
      <c r="F34" s="233"/>
      <c r="G34" s="233"/>
      <c r="H34" s="234"/>
      <c r="I34" s="10"/>
      <c r="J34" s="235"/>
      <c r="K34" s="236"/>
      <c r="L34" s="360"/>
      <c r="M34" s="361"/>
      <c r="N34" s="361"/>
    </row>
    <row r="35" spans="1:14" ht="15.75" hidden="1" customHeight="1" outlineLevel="1" thickBot="1" x14ac:dyDescent="0.4">
      <c r="A35" s="372"/>
      <c r="B35" s="783"/>
      <c r="C35" s="784"/>
      <c r="D35" s="784"/>
      <c r="E35" s="785"/>
      <c r="F35" s="233"/>
      <c r="G35" s="233"/>
      <c r="H35" s="234"/>
      <c r="I35" s="10"/>
      <c r="J35" s="235"/>
      <c r="K35" s="236"/>
      <c r="L35" s="360"/>
      <c r="M35" s="361"/>
      <c r="N35" s="361"/>
    </row>
    <row r="36" spans="1:14" ht="15" hidden="1" customHeight="1" outlineLevel="1" thickBot="1" x14ac:dyDescent="0.4">
      <c r="A36" s="372"/>
      <c r="B36" s="783"/>
      <c r="C36" s="784"/>
      <c r="D36" s="784"/>
      <c r="E36" s="785"/>
      <c r="F36" s="233"/>
      <c r="G36" s="233"/>
      <c r="H36" s="375"/>
      <c r="I36" s="10"/>
      <c r="J36" s="235"/>
      <c r="K36" s="236"/>
      <c r="L36" s="360"/>
      <c r="M36" s="361"/>
      <c r="N36" s="361"/>
    </row>
    <row r="37" spans="1:14" ht="15.75" hidden="1" customHeight="1" outlineLevel="1" thickBot="1" x14ac:dyDescent="0.4">
      <c r="A37" s="372"/>
      <c r="B37" s="783"/>
      <c r="C37" s="784"/>
      <c r="D37" s="784"/>
      <c r="E37" s="785"/>
      <c r="F37" s="233"/>
      <c r="G37" s="233"/>
      <c r="H37" s="234"/>
      <c r="I37" s="10"/>
      <c r="J37" s="235"/>
      <c r="K37" s="236"/>
      <c r="L37" s="360"/>
      <c r="M37" s="361"/>
      <c r="N37" s="361"/>
    </row>
    <row r="38" spans="1:14" ht="15.75" hidden="1" customHeight="1" outlineLevel="1" thickBot="1" x14ac:dyDescent="0.4">
      <c r="A38" s="372"/>
      <c r="B38" s="783"/>
      <c r="C38" s="784"/>
      <c r="D38" s="784"/>
      <c r="E38" s="785"/>
      <c r="F38" s="233"/>
      <c r="G38" s="233"/>
      <c r="H38" s="234"/>
      <c r="I38" s="10"/>
      <c r="J38" s="242"/>
      <c r="K38" s="243"/>
      <c r="L38" s="360"/>
      <c r="M38" s="361"/>
      <c r="N38" s="361"/>
    </row>
    <row r="39" spans="1:14" ht="15.75" hidden="1" customHeight="1" outlineLevel="1" thickBot="1" x14ac:dyDescent="0.4">
      <c r="A39" s="372"/>
      <c r="B39" s="783"/>
      <c r="C39" s="784"/>
      <c r="D39" s="784"/>
      <c r="E39" s="785"/>
      <c r="F39" s="244"/>
      <c r="G39" s="245"/>
      <c r="H39" s="246"/>
      <c r="I39" s="10"/>
      <c r="J39" s="360"/>
      <c r="K39" s="360"/>
      <c r="L39" s="360"/>
      <c r="M39" s="361"/>
      <c r="N39" s="361"/>
    </row>
    <row r="40" spans="1:14" ht="15.75" hidden="1" customHeight="1" outlineLevel="1" thickBot="1" x14ac:dyDescent="0.4">
      <c r="A40" s="372"/>
      <c r="B40" s="789"/>
      <c r="C40" s="790"/>
      <c r="D40" s="790"/>
      <c r="E40" s="790"/>
      <c r="F40" s="790"/>
      <c r="G40" s="790"/>
      <c r="H40" s="791"/>
      <c r="I40" s="10"/>
      <c r="J40" s="360"/>
      <c r="K40" s="360"/>
      <c r="L40" s="360"/>
      <c r="M40" s="361"/>
      <c r="N40" s="361"/>
    </row>
    <row r="41" spans="1:14" ht="15.75" hidden="1" customHeight="1" outlineLevel="1" thickBot="1" x14ac:dyDescent="0.4">
      <c r="A41" s="363"/>
      <c r="B41" s="792" t="s">
        <v>664</v>
      </c>
      <c r="C41" s="793"/>
      <c r="D41" s="793"/>
      <c r="E41" s="793"/>
      <c r="F41" s="793"/>
      <c r="G41" s="793"/>
      <c r="H41" s="794"/>
      <c r="I41" s="360"/>
      <c r="J41" s="360"/>
      <c r="K41" s="360"/>
      <c r="L41" s="360"/>
      <c r="M41" s="361"/>
      <c r="N41" s="361"/>
    </row>
    <row r="42" spans="1:14" ht="15.75" hidden="1" customHeight="1" outlineLevel="1" thickBot="1" x14ac:dyDescent="0.4">
      <c r="A42" s="372"/>
      <c r="B42" s="376"/>
      <c r="C42" s="376"/>
      <c r="D42" s="376"/>
      <c r="E42" s="376"/>
      <c r="F42" s="376"/>
      <c r="G42" s="376"/>
      <c r="H42" s="376"/>
      <c r="I42" s="10"/>
      <c r="J42" s="360"/>
      <c r="K42" s="360"/>
      <c r="L42" s="360"/>
      <c r="M42" s="361"/>
      <c r="N42" s="361"/>
    </row>
    <row r="43" spans="1:14" ht="15" thickBot="1" x14ac:dyDescent="0.4">
      <c r="A43" s="363"/>
      <c r="B43" s="771" t="s">
        <v>665</v>
      </c>
      <c r="C43" s="772"/>
      <c r="D43" s="772"/>
      <c r="E43" s="772"/>
      <c r="F43" s="772"/>
      <c r="G43" s="772"/>
      <c r="H43" s="773"/>
      <c r="I43" s="360"/>
      <c r="J43" s="360"/>
      <c r="K43" s="360"/>
      <c r="L43" s="360"/>
      <c r="M43" s="361"/>
      <c r="N43" s="361"/>
    </row>
    <row r="44" spans="1:14" ht="15.75" customHeight="1" outlineLevel="1" x14ac:dyDescent="0.35">
      <c r="A44" s="363"/>
      <c r="B44" s="774" t="s">
        <v>666</v>
      </c>
      <c r="C44" s="775"/>
      <c r="D44" s="775"/>
      <c r="E44" s="775"/>
      <c r="F44" s="775"/>
      <c r="G44" s="775"/>
      <c r="H44" s="776"/>
      <c r="I44" s="360"/>
      <c r="J44" s="360"/>
      <c r="K44" s="360"/>
      <c r="L44" s="360"/>
      <c r="M44" s="361"/>
      <c r="N44" s="361"/>
    </row>
    <row r="45" spans="1:14" ht="24" customHeight="1" outlineLevel="1" thickBot="1" x14ac:dyDescent="0.4">
      <c r="A45" s="363"/>
      <c r="B45" s="777"/>
      <c r="C45" s="778"/>
      <c r="D45" s="778"/>
      <c r="E45" s="778"/>
      <c r="F45" s="778"/>
      <c r="G45" s="778"/>
      <c r="H45" s="779"/>
      <c r="I45" s="360"/>
      <c r="J45" s="360"/>
      <c r="K45" s="360"/>
      <c r="L45" s="360"/>
      <c r="M45" s="361"/>
      <c r="N45" s="361"/>
    </row>
    <row r="46" spans="1:14" ht="15" outlineLevel="1" thickBot="1" x14ac:dyDescent="0.4">
      <c r="A46" s="372"/>
      <c r="B46" s="780"/>
      <c r="C46" s="781"/>
      <c r="D46" s="781"/>
      <c r="E46" s="781"/>
      <c r="F46" s="781"/>
      <c r="G46" s="781"/>
      <c r="H46" s="782"/>
      <c r="I46" s="10"/>
      <c r="J46" s="360"/>
      <c r="K46" s="360"/>
      <c r="L46" s="360"/>
      <c r="M46" s="361"/>
      <c r="N46" s="361"/>
    </row>
    <row r="47" spans="1:14" ht="15" outlineLevel="1" thickBot="1" x14ac:dyDescent="0.4">
      <c r="A47" s="372"/>
      <c r="B47" s="756" t="s">
        <v>650</v>
      </c>
      <c r="C47" s="757"/>
      <c r="D47" s="757"/>
      <c r="E47" s="758"/>
      <c r="F47" s="222"/>
      <c r="G47" s="223"/>
      <c r="H47" s="224"/>
      <c r="I47" s="10"/>
      <c r="J47" s="360"/>
      <c r="K47" s="360"/>
      <c r="L47" s="360"/>
      <c r="M47" s="361"/>
      <c r="N47" s="361"/>
    </row>
    <row r="48" spans="1:14" ht="15" outlineLevel="1" thickBot="1" x14ac:dyDescent="0.4">
      <c r="A48" s="372"/>
      <c r="B48" s="756" t="s">
        <v>651</v>
      </c>
      <c r="C48" s="757"/>
      <c r="D48" s="757"/>
      <c r="E48" s="758"/>
      <c r="F48" s="222"/>
      <c r="G48" s="223"/>
      <c r="H48" s="224"/>
      <c r="I48" s="10"/>
      <c r="J48" s="754" t="s">
        <v>653</v>
      </c>
      <c r="K48" s="755"/>
      <c r="L48" s="360"/>
      <c r="M48" s="361"/>
      <c r="N48" s="361"/>
    </row>
    <row r="49" spans="1:14" ht="54.5" outlineLevel="1" thickBot="1" x14ac:dyDescent="0.4">
      <c r="A49" s="372"/>
      <c r="B49" s="756" t="s">
        <v>654</v>
      </c>
      <c r="C49" s="757"/>
      <c r="D49" s="757"/>
      <c r="E49" s="758"/>
      <c r="F49" s="226" t="s">
        <v>655</v>
      </c>
      <c r="G49" s="226" t="s">
        <v>656</v>
      </c>
      <c r="H49" s="226" t="s">
        <v>10</v>
      </c>
      <c r="I49" s="10"/>
      <c r="J49" s="373" t="s">
        <v>657</v>
      </c>
      <c r="K49" s="374" t="s">
        <v>658</v>
      </c>
      <c r="L49" s="360"/>
      <c r="M49" s="361"/>
      <c r="N49" s="361"/>
    </row>
    <row r="50" spans="1:14" ht="15" outlineLevel="1" thickBot="1" x14ac:dyDescent="0.4">
      <c r="A50" s="372"/>
      <c r="B50" s="759" t="s">
        <v>657</v>
      </c>
      <c r="C50" s="760"/>
      <c r="D50" s="760"/>
      <c r="E50" s="761"/>
      <c r="F50" s="301" t="s">
        <v>667</v>
      </c>
      <c r="G50" s="301" t="s">
        <v>667</v>
      </c>
      <c r="H50" s="229"/>
      <c r="I50" s="10"/>
      <c r="J50" s="230"/>
      <c r="K50" s="236"/>
      <c r="L50" s="360"/>
      <c r="M50" s="361"/>
      <c r="N50" s="361"/>
    </row>
    <row r="51" spans="1:14" ht="21.5" outlineLevel="1" thickBot="1" x14ac:dyDescent="0.4">
      <c r="A51" s="372"/>
      <c r="B51" s="759" t="s">
        <v>152</v>
      </c>
      <c r="C51" s="760"/>
      <c r="D51" s="760"/>
      <c r="E51" s="761"/>
      <c r="F51" s="239" t="s">
        <v>668</v>
      </c>
      <c r="G51" s="239" t="s">
        <v>668</v>
      </c>
      <c r="H51" s="234"/>
      <c r="I51" s="10"/>
      <c r="J51" s="235"/>
      <c r="K51" s="236"/>
      <c r="L51" s="360"/>
      <c r="M51" s="361"/>
      <c r="N51" s="361"/>
    </row>
    <row r="52" spans="1:14" ht="15.75" customHeight="1" outlineLevel="1" thickBot="1" x14ac:dyDescent="0.4">
      <c r="A52" s="372"/>
      <c r="B52" s="759" t="s">
        <v>422</v>
      </c>
      <c r="C52" s="760"/>
      <c r="D52" s="760"/>
      <c r="E52" s="761"/>
      <c r="F52" s="302" t="s">
        <v>669</v>
      </c>
      <c r="G52" s="302" t="s">
        <v>669</v>
      </c>
      <c r="H52" s="234"/>
      <c r="I52" s="10"/>
      <c r="J52" s="235"/>
      <c r="K52" s="236"/>
      <c r="L52" s="360"/>
      <c r="M52" s="361"/>
      <c r="N52" s="361"/>
    </row>
    <row r="53" spans="1:14" ht="15.75" customHeight="1" outlineLevel="1" thickBot="1" x14ac:dyDescent="0.4">
      <c r="A53" s="372"/>
      <c r="B53" s="759" t="s">
        <v>670</v>
      </c>
      <c r="C53" s="760"/>
      <c r="D53" s="760"/>
      <c r="E53" s="761"/>
      <c r="F53" s="303">
        <v>43855</v>
      </c>
      <c r="G53" s="303">
        <v>43866</v>
      </c>
      <c r="H53" s="234"/>
      <c r="I53" s="10"/>
      <c r="J53" s="235"/>
      <c r="K53" s="236"/>
      <c r="L53" s="360"/>
      <c r="M53" s="361"/>
      <c r="N53" s="361"/>
    </row>
    <row r="54" spans="1:14" ht="15" outlineLevel="1" thickBot="1" x14ac:dyDescent="0.4">
      <c r="A54" s="372"/>
      <c r="B54" s="759" t="s">
        <v>671</v>
      </c>
      <c r="C54" s="760"/>
      <c r="D54" s="760"/>
      <c r="E54" s="761"/>
      <c r="F54" s="233" t="s">
        <v>672</v>
      </c>
      <c r="G54" s="233" t="s">
        <v>673</v>
      </c>
      <c r="H54" s="247"/>
      <c r="I54" s="10"/>
      <c r="J54" s="235"/>
      <c r="K54" s="236"/>
      <c r="L54" s="360"/>
      <c r="M54" s="361"/>
      <c r="N54" s="361"/>
    </row>
    <row r="55" spans="1:14" ht="15" outlineLevel="1" thickBot="1" x14ac:dyDescent="0.4">
      <c r="A55" s="372"/>
      <c r="B55" s="759" t="s">
        <v>674</v>
      </c>
      <c r="C55" s="760"/>
      <c r="D55" s="760"/>
      <c r="E55" s="761"/>
      <c r="F55" s="227"/>
      <c r="G55" s="227"/>
      <c r="H55" s="247"/>
      <c r="I55" s="10"/>
      <c r="J55" s="235"/>
      <c r="K55" s="236"/>
      <c r="L55" s="360"/>
      <c r="M55" s="361"/>
      <c r="N55" s="361"/>
    </row>
    <row r="56" spans="1:14" ht="15" outlineLevel="1" thickBot="1" x14ac:dyDescent="0.4">
      <c r="A56" s="372"/>
      <c r="B56" s="759" t="s">
        <v>675</v>
      </c>
      <c r="C56" s="760"/>
      <c r="D56" s="760"/>
      <c r="E56" s="761"/>
      <c r="F56" s="227"/>
      <c r="G56" s="227"/>
      <c r="H56" s="247"/>
      <c r="I56" s="10"/>
      <c r="J56" s="235"/>
      <c r="K56" s="236"/>
      <c r="L56" s="360"/>
      <c r="M56" s="361"/>
      <c r="N56" s="361"/>
    </row>
    <row r="57" spans="1:14" ht="15" outlineLevel="1" thickBot="1" x14ac:dyDescent="0.4">
      <c r="A57" s="372"/>
      <c r="B57" s="759" t="s">
        <v>676</v>
      </c>
      <c r="C57" s="760"/>
      <c r="D57" s="760"/>
      <c r="E57" s="761"/>
      <c r="F57" s="227"/>
      <c r="G57" s="227"/>
      <c r="H57" s="247"/>
      <c r="I57" s="10"/>
      <c r="J57" s="235"/>
      <c r="K57" s="236"/>
      <c r="L57" s="360"/>
      <c r="M57" s="361"/>
      <c r="N57" s="361"/>
    </row>
    <row r="58" spans="1:14" ht="15" outlineLevel="1" thickBot="1" x14ac:dyDescent="0.4">
      <c r="A58" s="372"/>
      <c r="B58" s="759" t="s">
        <v>677</v>
      </c>
      <c r="C58" s="760"/>
      <c r="D58" s="760"/>
      <c r="E58" s="761"/>
      <c r="F58" s="304" t="s">
        <v>678</v>
      </c>
      <c r="G58" s="304" t="s">
        <v>678</v>
      </c>
      <c r="H58" s="247"/>
      <c r="I58" s="10"/>
      <c r="J58" s="235"/>
      <c r="K58" s="236"/>
      <c r="L58" s="360"/>
      <c r="M58" s="361"/>
      <c r="N58" s="361"/>
    </row>
    <row r="59" spans="1:14" ht="15.75" customHeight="1" outlineLevel="1" thickBot="1" x14ac:dyDescent="0.4">
      <c r="A59" s="372"/>
      <c r="B59" s="759" t="s">
        <v>659</v>
      </c>
      <c r="C59" s="760"/>
      <c r="D59" s="760"/>
      <c r="E59" s="761"/>
      <c r="F59" s="227"/>
      <c r="G59" s="227"/>
      <c r="H59" s="247"/>
      <c r="I59" s="10"/>
      <c r="J59" s="235"/>
      <c r="K59" s="236"/>
      <c r="L59" s="360"/>
      <c r="M59" s="361"/>
      <c r="N59" s="361"/>
    </row>
    <row r="60" spans="1:14" ht="15.75" customHeight="1" outlineLevel="1" thickBot="1" x14ac:dyDescent="0.4">
      <c r="A60" s="372"/>
      <c r="B60" s="759" t="s">
        <v>679</v>
      </c>
      <c r="C60" s="760"/>
      <c r="D60" s="760"/>
      <c r="E60" s="761"/>
      <c r="F60" s="227"/>
      <c r="G60" s="227"/>
      <c r="H60" s="247"/>
      <c r="I60" s="10"/>
      <c r="J60" s="235"/>
      <c r="K60" s="236"/>
      <c r="L60" s="360"/>
      <c r="M60" s="361"/>
      <c r="N60" s="361"/>
    </row>
    <row r="61" spans="1:14" ht="15.75" customHeight="1" outlineLevel="1" thickBot="1" x14ac:dyDescent="0.4">
      <c r="A61" s="372"/>
      <c r="B61" s="759" t="s">
        <v>680</v>
      </c>
      <c r="C61" s="760"/>
      <c r="D61" s="760"/>
      <c r="E61" s="761"/>
      <c r="F61" s="227"/>
      <c r="G61" s="227"/>
      <c r="H61" s="247"/>
      <c r="I61" s="10"/>
      <c r="J61" s="235"/>
      <c r="K61" s="236"/>
      <c r="L61" s="360"/>
      <c r="M61" s="361"/>
      <c r="N61" s="361"/>
    </row>
    <row r="62" spans="1:14" ht="15.75" customHeight="1" outlineLevel="1" thickBot="1" x14ac:dyDescent="0.4">
      <c r="A62" s="372"/>
      <c r="B62" s="759" t="s">
        <v>681</v>
      </c>
      <c r="C62" s="760"/>
      <c r="D62" s="760"/>
      <c r="E62" s="761"/>
      <c r="F62" s="227" t="s">
        <v>682</v>
      </c>
      <c r="G62" s="227" t="s">
        <v>682</v>
      </c>
      <c r="H62" s="247"/>
      <c r="I62" s="10"/>
      <c r="J62" s="235"/>
      <c r="K62" s="236"/>
      <c r="L62" s="360"/>
      <c r="M62" s="361"/>
      <c r="N62" s="361"/>
    </row>
    <row r="63" spans="1:14" ht="15.75" customHeight="1" outlineLevel="1" thickBot="1" x14ac:dyDescent="0.4">
      <c r="A63" s="372"/>
      <c r="B63" s="759" t="s">
        <v>683</v>
      </c>
      <c r="C63" s="760"/>
      <c r="D63" s="760"/>
      <c r="E63" s="761"/>
      <c r="F63" s="227" t="s">
        <v>684</v>
      </c>
      <c r="G63" s="227" t="s">
        <v>684</v>
      </c>
      <c r="H63" s="247"/>
      <c r="I63" s="10"/>
      <c r="J63" s="235"/>
      <c r="K63" s="236"/>
      <c r="L63" s="360"/>
      <c r="M63" s="361"/>
      <c r="N63" s="361"/>
    </row>
    <row r="64" spans="1:14" ht="15" outlineLevel="1" thickBot="1" x14ac:dyDescent="0.4">
      <c r="A64" s="372"/>
      <c r="B64" s="759" t="s">
        <v>685</v>
      </c>
      <c r="C64" s="760"/>
      <c r="D64" s="760"/>
      <c r="E64" s="761"/>
      <c r="F64" s="227"/>
      <c r="G64" s="227"/>
      <c r="H64" s="247"/>
      <c r="I64" s="10"/>
      <c r="J64" s="235"/>
      <c r="K64" s="236"/>
      <c r="L64" s="360"/>
      <c r="M64" s="361"/>
      <c r="N64" s="361"/>
    </row>
    <row r="65" spans="1:14" ht="15" outlineLevel="1" thickBot="1" x14ac:dyDescent="0.4">
      <c r="A65" s="372"/>
      <c r="B65" s="759" t="s">
        <v>686</v>
      </c>
      <c r="C65" s="760"/>
      <c r="D65" s="760"/>
      <c r="E65" s="761"/>
      <c r="F65" s="227"/>
      <c r="G65" s="227"/>
      <c r="H65" s="247"/>
      <c r="I65" s="10"/>
      <c r="J65" s="235"/>
      <c r="K65" s="236"/>
      <c r="L65" s="360"/>
      <c r="M65" s="361"/>
      <c r="N65" s="361"/>
    </row>
    <row r="66" spans="1:14" ht="15" outlineLevel="1" thickBot="1" x14ac:dyDescent="0.4">
      <c r="A66" s="372"/>
      <c r="B66" s="759" t="s">
        <v>687</v>
      </c>
      <c r="C66" s="760"/>
      <c r="D66" s="760"/>
      <c r="E66" s="761"/>
      <c r="F66" s="239" t="s">
        <v>688</v>
      </c>
      <c r="G66" s="239" t="s">
        <v>688</v>
      </c>
      <c r="H66" s="247"/>
      <c r="I66" s="10"/>
      <c r="J66" s="235"/>
      <c r="K66" s="236"/>
      <c r="L66" s="360"/>
      <c r="M66" s="361"/>
      <c r="N66" s="361"/>
    </row>
    <row r="67" spans="1:14" ht="15.75" customHeight="1" outlineLevel="1" thickBot="1" x14ac:dyDescent="0.4">
      <c r="A67" s="372"/>
      <c r="B67" s="759" t="s">
        <v>660</v>
      </c>
      <c r="C67" s="760"/>
      <c r="D67" s="760"/>
      <c r="E67" s="761"/>
      <c r="F67" s="232" t="s">
        <v>689</v>
      </c>
      <c r="G67" s="232" t="s">
        <v>689</v>
      </c>
      <c r="H67" s="247"/>
      <c r="I67" s="10"/>
      <c r="J67" s="235"/>
      <c r="K67" s="236"/>
      <c r="L67" s="360"/>
      <c r="M67" s="361"/>
      <c r="N67" s="361"/>
    </row>
    <row r="68" spans="1:14" ht="15" outlineLevel="1" thickBot="1" x14ac:dyDescent="0.4">
      <c r="A68" s="372"/>
      <c r="B68" s="759" t="s">
        <v>662</v>
      </c>
      <c r="C68" s="760"/>
      <c r="D68" s="760"/>
      <c r="E68" s="761"/>
      <c r="F68" s="240"/>
      <c r="G68" s="241"/>
      <c r="H68" s="247"/>
      <c r="I68" s="10"/>
      <c r="J68" s="235"/>
      <c r="K68" s="236"/>
      <c r="L68" s="360"/>
      <c r="M68" s="361"/>
      <c r="N68" s="361"/>
    </row>
    <row r="69" spans="1:14" ht="15" outlineLevel="1" thickBot="1" x14ac:dyDescent="0.4">
      <c r="A69" s="372"/>
      <c r="B69" s="786"/>
      <c r="C69" s="787"/>
      <c r="D69" s="787"/>
      <c r="E69" s="788"/>
      <c r="F69" s="227"/>
      <c r="G69" s="227"/>
      <c r="H69" s="234"/>
      <c r="I69" s="10"/>
      <c r="J69" s="242"/>
      <c r="K69" s="243"/>
      <c r="L69" s="360"/>
      <c r="M69" s="361"/>
      <c r="N69" s="361"/>
    </row>
    <row r="70" spans="1:14" ht="15.75" customHeight="1" outlineLevel="1" thickBot="1" x14ac:dyDescent="0.4">
      <c r="A70" s="372"/>
      <c r="B70" s="786" t="s">
        <v>663</v>
      </c>
      <c r="C70" s="787"/>
      <c r="D70" s="787"/>
      <c r="E70" s="788"/>
      <c r="F70" s="227"/>
      <c r="G70" s="227"/>
      <c r="H70" s="246"/>
      <c r="I70" s="10"/>
      <c r="J70" s="360"/>
      <c r="K70" s="360"/>
      <c r="L70" s="360"/>
      <c r="M70" s="361"/>
      <c r="N70" s="361"/>
    </row>
    <row r="71" spans="1:14" ht="15" outlineLevel="1" thickBot="1" x14ac:dyDescent="0.4">
      <c r="A71" s="372"/>
      <c r="B71" s="789"/>
      <c r="C71" s="790"/>
      <c r="D71" s="790"/>
      <c r="E71" s="790"/>
      <c r="F71" s="790"/>
      <c r="G71" s="790"/>
      <c r="H71" s="791"/>
      <c r="I71" s="10"/>
      <c r="J71" s="360"/>
      <c r="K71" s="360"/>
      <c r="L71" s="360"/>
      <c r="M71" s="361"/>
      <c r="N71" s="361"/>
    </row>
    <row r="72" spans="1:14" ht="15" outlineLevel="1" thickBot="1" x14ac:dyDescent="0.4">
      <c r="A72" s="363"/>
      <c r="B72" s="792" t="s">
        <v>664</v>
      </c>
      <c r="C72" s="793"/>
      <c r="D72" s="793"/>
      <c r="E72" s="793"/>
      <c r="F72" s="793"/>
      <c r="G72" s="793"/>
      <c r="H72" s="794"/>
      <c r="I72" s="360"/>
      <c r="J72" s="360"/>
      <c r="K72" s="360"/>
      <c r="L72" s="360"/>
      <c r="M72" s="361"/>
      <c r="N72" s="361"/>
    </row>
    <row r="73" spans="1:14" ht="15" outlineLevel="1" thickBot="1" x14ac:dyDescent="0.4">
      <c r="A73" s="372"/>
      <c r="B73" s="376"/>
      <c r="C73" s="376"/>
      <c r="D73" s="376"/>
      <c r="E73" s="376"/>
      <c r="F73" s="376"/>
      <c r="G73" s="376"/>
      <c r="H73" s="376"/>
      <c r="I73" s="10"/>
      <c r="J73" s="360"/>
      <c r="K73" s="360"/>
      <c r="L73" s="360"/>
      <c r="M73" s="361"/>
      <c r="N73" s="361"/>
    </row>
    <row r="74" spans="1:14" ht="15" collapsed="1" thickBot="1" x14ac:dyDescent="0.4">
      <c r="A74" s="377"/>
      <c r="B74" s="771" t="s">
        <v>690</v>
      </c>
      <c r="C74" s="772"/>
      <c r="D74" s="772"/>
      <c r="E74" s="772"/>
      <c r="F74" s="772"/>
      <c r="G74" s="772"/>
      <c r="H74" s="773"/>
      <c r="I74" s="363"/>
      <c r="J74" s="360"/>
      <c r="K74" s="360"/>
      <c r="L74" s="360"/>
      <c r="M74" s="361"/>
      <c r="N74" s="361"/>
    </row>
    <row r="75" spans="1:14" ht="15.75" hidden="1" customHeight="1" outlineLevel="1" x14ac:dyDescent="0.35">
      <c r="A75" s="360"/>
      <c r="B75" s="774" t="s">
        <v>691</v>
      </c>
      <c r="C75" s="775"/>
      <c r="D75" s="775"/>
      <c r="E75" s="775"/>
      <c r="F75" s="775"/>
      <c r="G75" s="775"/>
      <c r="H75" s="776"/>
      <c r="I75" s="360"/>
      <c r="J75" s="360"/>
      <c r="K75" s="360"/>
      <c r="L75" s="360"/>
      <c r="M75" s="361"/>
      <c r="N75" s="361"/>
    </row>
    <row r="76" spans="1:14" ht="24" hidden="1" customHeight="1" outlineLevel="1" thickBot="1" x14ac:dyDescent="0.4">
      <c r="A76" s="360"/>
      <c r="B76" s="777"/>
      <c r="C76" s="778"/>
      <c r="D76" s="778"/>
      <c r="E76" s="778"/>
      <c r="F76" s="778"/>
      <c r="G76" s="778"/>
      <c r="H76" s="779"/>
      <c r="I76" s="360"/>
      <c r="J76" s="360"/>
      <c r="K76" s="360"/>
      <c r="L76" s="360"/>
      <c r="M76" s="361"/>
      <c r="N76" s="361"/>
    </row>
    <row r="77" spans="1:14" ht="15.75" hidden="1" customHeight="1" outlineLevel="1" thickBot="1" x14ac:dyDescent="0.4">
      <c r="A77" s="10"/>
      <c r="B77" s="780"/>
      <c r="C77" s="781"/>
      <c r="D77" s="781"/>
      <c r="E77" s="781"/>
      <c r="F77" s="781"/>
      <c r="G77" s="781"/>
      <c r="H77" s="782"/>
      <c r="I77" s="10"/>
      <c r="J77" s="360"/>
      <c r="K77" s="360"/>
      <c r="L77" s="360"/>
      <c r="M77" s="361"/>
      <c r="N77" s="361"/>
    </row>
    <row r="78" spans="1:14" ht="15.75" hidden="1" customHeight="1" outlineLevel="1" thickBot="1" x14ac:dyDescent="0.4">
      <c r="A78" s="10"/>
      <c r="B78" s="756" t="s">
        <v>650</v>
      </c>
      <c r="C78" s="757"/>
      <c r="D78" s="757"/>
      <c r="E78" s="758"/>
      <c r="F78" s="225"/>
      <c r="G78" s="223"/>
      <c r="H78" s="224"/>
      <c r="I78" s="10"/>
      <c r="J78" s="360"/>
      <c r="K78" s="360"/>
      <c r="L78" s="360"/>
      <c r="M78" s="361"/>
      <c r="N78" s="361"/>
    </row>
    <row r="79" spans="1:14" ht="15.75" hidden="1" customHeight="1" outlineLevel="1" thickBot="1" x14ac:dyDescent="0.4">
      <c r="A79" s="10"/>
      <c r="B79" s="756" t="s">
        <v>651</v>
      </c>
      <c r="C79" s="757"/>
      <c r="D79" s="757"/>
      <c r="E79" s="758"/>
      <c r="F79" s="225"/>
      <c r="G79" s="223"/>
      <c r="H79" s="224"/>
      <c r="I79" s="10"/>
      <c r="J79" s="754" t="s">
        <v>653</v>
      </c>
      <c r="K79" s="755"/>
      <c r="L79" s="360"/>
      <c r="M79" s="361"/>
      <c r="N79" s="361"/>
    </row>
    <row r="80" spans="1:14" ht="57" hidden="1" customHeight="1" outlineLevel="1" thickBot="1" x14ac:dyDescent="0.4">
      <c r="A80" s="10"/>
      <c r="B80" s="756" t="s">
        <v>654</v>
      </c>
      <c r="C80" s="757"/>
      <c r="D80" s="757"/>
      <c r="E80" s="758"/>
      <c r="F80" s="226" t="s">
        <v>655</v>
      </c>
      <c r="G80" s="306" t="s">
        <v>656</v>
      </c>
      <c r="H80" s="226" t="s">
        <v>10</v>
      </c>
      <c r="I80" s="10"/>
      <c r="J80" s="373" t="s">
        <v>657</v>
      </c>
      <c r="K80" s="374" t="s">
        <v>658</v>
      </c>
      <c r="L80" s="360"/>
      <c r="M80" s="361"/>
      <c r="N80" s="361"/>
    </row>
    <row r="81" spans="1:14" ht="15.75" hidden="1" customHeight="1" outlineLevel="1" thickBot="1" x14ac:dyDescent="0.4">
      <c r="A81" s="10"/>
      <c r="B81" s="759" t="s">
        <v>657</v>
      </c>
      <c r="C81" s="760"/>
      <c r="D81" s="760"/>
      <c r="E81" s="761"/>
      <c r="F81" s="248"/>
      <c r="G81" s="228"/>
      <c r="H81" s="229"/>
      <c r="I81" s="10"/>
      <c r="J81" s="230"/>
      <c r="K81" s="236"/>
      <c r="L81" s="360"/>
      <c r="M81" s="361"/>
      <c r="N81" s="361"/>
    </row>
    <row r="82" spans="1:14" ht="15.75" hidden="1" customHeight="1" outlineLevel="1" thickBot="1" x14ac:dyDescent="0.4">
      <c r="A82" s="10"/>
      <c r="B82" s="759" t="s">
        <v>422</v>
      </c>
      <c r="C82" s="760"/>
      <c r="D82" s="760"/>
      <c r="E82" s="761"/>
      <c r="F82" s="249"/>
      <c r="G82" s="233"/>
      <c r="H82" s="234"/>
      <c r="I82" s="10"/>
      <c r="J82" s="235"/>
      <c r="K82" s="236"/>
      <c r="L82" s="360"/>
      <c r="M82" s="361"/>
      <c r="N82" s="361"/>
    </row>
    <row r="83" spans="1:14" ht="15.75" hidden="1" customHeight="1" outlineLevel="1" thickBot="1" x14ac:dyDescent="0.4">
      <c r="A83" s="10"/>
      <c r="B83" s="759" t="s">
        <v>692</v>
      </c>
      <c r="C83" s="760"/>
      <c r="D83" s="760"/>
      <c r="E83" s="761"/>
      <c r="F83" s="249"/>
      <c r="G83" s="249"/>
      <c r="H83" s="234"/>
      <c r="I83" s="10"/>
      <c r="J83" s="235"/>
      <c r="K83" s="236"/>
      <c r="L83" s="10"/>
      <c r="M83" s="361"/>
      <c r="N83" s="361"/>
    </row>
    <row r="84" spans="1:14" s="221" customFormat="1" ht="15.75" hidden="1" customHeight="1" outlineLevel="1" thickBot="1" x14ac:dyDescent="0.4">
      <c r="A84" s="372"/>
      <c r="B84" s="759" t="s">
        <v>661</v>
      </c>
      <c r="C84" s="760"/>
      <c r="D84" s="760"/>
      <c r="E84" s="761"/>
      <c r="F84" s="239"/>
      <c r="G84" s="232"/>
      <c r="H84" s="234"/>
      <c r="I84" s="10"/>
      <c r="J84" s="235"/>
      <c r="K84" s="236"/>
      <c r="L84" s="360"/>
      <c r="M84" s="364"/>
      <c r="N84" s="364"/>
    </row>
    <row r="85" spans="1:14" ht="15.75" hidden="1" customHeight="1" outlineLevel="1" thickBot="1" x14ac:dyDescent="0.4">
      <c r="A85" s="10"/>
      <c r="B85" s="759" t="s">
        <v>662</v>
      </c>
      <c r="C85" s="760"/>
      <c r="D85" s="760"/>
      <c r="E85" s="761"/>
      <c r="F85" s="240"/>
      <c r="G85" s="241"/>
      <c r="H85" s="234"/>
      <c r="I85" s="10"/>
      <c r="J85" s="235"/>
      <c r="K85" s="236"/>
      <c r="L85" s="360"/>
      <c r="M85" s="361"/>
      <c r="N85" s="361"/>
    </row>
    <row r="86" spans="1:14" ht="15.75" hidden="1" customHeight="1" outlineLevel="1" thickBot="1" x14ac:dyDescent="0.4">
      <c r="A86" s="10"/>
      <c r="B86" s="786"/>
      <c r="C86" s="787"/>
      <c r="D86" s="787"/>
      <c r="E86" s="788"/>
      <c r="F86" s="249"/>
      <c r="G86" s="249"/>
      <c r="H86" s="246"/>
      <c r="I86" s="10"/>
      <c r="J86" s="242"/>
      <c r="K86" s="243"/>
      <c r="L86" s="360"/>
      <c r="M86" s="361"/>
      <c r="N86" s="361"/>
    </row>
    <row r="87" spans="1:14" ht="15.75" hidden="1" customHeight="1" outlineLevel="1" thickBot="1" x14ac:dyDescent="0.4">
      <c r="A87" s="10"/>
      <c r="B87" s="786" t="s">
        <v>663</v>
      </c>
      <c r="C87" s="787"/>
      <c r="D87" s="787"/>
      <c r="E87" s="788"/>
      <c r="F87" s="250"/>
      <c r="G87" s="251"/>
      <c r="H87" s="252"/>
      <c r="I87" s="10"/>
      <c r="J87" s="360"/>
      <c r="K87" s="360"/>
      <c r="L87" s="360"/>
      <c r="M87" s="361"/>
      <c r="N87" s="361"/>
    </row>
    <row r="88" spans="1:14" ht="15.75" hidden="1" customHeight="1" outlineLevel="1" thickBot="1" x14ac:dyDescent="0.4">
      <c r="A88" s="10"/>
      <c r="B88" s="789"/>
      <c r="C88" s="790"/>
      <c r="D88" s="790"/>
      <c r="E88" s="790"/>
      <c r="F88" s="790"/>
      <c r="G88" s="790"/>
      <c r="H88" s="791"/>
      <c r="I88" s="10"/>
      <c r="J88" s="360"/>
      <c r="K88" s="360"/>
      <c r="L88" s="360"/>
      <c r="M88" s="361"/>
      <c r="N88" s="361"/>
    </row>
    <row r="89" spans="1:14" ht="15.75" hidden="1" customHeight="1" outlineLevel="1" thickBot="1" x14ac:dyDescent="0.4">
      <c r="A89" s="10"/>
      <c r="B89" s="792" t="s">
        <v>664</v>
      </c>
      <c r="C89" s="793"/>
      <c r="D89" s="793"/>
      <c r="E89" s="793"/>
      <c r="F89" s="793"/>
      <c r="G89" s="793"/>
      <c r="H89" s="794"/>
      <c r="I89" s="10"/>
      <c r="J89" s="360"/>
      <c r="K89" s="360"/>
      <c r="L89" s="360"/>
      <c r="M89" s="361"/>
      <c r="N89" s="361"/>
    </row>
    <row r="90" spans="1:14" ht="15.75" hidden="1" customHeight="1" outlineLevel="1" thickBot="1" x14ac:dyDescent="0.4">
      <c r="A90" s="360"/>
      <c r="B90" s="359"/>
      <c r="C90" s="359"/>
      <c r="D90" s="359"/>
      <c r="E90" s="359"/>
      <c r="F90" s="359"/>
      <c r="G90" s="359"/>
      <c r="H90" s="359"/>
      <c r="I90" s="360"/>
      <c r="J90" s="360"/>
      <c r="K90" s="360"/>
      <c r="L90" s="360"/>
      <c r="M90" s="361"/>
      <c r="N90" s="361"/>
    </row>
    <row r="91" spans="1:14" ht="15.75" customHeight="1" collapsed="1" thickBot="1" x14ac:dyDescent="0.4">
      <c r="A91" s="360"/>
      <c r="B91" s="771" t="s">
        <v>693</v>
      </c>
      <c r="C91" s="772"/>
      <c r="D91" s="772"/>
      <c r="E91" s="772"/>
      <c r="F91" s="772"/>
      <c r="G91" s="772"/>
      <c r="H91" s="773"/>
      <c r="I91" s="363"/>
      <c r="J91" s="360"/>
      <c r="K91" s="360"/>
      <c r="L91" s="360"/>
      <c r="M91" s="361"/>
      <c r="N91" s="361"/>
    </row>
    <row r="92" spans="1:14" ht="15.75" hidden="1" customHeight="1" outlineLevel="1" x14ac:dyDescent="0.35">
      <c r="A92" s="360"/>
      <c r="B92" s="795" t="s">
        <v>694</v>
      </c>
      <c r="C92" s="796"/>
      <c r="D92" s="796"/>
      <c r="E92" s="796"/>
      <c r="F92" s="796"/>
      <c r="G92" s="796"/>
      <c r="H92" s="797"/>
      <c r="I92" s="360"/>
      <c r="J92" s="360"/>
      <c r="K92" s="360"/>
      <c r="L92" s="360"/>
      <c r="M92" s="361"/>
      <c r="N92" s="361"/>
    </row>
    <row r="93" spans="1:14" ht="24" hidden="1" customHeight="1" outlineLevel="1" thickBot="1" x14ac:dyDescent="0.4">
      <c r="A93" s="360"/>
      <c r="B93" s="798"/>
      <c r="C93" s="799"/>
      <c r="D93" s="799"/>
      <c r="E93" s="799"/>
      <c r="F93" s="799"/>
      <c r="G93" s="799"/>
      <c r="H93" s="800"/>
      <c r="I93" s="360"/>
      <c r="J93" s="360"/>
      <c r="K93" s="360"/>
      <c r="L93" s="360"/>
      <c r="M93" s="361"/>
      <c r="N93" s="361"/>
    </row>
    <row r="94" spans="1:14" ht="15.75" hidden="1" customHeight="1" outlineLevel="1" thickBot="1" x14ac:dyDescent="0.4">
      <c r="A94" s="10"/>
      <c r="B94" s="780"/>
      <c r="C94" s="781"/>
      <c r="D94" s="781"/>
      <c r="E94" s="781"/>
      <c r="F94" s="781"/>
      <c r="G94" s="781"/>
      <c r="H94" s="782"/>
      <c r="I94" s="10"/>
      <c r="J94" s="360"/>
      <c r="K94" s="360"/>
      <c r="L94" s="360"/>
      <c r="M94" s="361"/>
      <c r="N94" s="361"/>
    </row>
    <row r="95" spans="1:14" ht="15.75" hidden="1" customHeight="1" outlineLevel="1" thickBot="1" x14ac:dyDescent="0.4">
      <c r="A95" s="10"/>
      <c r="B95" s="756" t="s">
        <v>650</v>
      </c>
      <c r="C95" s="757"/>
      <c r="D95" s="757"/>
      <c r="E95" s="758"/>
      <c r="F95" s="225"/>
      <c r="G95" s="223"/>
      <c r="H95" s="224"/>
      <c r="I95" s="10"/>
      <c r="J95" s="360"/>
      <c r="K95" s="360"/>
      <c r="L95" s="360"/>
      <c r="M95" s="361"/>
      <c r="N95" s="361"/>
    </row>
    <row r="96" spans="1:14" ht="15.75" hidden="1" customHeight="1" outlineLevel="1" thickBot="1" x14ac:dyDescent="0.4">
      <c r="A96" s="10"/>
      <c r="B96" s="756" t="s">
        <v>651</v>
      </c>
      <c r="C96" s="757"/>
      <c r="D96" s="757"/>
      <c r="E96" s="758"/>
      <c r="F96" s="225"/>
      <c r="G96" s="223"/>
      <c r="H96" s="224"/>
      <c r="I96" s="10"/>
      <c r="J96" s="754" t="s">
        <v>653</v>
      </c>
      <c r="K96" s="755"/>
      <c r="L96" s="360"/>
      <c r="M96" s="361"/>
      <c r="N96" s="361"/>
    </row>
    <row r="97" spans="1:14" ht="57" hidden="1" customHeight="1" outlineLevel="1" thickBot="1" x14ac:dyDescent="0.4">
      <c r="A97" s="10"/>
      <c r="B97" s="756" t="s">
        <v>654</v>
      </c>
      <c r="C97" s="757"/>
      <c r="D97" s="757"/>
      <c r="E97" s="758"/>
      <c r="F97" s="226" t="s">
        <v>655</v>
      </c>
      <c r="G97" s="306" t="s">
        <v>656</v>
      </c>
      <c r="H97" s="226" t="s">
        <v>10</v>
      </c>
      <c r="I97" s="10"/>
      <c r="J97" s="373" t="s">
        <v>657</v>
      </c>
      <c r="K97" s="374" t="s">
        <v>658</v>
      </c>
      <c r="L97" s="360"/>
      <c r="M97" s="361"/>
      <c r="N97" s="361"/>
    </row>
    <row r="98" spans="1:14" ht="15.75" hidden="1" customHeight="1" outlineLevel="1" thickBot="1" x14ac:dyDescent="0.4">
      <c r="A98" s="10"/>
      <c r="B98" s="759" t="s">
        <v>657</v>
      </c>
      <c r="C98" s="760"/>
      <c r="D98" s="760"/>
      <c r="E98" s="761"/>
      <c r="F98" s="248"/>
      <c r="G98" s="228"/>
      <c r="H98" s="229"/>
      <c r="I98" s="10"/>
      <c r="J98" s="230"/>
      <c r="K98" s="236"/>
      <c r="L98" s="360"/>
      <c r="M98" s="361"/>
      <c r="N98" s="361"/>
    </row>
    <row r="99" spans="1:14" ht="15.75" hidden="1" customHeight="1" outlineLevel="1" thickBot="1" x14ac:dyDescent="0.4">
      <c r="A99" s="10"/>
      <c r="B99" s="759" t="s">
        <v>422</v>
      </c>
      <c r="C99" s="760"/>
      <c r="D99" s="760"/>
      <c r="E99" s="761"/>
      <c r="F99" s="249"/>
      <c r="G99" s="233"/>
      <c r="H99" s="234"/>
      <c r="I99" s="10"/>
      <c r="J99" s="235"/>
      <c r="K99" s="236"/>
      <c r="L99" s="360"/>
      <c r="M99" s="361"/>
      <c r="N99" s="361"/>
    </row>
    <row r="100" spans="1:14" ht="15.75" hidden="1" customHeight="1" outlineLevel="1" thickBot="1" x14ac:dyDescent="0.4">
      <c r="A100" s="10"/>
      <c r="B100" s="759" t="s">
        <v>695</v>
      </c>
      <c r="C100" s="760"/>
      <c r="D100" s="760"/>
      <c r="E100" s="761"/>
      <c r="F100" s="249"/>
      <c r="G100" s="249"/>
      <c r="H100" s="234"/>
      <c r="I100" s="10"/>
      <c r="J100" s="235"/>
      <c r="K100" s="236"/>
      <c r="L100" s="360"/>
      <c r="M100" s="361"/>
      <c r="N100" s="361"/>
    </row>
    <row r="101" spans="1:14" ht="15.75" hidden="1" customHeight="1" outlineLevel="1" thickBot="1" x14ac:dyDescent="0.4">
      <c r="A101" s="10"/>
      <c r="B101" s="759" t="s">
        <v>696</v>
      </c>
      <c r="C101" s="760"/>
      <c r="D101" s="760"/>
      <c r="E101" s="761"/>
      <c r="F101" s="253"/>
      <c r="G101" s="249"/>
      <c r="H101" s="234"/>
      <c r="I101" s="10"/>
      <c r="J101" s="235"/>
      <c r="K101" s="236"/>
      <c r="L101" s="360"/>
      <c r="M101" s="361"/>
      <c r="N101" s="361"/>
    </row>
    <row r="102" spans="1:14" ht="15.75" hidden="1" customHeight="1" outlineLevel="1" thickBot="1" x14ac:dyDescent="0.4">
      <c r="A102" s="10"/>
      <c r="B102" s="759" t="s">
        <v>660</v>
      </c>
      <c r="C102" s="760"/>
      <c r="D102" s="760"/>
      <c r="E102" s="761"/>
      <c r="F102" s="232"/>
      <c r="G102" s="232"/>
      <c r="H102" s="234"/>
      <c r="I102" s="10"/>
      <c r="J102" s="235"/>
      <c r="K102" s="236"/>
      <c r="L102" s="10"/>
      <c r="M102" s="361"/>
      <c r="N102" s="361"/>
    </row>
    <row r="103" spans="1:14" s="221" customFormat="1" ht="15.75" hidden="1" customHeight="1" outlineLevel="1" thickBot="1" x14ac:dyDescent="0.4">
      <c r="A103" s="372"/>
      <c r="B103" s="759" t="s">
        <v>661</v>
      </c>
      <c r="C103" s="760"/>
      <c r="D103" s="760"/>
      <c r="E103" s="761"/>
      <c r="F103" s="239"/>
      <c r="G103" s="232"/>
      <c r="H103" s="234"/>
      <c r="I103" s="10"/>
      <c r="J103" s="235"/>
      <c r="K103" s="236"/>
      <c r="L103" s="360"/>
      <c r="M103" s="364"/>
      <c r="N103" s="364"/>
    </row>
    <row r="104" spans="1:14" ht="15.75" hidden="1" customHeight="1" outlineLevel="1" thickBot="1" x14ac:dyDescent="0.4">
      <c r="A104" s="10"/>
      <c r="B104" s="759" t="s">
        <v>662</v>
      </c>
      <c r="C104" s="760"/>
      <c r="D104" s="760"/>
      <c r="E104" s="761"/>
      <c r="F104" s="240"/>
      <c r="G104" s="241"/>
      <c r="H104" s="234"/>
      <c r="I104" s="10"/>
      <c r="J104" s="235"/>
      <c r="K104" s="236"/>
      <c r="L104" s="360"/>
      <c r="M104" s="361"/>
      <c r="N104" s="361"/>
    </row>
    <row r="105" spans="1:14" ht="15.75" hidden="1" customHeight="1" outlineLevel="1" thickBot="1" x14ac:dyDescent="0.4">
      <c r="A105" s="10"/>
      <c r="B105" s="786"/>
      <c r="C105" s="787"/>
      <c r="D105" s="787"/>
      <c r="E105" s="788"/>
      <c r="F105" s="249"/>
      <c r="G105" s="249"/>
      <c r="H105" s="246"/>
      <c r="I105" s="10"/>
      <c r="J105" s="242"/>
      <c r="K105" s="243"/>
      <c r="L105" s="360"/>
      <c r="M105" s="361"/>
      <c r="N105" s="361"/>
    </row>
    <row r="106" spans="1:14" ht="15.75" hidden="1" customHeight="1" outlineLevel="1" thickBot="1" x14ac:dyDescent="0.4">
      <c r="A106" s="10"/>
      <c r="B106" s="786" t="s">
        <v>663</v>
      </c>
      <c r="C106" s="787"/>
      <c r="D106" s="787"/>
      <c r="E106" s="788"/>
      <c r="F106" s="250"/>
      <c r="G106" s="251"/>
      <c r="H106" s="252"/>
      <c r="I106" s="10"/>
      <c r="J106" s="360"/>
      <c r="K106" s="360"/>
      <c r="L106" s="360"/>
      <c r="M106" s="361"/>
      <c r="N106" s="361"/>
    </row>
    <row r="107" spans="1:14" ht="15.75" hidden="1" customHeight="1" outlineLevel="1" thickBot="1" x14ac:dyDescent="0.4">
      <c r="A107" s="10"/>
      <c r="B107" s="789"/>
      <c r="C107" s="790"/>
      <c r="D107" s="790"/>
      <c r="E107" s="790"/>
      <c r="F107" s="790"/>
      <c r="G107" s="790"/>
      <c r="H107" s="791"/>
      <c r="I107" s="10"/>
      <c r="J107" s="360"/>
      <c r="K107" s="360"/>
      <c r="L107" s="360"/>
      <c r="M107" s="361"/>
      <c r="N107" s="361"/>
    </row>
    <row r="108" spans="1:14" ht="15.75" hidden="1" customHeight="1" outlineLevel="1" thickBot="1" x14ac:dyDescent="0.4">
      <c r="A108" s="10"/>
      <c r="B108" s="792" t="s">
        <v>664</v>
      </c>
      <c r="C108" s="793"/>
      <c r="D108" s="793"/>
      <c r="E108" s="793"/>
      <c r="F108" s="793"/>
      <c r="G108" s="793"/>
      <c r="H108" s="794"/>
      <c r="I108" s="10"/>
      <c r="J108" s="360"/>
      <c r="K108" s="360"/>
      <c r="L108" s="360"/>
      <c r="M108" s="361"/>
      <c r="N108" s="361"/>
    </row>
    <row r="109" spans="1:14" ht="15.75" hidden="1" customHeight="1" outlineLevel="1" thickBot="1" x14ac:dyDescent="0.4">
      <c r="A109" s="360"/>
      <c r="B109" s="359"/>
      <c r="C109" s="359"/>
      <c r="D109" s="359"/>
      <c r="E109" s="359"/>
      <c r="F109" s="359"/>
      <c r="G109" s="359"/>
      <c r="H109" s="359"/>
      <c r="I109" s="360"/>
      <c r="J109" s="360"/>
      <c r="K109" s="360"/>
      <c r="L109" s="360"/>
      <c r="M109" s="361"/>
      <c r="N109" s="361"/>
    </row>
    <row r="110" spans="1:14" ht="15" collapsed="1" thickBot="1" x14ac:dyDescent="0.4">
      <c r="A110" s="363"/>
      <c r="B110" s="771" t="s">
        <v>697</v>
      </c>
      <c r="C110" s="772"/>
      <c r="D110" s="772"/>
      <c r="E110" s="772"/>
      <c r="F110" s="772"/>
      <c r="G110" s="772"/>
      <c r="H110" s="773"/>
      <c r="I110" s="360"/>
      <c r="J110" s="360"/>
      <c r="K110" s="360"/>
      <c r="L110" s="360"/>
      <c r="M110" s="361"/>
      <c r="N110" s="361"/>
    </row>
    <row r="111" spans="1:14" ht="15.75" hidden="1" customHeight="1" outlineLevel="1" x14ac:dyDescent="0.35">
      <c r="A111" s="363"/>
      <c r="B111" s="774" t="s">
        <v>698</v>
      </c>
      <c r="C111" s="775"/>
      <c r="D111" s="775"/>
      <c r="E111" s="775"/>
      <c r="F111" s="775"/>
      <c r="G111" s="775"/>
      <c r="H111" s="776"/>
      <c r="I111" s="360"/>
      <c r="J111" s="360"/>
      <c r="K111" s="360"/>
      <c r="L111" s="360"/>
      <c r="M111" s="361"/>
      <c r="N111" s="361"/>
    </row>
    <row r="112" spans="1:14" ht="24" hidden="1" customHeight="1" outlineLevel="1" thickBot="1" x14ac:dyDescent="0.4">
      <c r="A112" s="363"/>
      <c r="B112" s="777"/>
      <c r="C112" s="778"/>
      <c r="D112" s="778"/>
      <c r="E112" s="778"/>
      <c r="F112" s="778"/>
      <c r="G112" s="778"/>
      <c r="H112" s="779"/>
      <c r="I112" s="360"/>
      <c r="J112" s="360"/>
      <c r="K112" s="360"/>
      <c r="L112" s="360"/>
      <c r="M112" s="361"/>
      <c r="N112" s="361"/>
    </row>
    <row r="113" spans="1:14" ht="15.75" hidden="1" customHeight="1" outlineLevel="1" thickBot="1" x14ac:dyDescent="0.4">
      <c r="A113" s="372"/>
      <c r="B113" s="780"/>
      <c r="C113" s="781"/>
      <c r="D113" s="781"/>
      <c r="E113" s="781"/>
      <c r="F113" s="781"/>
      <c r="G113" s="781"/>
      <c r="H113" s="782"/>
      <c r="I113" s="10"/>
      <c r="J113" s="360"/>
      <c r="K113" s="360"/>
      <c r="L113" s="360"/>
      <c r="M113" s="361"/>
      <c r="N113" s="361"/>
    </row>
    <row r="114" spans="1:14" ht="15.75" hidden="1" customHeight="1" outlineLevel="1" thickBot="1" x14ac:dyDescent="0.4">
      <c r="A114" s="372"/>
      <c r="B114" s="756" t="s">
        <v>650</v>
      </c>
      <c r="C114" s="757"/>
      <c r="D114" s="757"/>
      <c r="E114" s="758"/>
      <c r="F114" s="225"/>
      <c r="G114" s="223"/>
      <c r="H114" s="224"/>
      <c r="I114" s="10"/>
      <c r="J114" s="360"/>
      <c r="K114" s="360"/>
      <c r="L114" s="360"/>
      <c r="M114" s="361"/>
      <c r="N114" s="361"/>
    </row>
    <row r="115" spans="1:14" ht="15.75" hidden="1" customHeight="1" outlineLevel="1" thickBot="1" x14ac:dyDescent="0.4">
      <c r="A115" s="372"/>
      <c r="B115" s="756" t="s">
        <v>651</v>
      </c>
      <c r="C115" s="757"/>
      <c r="D115" s="757"/>
      <c r="E115" s="758"/>
      <c r="F115" s="225"/>
      <c r="G115" s="223"/>
      <c r="H115" s="224"/>
      <c r="I115" s="10"/>
      <c r="J115" s="754" t="s">
        <v>653</v>
      </c>
      <c r="K115" s="755"/>
      <c r="L115" s="360"/>
      <c r="M115" s="361"/>
      <c r="N115" s="361"/>
    </row>
    <row r="116" spans="1:14" ht="57" hidden="1" customHeight="1" outlineLevel="1" thickBot="1" x14ac:dyDescent="0.4">
      <c r="A116" s="372"/>
      <c r="B116" s="756" t="s">
        <v>654</v>
      </c>
      <c r="C116" s="757"/>
      <c r="D116" s="757"/>
      <c r="E116" s="758"/>
      <c r="F116" s="226" t="s">
        <v>655</v>
      </c>
      <c r="G116" s="306" t="s">
        <v>656</v>
      </c>
      <c r="H116" s="226" t="s">
        <v>10</v>
      </c>
      <c r="I116" s="10"/>
      <c r="J116" s="373" t="s">
        <v>657</v>
      </c>
      <c r="K116" s="374" t="s">
        <v>658</v>
      </c>
      <c r="L116" s="360"/>
      <c r="M116" s="361"/>
      <c r="N116" s="361"/>
    </row>
    <row r="117" spans="1:14" ht="15.75" hidden="1" customHeight="1" outlineLevel="1" thickBot="1" x14ac:dyDescent="0.4">
      <c r="A117" s="372"/>
      <c r="B117" s="759" t="s">
        <v>657</v>
      </c>
      <c r="C117" s="760"/>
      <c r="D117" s="760"/>
      <c r="E117" s="761"/>
      <c r="F117" s="248"/>
      <c r="G117" s="228"/>
      <c r="H117" s="229"/>
      <c r="I117" s="10"/>
      <c r="J117" s="230"/>
      <c r="K117" s="236"/>
      <c r="L117" s="360"/>
      <c r="M117" s="361"/>
      <c r="N117" s="361"/>
    </row>
    <row r="118" spans="1:14" ht="15.75" hidden="1" customHeight="1" outlineLevel="1" thickBot="1" x14ac:dyDescent="0.4">
      <c r="A118" s="372"/>
      <c r="B118" s="759" t="s">
        <v>422</v>
      </c>
      <c r="C118" s="760"/>
      <c r="D118" s="760"/>
      <c r="E118" s="761"/>
      <c r="F118" s="249"/>
      <c r="G118" s="233"/>
      <c r="H118" s="234"/>
      <c r="I118" s="10"/>
      <c r="J118" s="235"/>
      <c r="K118" s="236"/>
      <c r="L118" s="360"/>
      <c r="M118" s="361"/>
      <c r="N118" s="361"/>
    </row>
    <row r="119" spans="1:14" ht="15.75" hidden="1" customHeight="1" outlineLevel="1" thickBot="1" x14ac:dyDescent="0.4">
      <c r="A119" s="372"/>
      <c r="B119" s="759" t="s">
        <v>699</v>
      </c>
      <c r="C119" s="760"/>
      <c r="D119" s="760"/>
      <c r="E119" s="761"/>
      <c r="F119" s="249"/>
      <c r="G119" s="233"/>
      <c r="H119" s="234"/>
      <c r="I119" s="10"/>
      <c r="J119" s="235"/>
      <c r="K119" s="236"/>
      <c r="L119" s="360"/>
      <c r="M119" s="361"/>
      <c r="N119" s="361"/>
    </row>
    <row r="120" spans="1:14" ht="15.75" hidden="1" customHeight="1" outlineLevel="1" thickBot="1" x14ac:dyDescent="0.4">
      <c r="A120" s="372"/>
      <c r="B120" s="759" t="s">
        <v>700</v>
      </c>
      <c r="C120" s="760"/>
      <c r="D120" s="760"/>
      <c r="E120" s="761"/>
      <c r="F120" s="249"/>
      <c r="G120" s="233"/>
      <c r="H120" s="234"/>
      <c r="I120" s="10"/>
      <c r="J120" s="235"/>
      <c r="K120" s="236"/>
      <c r="L120" s="360"/>
      <c r="M120" s="361"/>
      <c r="N120" s="361"/>
    </row>
    <row r="121" spans="1:14" ht="15.75" hidden="1" customHeight="1" outlineLevel="1" thickBot="1" x14ac:dyDescent="0.4">
      <c r="A121" s="372"/>
      <c r="B121" s="759" t="s">
        <v>701</v>
      </c>
      <c r="C121" s="760"/>
      <c r="D121" s="760"/>
      <c r="E121" s="761"/>
      <c r="F121" s="249"/>
      <c r="G121" s="233"/>
      <c r="H121" s="234"/>
      <c r="I121" s="10"/>
      <c r="J121" s="235"/>
      <c r="K121" s="236"/>
      <c r="L121" s="360"/>
      <c r="M121" s="361"/>
      <c r="N121" s="361"/>
    </row>
    <row r="122" spans="1:14" ht="15.75" hidden="1" customHeight="1" outlineLevel="1" thickBot="1" x14ac:dyDescent="0.4">
      <c r="A122" s="372"/>
      <c r="B122" s="759" t="s">
        <v>702</v>
      </c>
      <c r="C122" s="760"/>
      <c r="D122" s="760"/>
      <c r="E122" s="761"/>
      <c r="F122" s="249"/>
      <c r="G122" s="233"/>
      <c r="H122" s="234"/>
      <c r="I122" s="10"/>
      <c r="J122" s="235"/>
      <c r="K122" s="236"/>
      <c r="L122" s="360"/>
      <c r="M122" s="361"/>
      <c r="N122" s="361"/>
    </row>
    <row r="123" spans="1:14" ht="15.75" hidden="1" customHeight="1" outlineLevel="1" thickBot="1" x14ac:dyDescent="0.4">
      <c r="A123" s="372"/>
      <c r="B123" s="759" t="s">
        <v>659</v>
      </c>
      <c r="C123" s="760"/>
      <c r="D123" s="760"/>
      <c r="E123" s="761"/>
      <c r="F123" s="254"/>
      <c r="G123" s="238"/>
      <c r="H123" s="234"/>
      <c r="I123" s="10"/>
      <c r="J123" s="235"/>
      <c r="K123" s="236"/>
      <c r="L123" s="360"/>
      <c r="M123" s="361"/>
      <c r="N123" s="361"/>
    </row>
    <row r="124" spans="1:14" ht="15.75" hidden="1" customHeight="1" outlineLevel="1" thickBot="1" x14ac:dyDescent="0.4">
      <c r="A124" s="372"/>
      <c r="B124" s="759" t="s">
        <v>703</v>
      </c>
      <c r="C124" s="760"/>
      <c r="D124" s="760"/>
      <c r="E124" s="761"/>
      <c r="F124" s="249"/>
      <c r="G124" s="233"/>
      <c r="H124" s="234"/>
      <c r="I124" s="10"/>
      <c r="J124" s="235"/>
      <c r="K124" s="236"/>
      <c r="L124" s="360"/>
      <c r="M124" s="361"/>
      <c r="N124" s="361"/>
    </row>
    <row r="125" spans="1:14" ht="15.75" hidden="1" customHeight="1" outlineLevel="1" thickBot="1" x14ac:dyDescent="0.4">
      <c r="A125" s="372"/>
      <c r="B125" s="759" t="s">
        <v>704</v>
      </c>
      <c r="C125" s="760"/>
      <c r="D125" s="760"/>
      <c r="E125" s="761"/>
      <c r="F125" s="249"/>
      <c r="G125" s="233"/>
      <c r="H125" s="234"/>
      <c r="I125" s="10"/>
      <c r="J125" s="235"/>
      <c r="K125" s="236"/>
      <c r="L125" s="360"/>
      <c r="M125" s="361"/>
      <c r="N125" s="361"/>
    </row>
    <row r="126" spans="1:14" ht="15.75" hidden="1" customHeight="1" outlineLevel="1" thickBot="1" x14ac:dyDescent="0.4">
      <c r="A126" s="372"/>
      <c r="B126" s="759" t="s">
        <v>705</v>
      </c>
      <c r="C126" s="760"/>
      <c r="D126" s="760"/>
      <c r="E126" s="761"/>
      <c r="F126" s="249"/>
      <c r="G126" s="233"/>
      <c r="H126" s="234"/>
      <c r="I126" s="10"/>
      <c r="J126" s="235"/>
      <c r="K126" s="236"/>
      <c r="L126" s="360"/>
      <c r="M126" s="361"/>
      <c r="N126" s="361"/>
    </row>
    <row r="127" spans="1:14" ht="15.75" hidden="1" customHeight="1" outlineLevel="1" thickBot="1" x14ac:dyDescent="0.4">
      <c r="A127" s="372"/>
      <c r="B127" s="759" t="s">
        <v>706</v>
      </c>
      <c r="C127" s="760"/>
      <c r="D127" s="760"/>
      <c r="E127" s="761"/>
      <c r="F127" s="249"/>
      <c r="G127" s="233"/>
      <c r="H127" s="234"/>
      <c r="I127" s="10"/>
      <c r="J127" s="235"/>
      <c r="K127" s="236"/>
      <c r="L127" s="360"/>
      <c r="M127" s="361"/>
      <c r="N127" s="361"/>
    </row>
    <row r="128" spans="1:14" ht="15.75" hidden="1" customHeight="1" outlineLevel="1" thickBot="1" x14ac:dyDescent="0.4">
      <c r="A128" s="372"/>
      <c r="B128" s="759" t="s">
        <v>707</v>
      </c>
      <c r="C128" s="760"/>
      <c r="D128" s="760"/>
      <c r="E128" s="761"/>
      <c r="F128" s="254"/>
      <c r="G128" s="238"/>
      <c r="H128" s="234"/>
      <c r="I128" s="10"/>
      <c r="J128" s="235"/>
      <c r="K128" s="236"/>
      <c r="L128" s="360"/>
      <c r="M128" s="361"/>
      <c r="N128" s="361"/>
    </row>
    <row r="129" spans="1:14" ht="15.75" hidden="1" customHeight="1" outlineLevel="1" thickBot="1" x14ac:dyDescent="0.4">
      <c r="A129" s="372"/>
      <c r="B129" s="759" t="s">
        <v>708</v>
      </c>
      <c r="C129" s="760"/>
      <c r="D129" s="760"/>
      <c r="E129" s="761"/>
      <c r="F129" s="249"/>
      <c r="G129" s="249"/>
      <c r="H129" s="234"/>
      <c r="I129" s="10"/>
      <c r="J129" s="235"/>
      <c r="K129" s="236"/>
      <c r="L129" s="360"/>
      <c r="M129" s="361"/>
      <c r="N129" s="361"/>
    </row>
    <row r="130" spans="1:14" ht="15.75" hidden="1" customHeight="1" outlineLevel="1" thickBot="1" x14ac:dyDescent="0.4">
      <c r="A130" s="372"/>
      <c r="B130" s="759" t="s">
        <v>709</v>
      </c>
      <c r="C130" s="760"/>
      <c r="D130" s="760"/>
      <c r="E130" s="761"/>
      <c r="F130" s="249"/>
      <c r="G130" s="249"/>
      <c r="H130" s="234"/>
      <c r="I130" s="10"/>
      <c r="J130" s="235"/>
      <c r="K130" s="236"/>
      <c r="L130" s="360"/>
      <c r="M130" s="361"/>
      <c r="N130" s="361"/>
    </row>
    <row r="131" spans="1:14" ht="15.75" hidden="1" customHeight="1" outlineLevel="1" thickBot="1" x14ac:dyDescent="0.4">
      <c r="A131" s="372"/>
      <c r="B131" s="759" t="s">
        <v>710</v>
      </c>
      <c r="C131" s="760"/>
      <c r="D131" s="760"/>
      <c r="E131" s="761"/>
      <c r="F131" s="249"/>
      <c r="G131" s="233"/>
      <c r="H131" s="234"/>
      <c r="I131" s="10"/>
      <c r="J131" s="235"/>
      <c r="K131" s="236"/>
      <c r="L131" s="360"/>
      <c r="M131" s="361"/>
      <c r="N131" s="361"/>
    </row>
    <row r="132" spans="1:14" ht="15.75" hidden="1" customHeight="1" outlineLevel="1" thickBot="1" x14ac:dyDescent="0.4">
      <c r="A132" s="372"/>
      <c r="B132" s="759" t="s">
        <v>711</v>
      </c>
      <c r="C132" s="760"/>
      <c r="D132" s="760"/>
      <c r="E132" s="761"/>
      <c r="F132" s="249"/>
      <c r="G132" s="233"/>
      <c r="H132" s="234"/>
      <c r="I132" s="10"/>
      <c r="J132" s="235"/>
      <c r="K132" s="236"/>
      <c r="L132" s="360"/>
      <c r="M132" s="361"/>
      <c r="N132" s="361"/>
    </row>
    <row r="133" spans="1:14" ht="15.75" hidden="1" customHeight="1" outlineLevel="1" thickBot="1" x14ac:dyDescent="0.4">
      <c r="A133" s="372"/>
      <c r="B133" s="759" t="s">
        <v>712</v>
      </c>
      <c r="C133" s="760"/>
      <c r="D133" s="760"/>
      <c r="E133" s="761"/>
      <c r="F133" s="254"/>
      <c r="G133" s="238"/>
      <c r="H133" s="234"/>
      <c r="I133" s="10"/>
      <c r="J133" s="235"/>
      <c r="K133" s="236"/>
      <c r="L133" s="360"/>
      <c r="M133" s="361"/>
      <c r="N133" s="361"/>
    </row>
    <row r="134" spans="1:14" ht="15.75" hidden="1" customHeight="1" outlineLevel="1" thickBot="1" x14ac:dyDescent="0.4">
      <c r="A134" s="372"/>
      <c r="B134" s="759" t="s">
        <v>713</v>
      </c>
      <c r="C134" s="760"/>
      <c r="D134" s="760"/>
      <c r="E134" s="761"/>
      <c r="F134" s="253"/>
      <c r="G134" s="254"/>
      <c r="H134" s="234"/>
      <c r="I134" s="10"/>
      <c r="J134" s="235"/>
      <c r="K134" s="236"/>
      <c r="L134" s="360"/>
      <c r="M134" s="361"/>
      <c r="N134" s="361"/>
    </row>
    <row r="135" spans="1:14" ht="15.75" hidden="1" customHeight="1" outlineLevel="1" thickBot="1" x14ac:dyDescent="0.4">
      <c r="A135" s="372"/>
      <c r="B135" s="759" t="s">
        <v>714</v>
      </c>
      <c r="C135" s="760"/>
      <c r="D135" s="760"/>
      <c r="E135" s="761"/>
      <c r="F135" s="253"/>
      <c r="G135" s="249"/>
      <c r="H135" s="234"/>
      <c r="I135" s="10"/>
      <c r="J135" s="235"/>
      <c r="K135" s="236"/>
      <c r="L135" s="360"/>
      <c r="M135" s="361"/>
      <c r="N135" s="361"/>
    </row>
    <row r="136" spans="1:14" ht="15.75" hidden="1" customHeight="1" outlineLevel="1" thickBot="1" x14ac:dyDescent="0.4">
      <c r="A136" s="372"/>
      <c r="B136" s="759" t="s">
        <v>715</v>
      </c>
      <c r="C136" s="760"/>
      <c r="D136" s="760"/>
      <c r="E136" s="761"/>
      <c r="F136" s="253"/>
      <c r="G136" s="254"/>
      <c r="H136" s="234"/>
      <c r="I136" s="10"/>
      <c r="J136" s="235"/>
      <c r="K136" s="236"/>
      <c r="L136" s="360"/>
      <c r="M136" s="361"/>
      <c r="N136" s="361"/>
    </row>
    <row r="137" spans="1:14" ht="15.75" hidden="1" customHeight="1" outlineLevel="1" thickBot="1" x14ac:dyDescent="0.4">
      <c r="A137" s="372"/>
      <c r="B137" s="759" t="s">
        <v>692</v>
      </c>
      <c r="C137" s="760"/>
      <c r="D137" s="760"/>
      <c r="E137" s="761"/>
      <c r="F137" s="249"/>
      <c r="G137" s="249"/>
      <c r="H137" s="234"/>
      <c r="I137" s="10"/>
      <c r="J137" s="235"/>
      <c r="K137" s="236"/>
      <c r="L137" s="360"/>
      <c r="M137" s="361"/>
      <c r="N137" s="361"/>
    </row>
    <row r="138" spans="1:14" ht="15.75" hidden="1" customHeight="1" outlineLevel="1" thickBot="1" x14ac:dyDescent="0.4">
      <c r="A138" s="372"/>
      <c r="B138" s="759" t="s">
        <v>716</v>
      </c>
      <c r="C138" s="760"/>
      <c r="D138" s="760"/>
      <c r="E138" s="761"/>
      <c r="F138" s="249"/>
      <c r="G138" s="233"/>
      <c r="H138" s="234"/>
      <c r="I138" s="10"/>
      <c r="J138" s="235"/>
      <c r="K138" s="236"/>
      <c r="L138" s="360"/>
      <c r="M138" s="361"/>
      <c r="N138" s="361"/>
    </row>
    <row r="139" spans="1:14" ht="15.75" hidden="1" customHeight="1" outlineLevel="1" thickBot="1" x14ac:dyDescent="0.4">
      <c r="A139" s="372"/>
      <c r="B139" s="759" t="s">
        <v>687</v>
      </c>
      <c r="C139" s="760"/>
      <c r="D139" s="760"/>
      <c r="E139" s="761"/>
      <c r="F139" s="239"/>
      <c r="G139" s="232"/>
      <c r="H139" s="234"/>
      <c r="I139" s="10"/>
      <c r="J139" s="235"/>
      <c r="K139" s="236"/>
      <c r="L139" s="360"/>
      <c r="M139" s="361"/>
      <c r="N139" s="361"/>
    </row>
    <row r="140" spans="1:14" ht="15.75" hidden="1" customHeight="1" outlineLevel="1" thickBot="1" x14ac:dyDescent="0.4">
      <c r="A140" s="372"/>
      <c r="B140" s="759" t="s">
        <v>660</v>
      </c>
      <c r="C140" s="760"/>
      <c r="D140" s="760"/>
      <c r="E140" s="761"/>
      <c r="F140" s="239"/>
      <c r="G140" s="232"/>
      <c r="H140" s="234"/>
      <c r="I140" s="10"/>
      <c r="J140" s="235"/>
      <c r="K140" s="236"/>
      <c r="L140" s="10"/>
      <c r="M140" s="361"/>
      <c r="N140" s="361"/>
    </row>
    <row r="141" spans="1:14" s="221" customFormat="1" ht="15.75" hidden="1" customHeight="1" outlineLevel="1" thickBot="1" x14ac:dyDescent="0.4">
      <c r="A141" s="372"/>
      <c r="B141" s="759" t="s">
        <v>661</v>
      </c>
      <c r="C141" s="760"/>
      <c r="D141" s="760"/>
      <c r="E141" s="761"/>
      <c r="F141" s="239"/>
      <c r="G141" s="232"/>
      <c r="H141" s="234"/>
      <c r="I141" s="10"/>
      <c r="J141" s="235"/>
      <c r="K141" s="236"/>
      <c r="L141" s="360"/>
      <c r="M141" s="364"/>
      <c r="N141" s="364"/>
    </row>
    <row r="142" spans="1:14" ht="15.75" hidden="1" customHeight="1" outlineLevel="1" thickBot="1" x14ac:dyDescent="0.4">
      <c r="A142" s="372"/>
      <c r="B142" s="759" t="s">
        <v>662</v>
      </c>
      <c r="C142" s="760"/>
      <c r="D142" s="760"/>
      <c r="E142" s="761"/>
      <c r="F142" s="240"/>
      <c r="G142" s="241"/>
      <c r="H142" s="234"/>
      <c r="I142" s="10"/>
      <c r="J142" s="235"/>
      <c r="K142" s="236"/>
      <c r="L142" s="360"/>
      <c r="M142" s="361"/>
      <c r="N142" s="361"/>
    </row>
    <row r="143" spans="1:14" ht="15.75" hidden="1" customHeight="1" outlineLevel="1" thickBot="1" x14ac:dyDescent="0.4">
      <c r="A143" s="372"/>
      <c r="B143" s="759"/>
      <c r="C143" s="760"/>
      <c r="D143" s="760"/>
      <c r="E143" s="761"/>
      <c r="F143" s="249"/>
      <c r="G143" s="249"/>
      <c r="H143" s="246"/>
      <c r="I143" s="10"/>
      <c r="J143" s="242"/>
      <c r="K143" s="243"/>
      <c r="L143" s="360"/>
      <c r="M143" s="361"/>
      <c r="N143" s="361"/>
    </row>
    <row r="144" spans="1:14" ht="15.75" hidden="1" customHeight="1" outlineLevel="1" thickBot="1" x14ac:dyDescent="0.4">
      <c r="A144" s="372"/>
      <c r="B144" s="759" t="s">
        <v>663</v>
      </c>
      <c r="C144" s="760"/>
      <c r="D144" s="760"/>
      <c r="E144" s="761"/>
      <c r="F144" s="250"/>
      <c r="G144" s="251"/>
      <c r="H144" s="252"/>
      <c r="I144" s="10"/>
      <c r="J144" s="360"/>
      <c r="K144" s="360"/>
      <c r="L144" s="360"/>
      <c r="M144" s="361"/>
      <c r="N144" s="361"/>
    </row>
    <row r="145" spans="1:14" ht="15.75" hidden="1" customHeight="1" outlineLevel="1" thickBot="1" x14ac:dyDescent="0.4">
      <c r="A145" s="372"/>
      <c r="B145" s="789"/>
      <c r="C145" s="790"/>
      <c r="D145" s="790"/>
      <c r="E145" s="790"/>
      <c r="F145" s="790"/>
      <c r="G145" s="790"/>
      <c r="H145" s="791"/>
      <c r="I145" s="10"/>
      <c r="J145" s="360"/>
      <c r="K145" s="360"/>
      <c r="L145" s="360"/>
      <c r="M145" s="361"/>
      <c r="N145" s="361"/>
    </row>
    <row r="146" spans="1:14" ht="15.75" hidden="1" customHeight="1" outlineLevel="1" thickBot="1" x14ac:dyDescent="0.4">
      <c r="A146" s="372"/>
      <c r="B146" s="792" t="s">
        <v>664</v>
      </c>
      <c r="C146" s="793"/>
      <c r="D146" s="793"/>
      <c r="E146" s="793"/>
      <c r="F146" s="793"/>
      <c r="G146" s="793"/>
      <c r="H146" s="794"/>
      <c r="I146" s="10"/>
      <c r="J146" s="360"/>
      <c r="K146" s="360"/>
      <c r="L146" s="360"/>
      <c r="M146" s="361"/>
      <c r="N146" s="361"/>
    </row>
    <row r="147" spans="1:14" ht="15.75" hidden="1" customHeight="1" outlineLevel="1" thickBot="1" x14ac:dyDescent="0.4">
      <c r="A147" s="363"/>
      <c r="B147" s="376"/>
      <c r="C147" s="376"/>
      <c r="D147" s="376"/>
      <c r="E147" s="376"/>
      <c r="F147" s="376"/>
      <c r="G147" s="376"/>
      <c r="H147" s="376"/>
      <c r="I147" s="360"/>
      <c r="J147" s="360"/>
      <c r="K147" s="360"/>
      <c r="L147" s="360"/>
      <c r="M147" s="361"/>
      <c r="N147" s="361"/>
    </row>
    <row r="148" spans="1:14" ht="15" collapsed="1" thickBot="1" x14ac:dyDescent="0.4">
      <c r="A148" s="377"/>
      <c r="B148" s="771" t="s">
        <v>717</v>
      </c>
      <c r="C148" s="772"/>
      <c r="D148" s="772"/>
      <c r="E148" s="772"/>
      <c r="F148" s="772"/>
      <c r="G148" s="772"/>
      <c r="H148" s="773"/>
      <c r="I148" s="363"/>
      <c r="J148" s="360"/>
      <c r="K148" s="360"/>
      <c r="L148" s="360"/>
      <c r="M148" s="361"/>
      <c r="N148" s="361"/>
    </row>
    <row r="149" spans="1:14" ht="15.75" hidden="1" customHeight="1" outlineLevel="1" x14ac:dyDescent="0.35">
      <c r="A149" s="360"/>
      <c r="B149" s="774" t="s">
        <v>718</v>
      </c>
      <c r="C149" s="775"/>
      <c r="D149" s="775"/>
      <c r="E149" s="775"/>
      <c r="F149" s="775"/>
      <c r="G149" s="775"/>
      <c r="H149" s="776"/>
      <c r="I149" s="360"/>
      <c r="J149" s="360"/>
      <c r="K149" s="360"/>
      <c r="L149" s="360"/>
      <c r="M149" s="361"/>
      <c r="N149" s="361"/>
    </row>
    <row r="150" spans="1:14" ht="24" hidden="1" customHeight="1" outlineLevel="1" thickBot="1" x14ac:dyDescent="0.4">
      <c r="A150" s="360"/>
      <c r="B150" s="777"/>
      <c r="C150" s="778"/>
      <c r="D150" s="778"/>
      <c r="E150" s="778"/>
      <c r="F150" s="778"/>
      <c r="G150" s="778"/>
      <c r="H150" s="779"/>
      <c r="I150" s="360"/>
      <c r="J150" s="360"/>
      <c r="K150" s="360"/>
      <c r="L150" s="360"/>
      <c r="M150" s="361"/>
      <c r="N150" s="361"/>
    </row>
    <row r="151" spans="1:14" ht="15.75" hidden="1" customHeight="1" outlineLevel="1" thickBot="1" x14ac:dyDescent="0.4">
      <c r="A151" s="10"/>
      <c r="B151" s="780"/>
      <c r="C151" s="781"/>
      <c r="D151" s="781"/>
      <c r="E151" s="781"/>
      <c r="F151" s="781"/>
      <c r="G151" s="781"/>
      <c r="H151" s="782"/>
      <c r="I151" s="10"/>
      <c r="J151" s="360"/>
      <c r="K151" s="360"/>
      <c r="L151" s="360"/>
      <c r="M151" s="361"/>
      <c r="N151" s="361"/>
    </row>
    <row r="152" spans="1:14" ht="15.75" hidden="1" customHeight="1" outlineLevel="1" thickBot="1" x14ac:dyDescent="0.4">
      <c r="A152" s="10"/>
      <c r="B152" s="756" t="s">
        <v>650</v>
      </c>
      <c r="C152" s="757"/>
      <c r="D152" s="757"/>
      <c r="E152" s="758"/>
      <c r="F152" s="225"/>
      <c r="G152" s="223"/>
      <c r="H152" s="224"/>
      <c r="I152" s="10"/>
      <c r="J152" s="360"/>
      <c r="K152" s="360"/>
      <c r="L152" s="360"/>
      <c r="M152" s="361"/>
      <c r="N152" s="361"/>
    </row>
    <row r="153" spans="1:14" ht="15.75" hidden="1" customHeight="1" outlineLevel="1" thickBot="1" x14ac:dyDescent="0.4">
      <c r="A153" s="10"/>
      <c r="B153" s="756" t="s">
        <v>651</v>
      </c>
      <c r="C153" s="757"/>
      <c r="D153" s="757"/>
      <c r="E153" s="758"/>
      <c r="F153" s="225"/>
      <c r="G153" s="223"/>
      <c r="H153" s="224"/>
      <c r="I153" s="10"/>
      <c r="J153" s="754" t="s">
        <v>653</v>
      </c>
      <c r="K153" s="755"/>
      <c r="L153" s="360"/>
      <c r="M153" s="361"/>
      <c r="N153" s="361"/>
    </row>
    <row r="154" spans="1:14" ht="57" hidden="1" customHeight="1" outlineLevel="1" thickBot="1" x14ac:dyDescent="0.4">
      <c r="A154" s="10"/>
      <c r="B154" s="756" t="s">
        <v>654</v>
      </c>
      <c r="C154" s="757"/>
      <c r="D154" s="757"/>
      <c r="E154" s="758"/>
      <c r="F154" s="226" t="s">
        <v>655</v>
      </c>
      <c r="G154" s="306" t="s">
        <v>656</v>
      </c>
      <c r="H154" s="226" t="s">
        <v>10</v>
      </c>
      <c r="I154" s="10"/>
      <c r="J154" s="373" t="s">
        <v>657</v>
      </c>
      <c r="K154" s="374" t="s">
        <v>658</v>
      </c>
      <c r="L154" s="360"/>
      <c r="M154" s="361"/>
      <c r="N154" s="361"/>
    </row>
    <row r="155" spans="1:14" ht="15.75" hidden="1" customHeight="1" outlineLevel="1" thickBot="1" x14ac:dyDescent="0.4">
      <c r="A155" s="10"/>
      <c r="B155" s="759" t="s">
        <v>657</v>
      </c>
      <c r="C155" s="760"/>
      <c r="D155" s="760"/>
      <c r="E155" s="761"/>
      <c r="F155" s="248"/>
      <c r="G155" s="228"/>
      <c r="H155" s="229"/>
      <c r="I155" s="10"/>
      <c r="J155" s="230"/>
      <c r="K155" s="236"/>
      <c r="L155" s="360"/>
      <c r="M155" s="361"/>
      <c r="N155" s="361"/>
    </row>
    <row r="156" spans="1:14" ht="15.75" hidden="1" customHeight="1" outlineLevel="1" thickBot="1" x14ac:dyDescent="0.4">
      <c r="A156" s="10"/>
      <c r="B156" s="759" t="s">
        <v>422</v>
      </c>
      <c r="C156" s="760"/>
      <c r="D156" s="760"/>
      <c r="E156" s="761"/>
      <c r="F156" s="249"/>
      <c r="G156" s="233"/>
      <c r="H156" s="234"/>
      <c r="I156" s="10"/>
      <c r="J156" s="235"/>
      <c r="K156" s="236"/>
      <c r="L156" s="360"/>
      <c r="M156" s="361"/>
      <c r="N156" s="361"/>
    </row>
    <row r="157" spans="1:14" ht="15.75" hidden="1" customHeight="1" outlineLevel="1" thickBot="1" x14ac:dyDescent="0.4">
      <c r="A157" s="10"/>
      <c r="B157" s="759" t="s">
        <v>699</v>
      </c>
      <c r="C157" s="760"/>
      <c r="D157" s="760"/>
      <c r="E157" s="761"/>
      <c r="F157" s="249"/>
      <c r="G157" s="233"/>
      <c r="H157" s="234"/>
      <c r="I157" s="10"/>
      <c r="J157" s="235"/>
      <c r="K157" s="236"/>
      <c r="L157" s="360"/>
      <c r="M157" s="361"/>
      <c r="N157" s="361"/>
    </row>
    <row r="158" spans="1:14" ht="15.75" hidden="1" customHeight="1" outlineLevel="1" thickBot="1" x14ac:dyDescent="0.4">
      <c r="A158" s="10"/>
      <c r="B158" s="759" t="s">
        <v>701</v>
      </c>
      <c r="C158" s="760"/>
      <c r="D158" s="760"/>
      <c r="E158" s="761"/>
      <c r="F158" s="249"/>
      <c r="G158" s="233"/>
      <c r="H158" s="234"/>
      <c r="I158" s="10"/>
      <c r="J158" s="235"/>
      <c r="K158" s="236"/>
      <c r="L158" s="360"/>
      <c r="M158" s="361"/>
      <c r="N158" s="361"/>
    </row>
    <row r="159" spans="1:14" ht="15.75" hidden="1" customHeight="1" outlineLevel="1" thickBot="1" x14ac:dyDescent="0.4">
      <c r="A159" s="10"/>
      <c r="B159" s="759" t="s">
        <v>707</v>
      </c>
      <c r="C159" s="760"/>
      <c r="D159" s="760"/>
      <c r="E159" s="761"/>
      <c r="F159" s="249"/>
      <c r="G159" s="233"/>
      <c r="H159" s="234"/>
      <c r="I159" s="10"/>
      <c r="J159" s="235"/>
      <c r="K159" s="236"/>
      <c r="L159" s="360"/>
      <c r="M159" s="361"/>
      <c r="N159" s="361"/>
    </row>
    <row r="160" spans="1:14" ht="15.75" hidden="1" customHeight="1" outlineLevel="1" thickBot="1" x14ac:dyDescent="0.4">
      <c r="A160" s="10"/>
      <c r="B160" s="759" t="s">
        <v>702</v>
      </c>
      <c r="C160" s="760"/>
      <c r="D160" s="760"/>
      <c r="E160" s="761"/>
      <c r="F160" s="249"/>
      <c r="G160" s="233"/>
      <c r="H160" s="234"/>
      <c r="I160" s="10"/>
      <c r="J160" s="235"/>
      <c r="K160" s="236"/>
      <c r="L160" s="360"/>
      <c r="M160" s="361"/>
      <c r="N160" s="361"/>
    </row>
    <row r="161" spans="1:14" ht="15.75" hidden="1" customHeight="1" outlineLevel="1" thickBot="1" x14ac:dyDescent="0.4">
      <c r="A161" s="10"/>
      <c r="B161" s="759" t="s">
        <v>719</v>
      </c>
      <c r="C161" s="760"/>
      <c r="D161" s="760"/>
      <c r="E161" s="761"/>
      <c r="F161" s="249"/>
      <c r="G161" s="233"/>
      <c r="H161" s="234"/>
      <c r="I161" s="10"/>
      <c r="J161" s="235"/>
      <c r="K161" s="236"/>
      <c r="L161" s="360"/>
      <c r="M161" s="361"/>
      <c r="N161" s="361"/>
    </row>
    <row r="162" spans="1:14" ht="15.75" hidden="1" customHeight="1" outlineLevel="1" thickBot="1" x14ac:dyDescent="0.4">
      <c r="A162" s="10"/>
      <c r="B162" s="759" t="s">
        <v>692</v>
      </c>
      <c r="C162" s="760"/>
      <c r="D162" s="760"/>
      <c r="E162" s="761"/>
      <c r="F162" s="249"/>
      <c r="G162" s="249"/>
      <c r="H162" s="234"/>
      <c r="I162" s="10"/>
      <c r="J162" s="235"/>
      <c r="K162" s="236"/>
      <c r="L162" s="360"/>
      <c r="M162" s="361"/>
      <c r="N162" s="361"/>
    </row>
    <row r="163" spans="1:14" ht="15.75" hidden="1" customHeight="1" outlineLevel="1" thickBot="1" x14ac:dyDescent="0.4">
      <c r="A163" s="10"/>
      <c r="B163" s="759" t="s">
        <v>720</v>
      </c>
      <c r="C163" s="760"/>
      <c r="D163" s="760"/>
      <c r="E163" s="761"/>
      <c r="F163" s="249"/>
      <c r="G163" s="233"/>
      <c r="H163" s="234"/>
      <c r="I163" s="10"/>
      <c r="J163" s="235"/>
      <c r="K163" s="236"/>
      <c r="L163" s="360"/>
      <c r="M163" s="361"/>
      <c r="N163" s="361"/>
    </row>
    <row r="164" spans="1:14" ht="15.75" hidden="1" customHeight="1" outlineLevel="1" thickBot="1" x14ac:dyDescent="0.4">
      <c r="A164" s="10"/>
      <c r="B164" s="759" t="s">
        <v>712</v>
      </c>
      <c r="C164" s="760"/>
      <c r="D164" s="760"/>
      <c r="E164" s="761"/>
      <c r="F164" s="249"/>
      <c r="G164" s="233"/>
      <c r="H164" s="234"/>
      <c r="I164" s="10"/>
      <c r="J164" s="235"/>
      <c r="K164" s="236"/>
      <c r="L164" s="360"/>
      <c r="M164" s="361"/>
      <c r="N164" s="361"/>
    </row>
    <row r="165" spans="1:14" ht="15.75" hidden="1" customHeight="1" outlineLevel="1" thickBot="1" x14ac:dyDescent="0.4">
      <c r="A165" s="10"/>
      <c r="B165" s="759" t="s">
        <v>660</v>
      </c>
      <c r="C165" s="760"/>
      <c r="D165" s="760"/>
      <c r="E165" s="761"/>
      <c r="F165" s="232"/>
      <c r="G165" s="232"/>
      <c r="H165" s="234"/>
      <c r="I165" s="10"/>
      <c r="J165" s="235"/>
      <c r="K165" s="236"/>
      <c r="L165" s="10"/>
      <c r="M165" s="361"/>
      <c r="N165" s="361"/>
    </row>
    <row r="166" spans="1:14" s="221" customFormat="1" ht="15.75" hidden="1" customHeight="1" outlineLevel="1" thickBot="1" x14ac:dyDescent="0.4">
      <c r="A166" s="372"/>
      <c r="B166" s="759" t="s">
        <v>661</v>
      </c>
      <c r="C166" s="760"/>
      <c r="D166" s="760"/>
      <c r="E166" s="761"/>
      <c r="F166" s="239"/>
      <c r="G166" s="232"/>
      <c r="H166" s="234"/>
      <c r="I166" s="10"/>
      <c r="J166" s="235"/>
      <c r="K166" s="236"/>
      <c r="L166" s="360"/>
      <c r="M166" s="364"/>
      <c r="N166" s="364"/>
    </row>
    <row r="167" spans="1:14" ht="15.75" hidden="1" customHeight="1" outlineLevel="1" thickBot="1" x14ac:dyDescent="0.4">
      <c r="A167" s="10"/>
      <c r="B167" s="759" t="s">
        <v>662</v>
      </c>
      <c r="C167" s="760"/>
      <c r="D167" s="760"/>
      <c r="E167" s="761"/>
      <c r="F167" s="240"/>
      <c r="G167" s="241"/>
      <c r="H167" s="234"/>
      <c r="I167" s="10"/>
      <c r="J167" s="235"/>
      <c r="K167" s="236"/>
      <c r="L167" s="360"/>
      <c r="M167" s="361"/>
      <c r="N167" s="361"/>
    </row>
    <row r="168" spans="1:14" ht="15.75" hidden="1" customHeight="1" outlineLevel="1" thickBot="1" x14ac:dyDescent="0.4">
      <c r="A168" s="10"/>
      <c r="B168" s="786"/>
      <c r="C168" s="787"/>
      <c r="D168" s="787"/>
      <c r="E168" s="788"/>
      <c r="F168" s="249"/>
      <c r="G168" s="249"/>
      <c r="H168" s="246"/>
      <c r="I168" s="10"/>
      <c r="J168" s="242"/>
      <c r="K168" s="243"/>
      <c r="L168" s="360"/>
      <c r="M168" s="361"/>
      <c r="N168" s="361"/>
    </row>
    <row r="169" spans="1:14" ht="15.75" hidden="1" customHeight="1" outlineLevel="1" thickBot="1" x14ac:dyDescent="0.4">
      <c r="A169" s="10"/>
      <c r="B169" s="786" t="s">
        <v>663</v>
      </c>
      <c r="C169" s="787"/>
      <c r="D169" s="787"/>
      <c r="E169" s="788"/>
      <c r="F169" s="250"/>
      <c r="G169" s="251"/>
      <c r="H169" s="252"/>
      <c r="I169" s="10"/>
      <c r="J169" s="360"/>
      <c r="K169" s="360"/>
      <c r="L169" s="360"/>
      <c r="M169" s="361"/>
      <c r="N169" s="361"/>
    </row>
    <row r="170" spans="1:14" ht="15.75" hidden="1" customHeight="1" outlineLevel="1" thickBot="1" x14ac:dyDescent="0.4">
      <c r="A170" s="10"/>
      <c r="B170" s="255"/>
      <c r="C170" s="256"/>
      <c r="D170" s="256"/>
      <c r="E170" s="256"/>
      <c r="F170" s="256"/>
      <c r="G170" s="256"/>
      <c r="H170" s="257"/>
      <c r="I170" s="10"/>
      <c r="J170" s="360"/>
      <c r="K170" s="360"/>
      <c r="L170" s="360"/>
      <c r="M170" s="361"/>
      <c r="N170" s="361"/>
    </row>
    <row r="171" spans="1:14" ht="15.75" hidden="1" customHeight="1" outlineLevel="1" thickBot="1" x14ac:dyDescent="0.4">
      <c r="A171" s="10"/>
      <c r="B171" s="792" t="s">
        <v>664</v>
      </c>
      <c r="C171" s="793"/>
      <c r="D171" s="793"/>
      <c r="E171" s="793"/>
      <c r="F171" s="793"/>
      <c r="G171" s="793"/>
      <c r="H171" s="794"/>
      <c r="I171" s="10"/>
      <c r="J171" s="360"/>
      <c r="K171" s="360"/>
      <c r="L171" s="360"/>
      <c r="M171" s="361"/>
      <c r="N171" s="361"/>
    </row>
    <row r="172" spans="1:14" ht="15.75" hidden="1" customHeight="1" outlineLevel="1" thickBot="1" x14ac:dyDescent="0.4">
      <c r="A172" s="360"/>
      <c r="B172" s="359"/>
      <c r="C172" s="359"/>
      <c r="D172" s="359"/>
      <c r="E172" s="359"/>
      <c r="F172" s="359"/>
      <c r="G172" s="359"/>
      <c r="H172" s="359"/>
      <c r="I172" s="360"/>
      <c r="J172" s="360"/>
      <c r="K172" s="360"/>
      <c r="L172" s="360"/>
      <c r="M172" s="361"/>
      <c r="N172" s="361"/>
    </row>
    <row r="173" spans="1:14" ht="15" collapsed="1" thickBot="1" x14ac:dyDescent="0.4">
      <c r="A173" s="363"/>
      <c r="B173" s="771" t="s">
        <v>721</v>
      </c>
      <c r="C173" s="772"/>
      <c r="D173" s="772"/>
      <c r="E173" s="772"/>
      <c r="F173" s="772"/>
      <c r="G173" s="772"/>
      <c r="H173" s="773"/>
      <c r="I173" s="360"/>
      <c r="J173" s="360"/>
      <c r="K173" s="360"/>
      <c r="L173" s="360"/>
      <c r="M173" s="361"/>
      <c r="N173" s="361"/>
    </row>
    <row r="174" spans="1:14" ht="15.75" hidden="1" customHeight="1" outlineLevel="1" x14ac:dyDescent="0.35">
      <c r="A174" s="363"/>
      <c r="B174" s="774" t="s">
        <v>722</v>
      </c>
      <c r="C174" s="775"/>
      <c r="D174" s="775"/>
      <c r="E174" s="775"/>
      <c r="F174" s="775"/>
      <c r="G174" s="775"/>
      <c r="H174" s="776"/>
      <c r="I174" s="360"/>
      <c r="J174" s="360"/>
      <c r="K174" s="360"/>
      <c r="L174" s="360"/>
      <c r="M174" s="361"/>
      <c r="N174" s="361"/>
    </row>
    <row r="175" spans="1:14" ht="24" hidden="1" customHeight="1" outlineLevel="1" thickBot="1" x14ac:dyDescent="0.4">
      <c r="A175" s="363"/>
      <c r="B175" s="777"/>
      <c r="C175" s="778"/>
      <c r="D175" s="778"/>
      <c r="E175" s="778"/>
      <c r="F175" s="778"/>
      <c r="G175" s="778"/>
      <c r="H175" s="779"/>
      <c r="I175" s="360"/>
      <c r="J175" s="360"/>
      <c r="K175" s="360"/>
      <c r="L175" s="360"/>
      <c r="M175" s="361"/>
      <c r="N175" s="361"/>
    </row>
    <row r="176" spans="1:14" ht="15.75" hidden="1" customHeight="1" outlineLevel="1" thickBot="1" x14ac:dyDescent="0.4">
      <c r="A176" s="372"/>
      <c r="B176" s="780"/>
      <c r="C176" s="781"/>
      <c r="D176" s="781"/>
      <c r="E176" s="781"/>
      <c r="F176" s="781"/>
      <c r="G176" s="781"/>
      <c r="H176" s="782"/>
      <c r="I176" s="10"/>
      <c r="J176" s="360"/>
      <c r="K176" s="360"/>
      <c r="L176" s="360"/>
      <c r="M176" s="361"/>
      <c r="N176" s="361"/>
    </row>
    <row r="177" spans="1:14" ht="15.75" hidden="1" customHeight="1" outlineLevel="1" thickBot="1" x14ac:dyDescent="0.4">
      <c r="A177" s="372"/>
      <c r="B177" s="756" t="s">
        <v>650</v>
      </c>
      <c r="C177" s="757"/>
      <c r="D177" s="757"/>
      <c r="E177" s="758"/>
      <c r="F177" s="225"/>
      <c r="G177" s="223"/>
      <c r="H177" s="224"/>
      <c r="I177" s="10"/>
      <c r="J177" s="360"/>
      <c r="K177" s="360"/>
      <c r="L177" s="360"/>
      <c r="M177" s="361"/>
      <c r="N177" s="361"/>
    </row>
    <row r="178" spans="1:14" ht="15.75" hidden="1" customHeight="1" outlineLevel="1" thickBot="1" x14ac:dyDescent="0.4">
      <c r="A178" s="372"/>
      <c r="B178" s="756" t="s">
        <v>651</v>
      </c>
      <c r="C178" s="757"/>
      <c r="D178" s="757"/>
      <c r="E178" s="758"/>
      <c r="F178" s="225"/>
      <c r="G178" s="223"/>
      <c r="H178" s="224"/>
      <c r="I178" s="10"/>
      <c r="J178" s="756" t="s">
        <v>653</v>
      </c>
      <c r="K178" s="758"/>
      <c r="L178" s="360"/>
      <c r="M178" s="361"/>
      <c r="N178" s="361"/>
    </row>
    <row r="179" spans="1:14" ht="57" hidden="1" customHeight="1" outlineLevel="1" thickBot="1" x14ac:dyDescent="0.4">
      <c r="A179" s="372"/>
      <c r="B179" s="756" t="s">
        <v>654</v>
      </c>
      <c r="C179" s="757"/>
      <c r="D179" s="757"/>
      <c r="E179" s="758"/>
      <c r="F179" s="226" t="s">
        <v>655</v>
      </c>
      <c r="G179" s="306" t="s">
        <v>656</v>
      </c>
      <c r="H179" s="226" t="s">
        <v>10</v>
      </c>
      <c r="I179" s="10"/>
      <c r="J179" s="373" t="s">
        <v>657</v>
      </c>
      <c r="K179" s="374" t="s">
        <v>658</v>
      </c>
      <c r="L179" s="360"/>
      <c r="M179" s="361"/>
      <c r="N179" s="361"/>
    </row>
    <row r="180" spans="1:14" ht="15.75" hidden="1" customHeight="1" outlineLevel="1" thickBot="1" x14ac:dyDescent="0.4">
      <c r="A180" s="372"/>
      <c r="B180" s="759" t="s">
        <v>657</v>
      </c>
      <c r="C180" s="760"/>
      <c r="D180" s="760"/>
      <c r="E180" s="761"/>
      <c r="F180" s="248"/>
      <c r="G180" s="228"/>
      <c r="H180" s="229"/>
      <c r="I180" s="10"/>
      <c r="J180" s="230"/>
      <c r="K180" s="236"/>
      <c r="L180" s="360"/>
      <c r="M180" s="361"/>
      <c r="N180" s="361"/>
    </row>
    <row r="181" spans="1:14" ht="15.75" hidden="1" customHeight="1" outlineLevel="1" thickBot="1" x14ac:dyDescent="0.4">
      <c r="A181" s="372"/>
      <c r="B181" s="759" t="s">
        <v>422</v>
      </c>
      <c r="C181" s="760"/>
      <c r="D181" s="760"/>
      <c r="E181" s="761"/>
      <c r="F181" s="249"/>
      <c r="G181" s="233"/>
      <c r="H181" s="234"/>
      <c r="I181" s="10"/>
      <c r="J181" s="235"/>
      <c r="K181" s="236"/>
      <c r="L181" s="360"/>
      <c r="M181" s="361"/>
      <c r="N181" s="361"/>
    </row>
    <row r="182" spans="1:14" ht="15.75" hidden="1" customHeight="1" outlineLevel="1" thickBot="1" x14ac:dyDescent="0.4">
      <c r="A182" s="372"/>
      <c r="B182" s="759" t="s">
        <v>723</v>
      </c>
      <c r="C182" s="760"/>
      <c r="D182" s="760"/>
      <c r="E182" s="761"/>
      <c r="F182" s="249"/>
      <c r="G182" s="233"/>
      <c r="H182" s="234"/>
      <c r="I182" s="10"/>
      <c r="J182" s="235"/>
      <c r="K182" s="236"/>
      <c r="L182" s="360"/>
      <c r="M182" s="361"/>
      <c r="N182" s="361"/>
    </row>
    <row r="183" spans="1:14" ht="15.75" hidden="1" customHeight="1" outlineLevel="1" thickBot="1" x14ac:dyDescent="0.4">
      <c r="A183" s="372"/>
      <c r="B183" s="759" t="s">
        <v>724</v>
      </c>
      <c r="C183" s="760"/>
      <c r="D183" s="760"/>
      <c r="E183" s="761"/>
      <c r="F183" s="254"/>
      <c r="G183" s="238"/>
      <c r="H183" s="234"/>
      <c r="I183" s="10"/>
      <c r="J183" s="235"/>
      <c r="K183" s="236"/>
      <c r="L183" s="360"/>
      <c r="M183" s="361"/>
      <c r="N183" s="361"/>
    </row>
    <row r="184" spans="1:14" ht="15.75" hidden="1" customHeight="1" outlineLevel="1" thickBot="1" x14ac:dyDescent="0.4">
      <c r="A184" s="372"/>
      <c r="B184" s="759" t="s">
        <v>725</v>
      </c>
      <c r="C184" s="760"/>
      <c r="D184" s="760"/>
      <c r="E184" s="761"/>
      <c r="F184" s="249"/>
      <c r="G184" s="233"/>
      <c r="H184" s="234"/>
      <c r="I184" s="10"/>
      <c r="J184" s="235"/>
      <c r="K184" s="236"/>
      <c r="L184" s="360"/>
      <c r="M184" s="361"/>
      <c r="N184" s="361"/>
    </row>
    <row r="185" spans="1:14" ht="15.75" hidden="1" customHeight="1" outlineLevel="1" thickBot="1" x14ac:dyDescent="0.4">
      <c r="A185" s="372"/>
      <c r="B185" s="759" t="s">
        <v>726</v>
      </c>
      <c r="C185" s="760"/>
      <c r="D185" s="760"/>
      <c r="E185" s="761"/>
      <c r="F185" s="254"/>
      <c r="G185" s="238"/>
      <c r="H185" s="234"/>
      <c r="I185" s="10"/>
      <c r="J185" s="235"/>
      <c r="K185" s="236"/>
      <c r="L185" s="360"/>
      <c r="M185" s="361"/>
      <c r="N185" s="361"/>
    </row>
    <row r="186" spans="1:14" ht="15.75" hidden="1" customHeight="1" outlineLevel="1" thickBot="1" x14ac:dyDescent="0.4">
      <c r="A186" s="372"/>
      <c r="B186" s="759" t="s">
        <v>659</v>
      </c>
      <c r="C186" s="760"/>
      <c r="D186" s="760"/>
      <c r="E186" s="761"/>
      <c r="F186" s="254"/>
      <c r="G186" s="238"/>
      <c r="H186" s="234"/>
      <c r="I186" s="10"/>
      <c r="J186" s="235"/>
      <c r="K186" s="236"/>
      <c r="L186" s="360"/>
      <c r="M186" s="361"/>
      <c r="N186" s="361"/>
    </row>
    <row r="187" spans="1:14" ht="15.75" hidden="1" customHeight="1" outlineLevel="1" thickBot="1" x14ac:dyDescent="0.4">
      <c r="A187" s="372"/>
      <c r="B187" s="759" t="s">
        <v>704</v>
      </c>
      <c r="C187" s="760"/>
      <c r="D187" s="760"/>
      <c r="E187" s="761"/>
      <c r="F187" s="254"/>
      <c r="G187" s="238"/>
      <c r="H187" s="234"/>
      <c r="I187" s="10"/>
      <c r="J187" s="235"/>
      <c r="K187" s="236"/>
      <c r="L187" s="360"/>
      <c r="M187" s="361"/>
      <c r="N187" s="361"/>
    </row>
    <row r="188" spans="1:14" ht="15.75" hidden="1" customHeight="1" outlineLevel="1" thickBot="1" x14ac:dyDescent="0.4">
      <c r="A188" s="372"/>
      <c r="B188" s="759" t="s">
        <v>703</v>
      </c>
      <c r="C188" s="760"/>
      <c r="D188" s="760"/>
      <c r="E188" s="761"/>
      <c r="F188" s="254"/>
      <c r="G188" s="238"/>
      <c r="H188" s="234"/>
      <c r="I188" s="10"/>
      <c r="J188" s="235"/>
      <c r="K188" s="236"/>
      <c r="L188" s="360"/>
      <c r="M188" s="361"/>
      <c r="N188" s="361"/>
    </row>
    <row r="189" spans="1:14" ht="15.75" hidden="1" customHeight="1" outlineLevel="1" thickBot="1" x14ac:dyDescent="0.4">
      <c r="A189" s="372"/>
      <c r="B189" s="759" t="s">
        <v>707</v>
      </c>
      <c r="C189" s="760"/>
      <c r="D189" s="760"/>
      <c r="E189" s="761"/>
      <c r="F189" s="254"/>
      <c r="G189" s="238"/>
      <c r="H189" s="234"/>
      <c r="I189" s="10"/>
      <c r="J189" s="235"/>
      <c r="K189" s="236"/>
      <c r="L189" s="360"/>
      <c r="M189" s="361"/>
      <c r="N189" s="361"/>
    </row>
    <row r="190" spans="1:14" ht="15.75" hidden="1" customHeight="1" outlineLevel="1" thickBot="1" x14ac:dyDescent="0.4">
      <c r="A190" s="372"/>
      <c r="B190" s="759" t="s">
        <v>727</v>
      </c>
      <c r="C190" s="760"/>
      <c r="D190" s="760"/>
      <c r="E190" s="761"/>
      <c r="F190" s="254"/>
      <c r="G190" s="238"/>
      <c r="H190" s="234"/>
      <c r="I190" s="10"/>
      <c r="J190" s="235"/>
      <c r="K190" s="236"/>
      <c r="L190" s="360"/>
      <c r="M190" s="361"/>
      <c r="N190" s="361"/>
    </row>
    <row r="191" spans="1:14" ht="15.75" hidden="1" customHeight="1" outlineLevel="1" thickBot="1" x14ac:dyDescent="0.4">
      <c r="A191" s="372"/>
      <c r="B191" s="759" t="s">
        <v>728</v>
      </c>
      <c r="C191" s="760"/>
      <c r="D191" s="760"/>
      <c r="E191" s="761"/>
      <c r="F191" s="254"/>
      <c r="G191" s="238"/>
      <c r="H191" s="234"/>
      <c r="I191" s="10"/>
      <c r="J191" s="235"/>
      <c r="K191" s="236"/>
      <c r="L191" s="360"/>
      <c r="M191" s="361"/>
      <c r="N191" s="361"/>
    </row>
    <row r="192" spans="1:14" ht="15.75" hidden="1" customHeight="1" outlineLevel="1" thickBot="1" x14ac:dyDescent="0.4">
      <c r="A192" s="372"/>
      <c r="B192" s="759" t="s">
        <v>729</v>
      </c>
      <c r="C192" s="760"/>
      <c r="D192" s="760"/>
      <c r="E192" s="761"/>
      <c r="F192" s="254"/>
      <c r="G192" s="238"/>
      <c r="H192" s="234"/>
      <c r="I192" s="10"/>
      <c r="J192" s="235"/>
      <c r="K192" s="236"/>
      <c r="L192" s="360"/>
      <c r="M192" s="361"/>
      <c r="N192" s="361"/>
    </row>
    <row r="193" spans="1:14" ht="15.75" hidden="1" customHeight="1" outlineLevel="1" thickBot="1" x14ac:dyDescent="0.4">
      <c r="A193" s="372"/>
      <c r="B193" s="759" t="s">
        <v>730</v>
      </c>
      <c r="C193" s="760"/>
      <c r="D193" s="760"/>
      <c r="E193" s="761"/>
      <c r="F193" s="254"/>
      <c r="G193" s="238"/>
      <c r="H193" s="234"/>
      <c r="I193" s="10"/>
      <c r="J193" s="235"/>
      <c r="K193" s="236"/>
      <c r="L193" s="360"/>
      <c r="M193" s="361"/>
      <c r="N193" s="361"/>
    </row>
    <row r="194" spans="1:14" ht="15.75" hidden="1" customHeight="1" outlineLevel="1" thickBot="1" x14ac:dyDescent="0.4">
      <c r="A194" s="372"/>
      <c r="B194" s="759" t="s">
        <v>731</v>
      </c>
      <c r="C194" s="760"/>
      <c r="D194" s="760"/>
      <c r="E194" s="761"/>
      <c r="F194" s="254"/>
      <c r="G194" s="238"/>
      <c r="H194" s="234"/>
      <c r="I194" s="10"/>
      <c r="J194" s="235"/>
      <c r="K194" s="236"/>
      <c r="L194" s="360"/>
      <c r="M194" s="361"/>
      <c r="N194" s="361"/>
    </row>
    <row r="195" spans="1:14" ht="15.75" hidden="1" customHeight="1" outlineLevel="1" thickBot="1" x14ac:dyDescent="0.4">
      <c r="A195" s="372"/>
      <c r="B195" s="759" t="s">
        <v>732</v>
      </c>
      <c r="C195" s="760"/>
      <c r="D195" s="760"/>
      <c r="E195" s="761"/>
      <c r="F195" s="254"/>
      <c r="G195" s="238"/>
      <c r="H195" s="234"/>
      <c r="I195" s="10"/>
      <c r="J195" s="235"/>
      <c r="K195" s="236"/>
      <c r="L195" s="360"/>
      <c r="M195" s="361"/>
      <c r="N195" s="361"/>
    </row>
    <row r="196" spans="1:14" ht="15.75" hidden="1" customHeight="1" outlineLevel="1" thickBot="1" x14ac:dyDescent="0.4">
      <c r="A196" s="372"/>
      <c r="B196" s="759" t="s">
        <v>733</v>
      </c>
      <c r="C196" s="760"/>
      <c r="D196" s="760"/>
      <c r="E196" s="761"/>
      <c r="F196" s="254"/>
      <c r="G196" s="238"/>
      <c r="H196" s="234"/>
      <c r="I196" s="10"/>
      <c r="J196" s="235"/>
      <c r="K196" s="236"/>
      <c r="L196" s="360"/>
      <c r="M196" s="361"/>
      <c r="N196" s="361"/>
    </row>
    <row r="197" spans="1:14" ht="15.75" hidden="1" customHeight="1" outlineLevel="1" thickBot="1" x14ac:dyDescent="0.4">
      <c r="A197" s="372"/>
      <c r="B197" s="759" t="s">
        <v>734</v>
      </c>
      <c r="C197" s="760"/>
      <c r="D197" s="760"/>
      <c r="E197" s="761"/>
      <c r="F197" s="253"/>
      <c r="G197" s="254"/>
      <c r="H197" s="234"/>
      <c r="I197" s="10"/>
      <c r="J197" s="235"/>
      <c r="K197" s="236"/>
      <c r="L197" s="360"/>
      <c r="M197" s="361"/>
      <c r="N197" s="361"/>
    </row>
    <row r="198" spans="1:14" ht="15.75" hidden="1" customHeight="1" outlineLevel="1" thickBot="1" x14ac:dyDescent="0.4">
      <c r="A198" s="372"/>
      <c r="B198" s="759" t="s">
        <v>735</v>
      </c>
      <c r="C198" s="760"/>
      <c r="D198" s="760"/>
      <c r="E198" s="761"/>
      <c r="F198" s="253"/>
      <c r="G198" s="254"/>
      <c r="H198" s="234"/>
      <c r="I198" s="10"/>
      <c r="J198" s="235"/>
      <c r="K198" s="236"/>
      <c r="L198" s="360"/>
      <c r="M198" s="361"/>
      <c r="N198" s="361"/>
    </row>
    <row r="199" spans="1:14" ht="15.75" hidden="1" customHeight="1" outlineLevel="1" thickBot="1" x14ac:dyDescent="0.4">
      <c r="A199" s="372"/>
      <c r="B199" s="759" t="s">
        <v>347</v>
      </c>
      <c r="C199" s="760"/>
      <c r="D199" s="760"/>
      <c r="E199" s="761"/>
      <c r="F199" s="254"/>
      <c r="G199" s="238"/>
      <c r="H199" s="234"/>
      <c r="I199" s="10"/>
      <c r="J199" s="235"/>
      <c r="K199" s="236"/>
      <c r="L199" s="360"/>
      <c r="M199" s="361"/>
      <c r="N199" s="361"/>
    </row>
    <row r="200" spans="1:14" ht="15.75" hidden="1" customHeight="1" outlineLevel="1" thickBot="1" x14ac:dyDescent="0.4">
      <c r="A200" s="372"/>
      <c r="B200" s="759" t="s">
        <v>692</v>
      </c>
      <c r="C200" s="760"/>
      <c r="D200" s="760"/>
      <c r="E200" s="761"/>
      <c r="F200" s="249"/>
      <c r="G200" s="249"/>
      <c r="H200" s="234"/>
      <c r="I200" s="10"/>
      <c r="J200" s="235"/>
      <c r="K200" s="236"/>
      <c r="L200" s="360"/>
      <c r="M200" s="361"/>
      <c r="N200" s="361"/>
    </row>
    <row r="201" spans="1:14" ht="15.75" hidden="1" customHeight="1" outlineLevel="1" thickBot="1" x14ac:dyDescent="0.4">
      <c r="A201" s="372"/>
      <c r="B201" s="759" t="s">
        <v>687</v>
      </c>
      <c r="C201" s="760"/>
      <c r="D201" s="760"/>
      <c r="E201" s="761"/>
      <c r="F201" s="239"/>
      <c r="G201" s="232"/>
      <c r="H201" s="234"/>
      <c r="I201" s="10"/>
      <c r="J201" s="235"/>
      <c r="K201" s="236"/>
      <c r="L201" s="360"/>
      <c r="M201" s="361"/>
      <c r="N201" s="361"/>
    </row>
    <row r="202" spans="1:14" ht="15.75" hidden="1" customHeight="1" outlineLevel="1" thickBot="1" x14ac:dyDescent="0.4">
      <c r="A202" s="372"/>
      <c r="B202" s="759" t="s">
        <v>660</v>
      </c>
      <c r="C202" s="760"/>
      <c r="D202" s="760"/>
      <c r="E202" s="761"/>
      <c r="F202" s="232"/>
      <c r="G202" s="232"/>
      <c r="H202" s="234"/>
      <c r="I202" s="10"/>
      <c r="J202" s="235"/>
      <c r="K202" s="236"/>
      <c r="L202" s="10"/>
      <c r="M202" s="361"/>
      <c r="N202" s="361"/>
    </row>
    <row r="203" spans="1:14" s="221" customFormat="1" ht="15.75" hidden="1" customHeight="1" outlineLevel="1" thickBot="1" x14ac:dyDescent="0.4">
      <c r="A203" s="372"/>
      <c r="B203" s="759" t="s">
        <v>661</v>
      </c>
      <c r="C203" s="760"/>
      <c r="D203" s="760"/>
      <c r="E203" s="761"/>
      <c r="F203" s="239"/>
      <c r="G203" s="232"/>
      <c r="H203" s="234"/>
      <c r="I203" s="10"/>
      <c r="J203" s="235"/>
      <c r="K203" s="236"/>
      <c r="L203" s="360"/>
      <c r="M203" s="364"/>
      <c r="N203" s="364"/>
    </row>
    <row r="204" spans="1:14" ht="15.75" hidden="1" customHeight="1" outlineLevel="1" thickBot="1" x14ac:dyDescent="0.4">
      <c r="A204" s="372"/>
      <c r="B204" s="759" t="s">
        <v>662</v>
      </c>
      <c r="C204" s="760"/>
      <c r="D204" s="760"/>
      <c r="E204" s="761"/>
      <c r="F204" s="240"/>
      <c r="G204" s="241"/>
      <c r="H204" s="234"/>
      <c r="I204" s="10"/>
      <c r="J204" s="235"/>
      <c r="K204" s="236"/>
      <c r="L204" s="360"/>
      <c r="M204" s="361"/>
      <c r="N204" s="361"/>
    </row>
    <row r="205" spans="1:14" ht="15.75" hidden="1" customHeight="1" outlineLevel="1" thickBot="1" x14ac:dyDescent="0.4">
      <c r="A205" s="372"/>
      <c r="B205" s="786"/>
      <c r="C205" s="787"/>
      <c r="D205" s="787"/>
      <c r="E205" s="788"/>
      <c r="F205" s="254"/>
      <c r="G205" s="238"/>
      <c r="H205" s="246"/>
      <c r="I205" s="10"/>
      <c r="J205" s="242"/>
      <c r="K205" s="243"/>
      <c r="L205" s="360"/>
      <c r="M205" s="361"/>
      <c r="N205" s="361"/>
    </row>
    <row r="206" spans="1:14" ht="15.75" hidden="1" customHeight="1" outlineLevel="1" thickBot="1" x14ac:dyDescent="0.4">
      <c r="A206" s="372"/>
      <c r="B206" s="786" t="s">
        <v>663</v>
      </c>
      <c r="C206" s="787"/>
      <c r="D206" s="787"/>
      <c r="E206" s="788"/>
      <c r="F206" s="250"/>
      <c r="G206" s="251"/>
      <c r="H206" s="252"/>
      <c r="I206" s="10"/>
      <c r="J206" s="360"/>
      <c r="K206" s="360"/>
      <c r="L206" s="360"/>
      <c r="M206" s="361"/>
      <c r="N206" s="361"/>
    </row>
    <row r="207" spans="1:14" ht="15.75" hidden="1" customHeight="1" outlineLevel="1" thickBot="1" x14ac:dyDescent="0.4">
      <c r="A207" s="372"/>
      <c r="B207" s="255"/>
      <c r="C207" s="256"/>
      <c r="D207" s="256"/>
      <c r="E207" s="256"/>
      <c r="F207" s="256"/>
      <c r="G207" s="256"/>
      <c r="H207" s="257"/>
      <c r="I207" s="10"/>
      <c r="J207" s="360"/>
      <c r="K207" s="360"/>
      <c r="L207" s="360"/>
      <c r="M207" s="361"/>
      <c r="N207" s="361"/>
    </row>
    <row r="208" spans="1:14" ht="15.75" hidden="1" customHeight="1" outlineLevel="1" thickBot="1" x14ac:dyDescent="0.4">
      <c r="A208" s="372"/>
      <c r="B208" s="792" t="s">
        <v>664</v>
      </c>
      <c r="C208" s="793"/>
      <c r="D208" s="793"/>
      <c r="E208" s="793"/>
      <c r="F208" s="793"/>
      <c r="G208" s="793"/>
      <c r="H208" s="794"/>
      <c r="I208" s="10"/>
      <c r="J208" s="360"/>
      <c r="K208" s="360"/>
      <c r="L208" s="360"/>
      <c r="M208" s="361"/>
      <c r="N208" s="361"/>
    </row>
    <row r="209" spans="1:14" ht="15.75" hidden="1" customHeight="1" outlineLevel="1" thickBot="1" x14ac:dyDescent="0.4">
      <c r="A209" s="363"/>
      <c r="B209" s="376"/>
      <c r="C209" s="376"/>
      <c r="D209" s="376"/>
      <c r="E209" s="376"/>
      <c r="F209" s="376"/>
      <c r="G209" s="376"/>
      <c r="H209" s="376"/>
      <c r="I209" s="360"/>
      <c r="J209" s="360"/>
      <c r="K209" s="360"/>
      <c r="L209" s="360"/>
      <c r="M209" s="361"/>
      <c r="N209" s="361"/>
    </row>
    <row r="210" spans="1:14" ht="15" collapsed="1" thickBot="1" x14ac:dyDescent="0.4">
      <c r="A210" s="363"/>
      <c r="B210" s="771" t="s">
        <v>736</v>
      </c>
      <c r="C210" s="772"/>
      <c r="D210" s="772"/>
      <c r="E210" s="772"/>
      <c r="F210" s="772"/>
      <c r="G210" s="772"/>
      <c r="H210" s="773"/>
      <c r="I210" s="360"/>
      <c r="J210" s="360"/>
      <c r="K210" s="360"/>
      <c r="L210" s="360"/>
      <c r="M210" s="361"/>
      <c r="N210" s="361"/>
    </row>
    <row r="211" spans="1:14" ht="15.75" hidden="1" customHeight="1" outlineLevel="1" x14ac:dyDescent="0.35">
      <c r="A211" s="363"/>
      <c r="B211" s="774" t="s">
        <v>737</v>
      </c>
      <c r="C211" s="775"/>
      <c r="D211" s="775"/>
      <c r="E211" s="775"/>
      <c r="F211" s="775"/>
      <c r="G211" s="775"/>
      <c r="H211" s="776"/>
      <c r="I211" s="360"/>
      <c r="J211" s="360"/>
      <c r="K211" s="360"/>
      <c r="L211" s="360"/>
      <c r="M211" s="361"/>
      <c r="N211" s="361"/>
    </row>
    <row r="212" spans="1:14" ht="24" hidden="1" customHeight="1" outlineLevel="1" thickBot="1" x14ac:dyDescent="0.4">
      <c r="A212" s="363"/>
      <c r="B212" s="777"/>
      <c r="C212" s="778"/>
      <c r="D212" s="778"/>
      <c r="E212" s="778"/>
      <c r="F212" s="778"/>
      <c r="G212" s="778"/>
      <c r="H212" s="779"/>
      <c r="I212" s="360"/>
      <c r="J212" s="360"/>
      <c r="K212" s="360"/>
      <c r="L212" s="360"/>
      <c r="M212" s="361"/>
      <c r="N212" s="361"/>
    </row>
    <row r="213" spans="1:14" ht="15.75" hidden="1" customHeight="1" outlineLevel="1" thickBot="1" x14ac:dyDescent="0.4">
      <c r="A213" s="372"/>
      <c r="B213" s="780"/>
      <c r="C213" s="781"/>
      <c r="D213" s="781"/>
      <c r="E213" s="781"/>
      <c r="F213" s="781"/>
      <c r="G213" s="781"/>
      <c r="H213" s="782"/>
      <c r="I213" s="10"/>
      <c r="J213" s="360"/>
      <c r="K213" s="360"/>
      <c r="L213" s="360"/>
      <c r="M213" s="361"/>
      <c r="N213" s="361"/>
    </row>
    <row r="214" spans="1:14" ht="15.75" hidden="1" customHeight="1" outlineLevel="1" thickBot="1" x14ac:dyDescent="0.4">
      <c r="A214" s="372"/>
      <c r="B214" s="756" t="s">
        <v>650</v>
      </c>
      <c r="C214" s="757"/>
      <c r="D214" s="757"/>
      <c r="E214" s="758"/>
      <c r="F214" s="225"/>
      <c r="G214" s="223"/>
      <c r="H214" s="224"/>
      <c r="I214" s="10"/>
      <c r="J214" s="360"/>
      <c r="K214" s="360"/>
      <c r="L214" s="360"/>
      <c r="M214" s="361"/>
      <c r="N214" s="361"/>
    </row>
    <row r="215" spans="1:14" ht="15.75" hidden="1" customHeight="1" outlineLevel="1" thickBot="1" x14ac:dyDescent="0.4">
      <c r="A215" s="372"/>
      <c r="B215" s="756" t="s">
        <v>651</v>
      </c>
      <c r="C215" s="757"/>
      <c r="D215" s="757"/>
      <c r="E215" s="758"/>
      <c r="F215" s="225"/>
      <c r="G215" s="223"/>
      <c r="H215" s="224"/>
      <c r="I215" s="10"/>
      <c r="J215" s="756" t="s">
        <v>653</v>
      </c>
      <c r="K215" s="758"/>
      <c r="L215" s="360"/>
      <c r="M215" s="361"/>
      <c r="N215" s="361"/>
    </row>
    <row r="216" spans="1:14" ht="57" hidden="1" customHeight="1" outlineLevel="1" thickBot="1" x14ac:dyDescent="0.4">
      <c r="A216" s="372"/>
      <c r="B216" s="756" t="s">
        <v>654</v>
      </c>
      <c r="C216" s="757"/>
      <c r="D216" s="757"/>
      <c r="E216" s="758"/>
      <c r="F216" s="226" t="s">
        <v>655</v>
      </c>
      <c r="G216" s="306" t="s">
        <v>656</v>
      </c>
      <c r="H216" s="226" t="s">
        <v>10</v>
      </c>
      <c r="I216" s="10"/>
      <c r="J216" s="373" t="s">
        <v>657</v>
      </c>
      <c r="K216" s="374" t="s">
        <v>658</v>
      </c>
      <c r="L216" s="360"/>
      <c r="M216" s="361"/>
      <c r="N216" s="361"/>
    </row>
    <row r="217" spans="1:14" ht="15.75" hidden="1" customHeight="1" outlineLevel="1" thickBot="1" x14ac:dyDescent="0.4">
      <c r="A217" s="372"/>
      <c r="B217" s="759" t="s">
        <v>657</v>
      </c>
      <c r="C217" s="760"/>
      <c r="D217" s="760"/>
      <c r="E217" s="761"/>
      <c r="F217" s="258"/>
      <c r="G217" s="259"/>
      <c r="H217" s="260"/>
      <c r="I217" s="10"/>
      <c r="J217" s="230"/>
      <c r="K217" s="236"/>
      <c r="L217" s="360"/>
      <c r="M217" s="361"/>
      <c r="N217" s="361"/>
    </row>
    <row r="218" spans="1:14" ht="15.75" hidden="1" customHeight="1" outlineLevel="1" thickBot="1" x14ac:dyDescent="0.4">
      <c r="A218" s="372"/>
      <c r="B218" s="759" t="s">
        <v>152</v>
      </c>
      <c r="C218" s="760"/>
      <c r="D218" s="760"/>
      <c r="E218" s="761"/>
      <c r="F218" s="261"/>
      <c r="G218" s="238"/>
      <c r="H218" s="234"/>
      <c r="I218" s="10"/>
      <c r="J218" s="235"/>
      <c r="K218" s="236"/>
      <c r="L218" s="360"/>
      <c r="M218" s="361"/>
      <c r="N218" s="361"/>
    </row>
    <row r="219" spans="1:14" ht="15.75" hidden="1" customHeight="1" outlineLevel="1" thickBot="1" x14ac:dyDescent="0.4">
      <c r="A219" s="372"/>
      <c r="B219" s="759" t="s">
        <v>422</v>
      </c>
      <c r="C219" s="760"/>
      <c r="D219" s="760"/>
      <c r="E219" s="761"/>
      <c r="F219" s="261"/>
      <c r="G219" s="238"/>
      <c r="H219" s="234"/>
      <c r="I219" s="10"/>
      <c r="J219" s="235"/>
      <c r="K219" s="236"/>
      <c r="L219" s="360"/>
      <c r="M219" s="361"/>
      <c r="N219" s="361"/>
    </row>
    <row r="220" spans="1:14" ht="15.75" hidden="1" customHeight="1" outlineLevel="1" thickBot="1" x14ac:dyDescent="0.4">
      <c r="A220" s="372"/>
      <c r="B220" s="759" t="s">
        <v>699</v>
      </c>
      <c r="C220" s="760"/>
      <c r="D220" s="760"/>
      <c r="E220" s="761"/>
      <c r="F220" s="261"/>
      <c r="G220" s="238"/>
      <c r="H220" s="234"/>
      <c r="I220" s="10"/>
      <c r="J220" s="235"/>
      <c r="K220" s="236"/>
      <c r="L220" s="360"/>
      <c r="M220" s="361"/>
      <c r="N220" s="361"/>
    </row>
    <row r="221" spans="1:14" ht="15.75" hidden="1" customHeight="1" outlineLevel="1" thickBot="1" x14ac:dyDescent="0.4">
      <c r="A221" s="372"/>
      <c r="B221" s="759" t="s">
        <v>702</v>
      </c>
      <c r="C221" s="760"/>
      <c r="D221" s="760"/>
      <c r="E221" s="761"/>
      <c r="F221" s="261"/>
      <c r="G221" s="238"/>
      <c r="H221" s="234"/>
      <c r="I221" s="10"/>
      <c r="J221" s="235"/>
      <c r="K221" s="236"/>
      <c r="L221" s="360"/>
      <c r="M221" s="361"/>
      <c r="N221" s="361"/>
    </row>
    <row r="222" spans="1:14" ht="15.75" hidden="1" customHeight="1" outlineLevel="1" thickBot="1" x14ac:dyDescent="0.4">
      <c r="A222" s="372"/>
      <c r="B222" s="759" t="s">
        <v>671</v>
      </c>
      <c r="C222" s="760"/>
      <c r="D222" s="760"/>
      <c r="E222" s="761"/>
      <c r="F222" s="261"/>
      <c r="G222" s="238"/>
      <c r="H222" s="234"/>
      <c r="I222" s="10"/>
      <c r="J222" s="235"/>
      <c r="K222" s="236"/>
      <c r="L222" s="360"/>
      <c r="M222" s="361"/>
      <c r="N222" s="361"/>
    </row>
    <row r="223" spans="1:14" ht="15.75" hidden="1" customHeight="1" outlineLevel="1" thickBot="1" x14ac:dyDescent="0.4">
      <c r="A223" s="372"/>
      <c r="B223" s="759" t="s">
        <v>707</v>
      </c>
      <c r="C223" s="760"/>
      <c r="D223" s="760"/>
      <c r="E223" s="761"/>
      <c r="F223" s="261"/>
      <c r="G223" s="238"/>
      <c r="H223" s="234"/>
      <c r="I223" s="10"/>
      <c r="J223" s="235"/>
      <c r="K223" s="236"/>
      <c r="L223" s="360"/>
      <c r="M223" s="361"/>
      <c r="N223" s="361"/>
    </row>
    <row r="224" spans="1:14" ht="15.75" hidden="1" customHeight="1" outlineLevel="1" thickBot="1" x14ac:dyDescent="0.4">
      <c r="A224" s="372"/>
      <c r="B224" s="759" t="s">
        <v>692</v>
      </c>
      <c r="C224" s="760"/>
      <c r="D224" s="760"/>
      <c r="E224" s="761"/>
      <c r="F224" s="249"/>
      <c r="G224" s="249"/>
      <c r="H224" s="234"/>
      <c r="I224" s="10"/>
      <c r="J224" s="235"/>
      <c r="K224" s="236"/>
      <c r="L224" s="360"/>
      <c r="M224" s="361"/>
      <c r="N224" s="361"/>
    </row>
    <row r="225" spans="1:14" ht="15.75" hidden="1" customHeight="1" outlineLevel="1" thickBot="1" x14ac:dyDescent="0.4">
      <c r="A225" s="372"/>
      <c r="B225" s="759" t="s">
        <v>659</v>
      </c>
      <c r="C225" s="760"/>
      <c r="D225" s="760"/>
      <c r="E225" s="761"/>
      <c r="F225" s="253"/>
      <c r="G225" s="254"/>
      <c r="H225" s="234"/>
      <c r="I225" s="10"/>
      <c r="J225" s="235"/>
      <c r="K225" s="236"/>
      <c r="L225" s="360"/>
      <c r="M225" s="361"/>
      <c r="N225" s="361"/>
    </row>
    <row r="226" spans="1:14" ht="15.75" hidden="1" customHeight="1" outlineLevel="1" thickBot="1" x14ac:dyDescent="0.4">
      <c r="A226" s="372"/>
      <c r="B226" s="759" t="s">
        <v>660</v>
      </c>
      <c r="C226" s="760"/>
      <c r="D226" s="760"/>
      <c r="E226" s="761"/>
      <c r="F226" s="239"/>
      <c r="G226" s="232"/>
      <c r="H226" s="234"/>
      <c r="I226" s="10"/>
      <c r="J226" s="235"/>
      <c r="K226" s="236"/>
      <c r="L226" s="10"/>
      <c r="M226" s="361"/>
      <c r="N226" s="361"/>
    </row>
    <row r="227" spans="1:14" s="221" customFormat="1" ht="15.75" hidden="1" customHeight="1" outlineLevel="1" thickBot="1" x14ac:dyDescent="0.4">
      <c r="A227" s="372"/>
      <c r="B227" s="759" t="s">
        <v>661</v>
      </c>
      <c r="C227" s="760"/>
      <c r="D227" s="760"/>
      <c r="E227" s="761"/>
      <c r="F227" s="239"/>
      <c r="G227" s="232"/>
      <c r="H227" s="234"/>
      <c r="I227" s="10"/>
      <c r="J227" s="235"/>
      <c r="K227" s="236"/>
      <c r="L227" s="360"/>
      <c r="M227" s="364"/>
      <c r="N227" s="364"/>
    </row>
    <row r="228" spans="1:14" ht="15.75" hidden="1" customHeight="1" outlineLevel="1" thickBot="1" x14ac:dyDescent="0.4">
      <c r="A228" s="372"/>
      <c r="B228" s="759" t="s">
        <v>662</v>
      </c>
      <c r="C228" s="760"/>
      <c r="D228" s="760"/>
      <c r="E228" s="761"/>
      <c r="F228" s="240"/>
      <c r="G228" s="241"/>
      <c r="H228" s="234"/>
      <c r="I228" s="10"/>
      <c r="J228" s="235"/>
      <c r="K228" s="236"/>
      <c r="L228" s="360"/>
      <c r="M228" s="361"/>
      <c r="N228" s="361"/>
    </row>
    <row r="229" spans="1:14" ht="15.75" hidden="1" customHeight="1" outlineLevel="1" thickBot="1" x14ac:dyDescent="0.4">
      <c r="A229" s="372"/>
      <c r="B229" s="307"/>
      <c r="C229" s="308"/>
      <c r="D229" s="308"/>
      <c r="E229" s="309"/>
      <c r="F229" s="261"/>
      <c r="G229" s="238"/>
      <c r="H229" s="234"/>
      <c r="I229" s="10"/>
      <c r="J229" s="242"/>
      <c r="K229" s="243"/>
      <c r="L229" s="360"/>
      <c r="M229" s="361"/>
      <c r="N229" s="361"/>
    </row>
    <row r="230" spans="1:14" ht="15.75" hidden="1" customHeight="1" outlineLevel="1" thickBot="1" x14ac:dyDescent="0.4">
      <c r="A230" s="372"/>
      <c r="B230" s="786" t="s">
        <v>663</v>
      </c>
      <c r="C230" s="787"/>
      <c r="D230" s="787"/>
      <c r="E230" s="788"/>
      <c r="F230" s="262"/>
      <c r="G230" s="263"/>
      <c r="H230" s="252"/>
      <c r="I230" s="10"/>
      <c r="J230" s="360"/>
      <c r="K230" s="360"/>
      <c r="L230" s="360"/>
      <c r="M230" s="361"/>
      <c r="N230" s="361"/>
    </row>
    <row r="231" spans="1:14" ht="15.75" hidden="1" customHeight="1" outlineLevel="1" thickBot="1" x14ac:dyDescent="0.4">
      <c r="A231" s="372"/>
      <c r="B231" s="801"/>
      <c r="C231" s="802"/>
      <c r="D231" s="802"/>
      <c r="E231" s="802"/>
      <c r="F231" s="802"/>
      <c r="G231" s="802"/>
      <c r="H231" s="803"/>
      <c r="I231" s="10"/>
      <c r="J231" s="360"/>
      <c r="K231" s="360"/>
      <c r="L231" s="360"/>
      <c r="M231" s="361"/>
      <c r="N231" s="361"/>
    </row>
    <row r="232" spans="1:14" ht="15.75" hidden="1" customHeight="1" outlineLevel="1" thickBot="1" x14ac:dyDescent="0.4">
      <c r="A232" s="372"/>
      <c r="B232" s="792" t="s">
        <v>664</v>
      </c>
      <c r="C232" s="793"/>
      <c r="D232" s="793"/>
      <c r="E232" s="793"/>
      <c r="F232" s="793"/>
      <c r="G232" s="793"/>
      <c r="H232" s="794"/>
      <c r="I232" s="10"/>
      <c r="J232" s="360"/>
      <c r="K232" s="360"/>
      <c r="L232" s="360"/>
      <c r="M232" s="361"/>
      <c r="N232" s="361"/>
    </row>
    <row r="233" spans="1:14" ht="15.75" hidden="1" customHeight="1" outlineLevel="1" thickBot="1" x14ac:dyDescent="0.4">
      <c r="A233" s="363"/>
      <c r="B233" s="376"/>
      <c r="C233" s="376"/>
      <c r="D233" s="376"/>
      <c r="E233" s="376"/>
      <c r="F233" s="376"/>
      <c r="G233" s="376"/>
      <c r="H233" s="376"/>
      <c r="I233" s="360"/>
      <c r="J233" s="360"/>
      <c r="K233" s="360"/>
      <c r="L233" s="360"/>
      <c r="M233" s="361"/>
      <c r="N233" s="361"/>
    </row>
    <row r="234" spans="1:14" ht="15" collapsed="1" thickBot="1" x14ac:dyDescent="0.4">
      <c r="A234" s="363"/>
      <c r="B234" s="771" t="s">
        <v>738</v>
      </c>
      <c r="C234" s="772"/>
      <c r="D234" s="772"/>
      <c r="E234" s="772"/>
      <c r="F234" s="772"/>
      <c r="G234" s="772"/>
      <c r="H234" s="773"/>
      <c r="I234" s="360"/>
      <c r="J234" s="360"/>
      <c r="K234" s="360"/>
      <c r="L234" s="360"/>
      <c r="M234" s="361"/>
      <c r="N234" s="361"/>
    </row>
    <row r="235" spans="1:14" ht="15.75" hidden="1" customHeight="1" outlineLevel="1" x14ac:dyDescent="0.35">
      <c r="A235" s="363"/>
      <c r="B235" s="795" t="s">
        <v>739</v>
      </c>
      <c r="C235" s="796"/>
      <c r="D235" s="796"/>
      <c r="E235" s="796"/>
      <c r="F235" s="796"/>
      <c r="G235" s="796"/>
      <c r="H235" s="797"/>
      <c r="I235" s="360"/>
      <c r="J235" s="360"/>
      <c r="K235" s="360"/>
      <c r="L235" s="360"/>
      <c r="M235" s="361"/>
      <c r="N235" s="361"/>
    </row>
    <row r="236" spans="1:14" ht="24" hidden="1" customHeight="1" outlineLevel="1" thickBot="1" x14ac:dyDescent="0.4">
      <c r="A236" s="363"/>
      <c r="B236" s="798"/>
      <c r="C236" s="799"/>
      <c r="D236" s="799"/>
      <c r="E236" s="799"/>
      <c r="F236" s="799"/>
      <c r="G236" s="799"/>
      <c r="H236" s="800"/>
      <c r="I236" s="360"/>
      <c r="J236" s="360"/>
      <c r="K236" s="360"/>
      <c r="L236" s="360"/>
      <c r="M236" s="361"/>
      <c r="N236" s="361"/>
    </row>
    <row r="237" spans="1:14" ht="15.75" hidden="1" customHeight="1" outlineLevel="1" thickBot="1" x14ac:dyDescent="0.4">
      <c r="A237" s="372"/>
      <c r="B237" s="780"/>
      <c r="C237" s="781"/>
      <c r="D237" s="781"/>
      <c r="E237" s="781"/>
      <c r="F237" s="781"/>
      <c r="G237" s="781"/>
      <c r="H237" s="782"/>
      <c r="I237" s="10"/>
      <c r="J237" s="360"/>
      <c r="K237" s="360"/>
      <c r="L237" s="360"/>
      <c r="M237" s="361"/>
      <c r="N237" s="361"/>
    </row>
    <row r="238" spans="1:14" ht="15.75" hidden="1" customHeight="1" outlineLevel="1" thickBot="1" x14ac:dyDescent="0.4">
      <c r="A238" s="372"/>
      <c r="B238" s="756" t="s">
        <v>650</v>
      </c>
      <c r="C238" s="757"/>
      <c r="D238" s="757"/>
      <c r="E238" s="758"/>
      <c r="F238" s="225"/>
      <c r="G238" s="223"/>
      <c r="H238" s="224"/>
      <c r="I238" s="10"/>
      <c r="J238" s="360"/>
      <c r="K238" s="360"/>
      <c r="L238" s="360"/>
      <c r="M238" s="361"/>
      <c r="N238" s="361"/>
    </row>
    <row r="239" spans="1:14" ht="15.75" hidden="1" customHeight="1" outlineLevel="1" thickBot="1" x14ac:dyDescent="0.4">
      <c r="A239" s="372"/>
      <c r="B239" s="756" t="s">
        <v>651</v>
      </c>
      <c r="C239" s="757"/>
      <c r="D239" s="757"/>
      <c r="E239" s="758"/>
      <c r="F239" s="225"/>
      <c r="G239" s="223"/>
      <c r="H239" s="224"/>
      <c r="I239" s="10"/>
      <c r="J239" s="754" t="s">
        <v>653</v>
      </c>
      <c r="K239" s="755"/>
      <c r="L239" s="360"/>
      <c r="M239" s="361"/>
      <c r="N239" s="361"/>
    </row>
    <row r="240" spans="1:14" ht="57" hidden="1" customHeight="1" outlineLevel="1" thickBot="1" x14ac:dyDescent="0.4">
      <c r="A240" s="372"/>
      <c r="B240" s="756" t="s">
        <v>654</v>
      </c>
      <c r="C240" s="757"/>
      <c r="D240" s="757"/>
      <c r="E240" s="758"/>
      <c r="F240" s="226" t="s">
        <v>655</v>
      </c>
      <c r="G240" s="306" t="s">
        <v>656</v>
      </c>
      <c r="H240" s="226" t="s">
        <v>10</v>
      </c>
      <c r="I240" s="10"/>
      <c r="J240" s="373" t="s">
        <v>657</v>
      </c>
      <c r="K240" s="374" t="s">
        <v>658</v>
      </c>
      <c r="L240" s="360"/>
      <c r="M240" s="361"/>
      <c r="N240" s="361"/>
    </row>
    <row r="241" spans="1:14" ht="15.75" hidden="1" customHeight="1" outlineLevel="1" thickBot="1" x14ac:dyDescent="0.4">
      <c r="A241" s="372"/>
      <c r="B241" s="759" t="s">
        <v>657</v>
      </c>
      <c r="C241" s="760"/>
      <c r="D241" s="760"/>
      <c r="E241" s="761"/>
      <c r="F241" s="248"/>
      <c r="G241" s="228"/>
      <c r="H241" s="229"/>
      <c r="I241" s="10"/>
      <c r="J241" s="230"/>
      <c r="K241" s="236"/>
      <c r="L241" s="360"/>
      <c r="M241" s="361"/>
      <c r="N241" s="361"/>
    </row>
    <row r="242" spans="1:14" ht="15.75" hidden="1" customHeight="1" outlineLevel="1" thickBot="1" x14ac:dyDescent="0.4">
      <c r="A242" s="372"/>
      <c r="B242" s="759" t="s">
        <v>422</v>
      </c>
      <c r="C242" s="760"/>
      <c r="D242" s="760"/>
      <c r="E242" s="761"/>
      <c r="F242" s="249"/>
      <c r="G242" s="233"/>
      <c r="H242" s="234"/>
      <c r="I242" s="10"/>
      <c r="J242" s="235"/>
      <c r="K242" s="236"/>
      <c r="L242" s="360"/>
      <c r="M242" s="361"/>
      <c r="N242" s="361"/>
    </row>
    <row r="243" spans="1:14" ht="15.75" hidden="1" customHeight="1" outlineLevel="1" thickBot="1" x14ac:dyDescent="0.4">
      <c r="A243" s="372"/>
      <c r="B243" s="759" t="s">
        <v>699</v>
      </c>
      <c r="C243" s="760"/>
      <c r="D243" s="760"/>
      <c r="E243" s="761"/>
      <c r="F243" s="249"/>
      <c r="G243" s="233"/>
      <c r="H243" s="234"/>
      <c r="I243" s="10"/>
      <c r="J243" s="235"/>
      <c r="K243" s="236"/>
      <c r="L243" s="360"/>
      <c r="M243" s="361"/>
      <c r="N243" s="361"/>
    </row>
    <row r="244" spans="1:14" ht="15.75" hidden="1" customHeight="1" outlineLevel="1" thickBot="1" x14ac:dyDescent="0.4">
      <c r="A244" s="372"/>
      <c r="B244" s="759" t="s">
        <v>700</v>
      </c>
      <c r="C244" s="760"/>
      <c r="D244" s="760"/>
      <c r="E244" s="761"/>
      <c r="F244" s="249"/>
      <c r="G244" s="233"/>
      <c r="H244" s="234"/>
      <c r="I244" s="10"/>
      <c r="J244" s="235"/>
      <c r="K244" s="236"/>
      <c r="L244" s="360"/>
      <c r="M244" s="361"/>
      <c r="N244" s="361"/>
    </row>
    <row r="245" spans="1:14" ht="15.75" hidden="1" customHeight="1" outlineLevel="1" thickBot="1" x14ac:dyDescent="0.4">
      <c r="A245" s="372"/>
      <c r="B245" s="759" t="s">
        <v>740</v>
      </c>
      <c r="C245" s="760"/>
      <c r="D245" s="760"/>
      <c r="E245" s="761"/>
      <c r="F245" s="249"/>
      <c r="G245" s="249"/>
      <c r="H245" s="234"/>
      <c r="I245" s="10"/>
      <c r="J245" s="235"/>
      <c r="K245" s="236"/>
      <c r="L245" s="360"/>
      <c r="M245" s="361"/>
      <c r="N245" s="361"/>
    </row>
    <row r="246" spans="1:14" ht="15.75" hidden="1" customHeight="1" outlineLevel="1" thickBot="1" x14ac:dyDescent="0.4">
      <c r="A246" s="372"/>
      <c r="B246" s="759" t="s">
        <v>702</v>
      </c>
      <c r="C246" s="760"/>
      <c r="D246" s="760"/>
      <c r="E246" s="761"/>
      <c r="F246" s="249"/>
      <c r="G246" s="233"/>
      <c r="H246" s="234"/>
      <c r="I246" s="10"/>
      <c r="J246" s="235"/>
      <c r="K246" s="236"/>
      <c r="L246" s="360"/>
      <c r="M246" s="361"/>
      <c r="N246" s="361"/>
    </row>
    <row r="247" spans="1:14" ht="15.75" hidden="1" customHeight="1" outlineLevel="1" thickBot="1" x14ac:dyDescent="0.4">
      <c r="A247" s="372"/>
      <c r="B247" s="759" t="s">
        <v>707</v>
      </c>
      <c r="C247" s="760"/>
      <c r="D247" s="760"/>
      <c r="E247" s="761"/>
      <c r="F247" s="249"/>
      <c r="G247" s="233"/>
      <c r="H247" s="234"/>
      <c r="I247" s="10"/>
      <c r="J247" s="235"/>
      <c r="K247" s="236"/>
      <c r="L247" s="360"/>
      <c r="M247" s="361"/>
      <c r="N247" s="361"/>
    </row>
    <row r="248" spans="1:14" ht="15.75" hidden="1" customHeight="1" outlineLevel="1" thickBot="1" x14ac:dyDescent="0.4">
      <c r="A248" s="372"/>
      <c r="B248" s="759" t="s">
        <v>692</v>
      </c>
      <c r="C248" s="760"/>
      <c r="D248" s="760"/>
      <c r="E248" s="761"/>
      <c r="F248" s="249"/>
      <c r="G248" s="249"/>
      <c r="H248" s="234"/>
      <c r="I248" s="10"/>
      <c r="J248" s="235"/>
      <c r="K248" s="236"/>
      <c r="L248" s="360"/>
      <c r="M248" s="361"/>
      <c r="N248" s="361"/>
    </row>
    <row r="249" spans="1:14" ht="15.75" hidden="1" customHeight="1" outlineLevel="1" thickBot="1" x14ac:dyDescent="0.4">
      <c r="A249" s="372"/>
      <c r="B249" s="759" t="s">
        <v>659</v>
      </c>
      <c r="C249" s="760"/>
      <c r="D249" s="760"/>
      <c r="E249" s="761"/>
      <c r="F249" s="253"/>
      <c r="G249" s="254"/>
      <c r="H249" s="234"/>
      <c r="I249" s="10"/>
      <c r="J249" s="235"/>
      <c r="K249" s="236"/>
      <c r="L249" s="360"/>
      <c r="M249" s="361"/>
      <c r="N249" s="361"/>
    </row>
    <row r="250" spans="1:14" ht="15.75" hidden="1" customHeight="1" outlineLevel="1" thickBot="1" x14ac:dyDescent="0.4">
      <c r="A250" s="372"/>
      <c r="B250" s="759" t="s">
        <v>660</v>
      </c>
      <c r="C250" s="760"/>
      <c r="D250" s="760"/>
      <c r="E250" s="761"/>
      <c r="F250" s="232"/>
      <c r="G250" s="232"/>
      <c r="H250" s="234"/>
      <c r="I250" s="10"/>
      <c r="J250" s="235"/>
      <c r="K250" s="236"/>
      <c r="L250" s="10"/>
      <c r="M250" s="361"/>
      <c r="N250" s="361"/>
    </row>
    <row r="251" spans="1:14" s="221" customFormat="1" ht="15.75" hidden="1" customHeight="1" outlineLevel="1" thickBot="1" x14ac:dyDescent="0.4">
      <c r="A251" s="372"/>
      <c r="B251" s="759" t="s">
        <v>661</v>
      </c>
      <c r="C251" s="760"/>
      <c r="D251" s="760"/>
      <c r="E251" s="761"/>
      <c r="F251" s="239"/>
      <c r="G251" s="232"/>
      <c r="H251" s="234"/>
      <c r="I251" s="10"/>
      <c r="J251" s="235"/>
      <c r="K251" s="236"/>
      <c r="L251" s="360"/>
      <c r="M251" s="364"/>
      <c r="N251" s="364"/>
    </row>
    <row r="252" spans="1:14" ht="15.75" hidden="1" customHeight="1" outlineLevel="1" thickBot="1" x14ac:dyDescent="0.4">
      <c r="A252" s="372"/>
      <c r="B252" s="759" t="s">
        <v>662</v>
      </c>
      <c r="C252" s="760"/>
      <c r="D252" s="760"/>
      <c r="E252" s="761"/>
      <c r="F252" s="240"/>
      <c r="G252" s="241"/>
      <c r="H252" s="234"/>
      <c r="I252" s="10"/>
      <c r="J252" s="235"/>
      <c r="K252" s="236"/>
      <c r="L252" s="360"/>
      <c r="M252" s="361"/>
      <c r="N252" s="361"/>
    </row>
    <row r="253" spans="1:14" ht="15.75" hidden="1" customHeight="1" outlineLevel="1" thickBot="1" x14ac:dyDescent="0.4">
      <c r="A253" s="372"/>
      <c r="B253" s="307"/>
      <c r="C253" s="308"/>
      <c r="D253" s="308"/>
      <c r="E253" s="309"/>
      <c r="F253" s="249"/>
      <c r="G253" s="233"/>
      <c r="H253" s="234"/>
      <c r="I253" s="10"/>
      <c r="J253" s="242"/>
      <c r="K253" s="243"/>
      <c r="L253" s="360"/>
      <c r="M253" s="361"/>
      <c r="N253" s="361"/>
    </row>
    <row r="254" spans="1:14" ht="15.75" hidden="1" customHeight="1" outlineLevel="1" thickBot="1" x14ac:dyDescent="0.4">
      <c r="A254" s="372"/>
      <c r="B254" s="786" t="s">
        <v>663</v>
      </c>
      <c r="C254" s="787"/>
      <c r="D254" s="787"/>
      <c r="E254" s="788"/>
      <c r="F254" s="250"/>
      <c r="G254" s="249"/>
      <c r="H254" s="234"/>
      <c r="I254" s="10"/>
      <c r="J254" s="360"/>
      <c r="K254" s="360"/>
      <c r="L254" s="360"/>
      <c r="M254" s="361"/>
      <c r="N254" s="361"/>
    </row>
    <row r="255" spans="1:14" ht="15.75" hidden="1" customHeight="1" outlineLevel="1" thickBot="1" x14ac:dyDescent="0.4">
      <c r="A255" s="372"/>
      <c r="B255" s="313"/>
      <c r="C255" s="314"/>
      <c r="D255" s="314"/>
      <c r="E255" s="314"/>
      <c r="F255" s="314"/>
      <c r="G255" s="314"/>
      <c r="H255" s="315"/>
      <c r="I255" s="10"/>
      <c r="J255" s="360"/>
      <c r="K255" s="360"/>
      <c r="L255" s="360"/>
      <c r="M255" s="361"/>
      <c r="N255" s="361"/>
    </row>
    <row r="256" spans="1:14" ht="15.75" hidden="1" customHeight="1" outlineLevel="1" thickBot="1" x14ac:dyDescent="0.4">
      <c r="A256" s="372"/>
      <c r="B256" s="792" t="s">
        <v>664</v>
      </c>
      <c r="C256" s="793"/>
      <c r="D256" s="793"/>
      <c r="E256" s="793"/>
      <c r="F256" s="793"/>
      <c r="G256" s="793"/>
      <c r="H256" s="794"/>
      <c r="I256" s="10"/>
      <c r="J256" s="360"/>
      <c r="K256" s="360"/>
      <c r="L256" s="360"/>
      <c r="M256" s="361"/>
      <c r="N256" s="361"/>
    </row>
    <row r="257" spans="1:14" ht="15.75" hidden="1" customHeight="1" outlineLevel="1" thickBot="1" x14ac:dyDescent="0.4">
      <c r="A257" s="363"/>
      <c r="B257" s="376"/>
      <c r="C257" s="376"/>
      <c r="D257" s="376"/>
      <c r="E257" s="376"/>
      <c r="F257" s="376"/>
      <c r="G257" s="376"/>
      <c r="H257" s="376"/>
      <c r="I257" s="360"/>
      <c r="J257" s="360"/>
      <c r="K257" s="360"/>
      <c r="L257" s="360"/>
      <c r="M257" s="361"/>
      <c r="N257" s="361"/>
    </row>
    <row r="258" spans="1:14" ht="15" collapsed="1" thickBot="1" x14ac:dyDescent="0.4">
      <c r="A258" s="363"/>
      <c r="B258" s="771" t="s">
        <v>741</v>
      </c>
      <c r="C258" s="772"/>
      <c r="D258" s="772"/>
      <c r="E258" s="772"/>
      <c r="F258" s="772"/>
      <c r="G258" s="772"/>
      <c r="H258" s="773"/>
      <c r="I258" s="360"/>
      <c r="J258" s="360"/>
      <c r="K258" s="360"/>
      <c r="L258" s="360"/>
      <c r="M258" s="361"/>
      <c r="N258" s="361"/>
    </row>
    <row r="259" spans="1:14" ht="15.75" hidden="1" customHeight="1" outlineLevel="1" x14ac:dyDescent="0.35">
      <c r="A259" s="363"/>
      <c r="B259" s="774" t="s">
        <v>742</v>
      </c>
      <c r="C259" s="775"/>
      <c r="D259" s="775"/>
      <c r="E259" s="775"/>
      <c r="F259" s="775"/>
      <c r="G259" s="775"/>
      <c r="H259" s="776"/>
      <c r="I259" s="360"/>
      <c r="J259" s="360"/>
      <c r="K259" s="360"/>
      <c r="L259" s="360"/>
      <c r="M259" s="361"/>
      <c r="N259" s="361"/>
    </row>
    <row r="260" spans="1:14" ht="24" hidden="1" customHeight="1" outlineLevel="1" thickBot="1" x14ac:dyDescent="0.4">
      <c r="A260" s="363"/>
      <c r="B260" s="777"/>
      <c r="C260" s="778"/>
      <c r="D260" s="778"/>
      <c r="E260" s="778"/>
      <c r="F260" s="778"/>
      <c r="G260" s="778"/>
      <c r="H260" s="779"/>
      <c r="I260" s="360"/>
      <c r="J260" s="360"/>
      <c r="K260" s="360"/>
      <c r="L260" s="360"/>
      <c r="M260" s="361"/>
      <c r="N260" s="361"/>
    </row>
    <row r="261" spans="1:14" ht="15.75" hidden="1" customHeight="1" outlineLevel="1" thickBot="1" x14ac:dyDescent="0.4">
      <c r="A261" s="372"/>
      <c r="B261" s="780"/>
      <c r="C261" s="781"/>
      <c r="D261" s="781"/>
      <c r="E261" s="781"/>
      <c r="F261" s="781"/>
      <c r="G261" s="781"/>
      <c r="H261" s="782"/>
      <c r="I261" s="10"/>
      <c r="J261" s="360"/>
      <c r="K261" s="360"/>
      <c r="L261" s="360"/>
      <c r="M261" s="361"/>
      <c r="N261" s="361"/>
    </row>
    <row r="262" spans="1:14" ht="15.75" hidden="1" customHeight="1" outlineLevel="1" thickBot="1" x14ac:dyDescent="0.4">
      <c r="A262" s="372"/>
      <c r="B262" s="756" t="s">
        <v>650</v>
      </c>
      <c r="C262" s="757"/>
      <c r="D262" s="757"/>
      <c r="E262" s="758"/>
      <c r="F262" s="225"/>
      <c r="G262" s="223"/>
      <c r="H262" s="224"/>
      <c r="I262" s="10"/>
      <c r="J262" s="360"/>
      <c r="K262" s="360"/>
      <c r="L262" s="360"/>
      <c r="M262" s="361"/>
      <c r="N262" s="361"/>
    </row>
    <row r="263" spans="1:14" ht="15.75" hidden="1" customHeight="1" outlineLevel="1" thickBot="1" x14ac:dyDescent="0.4">
      <c r="A263" s="372"/>
      <c r="B263" s="756" t="s">
        <v>651</v>
      </c>
      <c r="C263" s="757"/>
      <c r="D263" s="757"/>
      <c r="E263" s="758"/>
      <c r="F263" s="225"/>
      <c r="G263" s="223"/>
      <c r="H263" s="224"/>
      <c r="I263" s="10"/>
      <c r="J263" s="756" t="s">
        <v>653</v>
      </c>
      <c r="K263" s="758"/>
      <c r="L263" s="360"/>
      <c r="M263" s="361"/>
      <c r="N263" s="361"/>
    </row>
    <row r="264" spans="1:14" ht="57" hidden="1" customHeight="1" outlineLevel="1" thickBot="1" x14ac:dyDescent="0.4">
      <c r="A264" s="372"/>
      <c r="B264" s="756" t="s">
        <v>654</v>
      </c>
      <c r="C264" s="757"/>
      <c r="D264" s="757"/>
      <c r="E264" s="758"/>
      <c r="F264" s="226" t="s">
        <v>655</v>
      </c>
      <c r="G264" s="306" t="s">
        <v>656</v>
      </c>
      <c r="H264" s="226" t="s">
        <v>10</v>
      </c>
      <c r="I264" s="10"/>
      <c r="J264" s="373" t="s">
        <v>657</v>
      </c>
      <c r="K264" s="374" t="s">
        <v>658</v>
      </c>
      <c r="L264" s="360"/>
      <c r="M264" s="361"/>
      <c r="N264" s="361"/>
    </row>
    <row r="265" spans="1:14" ht="15.75" hidden="1" customHeight="1" outlineLevel="1" thickBot="1" x14ac:dyDescent="0.4">
      <c r="A265" s="372"/>
      <c r="B265" s="759" t="s">
        <v>657</v>
      </c>
      <c r="C265" s="760"/>
      <c r="D265" s="760"/>
      <c r="E265" s="761"/>
      <c r="F265" s="258"/>
      <c r="G265" s="259"/>
      <c r="H265" s="260"/>
      <c r="I265" s="10"/>
      <c r="J265" s="230"/>
      <c r="K265" s="236"/>
      <c r="L265" s="360"/>
      <c r="M265" s="361"/>
      <c r="N265" s="361"/>
    </row>
    <row r="266" spans="1:14" ht="15.75" hidden="1" customHeight="1" outlineLevel="1" thickBot="1" x14ac:dyDescent="0.4">
      <c r="A266" s="372"/>
      <c r="B266" s="759" t="s">
        <v>152</v>
      </c>
      <c r="C266" s="760"/>
      <c r="D266" s="760"/>
      <c r="E266" s="761"/>
      <c r="F266" s="261"/>
      <c r="G266" s="238"/>
      <c r="H266" s="234"/>
      <c r="I266" s="10"/>
      <c r="J266" s="235"/>
      <c r="K266" s="236"/>
      <c r="L266" s="360"/>
      <c r="M266" s="361"/>
      <c r="N266" s="361"/>
    </row>
    <row r="267" spans="1:14" ht="15.75" hidden="1" customHeight="1" outlineLevel="1" thickBot="1" x14ac:dyDescent="0.4">
      <c r="A267" s="372"/>
      <c r="B267" s="759" t="s">
        <v>422</v>
      </c>
      <c r="C267" s="760"/>
      <c r="D267" s="760"/>
      <c r="E267" s="761"/>
      <c r="F267" s="261"/>
      <c r="G267" s="238"/>
      <c r="H267" s="234"/>
      <c r="I267" s="10"/>
      <c r="J267" s="235"/>
      <c r="K267" s="236"/>
      <c r="L267" s="360"/>
      <c r="M267" s="361"/>
      <c r="N267" s="361"/>
    </row>
    <row r="268" spans="1:14" ht="15.75" hidden="1" customHeight="1" outlineLevel="1" thickBot="1" x14ac:dyDescent="0.4">
      <c r="A268" s="372"/>
      <c r="B268" s="759" t="s">
        <v>699</v>
      </c>
      <c r="C268" s="760"/>
      <c r="D268" s="760"/>
      <c r="E268" s="761"/>
      <c r="F268" s="261"/>
      <c r="G268" s="238"/>
      <c r="H268" s="234"/>
      <c r="I268" s="10"/>
      <c r="J268" s="235"/>
      <c r="K268" s="236"/>
      <c r="L268" s="360"/>
      <c r="M268" s="361"/>
      <c r="N268" s="361"/>
    </row>
    <row r="269" spans="1:14" ht="15.75" hidden="1" customHeight="1" outlineLevel="1" thickBot="1" x14ac:dyDescent="0.4">
      <c r="A269" s="372"/>
      <c r="B269" s="759" t="s">
        <v>700</v>
      </c>
      <c r="C269" s="760"/>
      <c r="D269" s="760"/>
      <c r="E269" s="761"/>
      <c r="F269" s="261"/>
      <c r="G269" s="238"/>
      <c r="H269" s="234"/>
      <c r="I269" s="10"/>
      <c r="J269" s="235"/>
      <c r="K269" s="236"/>
      <c r="L269" s="360"/>
      <c r="M269" s="361"/>
      <c r="N269" s="361"/>
    </row>
    <row r="270" spans="1:14" ht="15.75" hidden="1" customHeight="1" outlineLevel="1" thickBot="1" x14ac:dyDescent="0.4">
      <c r="A270" s="372"/>
      <c r="B270" s="759" t="s">
        <v>702</v>
      </c>
      <c r="C270" s="760"/>
      <c r="D270" s="760"/>
      <c r="E270" s="761"/>
      <c r="F270" s="261"/>
      <c r="G270" s="238"/>
      <c r="H270" s="234"/>
      <c r="I270" s="10"/>
      <c r="J270" s="235"/>
      <c r="K270" s="236"/>
      <c r="L270" s="360"/>
      <c r="M270" s="361"/>
      <c r="N270" s="361"/>
    </row>
    <row r="271" spans="1:14" ht="15.75" hidden="1" customHeight="1" outlineLevel="1" thickBot="1" x14ac:dyDescent="0.4">
      <c r="A271" s="372"/>
      <c r="B271" s="759" t="s">
        <v>701</v>
      </c>
      <c r="C271" s="760"/>
      <c r="D271" s="760"/>
      <c r="E271" s="761"/>
      <c r="F271" s="261"/>
      <c r="G271" s="238"/>
      <c r="H271" s="234"/>
      <c r="I271" s="10"/>
      <c r="J271" s="235"/>
      <c r="K271" s="236"/>
      <c r="L271" s="360"/>
      <c r="M271" s="361"/>
      <c r="N271" s="361"/>
    </row>
    <row r="272" spans="1:14" ht="15.75" hidden="1" customHeight="1" outlineLevel="1" thickBot="1" x14ac:dyDescent="0.4">
      <c r="A272" s="372"/>
      <c r="B272" s="759" t="s">
        <v>659</v>
      </c>
      <c r="C272" s="760"/>
      <c r="D272" s="760"/>
      <c r="E272" s="761"/>
      <c r="F272" s="261"/>
      <c r="G272" s="238"/>
      <c r="H272" s="234"/>
      <c r="I272" s="10"/>
      <c r="J272" s="235"/>
      <c r="K272" s="236"/>
      <c r="L272" s="360"/>
      <c r="M272" s="361"/>
      <c r="N272" s="361"/>
    </row>
    <row r="273" spans="1:14" ht="15.75" hidden="1" customHeight="1" outlineLevel="1" thickBot="1" x14ac:dyDescent="0.4">
      <c r="A273" s="372"/>
      <c r="B273" s="759" t="s">
        <v>707</v>
      </c>
      <c r="C273" s="760"/>
      <c r="D273" s="760"/>
      <c r="E273" s="761"/>
      <c r="F273" s="261"/>
      <c r="G273" s="238"/>
      <c r="H273" s="234"/>
      <c r="I273" s="10"/>
      <c r="J273" s="235"/>
      <c r="K273" s="236"/>
      <c r="L273" s="360"/>
      <c r="M273" s="361"/>
      <c r="N273" s="361"/>
    </row>
    <row r="274" spans="1:14" ht="15.75" hidden="1" customHeight="1" outlineLevel="1" thickBot="1" x14ac:dyDescent="0.4">
      <c r="A274" s="372"/>
      <c r="B274" s="759" t="s">
        <v>743</v>
      </c>
      <c r="C274" s="760"/>
      <c r="D274" s="760"/>
      <c r="E274" s="761"/>
      <c r="F274" s="261"/>
      <c r="G274" s="238"/>
      <c r="H274" s="234"/>
      <c r="I274" s="10"/>
      <c r="J274" s="235"/>
      <c r="K274" s="236"/>
      <c r="L274" s="360"/>
      <c r="M274" s="361"/>
      <c r="N274" s="361"/>
    </row>
    <row r="275" spans="1:14" ht="15.75" hidden="1" customHeight="1" outlineLevel="1" thickBot="1" x14ac:dyDescent="0.4">
      <c r="A275" s="372"/>
      <c r="B275" s="759" t="s">
        <v>706</v>
      </c>
      <c r="C275" s="760"/>
      <c r="D275" s="760"/>
      <c r="E275" s="761"/>
      <c r="F275" s="261"/>
      <c r="G275" s="238"/>
      <c r="H275" s="234"/>
      <c r="I275" s="10"/>
      <c r="J275" s="235"/>
      <c r="K275" s="236"/>
      <c r="L275" s="360"/>
      <c r="M275" s="361"/>
      <c r="N275" s="361"/>
    </row>
    <row r="276" spans="1:14" ht="15.75" hidden="1" customHeight="1" outlineLevel="1" thickBot="1" x14ac:dyDescent="0.4">
      <c r="A276" s="372"/>
      <c r="B276" s="759" t="s">
        <v>705</v>
      </c>
      <c r="C276" s="760"/>
      <c r="D276" s="760"/>
      <c r="E276" s="761"/>
      <c r="F276" s="261"/>
      <c r="G276" s="238"/>
      <c r="H276" s="234"/>
      <c r="I276" s="10"/>
      <c r="J276" s="235"/>
      <c r="K276" s="236"/>
      <c r="L276" s="360"/>
      <c r="M276" s="361"/>
      <c r="N276" s="361"/>
    </row>
    <row r="277" spans="1:14" ht="15.75" hidden="1" customHeight="1" outlineLevel="1" thickBot="1" x14ac:dyDescent="0.4">
      <c r="A277" s="372"/>
      <c r="B277" s="759" t="s">
        <v>744</v>
      </c>
      <c r="C277" s="760"/>
      <c r="D277" s="760"/>
      <c r="E277" s="761"/>
      <c r="F277" s="253"/>
      <c r="G277" s="254"/>
      <c r="H277" s="234"/>
      <c r="I277" s="10"/>
      <c r="J277" s="235"/>
      <c r="K277" s="236"/>
      <c r="L277" s="360"/>
      <c r="M277" s="361"/>
      <c r="N277" s="361"/>
    </row>
    <row r="278" spans="1:14" ht="15.75" hidden="1" customHeight="1" outlineLevel="1" thickBot="1" x14ac:dyDescent="0.4">
      <c r="A278" s="372"/>
      <c r="B278" s="759" t="s">
        <v>692</v>
      </c>
      <c r="C278" s="760"/>
      <c r="D278" s="760"/>
      <c r="E278" s="761"/>
      <c r="F278" s="249"/>
      <c r="G278" s="249"/>
      <c r="H278" s="234"/>
      <c r="I278" s="10"/>
      <c r="J278" s="235"/>
      <c r="K278" s="236"/>
      <c r="L278" s="360"/>
      <c r="M278" s="361"/>
      <c r="N278" s="361"/>
    </row>
    <row r="279" spans="1:14" ht="15.75" hidden="1" customHeight="1" outlineLevel="1" thickBot="1" x14ac:dyDescent="0.4">
      <c r="A279" s="372"/>
      <c r="B279" s="759" t="s">
        <v>660</v>
      </c>
      <c r="C279" s="760"/>
      <c r="D279" s="760"/>
      <c r="E279" s="761"/>
      <c r="F279" s="232"/>
      <c r="G279" s="232"/>
      <c r="H279" s="234"/>
      <c r="I279" s="10"/>
      <c r="J279" s="235"/>
      <c r="K279" s="236"/>
      <c r="L279" s="10"/>
      <c r="M279" s="361"/>
      <c r="N279" s="361"/>
    </row>
    <row r="280" spans="1:14" s="221" customFormat="1" ht="15.75" hidden="1" customHeight="1" outlineLevel="1" thickBot="1" x14ac:dyDescent="0.4">
      <c r="A280" s="372"/>
      <c r="B280" s="759" t="s">
        <v>661</v>
      </c>
      <c r="C280" s="760"/>
      <c r="D280" s="760"/>
      <c r="E280" s="761"/>
      <c r="F280" s="239"/>
      <c r="G280" s="232"/>
      <c r="H280" s="234"/>
      <c r="I280" s="10"/>
      <c r="J280" s="235"/>
      <c r="K280" s="236"/>
      <c r="L280" s="360"/>
      <c r="M280" s="364"/>
      <c r="N280" s="364"/>
    </row>
    <row r="281" spans="1:14" ht="15.75" hidden="1" customHeight="1" outlineLevel="1" thickBot="1" x14ac:dyDescent="0.4">
      <c r="A281" s="372"/>
      <c r="B281" s="759" t="s">
        <v>662</v>
      </c>
      <c r="C281" s="760"/>
      <c r="D281" s="760"/>
      <c r="E281" s="761"/>
      <c r="F281" s="240"/>
      <c r="G281" s="241"/>
      <c r="H281" s="234"/>
      <c r="I281" s="10"/>
      <c r="J281" s="235"/>
      <c r="K281" s="236"/>
      <c r="L281" s="360"/>
      <c r="M281" s="361"/>
      <c r="N281" s="361"/>
    </row>
    <row r="282" spans="1:14" ht="15.75" hidden="1" customHeight="1" outlineLevel="1" thickBot="1" x14ac:dyDescent="0.4">
      <c r="A282" s="372"/>
      <c r="B282" s="310"/>
      <c r="C282" s="311"/>
      <c r="D282" s="311"/>
      <c r="E282" s="312"/>
      <c r="F282" s="261"/>
      <c r="G282" s="238"/>
      <c r="H282" s="246"/>
      <c r="I282" s="10"/>
      <c r="J282" s="242"/>
      <c r="K282" s="243"/>
      <c r="L282" s="360"/>
      <c r="M282" s="361"/>
      <c r="N282" s="361"/>
    </row>
    <row r="283" spans="1:14" ht="15.75" hidden="1" customHeight="1" outlineLevel="1" thickBot="1" x14ac:dyDescent="0.4">
      <c r="A283" s="372"/>
      <c r="B283" s="786" t="s">
        <v>663</v>
      </c>
      <c r="C283" s="787"/>
      <c r="D283" s="787"/>
      <c r="E283" s="788"/>
      <c r="F283" s="242"/>
      <c r="G283" s="264"/>
      <c r="H283" s="265"/>
      <c r="I283" s="10"/>
      <c r="J283" s="360"/>
      <c r="K283" s="360"/>
      <c r="L283" s="360"/>
      <c r="M283" s="361"/>
      <c r="N283" s="361"/>
    </row>
    <row r="284" spans="1:14" ht="15.75" hidden="1" customHeight="1" outlineLevel="1" thickBot="1" x14ac:dyDescent="0.4">
      <c r="A284" s="372"/>
      <c r="B284" s="804"/>
      <c r="C284" s="805"/>
      <c r="D284" s="805"/>
      <c r="E284" s="805"/>
      <c r="F284" s="805"/>
      <c r="G284" s="805"/>
      <c r="H284" s="806"/>
      <c r="I284" s="10"/>
      <c r="J284" s="360"/>
      <c r="K284" s="360"/>
      <c r="L284" s="360"/>
      <c r="M284" s="361"/>
      <c r="N284" s="361"/>
    </row>
    <row r="285" spans="1:14" ht="15.75" hidden="1" customHeight="1" outlineLevel="1" thickBot="1" x14ac:dyDescent="0.4">
      <c r="A285" s="372"/>
      <c r="B285" s="792" t="s">
        <v>745</v>
      </c>
      <c r="C285" s="793"/>
      <c r="D285" s="793"/>
      <c r="E285" s="793"/>
      <c r="F285" s="793"/>
      <c r="G285" s="793"/>
      <c r="H285" s="794"/>
      <c r="I285" s="10"/>
      <c r="J285" s="360"/>
      <c r="K285" s="360"/>
      <c r="L285" s="360"/>
      <c r="M285" s="361"/>
      <c r="N285" s="361"/>
    </row>
    <row r="286" spans="1:14" ht="15.75" hidden="1" customHeight="1" outlineLevel="1" thickBot="1" x14ac:dyDescent="0.4">
      <c r="A286" s="363"/>
      <c r="B286" s="376"/>
      <c r="C286" s="376"/>
      <c r="D286" s="376"/>
      <c r="E286" s="376"/>
      <c r="F286" s="376"/>
      <c r="G286" s="376"/>
      <c r="H286" s="376"/>
      <c r="I286" s="360"/>
      <c r="J286" s="360"/>
      <c r="K286" s="360"/>
      <c r="L286" s="360"/>
      <c r="M286" s="361"/>
      <c r="N286" s="361"/>
    </row>
    <row r="287" spans="1:14" ht="15" collapsed="1" thickBot="1" x14ac:dyDescent="0.4">
      <c r="A287" s="363"/>
      <c r="B287" s="771" t="s">
        <v>746</v>
      </c>
      <c r="C287" s="772"/>
      <c r="D287" s="772"/>
      <c r="E287" s="772"/>
      <c r="F287" s="772"/>
      <c r="G287" s="772"/>
      <c r="H287" s="773"/>
      <c r="I287" s="360"/>
      <c r="J287" s="360"/>
      <c r="K287" s="360"/>
      <c r="L287" s="360"/>
      <c r="M287" s="361"/>
      <c r="N287" s="361"/>
    </row>
    <row r="288" spans="1:14" ht="15.75" hidden="1" customHeight="1" outlineLevel="1" x14ac:dyDescent="0.35">
      <c r="A288" s="363"/>
      <c r="B288" s="774" t="s">
        <v>747</v>
      </c>
      <c r="C288" s="775"/>
      <c r="D288" s="775"/>
      <c r="E288" s="775"/>
      <c r="F288" s="775"/>
      <c r="G288" s="775"/>
      <c r="H288" s="776"/>
      <c r="I288" s="360"/>
      <c r="J288" s="360"/>
      <c r="K288" s="360"/>
      <c r="L288" s="360"/>
      <c r="M288" s="361"/>
      <c r="N288" s="361"/>
    </row>
    <row r="289" spans="1:14" ht="24" hidden="1" customHeight="1" outlineLevel="1" thickBot="1" x14ac:dyDescent="0.4">
      <c r="A289" s="363"/>
      <c r="B289" s="777"/>
      <c r="C289" s="778"/>
      <c r="D289" s="778"/>
      <c r="E289" s="778"/>
      <c r="F289" s="778"/>
      <c r="G289" s="778"/>
      <c r="H289" s="779"/>
      <c r="I289" s="360"/>
      <c r="J289" s="360"/>
      <c r="K289" s="360"/>
      <c r="L289" s="360"/>
      <c r="M289" s="361"/>
      <c r="N289" s="361"/>
    </row>
    <row r="290" spans="1:14" ht="15.75" hidden="1" customHeight="1" outlineLevel="1" thickBot="1" x14ac:dyDescent="0.4">
      <c r="A290" s="372"/>
      <c r="B290" s="780"/>
      <c r="C290" s="781"/>
      <c r="D290" s="781"/>
      <c r="E290" s="781"/>
      <c r="F290" s="781"/>
      <c r="G290" s="781"/>
      <c r="H290" s="782"/>
      <c r="I290" s="10"/>
      <c r="J290" s="360"/>
      <c r="K290" s="360"/>
      <c r="L290" s="360"/>
      <c r="M290" s="361"/>
      <c r="N290" s="361"/>
    </row>
    <row r="291" spans="1:14" ht="15.75" hidden="1" customHeight="1" outlineLevel="1" thickBot="1" x14ac:dyDescent="0.4">
      <c r="A291" s="372"/>
      <c r="B291" s="756" t="s">
        <v>650</v>
      </c>
      <c r="C291" s="757"/>
      <c r="D291" s="757"/>
      <c r="E291" s="758"/>
      <c r="F291" s="225"/>
      <c r="G291" s="223"/>
      <c r="H291" s="224"/>
      <c r="I291" s="10"/>
      <c r="J291" s="360"/>
      <c r="K291" s="360"/>
      <c r="L291" s="360"/>
      <c r="M291" s="361"/>
      <c r="N291" s="361"/>
    </row>
    <row r="292" spans="1:14" ht="15.75" hidden="1" customHeight="1" outlineLevel="1" thickBot="1" x14ac:dyDescent="0.4">
      <c r="A292" s="372"/>
      <c r="B292" s="756" t="s">
        <v>651</v>
      </c>
      <c r="C292" s="757"/>
      <c r="D292" s="757"/>
      <c r="E292" s="758"/>
      <c r="F292" s="225"/>
      <c r="G292" s="223"/>
      <c r="H292" s="224"/>
      <c r="I292" s="10"/>
      <c r="J292" s="756" t="s">
        <v>653</v>
      </c>
      <c r="K292" s="758"/>
      <c r="L292" s="360"/>
      <c r="M292" s="361"/>
      <c r="N292" s="361"/>
    </row>
    <row r="293" spans="1:14" ht="57" hidden="1" customHeight="1" outlineLevel="1" thickBot="1" x14ac:dyDescent="0.4">
      <c r="A293" s="372"/>
      <c r="B293" s="756" t="s">
        <v>654</v>
      </c>
      <c r="C293" s="757"/>
      <c r="D293" s="757"/>
      <c r="E293" s="758"/>
      <c r="F293" s="226" t="s">
        <v>655</v>
      </c>
      <c r="G293" s="306" t="s">
        <v>656</v>
      </c>
      <c r="H293" s="226" t="s">
        <v>10</v>
      </c>
      <c r="I293" s="10"/>
      <c r="J293" s="373" t="s">
        <v>657</v>
      </c>
      <c r="K293" s="374" t="s">
        <v>658</v>
      </c>
      <c r="L293" s="360"/>
      <c r="M293" s="361"/>
      <c r="N293" s="361"/>
    </row>
    <row r="294" spans="1:14" ht="15.75" hidden="1" customHeight="1" outlineLevel="1" thickBot="1" x14ac:dyDescent="0.4">
      <c r="A294" s="372"/>
      <c r="B294" s="759" t="s">
        <v>657</v>
      </c>
      <c r="C294" s="760"/>
      <c r="D294" s="760"/>
      <c r="E294" s="761"/>
      <c r="F294" s="266"/>
      <c r="G294" s="259"/>
      <c r="H294" s="260"/>
      <c r="I294" s="10"/>
      <c r="J294" s="230"/>
      <c r="K294" s="236"/>
      <c r="L294" s="360"/>
      <c r="M294" s="361"/>
      <c r="N294" s="361"/>
    </row>
    <row r="295" spans="1:14" ht="15.75" hidden="1" customHeight="1" outlineLevel="1" thickBot="1" x14ac:dyDescent="0.4">
      <c r="A295" s="372"/>
      <c r="B295" s="759" t="s">
        <v>152</v>
      </c>
      <c r="C295" s="760"/>
      <c r="D295" s="760"/>
      <c r="E295" s="761"/>
      <c r="F295" s="254"/>
      <c r="G295" s="238"/>
      <c r="H295" s="234"/>
      <c r="I295" s="10"/>
      <c r="J295" s="235"/>
      <c r="K295" s="236"/>
      <c r="L295" s="360"/>
      <c r="M295" s="361"/>
      <c r="N295" s="361"/>
    </row>
    <row r="296" spans="1:14" ht="15.75" hidden="1" customHeight="1" outlineLevel="1" thickBot="1" x14ac:dyDescent="0.4">
      <c r="A296" s="372"/>
      <c r="B296" s="759" t="s">
        <v>422</v>
      </c>
      <c r="C296" s="760"/>
      <c r="D296" s="760"/>
      <c r="E296" s="761"/>
      <c r="F296" s="254"/>
      <c r="G296" s="238"/>
      <c r="H296" s="234"/>
      <c r="I296" s="10"/>
      <c r="J296" s="235"/>
      <c r="K296" s="236"/>
      <c r="L296" s="360"/>
      <c r="M296" s="361"/>
      <c r="N296" s="361"/>
    </row>
    <row r="297" spans="1:14" ht="15.75" hidden="1" customHeight="1" outlineLevel="1" thickBot="1" x14ac:dyDescent="0.4">
      <c r="A297" s="372"/>
      <c r="B297" s="759" t="s">
        <v>699</v>
      </c>
      <c r="C297" s="760"/>
      <c r="D297" s="760"/>
      <c r="E297" s="761"/>
      <c r="F297" s="254"/>
      <c r="G297" s="238"/>
      <c r="H297" s="234"/>
      <c r="I297" s="10"/>
      <c r="J297" s="235"/>
      <c r="K297" s="236"/>
      <c r="L297" s="360"/>
      <c r="M297" s="361"/>
      <c r="N297" s="361"/>
    </row>
    <row r="298" spans="1:14" ht="15.75" hidden="1" customHeight="1" outlineLevel="1" thickBot="1" x14ac:dyDescent="0.4">
      <c r="A298" s="372"/>
      <c r="B298" s="759" t="s">
        <v>740</v>
      </c>
      <c r="C298" s="760"/>
      <c r="D298" s="760"/>
      <c r="E298" s="761"/>
      <c r="F298" s="249"/>
      <c r="G298" s="249"/>
      <c r="H298" s="234"/>
      <c r="I298" s="10"/>
      <c r="J298" s="235"/>
      <c r="K298" s="236"/>
      <c r="L298" s="360"/>
      <c r="M298" s="361"/>
      <c r="N298" s="361"/>
    </row>
    <row r="299" spans="1:14" ht="15.75" hidden="1" customHeight="1" outlineLevel="1" thickBot="1" x14ac:dyDescent="0.4">
      <c r="A299" s="372"/>
      <c r="B299" s="759" t="s">
        <v>700</v>
      </c>
      <c r="C299" s="760"/>
      <c r="D299" s="760"/>
      <c r="E299" s="761"/>
      <c r="F299" s="254"/>
      <c r="G299" s="238"/>
      <c r="H299" s="234"/>
      <c r="I299" s="10"/>
      <c r="J299" s="235"/>
      <c r="K299" s="236"/>
      <c r="L299" s="360"/>
      <c r="M299" s="361"/>
      <c r="N299" s="361"/>
    </row>
    <row r="300" spans="1:14" ht="15.75" hidden="1" customHeight="1" outlineLevel="1" thickBot="1" x14ac:dyDescent="0.4">
      <c r="A300" s="372"/>
      <c r="B300" s="759" t="s">
        <v>701</v>
      </c>
      <c r="C300" s="760"/>
      <c r="D300" s="760"/>
      <c r="E300" s="761"/>
      <c r="F300" s="254"/>
      <c r="G300" s="238"/>
      <c r="H300" s="234"/>
      <c r="I300" s="10"/>
      <c r="J300" s="235"/>
      <c r="K300" s="236"/>
      <c r="L300" s="360"/>
      <c r="M300" s="361"/>
      <c r="N300" s="361"/>
    </row>
    <row r="301" spans="1:14" ht="15.75" hidden="1" customHeight="1" outlineLevel="1" thickBot="1" x14ac:dyDescent="0.4">
      <c r="A301" s="372"/>
      <c r="B301" s="759" t="s">
        <v>702</v>
      </c>
      <c r="C301" s="760"/>
      <c r="D301" s="760"/>
      <c r="E301" s="761"/>
      <c r="F301" s="254"/>
      <c r="G301" s="238"/>
      <c r="H301" s="234"/>
      <c r="I301" s="10"/>
      <c r="J301" s="235"/>
      <c r="K301" s="236"/>
      <c r="L301" s="360"/>
      <c r="M301" s="361"/>
      <c r="N301" s="361"/>
    </row>
    <row r="302" spans="1:14" ht="15.75" hidden="1" customHeight="1" outlineLevel="1" thickBot="1" x14ac:dyDescent="0.4">
      <c r="A302" s="372"/>
      <c r="B302" s="759" t="s">
        <v>659</v>
      </c>
      <c r="C302" s="760"/>
      <c r="D302" s="760"/>
      <c r="E302" s="761"/>
      <c r="F302" s="254"/>
      <c r="G302" s="238"/>
      <c r="H302" s="234"/>
      <c r="I302" s="10"/>
      <c r="J302" s="235"/>
      <c r="K302" s="236"/>
      <c r="L302" s="360"/>
      <c r="M302" s="361"/>
      <c r="N302" s="361"/>
    </row>
    <row r="303" spans="1:14" ht="15.75" hidden="1" customHeight="1" outlineLevel="1" thickBot="1" x14ac:dyDescent="0.4">
      <c r="A303" s="372"/>
      <c r="B303" s="759" t="s">
        <v>707</v>
      </c>
      <c r="C303" s="760"/>
      <c r="D303" s="760"/>
      <c r="E303" s="761"/>
      <c r="F303" s="254"/>
      <c r="G303" s="238"/>
      <c r="H303" s="234"/>
      <c r="I303" s="10"/>
      <c r="J303" s="235"/>
      <c r="K303" s="236"/>
      <c r="L303" s="360"/>
      <c r="M303" s="361"/>
      <c r="N303" s="361"/>
    </row>
    <row r="304" spans="1:14" ht="15.75" hidden="1" customHeight="1" outlineLevel="1" thickBot="1" x14ac:dyDescent="0.4">
      <c r="A304" s="372"/>
      <c r="B304" s="759" t="s">
        <v>743</v>
      </c>
      <c r="C304" s="760"/>
      <c r="D304" s="760"/>
      <c r="E304" s="761"/>
      <c r="F304" s="254"/>
      <c r="G304" s="238"/>
      <c r="H304" s="234"/>
      <c r="I304" s="10"/>
      <c r="J304" s="235"/>
      <c r="K304" s="236"/>
      <c r="L304" s="360"/>
      <c r="M304" s="361"/>
      <c r="N304" s="361"/>
    </row>
    <row r="305" spans="1:14" ht="15.75" hidden="1" customHeight="1" outlineLevel="1" thickBot="1" x14ac:dyDescent="0.4">
      <c r="A305" s="372"/>
      <c r="B305" s="759" t="s">
        <v>744</v>
      </c>
      <c r="C305" s="760"/>
      <c r="D305" s="760"/>
      <c r="E305" s="761"/>
      <c r="F305" s="253"/>
      <c r="G305" s="233"/>
      <c r="H305" s="234"/>
      <c r="I305" s="10"/>
      <c r="J305" s="235"/>
      <c r="K305" s="236"/>
      <c r="L305" s="360"/>
      <c r="M305" s="361"/>
      <c r="N305" s="361"/>
    </row>
    <row r="306" spans="1:14" ht="15.75" hidden="1" customHeight="1" outlineLevel="1" thickBot="1" x14ac:dyDescent="0.4">
      <c r="A306" s="372"/>
      <c r="B306" s="759" t="s">
        <v>692</v>
      </c>
      <c r="C306" s="760"/>
      <c r="D306" s="760"/>
      <c r="E306" s="761"/>
      <c r="F306" s="253"/>
      <c r="G306" s="249"/>
      <c r="H306" s="234"/>
      <c r="I306" s="10"/>
      <c r="J306" s="235"/>
      <c r="K306" s="236"/>
      <c r="L306" s="360"/>
      <c r="M306" s="361"/>
      <c r="N306" s="361"/>
    </row>
    <row r="307" spans="1:14" ht="15.75" hidden="1" customHeight="1" outlineLevel="1" thickBot="1" x14ac:dyDescent="0.4">
      <c r="A307" s="372"/>
      <c r="B307" s="759" t="s">
        <v>660</v>
      </c>
      <c r="C307" s="760"/>
      <c r="D307" s="760"/>
      <c r="E307" s="761"/>
      <c r="F307" s="232"/>
      <c r="G307" s="232"/>
      <c r="H307" s="234"/>
      <c r="I307" s="10"/>
      <c r="J307" s="235"/>
      <c r="K307" s="236"/>
      <c r="L307" s="10"/>
      <c r="M307" s="361"/>
      <c r="N307" s="361"/>
    </row>
    <row r="308" spans="1:14" s="221" customFormat="1" ht="15.75" hidden="1" customHeight="1" outlineLevel="1" thickBot="1" x14ac:dyDescent="0.4">
      <c r="A308" s="372"/>
      <c r="B308" s="759" t="s">
        <v>661</v>
      </c>
      <c r="C308" s="760"/>
      <c r="D308" s="760"/>
      <c r="E308" s="761"/>
      <c r="F308" s="239"/>
      <c r="G308" s="232"/>
      <c r="H308" s="234"/>
      <c r="I308" s="10"/>
      <c r="J308" s="235"/>
      <c r="K308" s="236"/>
      <c r="L308" s="360"/>
      <c r="M308" s="364"/>
      <c r="N308" s="364"/>
    </row>
    <row r="309" spans="1:14" ht="15.75" hidden="1" customHeight="1" outlineLevel="1" thickBot="1" x14ac:dyDescent="0.4">
      <c r="A309" s="372"/>
      <c r="B309" s="759" t="s">
        <v>662</v>
      </c>
      <c r="C309" s="760"/>
      <c r="D309" s="760"/>
      <c r="E309" s="761"/>
      <c r="F309" s="240"/>
      <c r="G309" s="241"/>
      <c r="H309" s="234"/>
      <c r="I309" s="10"/>
      <c r="J309" s="235"/>
      <c r="K309" s="236"/>
      <c r="L309" s="360"/>
      <c r="M309" s="361"/>
      <c r="N309" s="361"/>
    </row>
    <row r="310" spans="1:14" ht="15.75" hidden="1" customHeight="1" outlineLevel="1" thickBot="1" x14ac:dyDescent="0.4">
      <c r="A310" s="372"/>
      <c r="B310" s="310"/>
      <c r="C310" s="311"/>
      <c r="D310" s="311"/>
      <c r="E310" s="312"/>
      <c r="F310" s="254"/>
      <c r="G310" s="238"/>
      <c r="H310" s="246"/>
      <c r="I310" s="10"/>
      <c r="J310" s="242"/>
      <c r="K310" s="243"/>
      <c r="L310" s="360"/>
      <c r="M310" s="361"/>
      <c r="N310" s="361"/>
    </row>
    <row r="311" spans="1:14" ht="15.75" hidden="1" customHeight="1" outlineLevel="1" thickBot="1" x14ac:dyDescent="0.4">
      <c r="A311" s="372"/>
      <c r="B311" s="786" t="s">
        <v>663</v>
      </c>
      <c r="C311" s="787"/>
      <c r="D311" s="787"/>
      <c r="E311" s="788"/>
      <c r="F311" s="267"/>
      <c r="G311" s="268"/>
      <c r="H311" s="269"/>
      <c r="I311" s="10"/>
      <c r="J311" s="360"/>
      <c r="K311" s="360"/>
      <c r="L311" s="360"/>
      <c r="M311" s="361"/>
      <c r="N311" s="361"/>
    </row>
    <row r="312" spans="1:14" ht="15.75" hidden="1" customHeight="1" outlineLevel="1" thickBot="1" x14ac:dyDescent="0.4">
      <c r="A312" s="372"/>
      <c r="B312" s="804"/>
      <c r="C312" s="805"/>
      <c r="D312" s="805"/>
      <c r="E312" s="805"/>
      <c r="F312" s="805"/>
      <c r="G312" s="805"/>
      <c r="H312" s="806"/>
      <c r="I312" s="10"/>
      <c r="J312" s="360"/>
      <c r="K312" s="360"/>
      <c r="L312" s="360"/>
      <c r="M312" s="361"/>
      <c r="N312" s="361"/>
    </row>
    <row r="313" spans="1:14" ht="15.75" hidden="1" customHeight="1" outlineLevel="1" thickBot="1" x14ac:dyDescent="0.4">
      <c r="A313" s="372"/>
      <c r="B313" s="792" t="s">
        <v>664</v>
      </c>
      <c r="C313" s="793"/>
      <c r="D313" s="793"/>
      <c r="E313" s="793"/>
      <c r="F313" s="793"/>
      <c r="G313" s="793"/>
      <c r="H313" s="794"/>
      <c r="I313" s="10"/>
      <c r="J313" s="360"/>
      <c r="K313" s="360"/>
      <c r="L313" s="360"/>
      <c r="M313" s="361"/>
      <c r="N313" s="361"/>
    </row>
    <row r="314" spans="1:14" ht="15.75" hidden="1" customHeight="1" outlineLevel="1" thickBot="1" x14ac:dyDescent="0.4">
      <c r="A314" s="363"/>
      <c r="B314" s="376"/>
      <c r="C314" s="376"/>
      <c r="D314" s="376"/>
      <c r="E314" s="376"/>
      <c r="F314" s="376"/>
      <c r="G314" s="376"/>
      <c r="H314" s="376"/>
      <c r="I314" s="360"/>
      <c r="J314" s="360"/>
      <c r="K314" s="360"/>
      <c r="L314" s="360"/>
      <c r="M314" s="361"/>
      <c r="N314" s="361"/>
    </row>
    <row r="315" spans="1:14" ht="15" collapsed="1" thickBot="1" x14ac:dyDescent="0.4">
      <c r="A315" s="363"/>
      <c r="B315" s="771" t="s">
        <v>748</v>
      </c>
      <c r="C315" s="772"/>
      <c r="D315" s="772"/>
      <c r="E315" s="772"/>
      <c r="F315" s="772"/>
      <c r="G315" s="772"/>
      <c r="H315" s="773"/>
      <c r="I315" s="360"/>
      <c r="J315" s="360"/>
      <c r="K315" s="360"/>
      <c r="L315" s="360"/>
      <c r="M315" s="361"/>
      <c r="N315" s="361"/>
    </row>
    <row r="316" spans="1:14" ht="15.75" hidden="1" customHeight="1" outlineLevel="1" x14ac:dyDescent="0.35">
      <c r="A316" s="363"/>
      <c r="B316" s="774" t="s">
        <v>749</v>
      </c>
      <c r="C316" s="775"/>
      <c r="D316" s="775"/>
      <c r="E316" s="775"/>
      <c r="F316" s="775"/>
      <c r="G316" s="775"/>
      <c r="H316" s="776"/>
      <c r="I316" s="360"/>
      <c r="J316" s="360"/>
      <c r="K316" s="360"/>
      <c r="L316" s="360"/>
      <c r="M316" s="361"/>
      <c r="N316" s="361"/>
    </row>
    <row r="317" spans="1:14" ht="24" hidden="1" customHeight="1" outlineLevel="1" thickBot="1" x14ac:dyDescent="0.4">
      <c r="A317" s="363"/>
      <c r="B317" s="777"/>
      <c r="C317" s="778"/>
      <c r="D317" s="778"/>
      <c r="E317" s="778"/>
      <c r="F317" s="778"/>
      <c r="G317" s="778"/>
      <c r="H317" s="779"/>
      <c r="I317" s="360"/>
      <c r="J317" s="360"/>
      <c r="K317" s="360"/>
      <c r="L317" s="360"/>
      <c r="M317" s="361"/>
      <c r="N317" s="361"/>
    </row>
    <row r="318" spans="1:14" ht="15.75" hidden="1" customHeight="1" outlineLevel="1" thickBot="1" x14ac:dyDescent="0.4">
      <c r="A318" s="372"/>
      <c r="B318" s="780"/>
      <c r="C318" s="781"/>
      <c r="D318" s="781"/>
      <c r="E318" s="781"/>
      <c r="F318" s="781"/>
      <c r="G318" s="781"/>
      <c r="H318" s="782"/>
      <c r="I318" s="10"/>
      <c r="J318" s="360"/>
      <c r="K318" s="360"/>
      <c r="L318" s="360"/>
      <c r="M318" s="361"/>
      <c r="N318" s="361"/>
    </row>
    <row r="319" spans="1:14" ht="15.75" hidden="1" customHeight="1" outlineLevel="1" thickBot="1" x14ac:dyDescent="0.4">
      <c r="A319" s="372"/>
      <c r="B319" s="756" t="s">
        <v>650</v>
      </c>
      <c r="C319" s="757"/>
      <c r="D319" s="757"/>
      <c r="E319" s="758"/>
      <c r="F319" s="225"/>
      <c r="G319" s="223"/>
      <c r="H319" s="224"/>
      <c r="I319" s="10"/>
      <c r="J319" s="360"/>
      <c r="K319" s="360"/>
      <c r="L319" s="360"/>
      <c r="M319" s="361"/>
      <c r="N319" s="361"/>
    </row>
    <row r="320" spans="1:14" ht="15.75" hidden="1" customHeight="1" outlineLevel="1" thickBot="1" x14ac:dyDescent="0.4">
      <c r="A320" s="372"/>
      <c r="B320" s="756" t="s">
        <v>651</v>
      </c>
      <c r="C320" s="757"/>
      <c r="D320" s="757"/>
      <c r="E320" s="758"/>
      <c r="F320" s="225"/>
      <c r="G320" s="223"/>
      <c r="H320" s="224"/>
      <c r="I320" s="10"/>
      <c r="J320" s="754" t="s">
        <v>653</v>
      </c>
      <c r="K320" s="755"/>
      <c r="L320" s="360"/>
      <c r="M320" s="361"/>
      <c r="N320" s="361"/>
    </row>
    <row r="321" spans="1:14" ht="57" hidden="1" customHeight="1" outlineLevel="1" thickBot="1" x14ac:dyDescent="0.4">
      <c r="A321" s="372"/>
      <c r="B321" s="756" t="s">
        <v>654</v>
      </c>
      <c r="C321" s="757"/>
      <c r="D321" s="757"/>
      <c r="E321" s="758"/>
      <c r="F321" s="226" t="s">
        <v>655</v>
      </c>
      <c r="G321" s="306" t="s">
        <v>656</v>
      </c>
      <c r="H321" s="226" t="s">
        <v>10</v>
      </c>
      <c r="I321" s="10"/>
      <c r="J321" s="373" t="s">
        <v>657</v>
      </c>
      <c r="K321" s="374" t="s">
        <v>658</v>
      </c>
      <c r="L321" s="360"/>
      <c r="M321" s="361"/>
      <c r="N321" s="361"/>
    </row>
    <row r="322" spans="1:14" ht="15.75" hidden="1" customHeight="1" outlineLevel="1" thickBot="1" x14ac:dyDescent="0.4">
      <c r="A322" s="372"/>
      <c r="B322" s="759" t="s">
        <v>657</v>
      </c>
      <c r="C322" s="760"/>
      <c r="D322" s="760"/>
      <c r="E322" s="761"/>
      <c r="F322" s="248"/>
      <c r="G322" s="228"/>
      <c r="H322" s="229"/>
      <c r="I322" s="10"/>
      <c r="J322" s="230"/>
      <c r="K322" s="236"/>
      <c r="L322" s="360"/>
      <c r="M322" s="361"/>
      <c r="N322" s="361"/>
    </row>
    <row r="323" spans="1:14" ht="15.75" hidden="1" customHeight="1" outlineLevel="1" thickBot="1" x14ac:dyDescent="0.4">
      <c r="A323" s="372"/>
      <c r="B323" s="759" t="s">
        <v>152</v>
      </c>
      <c r="C323" s="760"/>
      <c r="D323" s="760"/>
      <c r="E323" s="761"/>
      <c r="F323" s="248"/>
      <c r="G323" s="228"/>
      <c r="H323" s="229"/>
      <c r="I323" s="10"/>
      <c r="J323" s="235"/>
      <c r="K323" s="236"/>
      <c r="L323" s="360"/>
      <c r="M323" s="361"/>
      <c r="N323" s="361"/>
    </row>
    <row r="324" spans="1:14" ht="15.75" hidden="1" customHeight="1" outlineLevel="1" thickBot="1" x14ac:dyDescent="0.4">
      <c r="A324" s="372"/>
      <c r="B324" s="759" t="s">
        <v>422</v>
      </c>
      <c r="C324" s="760"/>
      <c r="D324" s="760"/>
      <c r="E324" s="761"/>
      <c r="F324" s="248"/>
      <c r="G324" s="228"/>
      <c r="H324" s="229"/>
      <c r="I324" s="10"/>
      <c r="J324" s="235"/>
      <c r="K324" s="236"/>
      <c r="L324" s="360"/>
      <c r="M324" s="361"/>
      <c r="N324" s="361"/>
    </row>
    <row r="325" spans="1:14" ht="15.75" hidden="1" customHeight="1" outlineLevel="1" thickBot="1" x14ac:dyDescent="0.4">
      <c r="A325" s="372"/>
      <c r="B325" s="759" t="s">
        <v>699</v>
      </c>
      <c r="C325" s="760"/>
      <c r="D325" s="760"/>
      <c r="E325" s="761"/>
      <c r="F325" s="248"/>
      <c r="G325" s="228"/>
      <c r="H325" s="229"/>
      <c r="I325" s="10"/>
      <c r="J325" s="235"/>
      <c r="K325" s="236"/>
      <c r="L325" s="360"/>
      <c r="M325" s="361"/>
      <c r="N325" s="361"/>
    </row>
    <row r="326" spans="1:14" ht="15.75" hidden="1" customHeight="1" outlineLevel="1" thickBot="1" x14ac:dyDescent="0.4">
      <c r="A326" s="372"/>
      <c r="B326" s="759" t="s">
        <v>700</v>
      </c>
      <c r="C326" s="760"/>
      <c r="D326" s="760"/>
      <c r="E326" s="761"/>
      <c r="F326" s="248"/>
      <c r="G326" s="228"/>
      <c r="H326" s="229"/>
      <c r="I326" s="10"/>
      <c r="J326" s="235"/>
      <c r="K326" s="236"/>
      <c r="L326" s="360"/>
      <c r="M326" s="361"/>
      <c r="N326" s="361"/>
    </row>
    <row r="327" spans="1:14" ht="15.75" hidden="1" customHeight="1" outlineLevel="1" thickBot="1" x14ac:dyDescent="0.4">
      <c r="A327" s="372"/>
      <c r="B327" s="759" t="s">
        <v>702</v>
      </c>
      <c r="C327" s="760"/>
      <c r="D327" s="760"/>
      <c r="E327" s="761"/>
      <c r="F327" s="248"/>
      <c r="G327" s="228"/>
      <c r="H327" s="229"/>
      <c r="I327" s="10"/>
      <c r="J327" s="235"/>
      <c r="K327" s="236"/>
      <c r="L327" s="360"/>
      <c r="M327" s="361"/>
      <c r="N327" s="361"/>
    </row>
    <row r="328" spans="1:14" ht="15.75" hidden="1" customHeight="1" outlineLevel="1" thickBot="1" x14ac:dyDescent="0.4">
      <c r="A328" s="372"/>
      <c r="B328" s="759" t="s">
        <v>701</v>
      </c>
      <c r="C328" s="760"/>
      <c r="D328" s="760"/>
      <c r="E328" s="761"/>
      <c r="F328" s="248"/>
      <c r="G328" s="228"/>
      <c r="H328" s="229"/>
      <c r="I328" s="10"/>
      <c r="J328" s="235"/>
      <c r="K328" s="236"/>
      <c r="L328" s="360"/>
      <c r="M328" s="361"/>
      <c r="N328" s="361"/>
    </row>
    <row r="329" spans="1:14" ht="15.75" hidden="1" customHeight="1" outlineLevel="1" thickBot="1" x14ac:dyDescent="0.4">
      <c r="A329" s="372"/>
      <c r="B329" s="759" t="s">
        <v>659</v>
      </c>
      <c r="C329" s="760"/>
      <c r="D329" s="760"/>
      <c r="E329" s="761"/>
      <c r="F329" s="248"/>
      <c r="G329" s="228"/>
      <c r="H329" s="229"/>
      <c r="I329" s="10"/>
      <c r="J329" s="235"/>
      <c r="K329" s="236"/>
      <c r="L329" s="360"/>
      <c r="M329" s="361"/>
      <c r="N329" s="361"/>
    </row>
    <row r="330" spans="1:14" ht="15.75" hidden="1" customHeight="1" outlineLevel="1" thickBot="1" x14ac:dyDescent="0.4">
      <c r="A330" s="372"/>
      <c r="B330" s="759" t="s">
        <v>707</v>
      </c>
      <c r="C330" s="760"/>
      <c r="D330" s="760"/>
      <c r="E330" s="761"/>
      <c r="F330" s="248"/>
      <c r="G330" s="228"/>
      <c r="H330" s="229"/>
      <c r="I330" s="10"/>
      <c r="J330" s="235"/>
      <c r="K330" s="236"/>
      <c r="L330" s="360"/>
      <c r="M330" s="361"/>
      <c r="N330" s="361"/>
    </row>
    <row r="331" spans="1:14" ht="15.75" hidden="1" customHeight="1" outlineLevel="1" thickBot="1" x14ac:dyDescent="0.4">
      <c r="A331" s="372"/>
      <c r="B331" s="759" t="s">
        <v>743</v>
      </c>
      <c r="C331" s="760"/>
      <c r="D331" s="760"/>
      <c r="E331" s="761"/>
      <c r="F331" s="248"/>
      <c r="G331" s="228"/>
      <c r="H331" s="229"/>
      <c r="I331" s="10"/>
      <c r="J331" s="235"/>
      <c r="K331" s="236"/>
      <c r="L331" s="360"/>
      <c r="M331" s="361"/>
      <c r="N331" s="361"/>
    </row>
    <row r="332" spans="1:14" ht="15.75" hidden="1" customHeight="1" outlineLevel="1" thickBot="1" x14ac:dyDescent="0.4">
      <c r="A332" s="372"/>
      <c r="B332" s="759" t="s">
        <v>744</v>
      </c>
      <c r="C332" s="760"/>
      <c r="D332" s="760"/>
      <c r="E332" s="761"/>
      <c r="F332" s="253"/>
      <c r="G332" s="254"/>
      <c r="H332" s="229"/>
      <c r="I332" s="10"/>
      <c r="J332" s="235"/>
      <c r="K332" s="236"/>
      <c r="L332" s="360"/>
      <c r="M332" s="361"/>
      <c r="N332" s="361"/>
    </row>
    <row r="333" spans="1:14" ht="15.75" hidden="1" customHeight="1" outlineLevel="1" thickBot="1" x14ac:dyDescent="0.4">
      <c r="A333" s="372"/>
      <c r="B333" s="759" t="s">
        <v>692</v>
      </c>
      <c r="C333" s="760"/>
      <c r="D333" s="760"/>
      <c r="E333" s="761"/>
      <c r="F333" s="249"/>
      <c r="G333" s="249"/>
      <c r="H333" s="229"/>
      <c r="I333" s="10"/>
      <c r="J333" s="235"/>
      <c r="K333" s="236"/>
      <c r="L333" s="360"/>
      <c r="M333" s="361"/>
      <c r="N333" s="361"/>
    </row>
    <row r="334" spans="1:14" ht="15.75" hidden="1" customHeight="1" outlineLevel="1" thickBot="1" x14ac:dyDescent="0.4">
      <c r="A334" s="372"/>
      <c r="B334" s="759" t="s">
        <v>660</v>
      </c>
      <c r="C334" s="760"/>
      <c r="D334" s="760"/>
      <c r="E334" s="761"/>
      <c r="F334" s="232"/>
      <c r="G334" s="232"/>
      <c r="H334" s="229"/>
      <c r="I334" s="10"/>
      <c r="J334" s="235"/>
      <c r="K334" s="236"/>
      <c r="L334" s="10"/>
      <c r="M334" s="361"/>
      <c r="N334" s="361"/>
    </row>
    <row r="335" spans="1:14" s="221" customFormat="1" ht="15.75" hidden="1" customHeight="1" outlineLevel="1" thickBot="1" x14ac:dyDescent="0.4">
      <c r="A335" s="372"/>
      <c r="B335" s="759" t="s">
        <v>661</v>
      </c>
      <c r="C335" s="760"/>
      <c r="D335" s="760"/>
      <c r="E335" s="761"/>
      <c r="F335" s="239"/>
      <c r="G335" s="232"/>
      <c r="H335" s="234"/>
      <c r="I335" s="10"/>
      <c r="J335" s="235"/>
      <c r="K335" s="236"/>
      <c r="L335" s="360"/>
      <c r="M335" s="364"/>
      <c r="N335" s="364"/>
    </row>
    <row r="336" spans="1:14" ht="15.75" hidden="1" customHeight="1" outlineLevel="1" thickBot="1" x14ac:dyDescent="0.4">
      <c r="A336" s="372"/>
      <c r="B336" s="759" t="s">
        <v>662</v>
      </c>
      <c r="C336" s="760"/>
      <c r="D336" s="760"/>
      <c r="E336" s="761"/>
      <c r="F336" s="240"/>
      <c r="G336" s="241"/>
      <c r="H336" s="234"/>
      <c r="I336" s="10"/>
      <c r="J336" s="235"/>
      <c r="K336" s="236"/>
      <c r="L336" s="360"/>
      <c r="M336" s="361"/>
      <c r="N336" s="361"/>
    </row>
    <row r="337" spans="1:14" ht="15.75" hidden="1" customHeight="1" outlineLevel="1" thickBot="1" x14ac:dyDescent="0.4">
      <c r="A337" s="372"/>
      <c r="B337" s="310"/>
      <c r="C337" s="311"/>
      <c r="D337" s="311"/>
      <c r="E337" s="312"/>
      <c r="F337" s="248"/>
      <c r="G337" s="228"/>
      <c r="H337" s="246"/>
      <c r="I337" s="10"/>
      <c r="J337" s="242"/>
      <c r="K337" s="243"/>
      <c r="L337" s="360"/>
      <c r="M337" s="361"/>
      <c r="N337" s="361"/>
    </row>
    <row r="338" spans="1:14" ht="15.75" hidden="1" customHeight="1" outlineLevel="1" thickBot="1" x14ac:dyDescent="0.4">
      <c r="A338" s="372"/>
      <c r="B338" s="786" t="s">
        <v>663</v>
      </c>
      <c r="C338" s="787"/>
      <c r="D338" s="787"/>
      <c r="E338" s="788"/>
      <c r="F338" s="267"/>
      <c r="G338" s="268"/>
      <c r="H338" s="269"/>
      <c r="I338" s="10"/>
      <c r="J338" s="360"/>
      <c r="K338" s="360"/>
      <c r="L338" s="360"/>
      <c r="M338" s="361"/>
      <c r="N338" s="361"/>
    </row>
    <row r="339" spans="1:14" ht="15.75" hidden="1" customHeight="1" outlineLevel="1" thickBot="1" x14ac:dyDescent="0.4">
      <c r="A339" s="372"/>
      <c r="B339" s="804"/>
      <c r="C339" s="805"/>
      <c r="D339" s="805"/>
      <c r="E339" s="805"/>
      <c r="F339" s="805"/>
      <c r="G339" s="805"/>
      <c r="H339" s="806"/>
      <c r="I339" s="10"/>
      <c r="J339" s="360"/>
      <c r="K339" s="360"/>
      <c r="L339" s="360"/>
      <c r="M339" s="361"/>
      <c r="N339" s="361"/>
    </row>
    <row r="340" spans="1:14" ht="15.75" hidden="1" customHeight="1" outlineLevel="1" thickBot="1" x14ac:dyDescent="0.4">
      <c r="A340" s="372"/>
      <c r="B340" s="792" t="s">
        <v>664</v>
      </c>
      <c r="C340" s="793"/>
      <c r="D340" s="793"/>
      <c r="E340" s="793"/>
      <c r="F340" s="793"/>
      <c r="G340" s="793"/>
      <c r="H340" s="794"/>
      <c r="I340" s="10"/>
      <c r="J340" s="360"/>
      <c r="K340" s="360"/>
      <c r="L340" s="360"/>
      <c r="M340" s="361"/>
      <c r="N340" s="361"/>
    </row>
    <row r="341" spans="1:14" ht="15.75" hidden="1" customHeight="1" outlineLevel="1" thickBot="1" x14ac:dyDescent="0.4">
      <c r="A341" s="363"/>
      <c r="B341" s="376"/>
      <c r="C341" s="376"/>
      <c r="D341" s="376"/>
      <c r="E341" s="376"/>
      <c r="F341" s="376"/>
      <c r="G341" s="376"/>
      <c r="H341" s="376"/>
      <c r="I341" s="360"/>
      <c r="J341" s="360"/>
      <c r="K341" s="360"/>
      <c r="L341" s="360"/>
      <c r="M341" s="361"/>
      <c r="N341" s="361"/>
    </row>
    <row r="342" spans="1:14" ht="15" collapsed="1" thickBot="1" x14ac:dyDescent="0.4">
      <c r="A342" s="363"/>
      <c r="B342" s="771" t="s">
        <v>750</v>
      </c>
      <c r="C342" s="772"/>
      <c r="D342" s="772"/>
      <c r="E342" s="772"/>
      <c r="F342" s="772"/>
      <c r="G342" s="772"/>
      <c r="H342" s="773"/>
      <c r="I342" s="360"/>
      <c r="J342" s="360"/>
      <c r="K342" s="360"/>
      <c r="L342" s="360"/>
      <c r="M342" s="361"/>
      <c r="N342" s="361"/>
    </row>
    <row r="343" spans="1:14" ht="15" hidden="1" customHeight="1" outlineLevel="1" x14ac:dyDescent="0.35">
      <c r="A343" s="363"/>
      <c r="B343" s="774" t="s">
        <v>751</v>
      </c>
      <c r="C343" s="775"/>
      <c r="D343" s="775"/>
      <c r="E343" s="775"/>
      <c r="F343" s="775"/>
      <c r="G343" s="775"/>
      <c r="H343" s="776"/>
      <c r="I343" s="360"/>
      <c r="J343" s="360"/>
      <c r="K343" s="360"/>
      <c r="L343" s="360"/>
      <c r="M343" s="361"/>
      <c r="N343" s="361"/>
    </row>
    <row r="344" spans="1:14" ht="25.5" hidden="1" customHeight="1" outlineLevel="1" thickBot="1" x14ac:dyDescent="0.4">
      <c r="A344" s="363"/>
      <c r="B344" s="777"/>
      <c r="C344" s="778"/>
      <c r="D344" s="778"/>
      <c r="E344" s="778"/>
      <c r="F344" s="778"/>
      <c r="G344" s="778"/>
      <c r="H344" s="779"/>
      <c r="I344" s="360"/>
      <c r="J344" s="360"/>
      <c r="K344" s="360"/>
      <c r="L344" s="360"/>
      <c r="M344" s="361"/>
      <c r="N344" s="361"/>
    </row>
    <row r="345" spans="1:14" ht="15.75" hidden="1" customHeight="1" outlineLevel="1" thickBot="1" x14ac:dyDescent="0.4">
      <c r="A345" s="372"/>
      <c r="B345" s="780"/>
      <c r="C345" s="781"/>
      <c r="D345" s="781"/>
      <c r="E345" s="781"/>
      <c r="F345" s="781"/>
      <c r="G345" s="781"/>
      <c r="H345" s="782"/>
      <c r="I345" s="10"/>
      <c r="J345" s="360"/>
      <c r="K345" s="360"/>
      <c r="L345" s="360"/>
      <c r="M345" s="361"/>
      <c r="N345" s="361"/>
    </row>
    <row r="346" spans="1:14" ht="15.75" hidden="1" customHeight="1" outlineLevel="1" thickBot="1" x14ac:dyDescent="0.4">
      <c r="A346" s="372"/>
      <c r="B346" s="756" t="s">
        <v>650</v>
      </c>
      <c r="C346" s="757"/>
      <c r="D346" s="757"/>
      <c r="E346" s="758"/>
      <c r="F346" s="225"/>
      <c r="G346" s="223"/>
      <c r="H346" s="224"/>
      <c r="I346" s="10"/>
      <c r="J346" s="360"/>
      <c r="K346" s="360"/>
      <c r="L346" s="360"/>
      <c r="M346" s="361"/>
      <c r="N346" s="361"/>
    </row>
    <row r="347" spans="1:14" ht="15.75" hidden="1" customHeight="1" outlineLevel="1" thickBot="1" x14ac:dyDescent="0.4">
      <c r="A347" s="372"/>
      <c r="B347" s="756" t="s">
        <v>651</v>
      </c>
      <c r="C347" s="757"/>
      <c r="D347" s="757"/>
      <c r="E347" s="758"/>
      <c r="F347" s="225"/>
      <c r="G347" s="223"/>
      <c r="H347" s="224"/>
      <c r="I347" s="10"/>
      <c r="J347" s="754" t="s">
        <v>653</v>
      </c>
      <c r="K347" s="755"/>
      <c r="L347" s="360"/>
      <c r="M347" s="361"/>
      <c r="N347" s="361"/>
    </row>
    <row r="348" spans="1:14" ht="57" hidden="1" customHeight="1" outlineLevel="1" thickBot="1" x14ac:dyDescent="0.4">
      <c r="A348" s="372"/>
      <c r="B348" s="756" t="s">
        <v>654</v>
      </c>
      <c r="C348" s="757"/>
      <c r="D348" s="757"/>
      <c r="E348" s="758"/>
      <c r="F348" s="226" t="s">
        <v>655</v>
      </c>
      <c r="G348" s="306" t="s">
        <v>656</v>
      </c>
      <c r="H348" s="226" t="s">
        <v>10</v>
      </c>
      <c r="I348" s="10"/>
      <c r="J348" s="373" t="s">
        <v>657</v>
      </c>
      <c r="K348" s="374" t="s">
        <v>658</v>
      </c>
      <c r="L348" s="360"/>
      <c r="M348" s="361"/>
      <c r="N348" s="361"/>
    </row>
    <row r="349" spans="1:14" ht="15.75" hidden="1" customHeight="1" outlineLevel="1" thickBot="1" x14ac:dyDescent="0.4">
      <c r="A349" s="372"/>
      <c r="B349" s="759" t="s">
        <v>657</v>
      </c>
      <c r="C349" s="760"/>
      <c r="D349" s="760"/>
      <c r="E349" s="761"/>
      <c r="F349" s="258"/>
      <c r="G349" s="259"/>
      <c r="H349" s="260"/>
      <c r="I349" s="10"/>
      <c r="J349" s="230"/>
      <c r="K349" s="236"/>
      <c r="L349" s="360"/>
      <c r="M349" s="361"/>
      <c r="N349" s="361"/>
    </row>
    <row r="350" spans="1:14" ht="15.75" hidden="1" customHeight="1" outlineLevel="1" thickBot="1" x14ac:dyDescent="0.4">
      <c r="A350" s="372"/>
      <c r="B350" s="759" t="s">
        <v>152</v>
      </c>
      <c r="C350" s="760"/>
      <c r="D350" s="760"/>
      <c r="E350" s="761"/>
      <c r="F350" s="261"/>
      <c r="G350" s="238"/>
      <c r="H350" s="234"/>
      <c r="I350" s="10"/>
      <c r="J350" s="235"/>
      <c r="K350" s="236"/>
      <c r="L350" s="360"/>
      <c r="M350" s="361"/>
      <c r="N350" s="361"/>
    </row>
    <row r="351" spans="1:14" ht="15.75" hidden="1" customHeight="1" outlineLevel="1" thickBot="1" x14ac:dyDescent="0.4">
      <c r="A351" s="372"/>
      <c r="B351" s="759" t="s">
        <v>422</v>
      </c>
      <c r="C351" s="760"/>
      <c r="D351" s="760"/>
      <c r="E351" s="761"/>
      <c r="F351" s="261"/>
      <c r="G351" s="238"/>
      <c r="H351" s="234"/>
      <c r="I351" s="10"/>
      <c r="J351" s="235"/>
      <c r="K351" s="236"/>
      <c r="L351" s="360"/>
      <c r="M351" s="361"/>
      <c r="N351" s="361"/>
    </row>
    <row r="352" spans="1:14" ht="15.75" hidden="1" customHeight="1" outlineLevel="1" thickBot="1" x14ac:dyDescent="0.4">
      <c r="A352" s="372"/>
      <c r="B352" s="759" t="s">
        <v>699</v>
      </c>
      <c r="C352" s="760"/>
      <c r="D352" s="760"/>
      <c r="E352" s="761"/>
      <c r="F352" s="261"/>
      <c r="G352" s="238"/>
      <c r="H352" s="234"/>
      <c r="I352" s="10"/>
      <c r="J352" s="235"/>
      <c r="K352" s="236"/>
      <c r="L352" s="360"/>
      <c r="M352" s="361"/>
      <c r="N352" s="361"/>
    </row>
    <row r="353" spans="1:14" ht="15.75" hidden="1" customHeight="1" outlineLevel="1" thickBot="1" x14ac:dyDescent="0.4">
      <c r="A353" s="372"/>
      <c r="B353" s="759" t="s">
        <v>701</v>
      </c>
      <c r="C353" s="760"/>
      <c r="D353" s="760"/>
      <c r="E353" s="761"/>
      <c r="F353" s="261"/>
      <c r="G353" s="238"/>
      <c r="H353" s="234"/>
      <c r="I353" s="10"/>
      <c r="J353" s="235"/>
      <c r="K353" s="236"/>
      <c r="L353" s="360"/>
      <c r="M353" s="361"/>
      <c r="N353" s="361"/>
    </row>
    <row r="354" spans="1:14" ht="15.75" hidden="1" customHeight="1" outlineLevel="1" thickBot="1" x14ac:dyDescent="0.4">
      <c r="A354" s="372"/>
      <c r="B354" s="759" t="s">
        <v>700</v>
      </c>
      <c r="C354" s="760"/>
      <c r="D354" s="760"/>
      <c r="E354" s="761"/>
      <c r="F354" s="261"/>
      <c r="G354" s="238"/>
      <c r="H354" s="234"/>
      <c r="I354" s="10"/>
      <c r="J354" s="235"/>
      <c r="K354" s="236"/>
      <c r="L354" s="360"/>
      <c r="M354" s="361"/>
      <c r="N354" s="361"/>
    </row>
    <row r="355" spans="1:14" ht="15.75" hidden="1" customHeight="1" outlineLevel="1" thickBot="1" x14ac:dyDescent="0.4">
      <c r="A355" s="372"/>
      <c r="B355" s="759" t="s">
        <v>740</v>
      </c>
      <c r="C355" s="760"/>
      <c r="D355" s="760"/>
      <c r="E355" s="761"/>
      <c r="F355" s="249"/>
      <c r="G355" s="249"/>
      <c r="H355" s="234"/>
      <c r="I355" s="10"/>
      <c r="J355" s="235"/>
      <c r="K355" s="236"/>
      <c r="L355" s="360"/>
      <c r="M355" s="361"/>
      <c r="N355" s="361"/>
    </row>
    <row r="356" spans="1:14" ht="15.75" hidden="1" customHeight="1" outlineLevel="1" thickBot="1" x14ac:dyDescent="0.4">
      <c r="A356" s="372"/>
      <c r="B356" s="759" t="s">
        <v>702</v>
      </c>
      <c r="C356" s="760"/>
      <c r="D356" s="760"/>
      <c r="E356" s="761"/>
      <c r="F356" s="261"/>
      <c r="G356" s="238"/>
      <c r="H356" s="234"/>
      <c r="I356" s="10"/>
      <c r="J356" s="235"/>
      <c r="K356" s="236"/>
      <c r="L356" s="360"/>
      <c r="M356" s="361"/>
      <c r="N356" s="361"/>
    </row>
    <row r="357" spans="1:14" ht="15.75" hidden="1" customHeight="1" outlineLevel="1" thickBot="1" x14ac:dyDescent="0.4">
      <c r="A357" s="372"/>
      <c r="B357" s="759" t="s">
        <v>707</v>
      </c>
      <c r="C357" s="760"/>
      <c r="D357" s="760"/>
      <c r="E357" s="761"/>
      <c r="F357" s="261"/>
      <c r="G357" s="238"/>
      <c r="H357" s="234"/>
      <c r="I357" s="10"/>
      <c r="J357" s="235"/>
      <c r="K357" s="236"/>
      <c r="L357" s="360"/>
      <c r="M357" s="361"/>
      <c r="N357" s="361"/>
    </row>
    <row r="358" spans="1:14" ht="15.75" hidden="1" customHeight="1" outlineLevel="1" thickBot="1" x14ac:dyDescent="0.4">
      <c r="A358" s="372"/>
      <c r="B358" s="759" t="s">
        <v>743</v>
      </c>
      <c r="C358" s="760"/>
      <c r="D358" s="760"/>
      <c r="E358" s="761"/>
      <c r="F358" s="261"/>
      <c r="G358" s="238"/>
      <c r="H358" s="234"/>
      <c r="I358" s="10"/>
      <c r="J358" s="235"/>
      <c r="K358" s="236"/>
      <c r="L358" s="360"/>
      <c r="M358" s="361"/>
      <c r="N358" s="361"/>
    </row>
    <row r="359" spans="1:14" ht="15.75" hidden="1" customHeight="1" outlineLevel="1" thickBot="1" x14ac:dyDescent="0.4">
      <c r="A359" s="372"/>
      <c r="B359" s="759" t="s">
        <v>744</v>
      </c>
      <c r="C359" s="760"/>
      <c r="D359" s="760"/>
      <c r="E359" s="761"/>
      <c r="F359" s="253"/>
      <c r="G359" s="254"/>
      <c r="H359" s="234"/>
      <c r="I359" s="10"/>
      <c r="J359" s="235"/>
      <c r="K359" s="236"/>
      <c r="L359" s="360"/>
      <c r="M359" s="361"/>
      <c r="N359" s="361"/>
    </row>
    <row r="360" spans="1:14" ht="15.75" hidden="1" customHeight="1" outlineLevel="1" thickBot="1" x14ac:dyDescent="0.4">
      <c r="A360" s="372"/>
      <c r="B360" s="759" t="s">
        <v>692</v>
      </c>
      <c r="C360" s="760"/>
      <c r="D360" s="760"/>
      <c r="E360" s="761"/>
      <c r="F360" s="249"/>
      <c r="G360" s="249"/>
      <c r="H360" s="234"/>
      <c r="I360" s="10"/>
      <c r="J360" s="235"/>
      <c r="K360" s="236"/>
      <c r="L360" s="360"/>
      <c r="M360" s="361"/>
      <c r="N360" s="361"/>
    </row>
    <row r="361" spans="1:14" ht="15.75" hidden="1" customHeight="1" outlineLevel="1" thickBot="1" x14ac:dyDescent="0.4">
      <c r="A361" s="372"/>
      <c r="B361" s="759" t="s">
        <v>660</v>
      </c>
      <c r="C361" s="760"/>
      <c r="D361" s="760"/>
      <c r="E361" s="761"/>
      <c r="F361" s="232"/>
      <c r="G361" s="232"/>
      <c r="H361" s="234"/>
      <c r="I361" s="10"/>
      <c r="J361" s="235"/>
      <c r="K361" s="236"/>
      <c r="L361" s="10"/>
      <c r="M361" s="361"/>
      <c r="N361" s="361"/>
    </row>
    <row r="362" spans="1:14" s="221" customFormat="1" ht="15.75" hidden="1" customHeight="1" outlineLevel="1" thickBot="1" x14ac:dyDescent="0.4">
      <c r="A362" s="372"/>
      <c r="B362" s="759" t="s">
        <v>661</v>
      </c>
      <c r="C362" s="760"/>
      <c r="D362" s="760"/>
      <c r="E362" s="761"/>
      <c r="F362" s="239"/>
      <c r="G362" s="232"/>
      <c r="H362" s="234"/>
      <c r="I362" s="10"/>
      <c r="J362" s="235"/>
      <c r="K362" s="236"/>
      <c r="L362" s="360"/>
      <c r="M362" s="364"/>
      <c r="N362" s="364"/>
    </row>
    <row r="363" spans="1:14" ht="15.75" hidden="1" customHeight="1" outlineLevel="1" thickBot="1" x14ac:dyDescent="0.4">
      <c r="A363" s="372"/>
      <c r="B363" s="759" t="s">
        <v>662</v>
      </c>
      <c r="C363" s="760"/>
      <c r="D363" s="760"/>
      <c r="E363" s="761"/>
      <c r="F363" s="240"/>
      <c r="G363" s="241"/>
      <c r="H363" s="234"/>
      <c r="I363" s="10"/>
      <c r="J363" s="235"/>
      <c r="K363" s="236"/>
      <c r="L363" s="360"/>
      <c r="M363" s="361"/>
      <c r="N363" s="361"/>
    </row>
    <row r="364" spans="1:14" ht="15.75" hidden="1" customHeight="1" outlineLevel="1" thickBot="1" x14ac:dyDescent="0.4">
      <c r="A364" s="372"/>
      <c r="B364" s="759"/>
      <c r="C364" s="760"/>
      <c r="D364" s="760"/>
      <c r="E364" s="761"/>
      <c r="F364" s="261"/>
      <c r="G364" s="238"/>
      <c r="H364" s="246"/>
      <c r="I364" s="10"/>
      <c r="J364" s="242"/>
      <c r="K364" s="243"/>
      <c r="L364" s="360"/>
      <c r="M364" s="361"/>
      <c r="N364" s="361"/>
    </row>
    <row r="365" spans="1:14" ht="15.75" hidden="1" customHeight="1" outlineLevel="1" thickBot="1" x14ac:dyDescent="0.4">
      <c r="A365" s="372"/>
      <c r="B365" s="759" t="s">
        <v>663</v>
      </c>
      <c r="C365" s="760"/>
      <c r="D365" s="760"/>
      <c r="E365" s="761"/>
      <c r="F365" s="242"/>
      <c r="G365" s="264"/>
      <c r="H365" s="265"/>
      <c r="I365" s="10"/>
      <c r="J365" s="360"/>
      <c r="K365" s="360"/>
      <c r="L365" s="360"/>
      <c r="M365" s="361"/>
      <c r="N365" s="361"/>
    </row>
    <row r="366" spans="1:14" ht="15.75" hidden="1" customHeight="1" outlineLevel="1" thickBot="1" x14ac:dyDescent="0.4">
      <c r="A366" s="372"/>
      <c r="B366" s="804"/>
      <c r="C366" s="805"/>
      <c r="D366" s="805"/>
      <c r="E366" s="805"/>
      <c r="F366" s="805"/>
      <c r="G366" s="805"/>
      <c r="H366" s="806"/>
      <c r="I366" s="10"/>
      <c r="J366" s="360"/>
      <c r="K366" s="360"/>
      <c r="L366" s="360"/>
      <c r="M366" s="361"/>
      <c r="N366" s="361"/>
    </row>
    <row r="367" spans="1:14" ht="15.75" hidden="1" customHeight="1" outlineLevel="1" thickBot="1" x14ac:dyDescent="0.4">
      <c r="A367" s="372"/>
      <c r="B367" s="792" t="s">
        <v>664</v>
      </c>
      <c r="C367" s="793"/>
      <c r="D367" s="793"/>
      <c r="E367" s="793"/>
      <c r="F367" s="793"/>
      <c r="G367" s="793"/>
      <c r="H367" s="794"/>
      <c r="I367" s="10"/>
      <c r="J367" s="360"/>
      <c r="K367" s="360"/>
      <c r="L367" s="360"/>
      <c r="M367" s="361"/>
      <c r="N367" s="361"/>
    </row>
    <row r="368" spans="1:14" ht="15.75" hidden="1" customHeight="1" outlineLevel="1" thickBot="1" x14ac:dyDescent="0.4">
      <c r="A368" s="363"/>
      <c r="B368" s="376"/>
      <c r="C368" s="376"/>
      <c r="D368" s="376"/>
      <c r="E368" s="376"/>
      <c r="F368" s="376"/>
      <c r="G368" s="376"/>
      <c r="H368" s="376"/>
      <c r="I368" s="360"/>
      <c r="J368" s="360"/>
      <c r="K368" s="360"/>
      <c r="L368" s="360"/>
      <c r="M368" s="361"/>
      <c r="N368" s="361"/>
    </row>
    <row r="369" spans="1:14" ht="15" collapsed="1" thickBot="1" x14ac:dyDescent="0.4">
      <c r="A369" s="363"/>
      <c r="B369" s="771" t="s">
        <v>752</v>
      </c>
      <c r="C369" s="772"/>
      <c r="D369" s="772"/>
      <c r="E369" s="772"/>
      <c r="F369" s="772"/>
      <c r="G369" s="772"/>
      <c r="H369" s="773"/>
      <c r="I369" s="360"/>
      <c r="J369" s="360"/>
      <c r="K369" s="360"/>
      <c r="L369" s="360"/>
      <c r="M369" s="361"/>
      <c r="N369" s="361"/>
    </row>
    <row r="370" spans="1:14" ht="15" hidden="1" customHeight="1" outlineLevel="1" x14ac:dyDescent="0.35">
      <c r="A370" s="371"/>
      <c r="B370" s="774" t="s">
        <v>753</v>
      </c>
      <c r="C370" s="775"/>
      <c r="D370" s="775"/>
      <c r="E370" s="775"/>
      <c r="F370" s="775"/>
      <c r="G370" s="775"/>
      <c r="H370" s="776"/>
      <c r="I370" s="360"/>
      <c r="J370" s="360"/>
      <c r="K370" s="360"/>
      <c r="L370" s="360"/>
      <c r="M370" s="361"/>
      <c r="N370" s="361"/>
    </row>
    <row r="371" spans="1:14" ht="23.25" hidden="1" customHeight="1" outlineLevel="1" thickBot="1" x14ac:dyDescent="0.4">
      <c r="A371" s="363"/>
      <c r="B371" s="777"/>
      <c r="C371" s="778"/>
      <c r="D371" s="778"/>
      <c r="E371" s="778"/>
      <c r="F371" s="778"/>
      <c r="G371" s="778"/>
      <c r="H371" s="779"/>
      <c r="I371" s="360"/>
      <c r="J371" s="360"/>
      <c r="K371" s="360"/>
      <c r="L371" s="360"/>
      <c r="M371" s="361"/>
      <c r="N371" s="361"/>
    </row>
    <row r="372" spans="1:14" ht="15.75" hidden="1" customHeight="1" outlineLevel="1" thickBot="1" x14ac:dyDescent="0.4">
      <c r="A372" s="372"/>
      <c r="B372" s="780"/>
      <c r="C372" s="781"/>
      <c r="D372" s="781"/>
      <c r="E372" s="781"/>
      <c r="F372" s="781"/>
      <c r="G372" s="781"/>
      <c r="H372" s="782"/>
      <c r="I372" s="10"/>
      <c r="J372" s="360"/>
      <c r="K372" s="360"/>
      <c r="L372" s="360"/>
      <c r="M372" s="361"/>
      <c r="N372" s="361"/>
    </row>
    <row r="373" spans="1:14" ht="15.75" hidden="1" customHeight="1" outlineLevel="1" thickBot="1" x14ac:dyDescent="0.4">
      <c r="A373" s="372"/>
      <c r="B373" s="756" t="s">
        <v>650</v>
      </c>
      <c r="C373" s="757"/>
      <c r="D373" s="757"/>
      <c r="E373" s="758"/>
      <c r="F373" s="225"/>
      <c r="G373" s="223"/>
      <c r="H373" s="224"/>
      <c r="I373" s="10"/>
      <c r="J373" s="360"/>
      <c r="K373" s="360"/>
      <c r="L373" s="360"/>
      <c r="M373" s="361"/>
      <c r="N373" s="361"/>
    </row>
    <row r="374" spans="1:14" ht="15.75" hidden="1" customHeight="1" outlineLevel="1" thickBot="1" x14ac:dyDescent="0.4">
      <c r="A374" s="372"/>
      <c r="B374" s="756" t="s">
        <v>651</v>
      </c>
      <c r="C374" s="757"/>
      <c r="D374" s="757"/>
      <c r="E374" s="758"/>
      <c r="F374" s="225"/>
      <c r="G374" s="223"/>
      <c r="H374" s="224"/>
      <c r="I374" s="10"/>
      <c r="J374" s="754" t="s">
        <v>653</v>
      </c>
      <c r="K374" s="755"/>
      <c r="L374" s="360"/>
      <c r="M374" s="361"/>
      <c r="N374" s="361"/>
    </row>
    <row r="375" spans="1:14" ht="57" hidden="1" customHeight="1" outlineLevel="1" thickBot="1" x14ac:dyDescent="0.4">
      <c r="A375" s="372"/>
      <c r="B375" s="756" t="s">
        <v>654</v>
      </c>
      <c r="C375" s="757"/>
      <c r="D375" s="757"/>
      <c r="E375" s="758"/>
      <c r="F375" s="226" t="s">
        <v>655</v>
      </c>
      <c r="G375" s="306" t="s">
        <v>656</v>
      </c>
      <c r="H375" s="226" t="s">
        <v>10</v>
      </c>
      <c r="I375" s="10"/>
      <c r="J375" s="373" t="s">
        <v>657</v>
      </c>
      <c r="K375" s="374" t="s">
        <v>658</v>
      </c>
      <c r="L375" s="360"/>
      <c r="M375" s="361"/>
      <c r="N375" s="361"/>
    </row>
    <row r="376" spans="1:14" ht="15.75" hidden="1" customHeight="1" outlineLevel="1" thickBot="1" x14ac:dyDescent="0.4">
      <c r="A376" s="372"/>
      <c r="B376" s="759" t="s">
        <v>657</v>
      </c>
      <c r="C376" s="760"/>
      <c r="D376" s="760"/>
      <c r="E376" s="761"/>
      <c r="F376" s="248"/>
      <c r="G376" s="228"/>
      <c r="H376" s="229"/>
      <c r="I376" s="10"/>
      <c r="J376" s="230"/>
      <c r="K376" s="236"/>
      <c r="L376" s="360"/>
      <c r="M376" s="361"/>
      <c r="N376" s="361"/>
    </row>
    <row r="377" spans="1:14" ht="15.75" hidden="1" customHeight="1" outlineLevel="1" thickBot="1" x14ac:dyDescent="0.4">
      <c r="A377" s="372"/>
      <c r="B377" s="759" t="s">
        <v>422</v>
      </c>
      <c r="C377" s="760"/>
      <c r="D377" s="760"/>
      <c r="E377" s="761"/>
      <c r="F377" s="254"/>
      <c r="G377" s="238"/>
      <c r="H377" s="234"/>
      <c r="I377" s="10"/>
      <c r="J377" s="235"/>
      <c r="K377" s="236"/>
      <c r="L377" s="360"/>
      <c r="M377" s="361"/>
      <c r="N377" s="361"/>
    </row>
    <row r="378" spans="1:14" ht="15.75" hidden="1" customHeight="1" outlineLevel="1" thickBot="1" x14ac:dyDescent="0.4">
      <c r="A378" s="372"/>
      <c r="B378" s="759" t="s">
        <v>699</v>
      </c>
      <c r="C378" s="760"/>
      <c r="D378" s="760"/>
      <c r="E378" s="761"/>
      <c r="F378" s="254"/>
      <c r="G378" s="238"/>
      <c r="H378" s="234"/>
      <c r="I378" s="10"/>
      <c r="J378" s="235"/>
      <c r="K378" s="236"/>
      <c r="L378" s="360"/>
      <c r="M378" s="361"/>
      <c r="N378" s="361"/>
    </row>
    <row r="379" spans="1:14" ht="15.75" hidden="1" customHeight="1" outlineLevel="1" thickBot="1" x14ac:dyDescent="0.4">
      <c r="A379" s="372"/>
      <c r="B379" s="759" t="s">
        <v>659</v>
      </c>
      <c r="C379" s="760"/>
      <c r="D379" s="760"/>
      <c r="E379" s="761"/>
      <c r="F379" s="249"/>
      <c r="G379" s="233"/>
      <c r="H379" s="234"/>
      <c r="I379" s="10"/>
      <c r="J379" s="235"/>
      <c r="K379" s="236"/>
      <c r="L379" s="360"/>
      <c r="M379" s="361"/>
      <c r="N379" s="361"/>
    </row>
    <row r="380" spans="1:14" ht="15.75" hidden="1" customHeight="1" outlineLevel="1" thickBot="1" x14ac:dyDescent="0.4">
      <c r="A380" s="372"/>
      <c r="B380" s="759" t="s">
        <v>707</v>
      </c>
      <c r="C380" s="760"/>
      <c r="D380" s="760"/>
      <c r="E380" s="761"/>
      <c r="F380" s="249"/>
      <c r="G380" s="233"/>
      <c r="H380" s="234"/>
      <c r="I380" s="10"/>
      <c r="J380" s="235"/>
      <c r="K380" s="236"/>
      <c r="L380" s="360"/>
      <c r="M380" s="361"/>
      <c r="N380" s="361"/>
    </row>
    <row r="381" spans="1:14" ht="15.75" hidden="1" customHeight="1" outlineLevel="1" thickBot="1" x14ac:dyDescent="0.4">
      <c r="A381" s="372"/>
      <c r="B381" s="759" t="s">
        <v>703</v>
      </c>
      <c r="C381" s="760"/>
      <c r="D381" s="760"/>
      <c r="E381" s="761"/>
      <c r="F381" s="249"/>
      <c r="G381" s="233"/>
      <c r="H381" s="234"/>
      <c r="I381" s="10"/>
      <c r="J381" s="235"/>
      <c r="K381" s="236"/>
      <c r="L381" s="360"/>
      <c r="M381" s="361"/>
      <c r="N381" s="361"/>
    </row>
    <row r="382" spans="1:14" ht="15.75" hidden="1" customHeight="1" outlineLevel="1" thickBot="1" x14ac:dyDescent="0.4">
      <c r="A382" s="372"/>
      <c r="B382" s="759" t="s">
        <v>754</v>
      </c>
      <c r="C382" s="760"/>
      <c r="D382" s="760"/>
      <c r="E382" s="761"/>
      <c r="F382" s="249"/>
      <c r="G382" s="233"/>
      <c r="H382" s="234"/>
      <c r="I382" s="10"/>
      <c r="J382" s="235"/>
      <c r="K382" s="236"/>
      <c r="L382" s="360"/>
      <c r="M382" s="361"/>
      <c r="N382" s="361"/>
    </row>
    <row r="383" spans="1:14" ht="15.75" hidden="1" customHeight="1" outlineLevel="1" thickBot="1" x14ac:dyDescent="0.4">
      <c r="A383" s="372"/>
      <c r="B383" s="759" t="s">
        <v>692</v>
      </c>
      <c r="C383" s="760"/>
      <c r="D383" s="760"/>
      <c r="E383" s="761"/>
      <c r="F383" s="249"/>
      <c r="G383" s="249"/>
      <c r="H383" s="234"/>
      <c r="I383" s="10"/>
      <c r="J383" s="235"/>
      <c r="K383" s="236"/>
      <c r="L383" s="360"/>
      <c r="M383" s="361"/>
      <c r="N383" s="361"/>
    </row>
    <row r="384" spans="1:14" ht="15.75" hidden="1" customHeight="1" outlineLevel="1" thickBot="1" x14ac:dyDescent="0.4">
      <c r="A384" s="372"/>
      <c r="B384" s="759" t="s">
        <v>660</v>
      </c>
      <c r="C384" s="760"/>
      <c r="D384" s="760"/>
      <c r="E384" s="761"/>
      <c r="F384" s="232"/>
      <c r="G384" s="232"/>
      <c r="H384" s="234"/>
      <c r="I384" s="10"/>
      <c r="J384" s="235"/>
      <c r="K384" s="236"/>
      <c r="L384" s="10"/>
      <c r="M384" s="361"/>
      <c r="N384" s="361"/>
    </row>
    <row r="385" spans="1:14" s="221" customFormat="1" ht="15.75" hidden="1" customHeight="1" outlineLevel="1" thickBot="1" x14ac:dyDescent="0.4">
      <c r="A385" s="372"/>
      <c r="B385" s="759" t="s">
        <v>661</v>
      </c>
      <c r="C385" s="760"/>
      <c r="D385" s="760"/>
      <c r="E385" s="761"/>
      <c r="F385" s="239"/>
      <c r="G385" s="232"/>
      <c r="H385" s="234"/>
      <c r="I385" s="10"/>
      <c r="J385" s="235"/>
      <c r="K385" s="236"/>
      <c r="L385" s="360"/>
      <c r="M385" s="364"/>
      <c r="N385" s="364"/>
    </row>
    <row r="386" spans="1:14" ht="15.75" hidden="1" customHeight="1" outlineLevel="1" thickBot="1" x14ac:dyDescent="0.4">
      <c r="A386" s="372"/>
      <c r="B386" s="759" t="s">
        <v>662</v>
      </c>
      <c r="C386" s="760"/>
      <c r="D386" s="760"/>
      <c r="E386" s="761"/>
      <c r="F386" s="240"/>
      <c r="G386" s="241"/>
      <c r="H386" s="234"/>
      <c r="I386" s="10"/>
      <c r="J386" s="235"/>
      <c r="K386" s="236"/>
      <c r="L386" s="360"/>
      <c r="M386" s="361"/>
      <c r="N386" s="361"/>
    </row>
    <row r="387" spans="1:14" ht="15.75" hidden="1" customHeight="1" outlineLevel="1" thickBot="1" x14ac:dyDescent="0.4">
      <c r="A387" s="372"/>
      <c r="B387" s="786"/>
      <c r="C387" s="787"/>
      <c r="D387" s="787"/>
      <c r="E387" s="788"/>
      <c r="F387" s="254"/>
      <c r="G387" s="238"/>
      <c r="H387" s="234"/>
      <c r="I387" s="10"/>
      <c r="J387" s="242"/>
      <c r="K387" s="243"/>
      <c r="L387" s="360"/>
      <c r="M387" s="361"/>
      <c r="N387" s="361"/>
    </row>
    <row r="388" spans="1:14" ht="15.75" hidden="1" customHeight="1" outlineLevel="1" thickBot="1" x14ac:dyDescent="0.4">
      <c r="A388" s="372"/>
      <c r="B388" s="759" t="s">
        <v>663</v>
      </c>
      <c r="C388" s="760"/>
      <c r="D388" s="760"/>
      <c r="E388" s="761"/>
      <c r="F388" s="249"/>
      <c r="G388" s="233"/>
      <c r="H388" s="234"/>
      <c r="I388" s="10"/>
      <c r="J388" s="360"/>
      <c r="K388" s="360"/>
      <c r="L388" s="360"/>
      <c r="M388" s="361"/>
      <c r="N388" s="361"/>
    </row>
    <row r="389" spans="1:14" ht="15.75" hidden="1" customHeight="1" outlineLevel="1" thickBot="1" x14ac:dyDescent="0.4">
      <c r="A389" s="372"/>
      <c r="B389" s="313"/>
      <c r="C389" s="314"/>
      <c r="D389" s="314"/>
      <c r="E389" s="314"/>
      <c r="F389" s="314"/>
      <c r="G389" s="314"/>
      <c r="H389" s="315"/>
      <c r="I389" s="10"/>
      <c r="J389" s="360"/>
      <c r="K389" s="360"/>
      <c r="L389" s="360"/>
      <c r="M389" s="361"/>
      <c r="N389" s="361"/>
    </row>
    <row r="390" spans="1:14" ht="15.75" hidden="1" customHeight="1" outlineLevel="1" thickBot="1" x14ac:dyDescent="0.4">
      <c r="A390" s="372"/>
      <c r="B390" s="792" t="s">
        <v>664</v>
      </c>
      <c r="C390" s="793"/>
      <c r="D390" s="793"/>
      <c r="E390" s="793"/>
      <c r="F390" s="793"/>
      <c r="G390" s="793"/>
      <c r="H390" s="794"/>
      <c r="I390" s="10"/>
      <c r="J390" s="360"/>
      <c r="K390" s="360"/>
      <c r="L390" s="360"/>
      <c r="M390" s="361"/>
      <c r="N390" s="361"/>
    </row>
    <row r="391" spans="1:14" ht="15.75" hidden="1" customHeight="1" outlineLevel="1" thickBot="1" x14ac:dyDescent="0.4">
      <c r="A391" s="363"/>
      <c r="B391" s="376"/>
      <c r="C391" s="376"/>
      <c r="D391" s="376"/>
      <c r="E391" s="376"/>
      <c r="F391" s="376"/>
      <c r="G391" s="376"/>
      <c r="H391" s="376"/>
      <c r="I391" s="360"/>
      <c r="J391" s="360"/>
      <c r="K391" s="360"/>
      <c r="L391" s="360"/>
      <c r="M391" s="361"/>
      <c r="N391" s="361"/>
    </row>
    <row r="392" spans="1:14" ht="15" collapsed="1" thickBot="1" x14ac:dyDescent="0.4">
      <c r="A392" s="377"/>
      <c r="B392" s="771" t="s">
        <v>755</v>
      </c>
      <c r="C392" s="772"/>
      <c r="D392" s="772"/>
      <c r="E392" s="772"/>
      <c r="F392" s="772"/>
      <c r="G392" s="772"/>
      <c r="H392" s="773"/>
      <c r="I392" s="363"/>
      <c r="J392" s="360"/>
      <c r="K392" s="360"/>
      <c r="L392" s="360"/>
      <c r="M392" s="361"/>
      <c r="N392" s="361"/>
    </row>
    <row r="393" spans="1:14" ht="15.75" hidden="1" customHeight="1" outlineLevel="1" x14ac:dyDescent="0.35">
      <c r="A393" s="360"/>
      <c r="B393" s="795" t="s">
        <v>756</v>
      </c>
      <c r="C393" s="796"/>
      <c r="D393" s="796"/>
      <c r="E393" s="796"/>
      <c r="F393" s="796"/>
      <c r="G393" s="796"/>
      <c r="H393" s="797"/>
      <c r="I393" s="360"/>
      <c r="J393" s="360"/>
      <c r="K393" s="360"/>
      <c r="L393" s="360"/>
      <c r="M393" s="361"/>
      <c r="N393" s="361"/>
    </row>
    <row r="394" spans="1:14" ht="24" hidden="1" customHeight="1" outlineLevel="1" thickBot="1" x14ac:dyDescent="0.4">
      <c r="A394" s="360"/>
      <c r="B394" s="798"/>
      <c r="C394" s="799"/>
      <c r="D394" s="799"/>
      <c r="E394" s="799"/>
      <c r="F394" s="799"/>
      <c r="G394" s="799"/>
      <c r="H394" s="800"/>
      <c r="I394" s="360"/>
      <c r="J394" s="360"/>
      <c r="K394" s="360"/>
      <c r="L394" s="360"/>
      <c r="M394" s="361"/>
      <c r="N394" s="361"/>
    </row>
    <row r="395" spans="1:14" ht="15.75" hidden="1" customHeight="1" outlineLevel="1" thickBot="1" x14ac:dyDescent="0.4">
      <c r="A395" s="10"/>
      <c r="B395" s="780"/>
      <c r="C395" s="781"/>
      <c r="D395" s="781"/>
      <c r="E395" s="781"/>
      <c r="F395" s="781"/>
      <c r="G395" s="781"/>
      <c r="H395" s="782"/>
      <c r="I395" s="10"/>
      <c r="J395" s="360"/>
      <c r="K395" s="360"/>
      <c r="L395" s="360"/>
      <c r="M395" s="361"/>
      <c r="N395" s="361"/>
    </row>
    <row r="396" spans="1:14" ht="15.75" hidden="1" customHeight="1" outlineLevel="1" thickBot="1" x14ac:dyDescent="0.4">
      <c r="A396" s="10"/>
      <c r="B396" s="756" t="s">
        <v>650</v>
      </c>
      <c r="C396" s="757"/>
      <c r="D396" s="757"/>
      <c r="E396" s="758"/>
      <c r="F396" s="225"/>
      <c r="G396" s="223"/>
      <c r="H396" s="224"/>
      <c r="I396" s="10"/>
      <c r="J396" s="360"/>
      <c r="K396" s="360"/>
      <c r="L396" s="360"/>
      <c r="M396" s="361"/>
      <c r="N396" s="361"/>
    </row>
    <row r="397" spans="1:14" ht="15.75" hidden="1" customHeight="1" outlineLevel="1" thickBot="1" x14ac:dyDescent="0.4">
      <c r="A397" s="10"/>
      <c r="B397" s="756" t="s">
        <v>651</v>
      </c>
      <c r="C397" s="757"/>
      <c r="D397" s="757"/>
      <c r="E397" s="758"/>
      <c r="F397" s="225"/>
      <c r="G397" s="223"/>
      <c r="H397" s="224"/>
      <c r="I397" s="10"/>
      <c r="J397" s="754" t="s">
        <v>653</v>
      </c>
      <c r="K397" s="755"/>
      <c r="L397" s="360"/>
      <c r="M397" s="361"/>
      <c r="N397" s="361"/>
    </row>
    <row r="398" spans="1:14" ht="57" hidden="1" customHeight="1" outlineLevel="1" thickBot="1" x14ac:dyDescent="0.4">
      <c r="A398" s="10"/>
      <c r="B398" s="756" t="s">
        <v>654</v>
      </c>
      <c r="C398" s="757"/>
      <c r="D398" s="757"/>
      <c r="E398" s="758"/>
      <c r="F398" s="226" t="s">
        <v>655</v>
      </c>
      <c r="G398" s="306" t="s">
        <v>656</v>
      </c>
      <c r="H398" s="226" t="s">
        <v>10</v>
      </c>
      <c r="I398" s="10"/>
      <c r="J398" s="373" t="s">
        <v>657</v>
      </c>
      <c r="K398" s="374" t="s">
        <v>658</v>
      </c>
      <c r="L398" s="360"/>
      <c r="M398" s="361"/>
      <c r="N398" s="361"/>
    </row>
    <row r="399" spans="1:14" ht="15.75" hidden="1" customHeight="1" outlineLevel="1" thickBot="1" x14ac:dyDescent="0.4">
      <c r="A399" s="10"/>
      <c r="B399" s="759" t="s">
        <v>657</v>
      </c>
      <c r="C399" s="760"/>
      <c r="D399" s="760"/>
      <c r="E399" s="761"/>
      <c r="F399" s="248"/>
      <c r="G399" s="228"/>
      <c r="H399" s="229"/>
      <c r="I399" s="10"/>
      <c r="J399" s="230"/>
      <c r="K399" s="236"/>
      <c r="L399" s="360"/>
      <c r="M399" s="361"/>
      <c r="N399" s="361"/>
    </row>
    <row r="400" spans="1:14" ht="15.75" hidden="1" customHeight="1" outlineLevel="1" thickBot="1" x14ac:dyDescent="0.4">
      <c r="A400" s="10"/>
      <c r="B400" s="759" t="s">
        <v>422</v>
      </c>
      <c r="C400" s="760"/>
      <c r="D400" s="760"/>
      <c r="E400" s="761"/>
      <c r="F400" s="249"/>
      <c r="G400" s="233"/>
      <c r="H400" s="234"/>
      <c r="I400" s="10"/>
      <c r="J400" s="235"/>
      <c r="K400" s="236"/>
      <c r="L400" s="360"/>
      <c r="M400" s="361"/>
      <c r="N400" s="361"/>
    </row>
    <row r="401" spans="1:14" ht="15.75" hidden="1" customHeight="1" outlineLevel="1" thickBot="1" x14ac:dyDescent="0.4">
      <c r="A401" s="10"/>
      <c r="B401" s="759" t="s">
        <v>699</v>
      </c>
      <c r="C401" s="760"/>
      <c r="D401" s="760"/>
      <c r="E401" s="761"/>
      <c r="F401" s="249"/>
      <c r="G401" s="233"/>
      <c r="H401" s="234"/>
      <c r="I401" s="10"/>
      <c r="J401" s="235"/>
      <c r="K401" s="236"/>
      <c r="L401" s="360"/>
      <c r="M401" s="361"/>
      <c r="N401" s="361"/>
    </row>
    <row r="402" spans="1:14" ht="15.75" hidden="1" customHeight="1" outlineLevel="1" thickBot="1" x14ac:dyDescent="0.4">
      <c r="A402" s="10"/>
      <c r="B402" s="759" t="s">
        <v>702</v>
      </c>
      <c r="C402" s="760"/>
      <c r="D402" s="760"/>
      <c r="E402" s="761"/>
      <c r="F402" s="249"/>
      <c r="G402" s="233"/>
      <c r="H402" s="234"/>
      <c r="I402" s="10"/>
      <c r="J402" s="235"/>
      <c r="K402" s="236"/>
      <c r="L402" s="360"/>
      <c r="M402" s="361"/>
      <c r="N402" s="361"/>
    </row>
    <row r="403" spans="1:14" ht="15.75" hidden="1" customHeight="1" outlineLevel="1" thickBot="1" x14ac:dyDescent="0.4">
      <c r="A403" s="10"/>
      <c r="B403" s="759" t="s">
        <v>744</v>
      </c>
      <c r="C403" s="760"/>
      <c r="D403" s="760"/>
      <c r="E403" s="761"/>
      <c r="F403" s="253"/>
      <c r="G403" s="254"/>
      <c r="H403" s="234"/>
      <c r="I403" s="10"/>
      <c r="J403" s="235"/>
      <c r="K403" s="236"/>
      <c r="L403" s="360"/>
      <c r="M403" s="361"/>
      <c r="N403" s="361"/>
    </row>
    <row r="404" spans="1:14" ht="15.75" hidden="1" customHeight="1" outlineLevel="1" thickBot="1" x14ac:dyDescent="0.4">
      <c r="A404" s="10"/>
      <c r="B404" s="759" t="s">
        <v>701</v>
      </c>
      <c r="C404" s="760"/>
      <c r="D404" s="760"/>
      <c r="E404" s="761"/>
      <c r="F404" s="249"/>
      <c r="G404" s="233"/>
      <c r="H404" s="234"/>
      <c r="I404" s="10"/>
      <c r="J404" s="235"/>
      <c r="K404" s="236"/>
      <c r="L404" s="360"/>
      <c r="M404" s="361"/>
      <c r="N404" s="361"/>
    </row>
    <row r="405" spans="1:14" ht="15.75" hidden="1" customHeight="1" outlineLevel="1" thickBot="1" x14ac:dyDescent="0.4">
      <c r="A405" s="10"/>
      <c r="B405" s="759" t="s">
        <v>692</v>
      </c>
      <c r="C405" s="760"/>
      <c r="D405" s="760"/>
      <c r="E405" s="761"/>
      <c r="F405" s="249"/>
      <c r="G405" s="249"/>
      <c r="H405" s="234"/>
      <c r="I405" s="10"/>
      <c r="J405" s="235"/>
      <c r="K405" s="236"/>
      <c r="L405" s="360"/>
      <c r="M405" s="361"/>
      <c r="N405" s="361"/>
    </row>
    <row r="406" spans="1:14" ht="15.75" hidden="1" customHeight="1" outlineLevel="1" thickBot="1" x14ac:dyDescent="0.4">
      <c r="A406" s="10"/>
      <c r="B406" s="759" t="s">
        <v>707</v>
      </c>
      <c r="C406" s="760"/>
      <c r="D406" s="760"/>
      <c r="E406" s="761"/>
      <c r="F406" s="249"/>
      <c r="G406" s="233"/>
      <c r="H406" s="234"/>
      <c r="I406" s="10"/>
      <c r="J406" s="235"/>
      <c r="K406" s="236"/>
      <c r="L406" s="360"/>
      <c r="M406" s="361"/>
      <c r="N406" s="361"/>
    </row>
    <row r="407" spans="1:14" ht="15.75" hidden="1" customHeight="1" outlineLevel="1" thickBot="1" x14ac:dyDescent="0.4">
      <c r="A407" s="10"/>
      <c r="B407" s="759" t="s">
        <v>740</v>
      </c>
      <c r="C407" s="760"/>
      <c r="D407" s="760"/>
      <c r="E407" s="761"/>
      <c r="F407" s="249"/>
      <c r="G407" s="249"/>
      <c r="H407" s="234"/>
      <c r="I407" s="10"/>
      <c r="J407" s="235"/>
      <c r="K407" s="236"/>
      <c r="L407" s="360"/>
      <c r="M407" s="361"/>
      <c r="N407" s="361"/>
    </row>
    <row r="408" spans="1:14" ht="15.75" hidden="1" customHeight="1" outlineLevel="1" thickBot="1" x14ac:dyDescent="0.4">
      <c r="A408" s="10"/>
      <c r="B408" s="759" t="s">
        <v>757</v>
      </c>
      <c r="C408" s="760"/>
      <c r="D408" s="760"/>
      <c r="E408" s="761"/>
      <c r="F408" s="249"/>
      <c r="G408" s="233"/>
      <c r="H408" s="234"/>
      <c r="I408" s="10"/>
      <c r="J408" s="235"/>
      <c r="K408" s="236"/>
      <c r="L408" s="360"/>
      <c r="M408" s="361"/>
      <c r="N408" s="361"/>
    </row>
    <row r="409" spans="1:14" ht="15.75" hidden="1" customHeight="1" outlineLevel="1" thickBot="1" x14ac:dyDescent="0.4">
      <c r="A409" s="10"/>
      <c r="B409" s="759" t="s">
        <v>659</v>
      </c>
      <c r="C409" s="760"/>
      <c r="D409" s="760"/>
      <c r="E409" s="761"/>
      <c r="F409" s="249"/>
      <c r="G409" s="233"/>
      <c r="H409" s="234"/>
      <c r="I409" s="10"/>
      <c r="J409" s="235"/>
      <c r="K409" s="236"/>
      <c r="L409" s="360"/>
      <c r="M409" s="361"/>
      <c r="N409" s="361"/>
    </row>
    <row r="410" spans="1:14" ht="15.75" hidden="1" customHeight="1" outlineLevel="1" thickBot="1" x14ac:dyDescent="0.4">
      <c r="A410" s="10"/>
      <c r="B410" s="759" t="s">
        <v>758</v>
      </c>
      <c r="C410" s="760"/>
      <c r="D410" s="760"/>
      <c r="E410" s="761"/>
      <c r="F410" s="249"/>
      <c r="G410" s="233"/>
      <c r="H410" s="234"/>
      <c r="I410" s="10"/>
      <c r="J410" s="235"/>
      <c r="K410" s="236"/>
      <c r="L410" s="360"/>
      <c r="M410" s="361"/>
      <c r="N410" s="361"/>
    </row>
    <row r="411" spans="1:14" ht="15.75" hidden="1" customHeight="1" outlineLevel="1" thickBot="1" x14ac:dyDescent="0.4">
      <c r="A411" s="10"/>
      <c r="B411" s="759" t="s">
        <v>759</v>
      </c>
      <c r="C411" s="760"/>
      <c r="D411" s="760"/>
      <c r="E411" s="761"/>
      <c r="F411" s="249"/>
      <c r="G411" s="233"/>
      <c r="H411" s="234"/>
      <c r="I411" s="10"/>
      <c r="J411" s="235"/>
      <c r="K411" s="236"/>
      <c r="L411" s="360"/>
      <c r="M411" s="361"/>
      <c r="N411" s="361"/>
    </row>
    <row r="412" spans="1:14" ht="15.75" hidden="1" customHeight="1" outlineLevel="1" thickBot="1" x14ac:dyDescent="0.4">
      <c r="A412" s="10"/>
      <c r="B412" s="759" t="s">
        <v>760</v>
      </c>
      <c r="C412" s="760"/>
      <c r="D412" s="760"/>
      <c r="E412" s="761"/>
      <c r="F412" s="249"/>
      <c r="G412" s="233"/>
      <c r="H412" s="234"/>
      <c r="I412" s="10"/>
      <c r="J412" s="235"/>
      <c r="K412" s="236"/>
      <c r="L412" s="360"/>
      <c r="M412" s="361"/>
      <c r="N412" s="361"/>
    </row>
    <row r="413" spans="1:14" ht="15.75" hidden="1" customHeight="1" outlineLevel="1" thickBot="1" x14ac:dyDescent="0.4">
      <c r="A413" s="10"/>
      <c r="B413" s="759" t="s">
        <v>761</v>
      </c>
      <c r="C413" s="760"/>
      <c r="D413" s="760"/>
      <c r="E413" s="761"/>
      <c r="F413" s="249"/>
      <c r="G413" s="233"/>
      <c r="H413" s="234"/>
      <c r="I413" s="10"/>
      <c r="J413" s="235"/>
      <c r="K413" s="236"/>
      <c r="L413" s="360"/>
      <c r="M413" s="361"/>
      <c r="N413" s="361"/>
    </row>
    <row r="414" spans="1:14" ht="15.75" hidden="1" customHeight="1" outlineLevel="1" thickBot="1" x14ac:dyDescent="0.4">
      <c r="A414" s="10"/>
      <c r="B414" s="759" t="s">
        <v>762</v>
      </c>
      <c r="C414" s="760"/>
      <c r="D414" s="760"/>
      <c r="E414" s="761"/>
      <c r="F414" s="249"/>
      <c r="G414" s="233"/>
      <c r="H414" s="234"/>
      <c r="I414" s="10"/>
      <c r="J414" s="235"/>
      <c r="K414" s="236"/>
      <c r="L414" s="360"/>
      <c r="M414" s="361"/>
      <c r="N414" s="361"/>
    </row>
    <row r="415" spans="1:14" ht="15.75" hidden="1" customHeight="1" outlineLevel="1" thickBot="1" x14ac:dyDescent="0.4">
      <c r="A415" s="10"/>
      <c r="B415" s="759" t="s">
        <v>763</v>
      </c>
      <c r="C415" s="760"/>
      <c r="D415" s="760"/>
      <c r="E415" s="761"/>
      <c r="F415" s="249"/>
      <c r="G415" s="233"/>
      <c r="H415" s="234"/>
      <c r="I415" s="10"/>
      <c r="J415" s="235"/>
      <c r="K415" s="236"/>
      <c r="L415" s="360"/>
      <c r="M415" s="361"/>
      <c r="N415" s="361"/>
    </row>
    <row r="416" spans="1:14" ht="15.75" hidden="1" customHeight="1" outlineLevel="1" thickBot="1" x14ac:dyDescent="0.4">
      <c r="A416" s="10"/>
      <c r="B416" s="759" t="s">
        <v>764</v>
      </c>
      <c r="C416" s="760"/>
      <c r="D416" s="760"/>
      <c r="E416" s="761"/>
      <c r="F416" s="249"/>
      <c r="G416" s="233"/>
      <c r="H416" s="234"/>
      <c r="I416" s="10"/>
      <c r="J416" s="235"/>
      <c r="K416" s="236"/>
      <c r="L416" s="360"/>
      <c r="M416" s="361"/>
      <c r="N416" s="361"/>
    </row>
    <row r="417" spans="1:14" ht="15.75" hidden="1" customHeight="1" outlineLevel="1" thickBot="1" x14ac:dyDescent="0.4">
      <c r="A417" s="10"/>
      <c r="B417" s="759" t="s">
        <v>765</v>
      </c>
      <c r="C417" s="760"/>
      <c r="D417" s="760"/>
      <c r="E417" s="761"/>
      <c r="F417" s="253"/>
      <c r="G417" s="249"/>
      <c r="H417" s="234"/>
      <c r="I417" s="10"/>
      <c r="J417" s="235"/>
      <c r="K417" s="236"/>
      <c r="L417" s="360"/>
      <c r="M417" s="361"/>
      <c r="N417" s="361"/>
    </row>
    <row r="418" spans="1:14" ht="15.75" hidden="1" customHeight="1" outlineLevel="1" thickBot="1" x14ac:dyDescent="0.4">
      <c r="A418" s="10"/>
      <c r="B418" s="759" t="s">
        <v>660</v>
      </c>
      <c r="C418" s="760"/>
      <c r="D418" s="760"/>
      <c r="E418" s="761"/>
      <c r="F418" s="232"/>
      <c r="G418" s="232"/>
      <c r="H418" s="234"/>
      <c r="I418" s="10"/>
      <c r="J418" s="235"/>
      <c r="K418" s="236"/>
      <c r="L418" s="10"/>
      <c r="M418" s="361"/>
      <c r="N418" s="361"/>
    </row>
    <row r="419" spans="1:14" s="221" customFormat="1" ht="15.75" hidden="1" customHeight="1" outlineLevel="1" thickBot="1" x14ac:dyDescent="0.4">
      <c r="A419" s="372"/>
      <c r="B419" s="759" t="s">
        <v>661</v>
      </c>
      <c r="C419" s="760"/>
      <c r="D419" s="760"/>
      <c r="E419" s="761"/>
      <c r="F419" s="239"/>
      <c r="G419" s="232"/>
      <c r="H419" s="234"/>
      <c r="I419" s="10"/>
      <c r="J419" s="235"/>
      <c r="K419" s="236"/>
      <c r="L419" s="360"/>
      <c r="M419" s="364"/>
      <c r="N419" s="364"/>
    </row>
    <row r="420" spans="1:14" ht="15.75" hidden="1" customHeight="1" outlineLevel="1" thickBot="1" x14ac:dyDescent="0.4">
      <c r="A420" s="10"/>
      <c r="B420" s="759" t="s">
        <v>662</v>
      </c>
      <c r="C420" s="760"/>
      <c r="D420" s="760"/>
      <c r="E420" s="761"/>
      <c r="F420" s="240"/>
      <c r="G420" s="241"/>
      <c r="H420" s="234"/>
      <c r="I420" s="10"/>
      <c r="J420" s="235"/>
      <c r="K420" s="236"/>
      <c r="L420" s="360"/>
      <c r="M420" s="361"/>
      <c r="N420" s="361"/>
    </row>
    <row r="421" spans="1:14" ht="15.75" hidden="1" customHeight="1" outlineLevel="1" thickBot="1" x14ac:dyDescent="0.4">
      <c r="A421" s="10"/>
      <c r="B421" s="786"/>
      <c r="C421" s="787"/>
      <c r="D421" s="787"/>
      <c r="E421" s="788"/>
      <c r="F421" s="249"/>
      <c r="G421" s="233"/>
      <c r="H421" s="246"/>
      <c r="I421" s="10"/>
      <c r="J421" s="242"/>
      <c r="K421" s="243"/>
      <c r="L421" s="360"/>
      <c r="M421" s="361"/>
      <c r="N421" s="361"/>
    </row>
    <row r="422" spans="1:14" ht="15.75" hidden="1" customHeight="1" outlineLevel="1" thickBot="1" x14ac:dyDescent="0.4">
      <c r="A422" s="10"/>
      <c r="B422" s="759" t="s">
        <v>663</v>
      </c>
      <c r="C422" s="760"/>
      <c r="D422" s="760"/>
      <c r="E422" s="761"/>
      <c r="F422" s="270"/>
      <c r="G422" s="271"/>
      <c r="H422" s="246"/>
      <c r="I422" s="10"/>
      <c r="J422" s="360"/>
      <c r="K422" s="360"/>
      <c r="L422" s="360"/>
      <c r="M422" s="361"/>
      <c r="N422" s="361"/>
    </row>
    <row r="423" spans="1:14" ht="15.75" hidden="1" customHeight="1" outlineLevel="1" thickBot="1" x14ac:dyDescent="0.4">
      <c r="A423" s="10"/>
      <c r="B423" s="313"/>
      <c r="C423" s="314"/>
      <c r="D423" s="314"/>
      <c r="E423" s="314"/>
      <c r="F423" s="314"/>
      <c r="G423" s="314"/>
      <c r="H423" s="315"/>
      <c r="I423" s="10"/>
      <c r="J423" s="360"/>
      <c r="K423" s="360"/>
      <c r="L423" s="360"/>
      <c r="M423" s="361"/>
      <c r="N423" s="361"/>
    </row>
    <row r="424" spans="1:14" ht="15.75" hidden="1" customHeight="1" outlineLevel="1" thickBot="1" x14ac:dyDescent="0.4">
      <c r="A424" s="10"/>
      <c r="B424" s="792" t="s">
        <v>664</v>
      </c>
      <c r="C424" s="793"/>
      <c r="D424" s="793"/>
      <c r="E424" s="793"/>
      <c r="F424" s="793"/>
      <c r="G424" s="793"/>
      <c r="H424" s="794"/>
      <c r="I424" s="10"/>
      <c r="J424" s="360"/>
      <c r="K424" s="360"/>
      <c r="L424" s="360"/>
      <c r="M424" s="361"/>
      <c r="N424" s="361"/>
    </row>
    <row r="425" spans="1:14" ht="15.75" hidden="1" customHeight="1" outlineLevel="1" thickBot="1" x14ac:dyDescent="0.4">
      <c r="A425" s="360"/>
      <c r="B425" s="359"/>
      <c r="C425" s="359"/>
      <c r="D425" s="359"/>
      <c r="E425" s="359"/>
      <c r="F425" s="359"/>
      <c r="G425" s="359"/>
      <c r="H425" s="359"/>
      <c r="I425" s="360"/>
      <c r="J425" s="360"/>
      <c r="K425" s="360"/>
      <c r="L425" s="360"/>
      <c r="M425" s="361"/>
      <c r="N425" s="361"/>
    </row>
    <row r="426" spans="1:14" ht="15" collapsed="1" thickBot="1" x14ac:dyDescent="0.4">
      <c r="A426" s="363"/>
      <c r="B426" s="771" t="s">
        <v>766</v>
      </c>
      <c r="C426" s="772"/>
      <c r="D426" s="772"/>
      <c r="E426" s="772"/>
      <c r="F426" s="772"/>
      <c r="G426" s="772"/>
      <c r="H426" s="773"/>
      <c r="I426" s="360"/>
      <c r="J426" s="360"/>
      <c r="K426" s="360"/>
      <c r="L426" s="360"/>
      <c r="M426" s="361"/>
      <c r="N426" s="361"/>
    </row>
    <row r="427" spans="1:14" ht="14.25" hidden="1" customHeight="1" outlineLevel="1" x14ac:dyDescent="0.35">
      <c r="A427" s="363"/>
      <c r="B427" s="795" t="s">
        <v>767</v>
      </c>
      <c r="C427" s="796"/>
      <c r="D427" s="796"/>
      <c r="E427" s="796"/>
      <c r="F427" s="796"/>
      <c r="G427" s="796"/>
      <c r="H427" s="797"/>
      <c r="I427" s="360"/>
      <c r="J427" s="360"/>
      <c r="K427" s="360"/>
      <c r="L427" s="360"/>
      <c r="M427" s="361"/>
      <c r="N427" s="361"/>
    </row>
    <row r="428" spans="1:14" ht="24" hidden="1" customHeight="1" outlineLevel="1" thickBot="1" x14ac:dyDescent="0.4">
      <c r="A428" s="363"/>
      <c r="B428" s="798"/>
      <c r="C428" s="799"/>
      <c r="D428" s="799"/>
      <c r="E428" s="799"/>
      <c r="F428" s="799"/>
      <c r="G428" s="799"/>
      <c r="H428" s="800"/>
      <c r="I428" s="360"/>
      <c r="J428" s="360"/>
      <c r="K428" s="360"/>
      <c r="L428" s="360"/>
      <c r="M428" s="361"/>
      <c r="N428" s="361"/>
    </row>
    <row r="429" spans="1:14" ht="15.75" hidden="1" customHeight="1" outlineLevel="1" thickBot="1" x14ac:dyDescent="0.4">
      <c r="A429" s="372"/>
      <c r="B429" s="780"/>
      <c r="C429" s="781"/>
      <c r="D429" s="781"/>
      <c r="E429" s="781"/>
      <c r="F429" s="781"/>
      <c r="G429" s="781"/>
      <c r="H429" s="782"/>
      <c r="I429" s="10"/>
      <c r="J429" s="360"/>
      <c r="K429" s="360"/>
      <c r="L429" s="360"/>
      <c r="M429" s="361"/>
      <c r="N429" s="361"/>
    </row>
    <row r="430" spans="1:14" ht="15.75" hidden="1" customHeight="1" outlineLevel="1" thickBot="1" x14ac:dyDescent="0.4">
      <c r="A430" s="372"/>
      <c r="B430" s="756" t="s">
        <v>650</v>
      </c>
      <c r="C430" s="757"/>
      <c r="D430" s="757"/>
      <c r="E430" s="758"/>
      <c r="F430" s="225"/>
      <c r="G430" s="223"/>
      <c r="H430" s="224"/>
      <c r="I430" s="10"/>
      <c r="J430" s="360"/>
      <c r="K430" s="360"/>
      <c r="L430" s="360"/>
      <c r="M430" s="361"/>
      <c r="N430" s="361"/>
    </row>
    <row r="431" spans="1:14" ht="15.75" hidden="1" customHeight="1" outlineLevel="1" thickBot="1" x14ac:dyDescent="0.4">
      <c r="A431" s="372"/>
      <c r="B431" s="756" t="s">
        <v>651</v>
      </c>
      <c r="C431" s="757"/>
      <c r="D431" s="757"/>
      <c r="E431" s="758"/>
      <c r="F431" s="225"/>
      <c r="G431" s="223"/>
      <c r="H431" s="224"/>
      <c r="I431" s="10"/>
      <c r="J431" s="754" t="s">
        <v>653</v>
      </c>
      <c r="K431" s="755"/>
      <c r="L431" s="360"/>
      <c r="M431" s="361"/>
      <c r="N431" s="361"/>
    </row>
    <row r="432" spans="1:14" ht="57" hidden="1" customHeight="1" outlineLevel="1" thickBot="1" x14ac:dyDescent="0.4">
      <c r="A432" s="372"/>
      <c r="B432" s="756" t="s">
        <v>654</v>
      </c>
      <c r="C432" s="757"/>
      <c r="D432" s="757"/>
      <c r="E432" s="758"/>
      <c r="F432" s="226" t="s">
        <v>655</v>
      </c>
      <c r="G432" s="306" t="s">
        <v>656</v>
      </c>
      <c r="H432" s="226" t="s">
        <v>10</v>
      </c>
      <c r="I432" s="10"/>
      <c r="J432" s="373" t="s">
        <v>657</v>
      </c>
      <c r="K432" s="374" t="s">
        <v>658</v>
      </c>
      <c r="L432" s="360"/>
      <c r="M432" s="361"/>
      <c r="N432" s="361"/>
    </row>
    <row r="433" spans="1:14" ht="15.75" hidden="1" customHeight="1" outlineLevel="1" thickBot="1" x14ac:dyDescent="0.4">
      <c r="A433" s="372"/>
      <c r="B433" s="759" t="s">
        <v>657</v>
      </c>
      <c r="C433" s="760"/>
      <c r="D433" s="760"/>
      <c r="E433" s="761"/>
      <c r="F433" s="248"/>
      <c r="G433" s="228"/>
      <c r="H433" s="229"/>
      <c r="I433" s="10"/>
      <c r="J433" s="230"/>
      <c r="K433" s="236"/>
      <c r="L433" s="360"/>
      <c r="M433" s="361"/>
      <c r="N433" s="361"/>
    </row>
    <row r="434" spans="1:14" ht="15.75" hidden="1" customHeight="1" outlineLevel="1" thickBot="1" x14ac:dyDescent="0.4">
      <c r="A434" s="372"/>
      <c r="B434" s="759" t="s">
        <v>422</v>
      </c>
      <c r="C434" s="760"/>
      <c r="D434" s="760"/>
      <c r="E434" s="761"/>
      <c r="F434" s="249"/>
      <c r="G434" s="233"/>
      <c r="H434" s="234"/>
      <c r="I434" s="10"/>
      <c r="J434" s="235"/>
      <c r="K434" s="236"/>
      <c r="L434" s="360"/>
      <c r="M434" s="361"/>
      <c r="N434" s="361"/>
    </row>
    <row r="435" spans="1:14" ht="15.75" hidden="1" customHeight="1" outlineLevel="1" thickBot="1" x14ac:dyDescent="0.4">
      <c r="A435" s="372"/>
      <c r="B435" s="759" t="s">
        <v>699</v>
      </c>
      <c r="C435" s="760"/>
      <c r="D435" s="760"/>
      <c r="E435" s="761"/>
      <c r="F435" s="249"/>
      <c r="G435" s="233"/>
      <c r="H435" s="234"/>
      <c r="I435" s="10"/>
      <c r="J435" s="235"/>
      <c r="K435" s="236"/>
      <c r="L435" s="360"/>
      <c r="M435" s="361"/>
      <c r="N435" s="361"/>
    </row>
    <row r="436" spans="1:14" ht="15.75" hidden="1" customHeight="1" outlineLevel="1" thickBot="1" x14ac:dyDescent="0.4">
      <c r="A436" s="372"/>
      <c r="B436" s="759" t="s">
        <v>768</v>
      </c>
      <c r="C436" s="760"/>
      <c r="D436" s="760"/>
      <c r="E436" s="761"/>
      <c r="F436" s="249"/>
      <c r="G436" s="233"/>
      <c r="H436" s="234"/>
      <c r="I436" s="10"/>
      <c r="J436" s="235"/>
      <c r="K436" s="236"/>
      <c r="L436" s="360"/>
      <c r="M436" s="361"/>
      <c r="N436" s="361"/>
    </row>
    <row r="437" spans="1:14" ht="15.75" hidden="1" customHeight="1" outlineLevel="1" thickBot="1" x14ac:dyDescent="0.4">
      <c r="A437" s="372"/>
      <c r="B437" s="759" t="s">
        <v>769</v>
      </c>
      <c r="C437" s="760"/>
      <c r="D437" s="760"/>
      <c r="E437" s="761"/>
      <c r="F437" s="249"/>
      <c r="G437" s="233"/>
      <c r="H437" s="234"/>
      <c r="I437" s="10"/>
      <c r="J437" s="235"/>
      <c r="K437" s="236"/>
      <c r="L437" s="360"/>
      <c r="M437" s="361"/>
      <c r="N437" s="361"/>
    </row>
    <row r="438" spans="1:14" ht="15.75" hidden="1" customHeight="1" outlineLevel="1" thickBot="1" x14ac:dyDescent="0.4">
      <c r="A438" s="372"/>
      <c r="B438" s="759" t="s">
        <v>770</v>
      </c>
      <c r="C438" s="760"/>
      <c r="D438" s="760"/>
      <c r="E438" s="761"/>
      <c r="F438" s="249"/>
      <c r="G438" s="233"/>
      <c r="H438" s="234"/>
      <c r="I438" s="10"/>
      <c r="J438" s="235"/>
      <c r="K438" s="236"/>
      <c r="L438" s="360"/>
      <c r="M438" s="361"/>
      <c r="N438" s="361"/>
    </row>
    <row r="439" spans="1:14" ht="15.75" hidden="1" customHeight="1" outlineLevel="1" thickBot="1" x14ac:dyDescent="0.4">
      <c r="A439" s="372"/>
      <c r="B439" s="759" t="s">
        <v>771</v>
      </c>
      <c r="C439" s="760"/>
      <c r="D439" s="760"/>
      <c r="E439" s="761"/>
      <c r="F439" s="249"/>
      <c r="G439" s="233"/>
      <c r="H439" s="234"/>
      <c r="I439" s="10"/>
      <c r="J439" s="235"/>
      <c r="K439" s="236"/>
      <c r="L439" s="360"/>
      <c r="M439" s="361"/>
      <c r="N439" s="361"/>
    </row>
    <row r="440" spans="1:14" ht="15.75" hidden="1" customHeight="1" outlineLevel="1" thickBot="1" x14ac:dyDescent="0.4">
      <c r="A440" s="372"/>
      <c r="B440" s="759" t="s">
        <v>702</v>
      </c>
      <c r="C440" s="760"/>
      <c r="D440" s="760"/>
      <c r="E440" s="761"/>
      <c r="F440" s="249"/>
      <c r="G440" s="233"/>
      <c r="H440" s="234"/>
      <c r="I440" s="10"/>
      <c r="J440" s="235"/>
      <c r="K440" s="236"/>
      <c r="L440" s="360"/>
      <c r="M440" s="361"/>
      <c r="N440" s="361"/>
    </row>
    <row r="441" spans="1:14" ht="15.75" hidden="1" customHeight="1" outlineLevel="1" thickBot="1" x14ac:dyDescent="0.4">
      <c r="A441" s="372"/>
      <c r="B441" s="759" t="s">
        <v>700</v>
      </c>
      <c r="C441" s="760"/>
      <c r="D441" s="760"/>
      <c r="E441" s="761"/>
      <c r="F441" s="249"/>
      <c r="G441" s="233"/>
      <c r="H441" s="234"/>
      <c r="I441" s="10"/>
      <c r="J441" s="235"/>
      <c r="K441" s="236"/>
      <c r="L441" s="360"/>
      <c r="M441" s="361"/>
      <c r="N441" s="361"/>
    </row>
    <row r="442" spans="1:14" ht="15.75" hidden="1" customHeight="1" outlineLevel="1" thickBot="1" x14ac:dyDescent="0.4">
      <c r="A442" s="372"/>
      <c r="B442" s="759" t="s">
        <v>692</v>
      </c>
      <c r="C442" s="760"/>
      <c r="D442" s="760"/>
      <c r="E442" s="761"/>
      <c r="F442" s="249"/>
      <c r="G442" s="249"/>
      <c r="H442" s="234"/>
      <c r="I442" s="10"/>
      <c r="J442" s="235"/>
      <c r="K442" s="236"/>
      <c r="L442" s="360"/>
      <c r="M442" s="361"/>
      <c r="N442" s="361"/>
    </row>
    <row r="443" spans="1:14" ht="15.75" hidden="1" customHeight="1" outlineLevel="1" thickBot="1" x14ac:dyDescent="0.4">
      <c r="A443" s="372"/>
      <c r="B443" s="759" t="s">
        <v>659</v>
      </c>
      <c r="C443" s="760"/>
      <c r="D443" s="760"/>
      <c r="E443" s="761"/>
      <c r="F443" s="254"/>
      <c r="G443" s="238"/>
      <c r="H443" s="234"/>
      <c r="I443" s="10"/>
      <c r="J443" s="235"/>
      <c r="K443" s="236"/>
      <c r="L443" s="360"/>
      <c r="M443" s="361"/>
      <c r="N443" s="361"/>
    </row>
    <row r="444" spans="1:14" ht="15.75" hidden="1" customHeight="1" outlineLevel="1" thickBot="1" x14ac:dyDescent="0.4">
      <c r="A444" s="372"/>
      <c r="B444" s="759" t="s">
        <v>660</v>
      </c>
      <c r="C444" s="760"/>
      <c r="D444" s="760"/>
      <c r="E444" s="761"/>
      <c r="F444" s="232"/>
      <c r="G444" s="232"/>
      <c r="H444" s="234"/>
      <c r="I444" s="10"/>
      <c r="J444" s="235"/>
      <c r="K444" s="236"/>
      <c r="L444" s="10"/>
      <c r="M444" s="361"/>
      <c r="N444" s="361"/>
    </row>
    <row r="445" spans="1:14" s="221" customFormat="1" ht="15.75" hidden="1" customHeight="1" outlineLevel="1" thickBot="1" x14ac:dyDescent="0.4">
      <c r="A445" s="372"/>
      <c r="B445" s="759" t="s">
        <v>661</v>
      </c>
      <c r="C445" s="760"/>
      <c r="D445" s="760"/>
      <c r="E445" s="761"/>
      <c r="F445" s="239"/>
      <c r="G445" s="232"/>
      <c r="H445" s="234"/>
      <c r="I445" s="10"/>
      <c r="J445" s="235"/>
      <c r="K445" s="236"/>
      <c r="L445" s="360"/>
      <c r="M445" s="364"/>
      <c r="N445" s="364"/>
    </row>
    <row r="446" spans="1:14" ht="15.75" hidden="1" customHeight="1" outlineLevel="1" thickBot="1" x14ac:dyDescent="0.4">
      <c r="A446" s="372"/>
      <c r="B446" s="759" t="s">
        <v>662</v>
      </c>
      <c r="C446" s="760"/>
      <c r="D446" s="760"/>
      <c r="E446" s="761"/>
      <c r="F446" s="240"/>
      <c r="G446" s="241"/>
      <c r="H446" s="234"/>
      <c r="I446" s="10"/>
      <c r="J446" s="235"/>
      <c r="K446" s="236"/>
      <c r="L446" s="360"/>
      <c r="M446" s="361"/>
      <c r="N446" s="361"/>
    </row>
    <row r="447" spans="1:14" ht="15.75" hidden="1" customHeight="1" outlineLevel="1" thickBot="1" x14ac:dyDescent="0.4">
      <c r="A447" s="372"/>
      <c r="B447" s="786"/>
      <c r="C447" s="787"/>
      <c r="D447" s="787"/>
      <c r="E447" s="788"/>
      <c r="F447" s="249"/>
      <c r="G447" s="233"/>
      <c r="H447" s="234"/>
      <c r="I447" s="10"/>
      <c r="J447" s="242"/>
      <c r="K447" s="243"/>
      <c r="L447" s="360"/>
      <c r="M447" s="361"/>
      <c r="N447" s="361"/>
    </row>
    <row r="448" spans="1:14" ht="15.75" hidden="1" customHeight="1" outlineLevel="1" thickBot="1" x14ac:dyDescent="0.4">
      <c r="A448" s="372"/>
      <c r="B448" s="759" t="s">
        <v>663</v>
      </c>
      <c r="C448" s="760"/>
      <c r="D448" s="760"/>
      <c r="E448" s="761"/>
      <c r="F448" s="254"/>
      <c r="G448" s="238"/>
      <c r="H448" s="234"/>
      <c r="I448" s="10"/>
      <c r="J448" s="360"/>
      <c r="K448" s="360"/>
      <c r="L448" s="360"/>
      <c r="M448" s="361"/>
      <c r="N448" s="361"/>
    </row>
    <row r="449" spans="1:14" ht="15.75" hidden="1" customHeight="1" outlineLevel="1" thickBot="1" x14ac:dyDescent="0.4">
      <c r="A449" s="372"/>
      <c r="B449" s="313"/>
      <c r="C449" s="314"/>
      <c r="D449" s="314"/>
      <c r="E449" s="314"/>
      <c r="F449" s="314"/>
      <c r="G449" s="314"/>
      <c r="H449" s="315"/>
      <c r="I449" s="10"/>
      <c r="J449" s="360"/>
      <c r="K449" s="360"/>
      <c r="L449" s="360"/>
      <c r="M449" s="361"/>
      <c r="N449" s="361"/>
    </row>
    <row r="450" spans="1:14" ht="15.75" hidden="1" customHeight="1" outlineLevel="1" thickBot="1" x14ac:dyDescent="0.4">
      <c r="A450" s="372"/>
      <c r="B450" s="792" t="s">
        <v>664</v>
      </c>
      <c r="C450" s="793"/>
      <c r="D450" s="793"/>
      <c r="E450" s="793"/>
      <c r="F450" s="793"/>
      <c r="G450" s="793"/>
      <c r="H450" s="794"/>
      <c r="I450" s="10"/>
      <c r="J450" s="360"/>
      <c r="K450" s="360"/>
      <c r="L450" s="360"/>
      <c r="M450" s="361"/>
      <c r="N450" s="361"/>
    </row>
    <row r="451" spans="1:14" ht="15.75" hidden="1" customHeight="1" outlineLevel="1" thickBot="1" x14ac:dyDescent="0.4">
      <c r="A451" s="363"/>
      <c r="B451" s="376"/>
      <c r="C451" s="376"/>
      <c r="D451" s="376"/>
      <c r="E451" s="376"/>
      <c r="F451" s="376"/>
      <c r="G451" s="376"/>
      <c r="H451" s="376"/>
      <c r="I451" s="360"/>
      <c r="J451" s="360"/>
      <c r="K451" s="360"/>
      <c r="L451" s="360"/>
      <c r="M451" s="361"/>
      <c r="N451" s="361"/>
    </row>
    <row r="452" spans="1:14" ht="15" collapsed="1" thickBot="1" x14ac:dyDescent="0.4">
      <c r="A452" s="363"/>
      <c r="B452" s="771" t="s">
        <v>772</v>
      </c>
      <c r="C452" s="772"/>
      <c r="D452" s="772"/>
      <c r="E452" s="772"/>
      <c r="F452" s="772"/>
      <c r="G452" s="772"/>
      <c r="H452" s="773"/>
      <c r="I452" s="360"/>
      <c r="J452" s="360"/>
      <c r="K452" s="360"/>
      <c r="L452" s="360"/>
      <c r="M452" s="361"/>
      <c r="N452" s="361"/>
    </row>
    <row r="453" spans="1:14" ht="15" hidden="1" customHeight="1" outlineLevel="1" x14ac:dyDescent="0.35">
      <c r="A453" s="363"/>
      <c r="B453" s="774" t="s">
        <v>773</v>
      </c>
      <c r="C453" s="775"/>
      <c r="D453" s="775"/>
      <c r="E453" s="775"/>
      <c r="F453" s="775"/>
      <c r="G453" s="775"/>
      <c r="H453" s="776"/>
      <c r="I453" s="360"/>
      <c r="J453" s="360"/>
      <c r="K453" s="360"/>
      <c r="L453" s="360"/>
      <c r="M453" s="361"/>
      <c r="N453" s="361"/>
    </row>
    <row r="454" spans="1:14" ht="22.5" hidden="1" customHeight="1" outlineLevel="1" thickBot="1" x14ac:dyDescent="0.4">
      <c r="A454" s="363"/>
      <c r="B454" s="777"/>
      <c r="C454" s="778"/>
      <c r="D454" s="778"/>
      <c r="E454" s="778"/>
      <c r="F454" s="778"/>
      <c r="G454" s="778"/>
      <c r="H454" s="779"/>
      <c r="I454" s="360"/>
      <c r="J454" s="360"/>
      <c r="K454" s="360"/>
      <c r="L454" s="360"/>
      <c r="M454" s="361"/>
      <c r="N454" s="361"/>
    </row>
    <row r="455" spans="1:14" ht="15.75" hidden="1" customHeight="1" outlineLevel="1" thickBot="1" x14ac:dyDescent="0.4">
      <c r="A455" s="372"/>
      <c r="B455" s="780"/>
      <c r="C455" s="781"/>
      <c r="D455" s="781"/>
      <c r="E455" s="781"/>
      <c r="F455" s="781"/>
      <c r="G455" s="781"/>
      <c r="H455" s="782"/>
      <c r="I455" s="10"/>
      <c r="J455" s="360"/>
      <c r="K455" s="360"/>
      <c r="L455" s="360"/>
      <c r="M455" s="361"/>
      <c r="N455" s="361"/>
    </row>
    <row r="456" spans="1:14" ht="15.75" hidden="1" customHeight="1" outlineLevel="1" thickBot="1" x14ac:dyDescent="0.4">
      <c r="A456" s="372"/>
      <c r="B456" s="756" t="s">
        <v>650</v>
      </c>
      <c r="C456" s="757"/>
      <c r="D456" s="757"/>
      <c r="E456" s="758"/>
      <c r="F456" s="225"/>
      <c r="G456" s="223"/>
      <c r="H456" s="224"/>
      <c r="I456" s="10"/>
      <c r="J456" s="360"/>
      <c r="K456" s="360"/>
      <c r="L456" s="360"/>
      <c r="M456" s="361"/>
      <c r="N456" s="361"/>
    </row>
    <row r="457" spans="1:14" ht="15.75" hidden="1" customHeight="1" outlineLevel="1" thickBot="1" x14ac:dyDescent="0.4">
      <c r="A457" s="372"/>
      <c r="B457" s="756" t="s">
        <v>651</v>
      </c>
      <c r="C457" s="757"/>
      <c r="D457" s="757"/>
      <c r="E457" s="758"/>
      <c r="F457" s="225"/>
      <c r="G457" s="223"/>
      <c r="H457" s="224"/>
      <c r="I457" s="10"/>
      <c r="J457" s="754" t="s">
        <v>653</v>
      </c>
      <c r="K457" s="755"/>
      <c r="L457" s="360"/>
      <c r="M457" s="361"/>
      <c r="N457" s="361"/>
    </row>
    <row r="458" spans="1:14" ht="57" hidden="1" customHeight="1" outlineLevel="1" thickBot="1" x14ac:dyDescent="0.4">
      <c r="A458" s="372"/>
      <c r="B458" s="756" t="s">
        <v>654</v>
      </c>
      <c r="C458" s="757"/>
      <c r="D458" s="757"/>
      <c r="E458" s="758"/>
      <c r="F458" s="226" t="s">
        <v>655</v>
      </c>
      <c r="G458" s="306" t="s">
        <v>656</v>
      </c>
      <c r="H458" s="226" t="s">
        <v>10</v>
      </c>
      <c r="I458" s="10"/>
      <c r="J458" s="373" t="s">
        <v>657</v>
      </c>
      <c r="K458" s="374" t="s">
        <v>658</v>
      </c>
      <c r="L458" s="360"/>
      <c r="M458" s="361"/>
      <c r="N458" s="361"/>
    </row>
    <row r="459" spans="1:14" ht="15.75" hidden="1" customHeight="1" outlineLevel="1" thickBot="1" x14ac:dyDescent="0.4">
      <c r="A459" s="372"/>
      <c r="B459" s="759" t="s">
        <v>657</v>
      </c>
      <c r="C459" s="760"/>
      <c r="D459" s="760"/>
      <c r="E459" s="761"/>
      <c r="F459" s="248"/>
      <c r="G459" s="228"/>
      <c r="H459" s="229"/>
      <c r="I459" s="10"/>
      <c r="J459" s="230"/>
      <c r="K459" s="236"/>
      <c r="L459" s="360"/>
      <c r="M459" s="361"/>
      <c r="N459" s="361"/>
    </row>
    <row r="460" spans="1:14" ht="15.75" hidden="1" customHeight="1" outlineLevel="1" thickBot="1" x14ac:dyDescent="0.4">
      <c r="A460" s="372"/>
      <c r="B460" s="759" t="s">
        <v>422</v>
      </c>
      <c r="C460" s="760"/>
      <c r="D460" s="760"/>
      <c r="E460" s="761"/>
      <c r="F460" s="248"/>
      <c r="G460" s="228"/>
      <c r="H460" s="229"/>
      <c r="I460" s="10"/>
      <c r="J460" s="235"/>
      <c r="K460" s="236"/>
      <c r="L460" s="360"/>
      <c r="M460" s="361"/>
      <c r="N460" s="361"/>
    </row>
    <row r="461" spans="1:14" ht="15.75" hidden="1" customHeight="1" outlineLevel="1" thickBot="1" x14ac:dyDescent="0.4">
      <c r="A461" s="372"/>
      <c r="B461" s="759" t="s">
        <v>774</v>
      </c>
      <c r="C461" s="760"/>
      <c r="D461" s="760"/>
      <c r="E461" s="761"/>
      <c r="F461" s="249"/>
      <c r="G461" s="233"/>
      <c r="H461" s="234"/>
      <c r="I461" s="10"/>
      <c r="J461" s="235"/>
      <c r="K461" s="236"/>
      <c r="L461" s="360"/>
      <c r="M461" s="361"/>
      <c r="N461" s="361"/>
    </row>
    <row r="462" spans="1:14" ht="15.75" hidden="1" customHeight="1" outlineLevel="1" thickBot="1" x14ac:dyDescent="0.4">
      <c r="A462" s="372"/>
      <c r="B462" s="759" t="s">
        <v>702</v>
      </c>
      <c r="C462" s="760"/>
      <c r="D462" s="760"/>
      <c r="E462" s="761"/>
      <c r="F462" s="249"/>
      <c r="G462" s="233"/>
      <c r="H462" s="234"/>
      <c r="I462" s="10"/>
      <c r="J462" s="235"/>
      <c r="K462" s="236"/>
      <c r="L462" s="360"/>
      <c r="M462" s="361"/>
      <c r="N462" s="361"/>
    </row>
    <row r="463" spans="1:14" ht="15.75" hidden="1" customHeight="1" outlineLevel="1" thickBot="1" x14ac:dyDescent="0.4">
      <c r="A463" s="372"/>
      <c r="B463" s="759" t="s">
        <v>775</v>
      </c>
      <c r="C463" s="760"/>
      <c r="D463" s="760"/>
      <c r="E463" s="761"/>
      <c r="F463" s="249"/>
      <c r="G463" s="233"/>
      <c r="H463" s="234"/>
      <c r="I463" s="10"/>
      <c r="J463" s="235"/>
      <c r="K463" s="236"/>
      <c r="L463" s="360"/>
      <c r="M463" s="361"/>
      <c r="N463" s="361"/>
    </row>
    <row r="464" spans="1:14" ht="15.75" hidden="1" customHeight="1" outlineLevel="1" thickBot="1" x14ac:dyDescent="0.4">
      <c r="A464" s="372"/>
      <c r="B464" s="759" t="s">
        <v>659</v>
      </c>
      <c r="C464" s="760"/>
      <c r="D464" s="760"/>
      <c r="E464" s="761"/>
      <c r="F464" s="249"/>
      <c r="G464" s="233"/>
      <c r="H464" s="234"/>
      <c r="I464" s="10"/>
      <c r="J464" s="235"/>
      <c r="K464" s="236"/>
      <c r="L464" s="360"/>
      <c r="M464" s="361"/>
      <c r="N464" s="361"/>
    </row>
    <row r="465" spans="1:14" ht="15.75" hidden="1" customHeight="1" outlineLevel="1" thickBot="1" x14ac:dyDescent="0.4">
      <c r="A465" s="372"/>
      <c r="B465" s="759" t="s">
        <v>700</v>
      </c>
      <c r="C465" s="760"/>
      <c r="D465" s="760"/>
      <c r="E465" s="761"/>
      <c r="F465" s="249"/>
      <c r="G465" s="233"/>
      <c r="H465" s="234"/>
      <c r="I465" s="10"/>
      <c r="J465" s="235"/>
      <c r="K465" s="236"/>
      <c r="L465" s="360"/>
      <c r="M465" s="361"/>
      <c r="N465" s="361"/>
    </row>
    <row r="466" spans="1:14" ht="15.75" hidden="1" customHeight="1" outlineLevel="1" thickBot="1" x14ac:dyDescent="0.4">
      <c r="A466" s="372"/>
      <c r="B466" s="759" t="s">
        <v>701</v>
      </c>
      <c r="C466" s="760"/>
      <c r="D466" s="760"/>
      <c r="E466" s="761"/>
      <c r="F466" s="249"/>
      <c r="G466" s="233"/>
      <c r="H466" s="234"/>
      <c r="I466" s="10"/>
      <c r="J466" s="235"/>
      <c r="K466" s="236"/>
      <c r="L466" s="360"/>
      <c r="M466" s="361"/>
      <c r="N466" s="361"/>
    </row>
    <row r="467" spans="1:14" ht="15.75" hidden="1" customHeight="1" outlineLevel="1" thickBot="1" x14ac:dyDescent="0.4">
      <c r="A467" s="372"/>
      <c r="B467" s="759" t="s">
        <v>660</v>
      </c>
      <c r="C467" s="760"/>
      <c r="D467" s="760"/>
      <c r="E467" s="761"/>
      <c r="F467" s="232"/>
      <c r="G467" s="232"/>
      <c r="H467" s="234"/>
      <c r="I467" s="10"/>
      <c r="J467" s="235"/>
      <c r="K467" s="236"/>
      <c r="L467" s="10"/>
      <c r="M467" s="361"/>
      <c r="N467" s="361"/>
    </row>
    <row r="468" spans="1:14" s="221" customFormat="1" ht="15.75" hidden="1" customHeight="1" outlineLevel="1" thickBot="1" x14ac:dyDescent="0.4">
      <c r="A468" s="372"/>
      <c r="B468" s="759" t="s">
        <v>661</v>
      </c>
      <c r="C468" s="760"/>
      <c r="D468" s="760"/>
      <c r="E468" s="761"/>
      <c r="F468" s="239"/>
      <c r="G468" s="232"/>
      <c r="H468" s="234"/>
      <c r="I468" s="10"/>
      <c r="J468" s="235"/>
      <c r="K468" s="236"/>
      <c r="L468" s="360"/>
      <c r="M468" s="364"/>
      <c r="N468" s="364"/>
    </row>
    <row r="469" spans="1:14" ht="15.75" hidden="1" customHeight="1" outlineLevel="1" thickBot="1" x14ac:dyDescent="0.4">
      <c r="A469" s="372"/>
      <c r="B469" s="759" t="s">
        <v>662</v>
      </c>
      <c r="C469" s="760"/>
      <c r="D469" s="760"/>
      <c r="E469" s="761"/>
      <c r="F469" s="240"/>
      <c r="G469" s="241"/>
      <c r="H469" s="234"/>
      <c r="I469" s="10"/>
      <c r="J469" s="242"/>
      <c r="K469" s="243"/>
      <c r="L469" s="360"/>
      <c r="M469" s="361"/>
      <c r="N469" s="361"/>
    </row>
    <row r="470" spans="1:14" ht="15.75" hidden="1" customHeight="1" outlineLevel="1" thickBot="1" x14ac:dyDescent="0.4">
      <c r="A470" s="372"/>
      <c r="B470" s="759"/>
      <c r="C470" s="760"/>
      <c r="D470" s="760"/>
      <c r="E470" s="761"/>
      <c r="F470" s="248"/>
      <c r="G470" s="228"/>
      <c r="H470" s="234"/>
      <c r="I470" s="10"/>
      <c r="J470" s="223"/>
      <c r="K470" s="272"/>
      <c r="L470" s="360"/>
      <c r="M470" s="361"/>
      <c r="N470" s="361"/>
    </row>
    <row r="471" spans="1:14" ht="15.75" hidden="1" customHeight="1" outlineLevel="1" thickBot="1" x14ac:dyDescent="0.4">
      <c r="A471" s="372"/>
      <c r="B471" s="759" t="s">
        <v>663</v>
      </c>
      <c r="C471" s="760" t="s">
        <v>776</v>
      </c>
      <c r="D471" s="760" t="s">
        <v>776</v>
      </c>
      <c r="E471" s="761" t="s">
        <v>776</v>
      </c>
      <c r="F471" s="254"/>
      <c r="G471" s="238"/>
      <c r="H471" s="234"/>
      <c r="I471" s="10"/>
      <c r="J471" s="360"/>
      <c r="K471" s="360"/>
      <c r="L471" s="360"/>
      <c r="M471" s="361"/>
      <c r="N471" s="361"/>
    </row>
    <row r="472" spans="1:14" ht="15.75" hidden="1" customHeight="1" outlineLevel="1" thickBot="1" x14ac:dyDescent="0.4">
      <c r="A472" s="372"/>
      <c r="B472" s="313"/>
      <c r="C472" s="314"/>
      <c r="D472" s="314"/>
      <c r="E472" s="314"/>
      <c r="F472" s="314"/>
      <c r="G472" s="314"/>
      <c r="H472" s="315"/>
      <c r="I472" s="10"/>
      <c r="J472" s="360"/>
      <c r="K472" s="360"/>
      <c r="L472" s="360"/>
      <c r="M472" s="361"/>
      <c r="N472" s="361"/>
    </row>
    <row r="473" spans="1:14" ht="15.75" hidden="1" customHeight="1" outlineLevel="1" thickBot="1" x14ac:dyDescent="0.4">
      <c r="A473" s="372"/>
      <c r="B473" s="792" t="s">
        <v>664</v>
      </c>
      <c r="C473" s="793"/>
      <c r="D473" s="793"/>
      <c r="E473" s="793"/>
      <c r="F473" s="793"/>
      <c r="G473" s="793"/>
      <c r="H473" s="794"/>
      <c r="I473" s="10"/>
      <c r="J473" s="360"/>
      <c r="K473" s="360"/>
      <c r="L473" s="360"/>
      <c r="M473" s="361"/>
      <c r="N473" s="361"/>
    </row>
    <row r="474" spans="1:14" ht="15.75" hidden="1" customHeight="1" outlineLevel="1" thickBot="1" x14ac:dyDescent="0.4">
      <c r="A474" s="363"/>
      <c r="B474" s="376"/>
      <c r="C474" s="376"/>
      <c r="D474" s="376"/>
      <c r="E474" s="376"/>
      <c r="F474" s="376"/>
      <c r="G474" s="376"/>
      <c r="H474" s="376"/>
      <c r="I474" s="360"/>
      <c r="J474" s="360"/>
      <c r="K474" s="360"/>
      <c r="L474" s="360"/>
      <c r="M474" s="361"/>
      <c r="N474" s="361"/>
    </row>
    <row r="475" spans="1:14" ht="15" collapsed="1" thickBot="1" x14ac:dyDescent="0.4">
      <c r="A475" s="377"/>
      <c r="B475" s="771" t="s">
        <v>777</v>
      </c>
      <c r="C475" s="772"/>
      <c r="D475" s="772"/>
      <c r="E475" s="772"/>
      <c r="F475" s="772"/>
      <c r="G475" s="772"/>
      <c r="H475" s="773"/>
      <c r="I475" s="363"/>
      <c r="J475" s="360"/>
      <c r="K475" s="360"/>
      <c r="L475" s="360"/>
      <c r="M475" s="361"/>
      <c r="N475" s="361"/>
    </row>
    <row r="476" spans="1:14" ht="15" hidden="1" customHeight="1" outlineLevel="1" x14ac:dyDescent="0.35">
      <c r="A476" s="360"/>
      <c r="B476" s="774" t="s">
        <v>778</v>
      </c>
      <c r="C476" s="775"/>
      <c r="D476" s="775"/>
      <c r="E476" s="775"/>
      <c r="F476" s="775"/>
      <c r="G476" s="775"/>
      <c r="H476" s="776"/>
      <c r="I476" s="360"/>
      <c r="J476" s="360"/>
      <c r="K476" s="360"/>
      <c r="L476" s="360"/>
      <c r="M476" s="361"/>
      <c r="N476" s="361"/>
    </row>
    <row r="477" spans="1:14" ht="23.25" hidden="1" customHeight="1" outlineLevel="1" thickBot="1" x14ac:dyDescent="0.4">
      <c r="A477" s="360"/>
      <c r="B477" s="777"/>
      <c r="C477" s="778"/>
      <c r="D477" s="778"/>
      <c r="E477" s="778"/>
      <c r="F477" s="778"/>
      <c r="G477" s="778"/>
      <c r="H477" s="779"/>
      <c r="I477" s="360"/>
      <c r="J477" s="360"/>
      <c r="K477" s="360"/>
      <c r="L477" s="360"/>
      <c r="M477" s="361"/>
      <c r="N477" s="361"/>
    </row>
    <row r="478" spans="1:14" ht="15.75" hidden="1" customHeight="1" outlineLevel="1" thickBot="1" x14ac:dyDescent="0.4">
      <c r="A478" s="10"/>
      <c r="B478" s="780"/>
      <c r="C478" s="781"/>
      <c r="D478" s="781"/>
      <c r="E478" s="781"/>
      <c r="F478" s="781"/>
      <c r="G478" s="781"/>
      <c r="H478" s="782"/>
      <c r="I478" s="10"/>
      <c r="J478" s="360"/>
      <c r="K478" s="360"/>
      <c r="L478" s="360"/>
      <c r="M478" s="361"/>
      <c r="N478" s="361"/>
    </row>
    <row r="479" spans="1:14" ht="15.75" hidden="1" customHeight="1" outlineLevel="1" thickBot="1" x14ac:dyDescent="0.4">
      <c r="A479" s="10"/>
      <c r="B479" s="756" t="s">
        <v>650</v>
      </c>
      <c r="C479" s="757"/>
      <c r="D479" s="757"/>
      <c r="E479" s="758"/>
      <c r="F479" s="225"/>
      <c r="G479" s="223"/>
      <c r="H479" s="224"/>
      <c r="I479" s="10"/>
      <c r="J479" s="360"/>
      <c r="K479" s="360"/>
      <c r="L479" s="360"/>
      <c r="M479" s="361"/>
      <c r="N479" s="361"/>
    </row>
    <row r="480" spans="1:14" ht="15.75" hidden="1" customHeight="1" outlineLevel="1" thickBot="1" x14ac:dyDescent="0.4">
      <c r="A480" s="10"/>
      <c r="B480" s="756" t="s">
        <v>651</v>
      </c>
      <c r="C480" s="757"/>
      <c r="D480" s="757"/>
      <c r="E480" s="758"/>
      <c r="F480" s="225"/>
      <c r="G480" s="223"/>
      <c r="H480" s="224"/>
      <c r="I480" s="10"/>
      <c r="J480" s="754" t="s">
        <v>653</v>
      </c>
      <c r="K480" s="755"/>
      <c r="L480" s="360"/>
      <c r="M480" s="361"/>
      <c r="N480" s="361"/>
    </row>
    <row r="481" spans="1:14" ht="57" hidden="1" customHeight="1" outlineLevel="1" thickBot="1" x14ac:dyDescent="0.4">
      <c r="A481" s="10"/>
      <c r="B481" s="756" t="s">
        <v>654</v>
      </c>
      <c r="C481" s="757"/>
      <c r="D481" s="757"/>
      <c r="E481" s="758"/>
      <c r="F481" s="226" t="s">
        <v>655</v>
      </c>
      <c r="G481" s="306" t="s">
        <v>656</v>
      </c>
      <c r="H481" s="226" t="s">
        <v>10</v>
      </c>
      <c r="I481" s="10"/>
      <c r="J481" s="373" t="s">
        <v>657</v>
      </c>
      <c r="K481" s="374" t="s">
        <v>658</v>
      </c>
      <c r="L481" s="360"/>
      <c r="M481" s="361"/>
      <c r="N481" s="361"/>
    </row>
    <row r="482" spans="1:14" ht="15.75" hidden="1" customHeight="1" outlineLevel="1" thickBot="1" x14ac:dyDescent="0.4">
      <c r="A482" s="10"/>
      <c r="B482" s="759" t="s">
        <v>657</v>
      </c>
      <c r="C482" s="760"/>
      <c r="D482" s="760"/>
      <c r="E482" s="761"/>
      <c r="F482" s="248"/>
      <c r="G482" s="228"/>
      <c r="H482" s="229"/>
      <c r="I482" s="10"/>
      <c r="J482" s="230"/>
      <c r="K482" s="236"/>
      <c r="L482" s="360"/>
      <c r="M482" s="361"/>
      <c r="N482" s="361"/>
    </row>
    <row r="483" spans="1:14" ht="15.75" hidden="1" customHeight="1" outlineLevel="1" thickBot="1" x14ac:dyDescent="0.4">
      <c r="A483" s="10"/>
      <c r="B483" s="759" t="s">
        <v>422</v>
      </c>
      <c r="C483" s="760"/>
      <c r="D483" s="760"/>
      <c r="E483" s="761"/>
      <c r="F483" s="249"/>
      <c r="G483" s="233"/>
      <c r="H483" s="234"/>
      <c r="I483" s="10"/>
      <c r="J483" s="235"/>
      <c r="K483" s="236"/>
      <c r="L483" s="360"/>
      <c r="M483" s="361"/>
      <c r="N483" s="361"/>
    </row>
    <row r="484" spans="1:14" ht="15.75" hidden="1" customHeight="1" outlineLevel="1" thickBot="1" x14ac:dyDescent="0.4">
      <c r="A484" s="10"/>
      <c r="B484" s="759" t="s">
        <v>699</v>
      </c>
      <c r="C484" s="760"/>
      <c r="D484" s="760"/>
      <c r="E484" s="761"/>
      <c r="F484" s="249"/>
      <c r="G484" s="233"/>
      <c r="H484" s="234"/>
      <c r="I484" s="10"/>
      <c r="J484" s="235"/>
      <c r="K484" s="236"/>
      <c r="L484" s="360"/>
      <c r="M484" s="361"/>
      <c r="N484" s="361"/>
    </row>
    <row r="485" spans="1:14" ht="15.75" hidden="1" customHeight="1" outlineLevel="1" thickBot="1" x14ac:dyDescent="0.4">
      <c r="A485" s="10"/>
      <c r="B485" s="759" t="s">
        <v>692</v>
      </c>
      <c r="C485" s="760"/>
      <c r="D485" s="760"/>
      <c r="E485" s="761"/>
      <c r="F485" s="249"/>
      <c r="G485" s="249"/>
      <c r="H485" s="234"/>
      <c r="I485" s="10"/>
      <c r="J485" s="235"/>
      <c r="K485" s="236"/>
      <c r="L485" s="360"/>
      <c r="M485" s="361"/>
      <c r="N485" s="361"/>
    </row>
    <row r="486" spans="1:14" ht="15.75" hidden="1" customHeight="1" outlineLevel="1" thickBot="1" x14ac:dyDescent="0.4">
      <c r="A486" s="10"/>
      <c r="B486" s="759" t="s">
        <v>744</v>
      </c>
      <c r="C486" s="760"/>
      <c r="D486" s="760"/>
      <c r="E486" s="761"/>
      <c r="F486" s="253"/>
      <c r="G486" s="254"/>
      <c r="H486" s="234"/>
      <c r="I486" s="10"/>
      <c r="J486" s="235"/>
      <c r="K486" s="236"/>
      <c r="L486" s="360"/>
      <c r="M486" s="361"/>
      <c r="N486" s="361"/>
    </row>
    <row r="487" spans="1:14" ht="15.75" hidden="1" customHeight="1" outlineLevel="1" thickBot="1" x14ac:dyDescent="0.4">
      <c r="A487" s="10"/>
      <c r="B487" s="759" t="s">
        <v>779</v>
      </c>
      <c r="C487" s="760"/>
      <c r="D487" s="760"/>
      <c r="E487" s="761"/>
      <c r="F487" s="253"/>
      <c r="G487" s="249"/>
      <c r="H487" s="234"/>
      <c r="I487" s="10"/>
      <c r="J487" s="235"/>
      <c r="K487" s="236"/>
      <c r="L487" s="360"/>
      <c r="M487" s="361"/>
      <c r="N487" s="361"/>
    </row>
    <row r="488" spans="1:14" ht="15.75" hidden="1" customHeight="1" outlineLevel="1" thickBot="1" x14ac:dyDescent="0.4">
      <c r="A488" s="10"/>
      <c r="B488" s="759" t="s">
        <v>707</v>
      </c>
      <c r="C488" s="760"/>
      <c r="D488" s="760"/>
      <c r="E488" s="761"/>
      <c r="F488" s="249"/>
      <c r="G488" s="233"/>
      <c r="H488" s="234"/>
      <c r="I488" s="10"/>
      <c r="J488" s="235"/>
      <c r="K488" s="236"/>
      <c r="L488" s="360"/>
      <c r="M488" s="361"/>
      <c r="N488" s="361"/>
    </row>
    <row r="489" spans="1:14" ht="15.75" hidden="1" customHeight="1" outlineLevel="1" thickBot="1" x14ac:dyDescent="0.4">
      <c r="A489" s="10"/>
      <c r="B489" s="759" t="s">
        <v>780</v>
      </c>
      <c r="C489" s="760"/>
      <c r="D489" s="760"/>
      <c r="E489" s="761"/>
      <c r="F489" s="249"/>
      <c r="G489" s="233"/>
      <c r="H489" s="234"/>
      <c r="I489" s="10"/>
      <c r="J489" s="235"/>
      <c r="K489" s="236"/>
      <c r="L489" s="360"/>
      <c r="M489" s="361"/>
      <c r="N489" s="361"/>
    </row>
    <row r="490" spans="1:14" ht="15.75" hidden="1" customHeight="1" outlineLevel="1" thickBot="1" x14ac:dyDescent="0.4">
      <c r="A490" s="10"/>
      <c r="B490" s="759" t="s">
        <v>781</v>
      </c>
      <c r="C490" s="760"/>
      <c r="D490" s="760"/>
      <c r="E490" s="761"/>
      <c r="F490" s="249"/>
      <c r="G490" s="233"/>
      <c r="H490" s="234"/>
      <c r="I490" s="10"/>
      <c r="J490" s="235"/>
      <c r="K490" s="236"/>
      <c r="L490" s="360"/>
      <c r="M490" s="361"/>
      <c r="N490" s="361"/>
    </row>
    <row r="491" spans="1:14" ht="15.75" hidden="1" customHeight="1" outlineLevel="1" thickBot="1" x14ac:dyDescent="0.4">
      <c r="A491" s="10"/>
      <c r="B491" s="759" t="s">
        <v>700</v>
      </c>
      <c r="C491" s="760"/>
      <c r="D491" s="760"/>
      <c r="E491" s="761"/>
      <c r="F491" s="249"/>
      <c r="G491" s="233"/>
      <c r="H491" s="234"/>
      <c r="I491" s="10"/>
      <c r="J491" s="235"/>
      <c r="K491" s="236"/>
      <c r="L491" s="360"/>
      <c r="M491" s="361"/>
      <c r="N491" s="361"/>
    </row>
    <row r="492" spans="1:14" ht="15.75" hidden="1" customHeight="1" outlineLevel="1" thickBot="1" x14ac:dyDescent="0.4">
      <c r="A492" s="10"/>
      <c r="B492" s="759" t="s">
        <v>701</v>
      </c>
      <c r="C492" s="760"/>
      <c r="D492" s="760"/>
      <c r="E492" s="761"/>
      <c r="F492" s="249"/>
      <c r="G492" s="233"/>
      <c r="H492" s="234"/>
      <c r="I492" s="10"/>
      <c r="J492" s="235"/>
      <c r="K492" s="236"/>
      <c r="L492" s="360"/>
      <c r="M492" s="361"/>
      <c r="N492" s="361"/>
    </row>
    <row r="493" spans="1:14" ht="15.75" hidden="1" customHeight="1" outlineLevel="1" thickBot="1" x14ac:dyDescent="0.4">
      <c r="A493" s="10"/>
      <c r="B493" s="759" t="s">
        <v>782</v>
      </c>
      <c r="C493" s="760"/>
      <c r="D493" s="760"/>
      <c r="E493" s="761"/>
      <c r="F493" s="249"/>
      <c r="G493" s="233"/>
      <c r="H493" s="234"/>
      <c r="I493" s="10"/>
      <c r="J493" s="235"/>
      <c r="K493" s="236"/>
      <c r="L493" s="360"/>
      <c r="M493" s="361"/>
      <c r="N493" s="361"/>
    </row>
    <row r="494" spans="1:14" ht="15.75" hidden="1" customHeight="1" outlineLevel="1" thickBot="1" x14ac:dyDescent="0.4">
      <c r="A494" s="10"/>
      <c r="B494" s="759" t="s">
        <v>783</v>
      </c>
      <c r="C494" s="760"/>
      <c r="D494" s="760"/>
      <c r="E494" s="761"/>
      <c r="F494" s="249"/>
      <c r="G494" s="233"/>
      <c r="H494" s="234"/>
      <c r="I494" s="10"/>
      <c r="J494" s="235"/>
      <c r="K494" s="236"/>
      <c r="L494" s="360"/>
      <c r="M494" s="361"/>
      <c r="N494" s="361"/>
    </row>
    <row r="495" spans="1:14" ht="15.75" hidden="1" customHeight="1" outlineLevel="1" thickBot="1" x14ac:dyDescent="0.4">
      <c r="A495" s="10"/>
      <c r="B495" s="759" t="s">
        <v>660</v>
      </c>
      <c r="C495" s="760"/>
      <c r="D495" s="760"/>
      <c r="E495" s="761"/>
      <c r="F495" s="232"/>
      <c r="G495" s="232"/>
      <c r="H495" s="234"/>
      <c r="I495" s="10"/>
      <c r="J495" s="235"/>
      <c r="K495" s="236"/>
      <c r="L495" s="10"/>
      <c r="M495" s="361"/>
      <c r="N495" s="361"/>
    </row>
    <row r="496" spans="1:14" s="221" customFormat="1" ht="15.75" hidden="1" customHeight="1" outlineLevel="1" thickBot="1" x14ac:dyDescent="0.4">
      <c r="A496" s="372"/>
      <c r="B496" s="759" t="s">
        <v>661</v>
      </c>
      <c r="C496" s="760"/>
      <c r="D496" s="760"/>
      <c r="E496" s="761"/>
      <c r="F496" s="239"/>
      <c r="G496" s="232"/>
      <c r="H496" s="234"/>
      <c r="I496" s="10"/>
      <c r="J496" s="235"/>
      <c r="K496" s="236"/>
      <c r="L496" s="360"/>
      <c r="M496" s="364"/>
      <c r="N496" s="364"/>
    </row>
    <row r="497" spans="1:14" ht="15.75" hidden="1" customHeight="1" outlineLevel="1" thickBot="1" x14ac:dyDescent="0.4">
      <c r="A497" s="10"/>
      <c r="B497" s="759" t="s">
        <v>662</v>
      </c>
      <c r="C497" s="760"/>
      <c r="D497" s="760"/>
      <c r="E497" s="761"/>
      <c r="F497" s="240"/>
      <c r="G497" s="241"/>
      <c r="H497" s="234"/>
      <c r="I497" s="10"/>
      <c r="J497" s="235"/>
      <c r="K497" s="236"/>
      <c r="L497" s="360"/>
      <c r="M497" s="361"/>
      <c r="N497" s="361"/>
    </row>
    <row r="498" spans="1:14" ht="15.75" hidden="1" customHeight="1" outlineLevel="1" thickBot="1" x14ac:dyDescent="0.4">
      <c r="A498" s="10"/>
      <c r="B498" s="786"/>
      <c r="C498" s="787"/>
      <c r="D498" s="787"/>
      <c r="E498" s="788"/>
      <c r="F498" s="249"/>
      <c r="G498" s="233"/>
      <c r="H498" s="246"/>
      <c r="I498" s="10"/>
      <c r="J498" s="242"/>
      <c r="K498" s="243"/>
      <c r="L498" s="360"/>
      <c r="M498" s="361"/>
      <c r="N498" s="361"/>
    </row>
    <row r="499" spans="1:14" ht="15.75" hidden="1" customHeight="1" outlineLevel="1" thickBot="1" x14ac:dyDescent="0.4">
      <c r="A499" s="10"/>
      <c r="B499" s="786" t="s">
        <v>663</v>
      </c>
      <c r="C499" s="787"/>
      <c r="D499" s="787"/>
      <c r="E499" s="788"/>
      <c r="F499" s="270"/>
      <c r="G499" s="271"/>
      <c r="H499" s="246"/>
      <c r="I499" s="10"/>
      <c r="J499" s="360"/>
      <c r="K499" s="360"/>
      <c r="L499" s="360"/>
      <c r="M499" s="361"/>
      <c r="N499" s="361"/>
    </row>
    <row r="500" spans="1:14" ht="15.75" hidden="1" customHeight="1" outlineLevel="1" thickBot="1" x14ac:dyDescent="0.4">
      <c r="A500" s="10"/>
      <c r="B500" s="313"/>
      <c r="C500" s="314"/>
      <c r="D500" s="314"/>
      <c r="E500" s="314"/>
      <c r="F500" s="314"/>
      <c r="G500" s="314"/>
      <c r="H500" s="315"/>
      <c r="I500" s="10"/>
      <c r="J500" s="360"/>
      <c r="K500" s="360"/>
      <c r="L500" s="360"/>
      <c r="M500" s="361"/>
      <c r="N500" s="361"/>
    </row>
    <row r="501" spans="1:14" ht="15.75" hidden="1" customHeight="1" outlineLevel="1" thickBot="1" x14ac:dyDescent="0.4">
      <c r="A501" s="10"/>
      <c r="B501" s="792" t="s">
        <v>664</v>
      </c>
      <c r="C501" s="793"/>
      <c r="D501" s="793"/>
      <c r="E501" s="793"/>
      <c r="F501" s="793"/>
      <c r="G501" s="793"/>
      <c r="H501" s="794"/>
      <c r="I501" s="10"/>
      <c r="J501" s="360"/>
      <c r="K501" s="360"/>
      <c r="L501" s="360"/>
      <c r="M501" s="361"/>
      <c r="N501" s="361"/>
    </row>
    <row r="502" spans="1:14" ht="15.75" hidden="1" customHeight="1" outlineLevel="1" thickBot="1" x14ac:dyDescent="0.4">
      <c r="A502" s="360"/>
      <c r="B502" s="359"/>
      <c r="C502" s="359"/>
      <c r="D502" s="359"/>
      <c r="E502" s="359"/>
      <c r="F502" s="359"/>
      <c r="G502" s="359"/>
      <c r="H502" s="359"/>
      <c r="I502" s="360"/>
      <c r="J502" s="360"/>
      <c r="K502" s="360"/>
      <c r="L502" s="360"/>
      <c r="M502" s="361"/>
      <c r="N502" s="361"/>
    </row>
    <row r="503" spans="1:14" ht="15" collapsed="1" thickBot="1" x14ac:dyDescent="0.4">
      <c r="A503" s="363"/>
      <c r="B503" s="771" t="s">
        <v>784</v>
      </c>
      <c r="C503" s="772"/>
      <c r="D503" s="772"/>
      <c r="E503" s="772"/>
      <c r="F503" s="772"/>
      <c r="G503" s="772"/>
      <c r="H503" s="773"/>
      <c r="I503" s="360"/>
      <c r="J503" s="360"/>
      <c r="K503" s="360"/>
      <c r="L503" s="360"/>
      <c r="M503" s="361"/>
      <c r="N503" s="361"/>
    </row>
    <row r="504" spans="1:14" ht="14.25" hidden="1" customHeight="1" outlineLevel="1" x14ac:dyDescent="0.35">
      <c r="A504" s="363"/>
      <c r="B504" s="774" t="s">
        <v>785</v>
      </c>
      <c r="C504" s="775"/>
      <c r="D504" s="775"/>
      <c r="E504" s="775"/>
      <c r="F504" s="775"/>
      <c r="G504" s="775"/>
      <c r="H504" s="776"/>
      <c r="I504" s="360"/>
      <c r="J504" s="360"/>
      <c r="K504" s="360"/>
      <c r="L504" s="360"/>
      <c r="M504" s="361"/>
      <c r="N504" s="361"/>
    </row>
    <row r="505" spans="1:14" ht="24" hidden="1" customHeight="1" outlineLevel="1" thickBot="1" x14ac:dyDescent="0.4">
      <c r="A505" s="363"/>
      <c r="B505" s="777"/>
      <c r="C505" s="778"/>
      <c r="D505" s="778"/>
      <c r="E505" s="778"/>
      <c r="F505" s="778"/>
      <c r="G505" s="778"/>
      <c r="H505" s="779"/>
      <c r="I505" s="360"/>
      <c r="J505" s="360"/>
      <c r="K505" s="360"/>
      <c r="L505" s="360"/>
      <c r="M505" s="361"/>
      <c r="N505" s="361"/>
    </row>
    <row r="506" spans="1:14" ht="15.75" hidden="1" customHeight="1" outlineLevel="1" thickBot="1" x14ac:dyDescent="0.4">
      <c r="A506" s="372"/>
      <c r="B506" s="780"/>
      <c r="C506" s="781"/>
      <c r="D506" s="781"/>
      <c r="E506" s="781"/>
      <c r="F506" s="781"/>
      <c r="G506" s="781"/>
      <c r="H506" s="782"/>
      <c r="I506" s="10"/>
      <c r="J506" s="360"/>
      <c r="K506" s="360"/>
      <c r="L506" s="360"/>
      <c r="M506" s="361"/>
      <c r="N506" s="361"/>
    </row>
    <row r="507" spans="1:14" ht="15.75" hidden="1" customHeight="1" outlineLevel="1" thickBot="1" x14ac:dyDescent="0.4">
      <c r="A507" s="372"/>
      <c r="B507" s="756" t="s">
        <v>650</v>
      </c>
      <c r="C507" s="757"/>
      <c r="D507" s="757"/>
      <c r="E507" s="758"/>
      <c r="F507" s="225"/>
      <c r="G507" s="223"/>
      <c r="H507" s="224"/>
      <c r="I507" s="10"/>
      <c r="J507" s="360"/>
      <c r="K507" s="360"/>
      <c r="L507" s="360"/>
      <c r="M507" s="361"/>
      <c r="N507" s="361"/>
    </row>
    <row r="508" spans="1:14" ht="15.75" hidden="1" customHeight="1" outlineLevel="1" thickBot="1" x14ac:dyDescent="0.4">
      <c r="A508" s="372"/>
      <c r="B508" s="756" t="s">
        <v>651</v>
      </c>
      <c r="C508" s="757"/>
      <c r="D508" s="757"/>
      <c r="E508" s="758"/>
      <c r="F508" s="225"/>
      <c r="G508" s="223"/>
      <c r="H508" s="224"/>
      <c r="I508" s="10"/>
      <c r="J508" s="754" t="s">
        <v>653</v>
      </c>
      <c r="K508" s="755"/>
      <c r="L508" s="360"/>
      <c r="M508" s="361"/>
      <c r="N508" s="361"/>
    </row>
    <row r="509" spans="1:14" ht="57" hidden="1" customHeight="1" outlineLevel="1" thickBot="1" x14ac:dyDescent="0.4">
      <c r="A509" s="372"/>
      <c r="B509" s="756" t="s">
        <v>654</v>
      </c>
      <c r="C509" s="757"/>
      <c r="D509" s="757"/>
      <c r="E509" s="758"/>
      <c r="F509" s="226" t="s">
        <v>655</v>
      </c>
      <c r="G509" s="306" t="s">
        <v>656</v>
      </c>
      <c r="H509" s="226" t="s">
        <v>10</v>
      </c>
      <c r="I509" s="10"/>
      <c r="J509" s="373" t="s">
        <v>657</v>
      </c>
      <c r="K509" s="374" t="s">
        <v>658</v>
      </c>
      <c r="L509" s="360"/>
      <c r="M509" s="361"/>
      <c r="N509" s="361"/>
    </row>
    <row r="510" spans="1:14" ht="15.75" hidden="1" customHeight="1" outlineLevel="1" thickBot="1" x14ac:dyDescent="0.4">
      <c r="A510" s="372"/>
      <c r="B510" s="759" t="s">
        <v>657</v>
      </c>
      <c r="C510" s="760"/>
      <c r="D510" s="760"/>
      <c r="E510" s="761"/>
      <c r="F510" s="248"/>
      <c r="G510" s="228"/>
      <c r="H510" s="229"/>
      <c r="I510" s="10"/>
      <c r="J510" s="230"/>
      <c r="K510" s="236"/>
      <c r="L510" s="360"/>
      <c r="M510" s="361"/>
      <c r="N510" s="361"/>
    </row>
    <row r="511" spans="1:14" ht="15.75" hidden="1" customHeight="1" outlineLevel="1" thickBot="1" x14ac:dyDescent="0.4">
      <c r="A511" s="372"/>
      <c r="B511" s="759" t="s">
        <v>422</v>
      </c>
      <c r="C511" s="760"/>
      <c r="D511" s="760"/>
      <c r="E511" s="761"/>
      <c r="F511" s="249"/>
      <c r="G511" s="233"/>
      <c r="H511" s="234"/>
      <c r="I511" s="10"/>
      <c r="J511" s="235"/>
      <c r="K511" s="236"/>
      <c r="L511" s="360"/>
      <c r="M511" s="361"/>
      <c r="N511" s="361"/>
    </row>
    <row r="512" spans="1:14" ht="15.75" hidden="1" customHeight="1" outlineLevel="1" thickBot="1" x14ac:dyDescent="0.4">
      <c r="A512" s="372"/>
      <c r="B512" s="759" t="s">
        <v>699</v>
      </c>
      <c r="C512" s="760"/>
      <c r="D512" s="760"/>
      <c r="E512" s="761"/>
      <c r="F512" s="249"/>
      <c r="G512" s="233"/>
      <c r="H512" s="234"/>
      <c r="I512" s="10"/>
      <c r="J512" s="235"/>
      <c r="K512" s="236"/>
      <c r="L512" s="360"/>
      <c r="M512" s="361"/>
      <c r="N512" s="361"/>
    </row>
    <row r="513" spans="1:14" ht="15.75" hidden="1" customHeight="1" outlineLevel="1" thickBot="1" x14ac:dyDescent="0.4">
      <c r="A513" s="372"/>
      <c r="B513" s="759" t="s">
        <v>774</v>
      </c>
      <c r="C513" s="760"/>
      <c r="D513" s="760"/>
      <c r="E513" s="761"/>
      <c r="F513" s="249"/>
      <c r="G513" s="233"/>
      <c r="H513" s="234"/>
      <c r="I513" s="10"/>
      <c r="J513" s="235"/>
      <c r="K513" s="236"/>
      <c r="L513" s="360"/>
      <c r="M513" s="361"/>
      <c r="N513" s="361"/>
    </row>
    <row r="514" spans="1:14" ht="15.75" hidden="1" customHeight="1" outlineLevel="1" thickBot="1" x14ac:dyDescent="0.4">
      <c r="A514" s="372"/>
      <c r="B514" s="759" t="s">
        <v>659</v>
      </c>
      <c r="C514" s="760"/>
      <c r="D514" s="760"/>
      <c r="E514" s="761"/>
      <c r="F514" s="249"/>
      <c r="G514" s="233"/>
      <c r="H514" s="234"/>
      <c r="I514" s="10"/>
      <c r="J514" s="235"/>
      <c r="K514" s="236"/>
      <c r="L514" s="360"/>
      <c r="M514" s="361"/>
      <c r="N514" s="361"/>
    </row>
    <row r="515" spans="1:14" ht="15.75" hidden="1" customHeight="1" outlineLevel="1" thickBot="1" x14ac:dyDescent="0.4">
      <c r="A515" s="372"/>
      <c r="B515" s="759" t="s">
        <v>700</v>
      </c>
      <c r="C515" s="760"/>
      <c r="D515" s="760"/>
      <c r="E515" s="761"/>
      <c r="F515" s="254"/>
      <c r="G515" s="238"/>
      <c r="H515" s="234"/>
      <c r="I515" s="10"/>
      <c r="J515" s="235"/>
      <c r="K515" s="236"/>
      <c r="L515" s="360"/>
      <c r="M515" s="361"/>
      <c r="N515" s="361"/>
    </row>
    <row r="516" spans="1:14" ht="15.75" hidden="1" customHeight="1" outlineLevel="1" thickBot="1" x14ac:dyDescent="0.4">
      <c r="A516" s="372"/>
      <c r="B516" s="759" t="s">
        <v>701</v>
      </c>
      <c r="C516" s="760"/>
      <c r="D516" s="760"/>
      <c r="E516" s="761"/>
      <c r="F516" s="254"/>
      <c r="G516" s="238"/>
      <c r="H516" s="234"/>
      <c r="I516" s="10"/>
      <c r="J516" s="235"/>
      <c r="K516" s="236"/>
      <c r="L516" s="360"/>
      <c r="M516" s="361"/>
      <c r="N516" s="361"/>
    </row>
    <row r="517" spans="1:14" ht="15.75" hidden="1" customHeight="1" outlineLevel="1" thickBot="1" x14ac:dyDescent="0.4">
      <c r="A517" s="372"/>
      <c r="B517" s="759" t="s">
        <v>703</v>
      </c>
      <c r="C517" s="760"/>
      <c r="D517" s="760"/>
      <c r="E517" s="761"/>
      <c r="F517" s="254"/>
      <c r="G517" s="238"/>
      <c r="H517" s="234"/>
      <c r="I517" s="10"/>
      <c r="J517" s="235"/>
      <c r="K517" s="236"/>
      <c r="L517" s="360"/>
      <c r="M517" s="361"/>
      <c r="N517" s="361"/>
    </row>
    <row r="518" spans="1:14" ht="15.75" hidden="1" customHeight="1" outlineLevel="1" thickBot="1" x14ac:dyDescent="0.4">
      <c r="A518" s="372"/>
      <c r="B518" s="759" t="s">
        <v>707</v>
      </c>
      <c r="C518" s="760"/>
      <c r="D518" s="760"/>
      <c r="E518" s="761"/>
      <c r="F518" s="254"/>
      <c r="G518" s="238"/>
      <c r="H518" s="234"/>
      <c r="I518" s="10"/>
      <c r="J518" s="235"/>
      <c r="K518" s="236"/>
      <c r="L518" s="360"/>
      <c r="M518" s="361"/>
      <c r="N518" s="361"/>
    </row>
    <row r="519" spans="1:14" ht="15.75" hidden="1" customHeight="1" outlineLevel="1" thickBot="1" x14ac:dyDescent="0.4">
      <c r="A519" s="372"/>
      <c r="B519" s="759" t="s">
        <v>692</v>
      </c>
      <c r="C519" s="760"/>
      <c r="D519" s="760"/>
      <c r="E519" s="761"/>
      <c r="F519" s="249"/>
      <c r="G519" s="249"/>
      <c r="H519" s="234"/>
      <c r="I519" s="10"/>
      <c r="J519" s="235"/>
      <c r="K519" s="236"/>
      <c r="L519" s="10"/>
      <c r="M519" s="361"/>
      <c r="N519" s="361"/>
    </row>
    <row r="520" spans="1:14" s="221" customFormat="1" ht="15.75" hidden="1" customHeight="1" outlineLevel="1" thickBot="1" x14ac:dyDescent="0.4">
      <c r="A520" s="372"/>
      <c r="B520" s="759" t="s">
        <v>660</v>
      </c>
      <c r="C520" s="760"/>
      <c r="D520" s="760"/>
      <c r="E520" s="761"/>
      <c r="F520" s="232"/>
      <c r="G520" s="232"/>
      <c r="H520" s="234"/>
      <c r="I520" s="10"/>
      <c r="J520" s="235"/>
      <c r="K520" s="236"/>
      <c r="L520" s="360"/>
      <c r="M520" s="364"/>
      <c r="N520" s="364"/>
    </row>
    <row r="521" spans="1:14" ht="15.75" hidden="1" customHeight="1" outlineLevel="1" thickBot="1" x14ac:dyDescent="0.4">
      <c r="A521" s="372"/>
      <c r="B521" s="759" t="s">
        <v>661</v>
      </c>
      <c r="C521" s="760"/>
      <c r="D521" s="760"/>
      <c r="E521" s="761"/>
      <c r="F521" s="239"/>
      <c r="G521" s="232"/>
      <c r="H521" s="234"/>
      <c r="I521" s="10"/>
      <c r="J521" s="235"/>
      <c r="K521" s="236"/>
      <c r="L521" s="360"/>
      <c r="M521" s="361"/>
      <c r="N521" s="361"/>
    </row>
    <row r="522" spans="1:14" ht="15.75" hidden="1" customHeight="1" outlineLevel="1" thickBot="1" x14ac:dyDescent="0.4">
      <c r="A522" s="372"/>
      <c r="B522" s="759" t="s">
        <v>662</v>
      </c>
      <c r="C522" s="760"/>
      <c r="D522" s="760"/>
      <c r="E522" s="761"/>
      <c r="F522" s="240"/>
      <c r="G522" s="241"/>
      <c r="H522" s="234"/>
      <c r="I522" s="10"/>
      <c r="J522" s="235"/>
      <c r="K522" s="236"/>
      <c r="L522" s="360"/>
      <c r="M522" s="361"/>
      <c r="N522" s="361"/>
    </row>
    <row r="523" spans="1:14" ht="15.75" hidden="1" customHeight="1" outlineLevel="1" thickBot="1" x14ac:dyDescent="0.4">
      <c r="A523" s="372"/>
      <c r="B523" s="786"/>
      <c r="C523" s="787"/>
      <c r="D523" s="787"/>
      <c r="E523" s="788"/>
      <c r="F523" s="254"/>
      <c r="G523" s="238"/>
      <c r="H523" s="234"/>
      <c r="I523" s="10"/>
      <c r="J523" s="242"/>
      <c r="K523" s="243"/>
      <c r="L523" s="360"/>
      <c r="M523" s="361"/>
      <c r="N523" s="361"/>
    </row>
    <row r="524" spans="1:14" ht="15.75" hidden="1" customHeight="1" outlineLevel="1" thickBot="1" x14ac:dyDescent="0.4">
      <c r="A524" s="372"/>
      <c r="B524" s="759" t="s">
        <v>663</v>
      </c>
      <c r="C524" s="760"/>
      <c r="D524" s="760"/>
      <c r="E524" s="761"/>
      <c r="F524" s="254"/>
      <c r="G524" s="238"/>
      <c r="H524" s="234"/>
      <c r="I524" s="10"/>
      <c r="J524" s="360"/>
      <c r="K524" s="360"/>
      <c r="L524" s="360"/>
      <c r="M524" s="361"/>
      <c r="N524" s="361"/>
    </row>
    <row r="525" spans="1:14" ht="15.75" hidden="1" customHeight="1" outlineLevel="1" thickBot="1" x14ac:dyDescent="0.4">
      <c r="A525" s="372"/>
      <c r="B525" s="313"/>
      <c r="C525" s="314"/>
      <c r="D525" s="314"/>
      <c r="E525" s="314"/>
      <c r="F525" s="314"/>
      <c r="G525" s="314"/>
      <c r="H525" s="315"/>
      <c r="I525" s="10"/>
      <c r="J525" s="360"/>
      <c r="K525" s="360"/>
      <c r="L525" s="360"/>
      <c r="M525" s="361"/>
      <c r="N525" s="361"/>
    </row>
    <row r="526" spans="1:14" ht="15.75" hidden="1" customHeight="1" outlineLevel="1" thickBot="1" x14ac:dyDescent="0.4">
      <c r="A526" s="372"/>
      <c r="B526" s="792" t="s">
        <v>664</v>
      </c>
      <c r="C526" s="793"/>
      <c r="D526" s="793"/>
      <c r="E526" s="793"/>
      <c r="F526" s="793"/>
      <c r="G526" s="793"/>
      <c r="H526" s="794"/>
      <c r="I526" s="10"/>
      <c r="J526" s="360"/>
      <c r="K526" s="360"/>
      <c r="L526" s="360"/>
      <c r="M526" s="361"/>
      <c r="N526" s="361"/>
    </row>
    <row r="527" spans="1:14" ht="15.75" hidden="1" customHeight="1" outlineLevel="1" thickBot="1" x14ac:dyDescent="0.4">
      <c r="A527" s="363"/>
      <c r="B527" s="376"/>
      <c r="C527" s="376"/>
      <c r="D527" s="376"/>
      <c r="E527" s="376"/>
      <c r="F527" s="376"/>
      <c r="G527" s="376"/>
      <c r="H527" s="376"/>
      <c r="I527" s="360"/>
      <c r="J527" s="360"/>
      <c r="K527" s="360"/>
      <c r="L527" s="360"/>
      <c r="M527" s="361"/>
      <c r="N527" s="361"/>
    </row>
    <row r="528" spans="1:14" ht="15" collapsed="1" thickBot="1" x14ac:dyDescent="0.4">
      <c r="A528" s="360"/>
      <c r="B528" s="771" t="s">
        <v>786</v>
      </c>
      <c r="C528" s="772"/>
      <c r="D528" s="772"/>
      <c r="E528" s="772"/>
      <c r="F528" s="772"/>
      <c r="G528" s="772"/>
      <c r="H528" s="773"/>
      <c r="I528" s="360"/>
      <c r="J528" s="360"/>
      <c r="K528" s="360"/>
      <c r="L528" s="360"/>
      <c r="M528" s="361"/>
      <c r="N528" s="361"/>
    </row>
    <row r="529" spans="1:14" ht="15" hidden="1" customHeight="1" outlineLevel="1" x14ac:dyDescent="0.35">
      <c r="A529" s="363"/>
      <c r="B529" s="795" t="s">
        <v>787</v>
      </c>
      <c r="C529" s="796"/>
      <c r="D529" s="796"/>
      <c r="E529" s="796"/>
      <c r="F529" s="796"/>
      <c r="G529" s="796"/>
      <c r="H529" s="797"/>
      <c r="I529" s="360"/>
      <c r="J529" s="360"/>
      <c r="K529" s="360"/>
      <c r="L529" s="360"/>
      <c r="M529" s="361"/>
      <c r="N529" s="361"/>
    </row>
    <row r="530" spans="1:14" ht="23.25" hidden="1" customHeight="1" outlineLevel="1" thickBot="1" x14ac:dyDescent="0.4">
      <c r="A530" s="363"/>
      <c r="B530" s="798"/>
      <c r="C530" s="799"/>
      <c r="D530" s="799"/>
      <c r="E530" s="799"/>
      <c r="F530" s="799"/>
      <c r="G530" s="799"/>
      <c r="H530" s="800"/>
      <c r="I530" s="360"/>
      <c r="J530" s="360"/>
      <c r="K530" s="360"/>
      <c r="L530" s="360"/>
      <c r="M530" s="361"/>
      <c r="N530" s="361"/>
    </row>
    <row r="531" spans="1:14" ht="15.75" hidden="1" customHeight="1" outlineLevel="1" thickBot="1" x14ac:dyDescent="0.4">
      <c r="A531" s="372"/>
      <c r="B531" s="813"/>
      <c r="C531" s="814"/>
      <c r="D531" s="814"/>
      <c r="E531" s="814"/>
      <c r="F531" s="814"/>
      <c r="G531" s="814"/>
      <c r="H531" s="815"/>
      <c r="I531" s="10"/>
      <c r="J531" s="360"/>
      <c r="K531" s="360"/>
      <c r="L531" s="360"/>
      <c r="M531" s="361"/>
      <c r="N531" s="361"/>
    </row>
    <row r="532" spans="1:14" ht="15.75" hidden="1" customHeight="1" outlineLevel="1" thickBot="1" x14ac:dyDescent="0.4">
      <c r="A532" s="372"/>
      <c r="B532" s="807" t="s">
        <v>650</v>
      </c>
      <c r="C532" s="808"/>
      <c r="D532" s="808"/>
      <c r="E532" s="809"/>
      <c r="F532" s="378"/>
      <c r="G532" s="379"/>
      <c r="H532" s="380"/>
      <c r="I532" s="10"/>
      <c r="J532" s="360"/>
      <c r="K532" s="360"/>
      <c r="L532" s="360"/>
      <c r="M532" s="361"/>
      <c r="N532" s="361"/>
    </row>
    <row r="533" spans="1:14" ht="15.75" hidden="1" customHeight="1" outlineLevel="1" thickBot="1" x14ac:dyDescent="0.4">
      <c r="A533" s="372"/>
      <c r="B533" s="807" t="s">
        <v>651</v>
      </c>
      <c r="C533" s="808"/>
      <c r="D533" s="808"/>
      <c r="E533" s="809"/>
      <c r="F533" s="378"/>
      <c r="G533" s="379"/>
      <c r="H533" s="380"/>
      <c r="I533" s="10"/>
      <c r="J533" s="754" t="s">
        <v>653</v>
      </c>
      <c r="K533" s="755"/>
      <c r="L533" s="360"/>
      <c r="M533" s="361"/>
      <c r="N533" s="361"/>
    </row>
    <row r="534" spans="1:14" ht="57" hidden="1" customHeight="1" outlineLevel="1" thickBot="1" x14ac:dyDescent="0.4">
      <c r="A534" s="372"/>
      <c r="B534" s="807" t="s">
        <v>654</v>
      </c>
      <c r="C534" s="808"/>
      <c r="D534" s="808"/>
      <c r="E534" s="809"/>
      <c r="F534" s="226" t="s">
        <v>655</v>
      </c>
      <c r="G534" s="381" t="s">
        <v>656</v>
      </c>
      <c r="H534" s="382" t="s">
        <v>10</v>
      </c>
      <c r="I534" s="10"/>
      <c r="J534" s="373" t="s">
        <v>657</v>
      </c>
      <c r="K534" s="374" t="s">
        <v>658</v>
      </c>
      <c r="L534" s="360"/>
      <c r="M534" s="361"/>
      <c r="N534" s="361"/>
    </row>
    <row r="535" spans="1:14" ht="15.75" hidden="1" customHeight="1" outlineLevel="1" thickBot="1" x14ac:dyDescent="0.4">
      <c r="A535" s="372"/>
      <c r="B535" s="810" t="s">
        <v>657</v>
      </c>
      <c r="C535" s="811"/>
      <c r="D535" s="811"/>
      <c r="E535" s="812"/>
      <c r="F535" s="383"/>
      <c r="G535" s="384"/>
      <c r="H535" s="385"/>
      <c r="I535" s="10"/>
      <c r="J535" s="273"/>
      <c r="K535" s="236"/>
      <c r="L535" s="360"/>
      <c r="M535" s="361"/>
      <c r="N535" s="361"/>
    </row>
    <row r="536" spans="1:14" ht="15.75" hidden="1" customHeight="1" outlineLevel="1" thickBot="1" x14ac:dyDescent="0.4">
      <c r="A536" s="372"/>
      <c r="B536" s="810" t="s">
        <v>422</v>
      </c>
      <c r="C536" s="811"/>
      <c r="D536" s="811"/>
      <c r="E536" s="812"/>
      <c r="F536" s="386"/>
      <c r="G536" s="387"/>
      <c r="H536" s="388"/>
      <c r="I536" s="10"/>
      <c r="J536" s="253"/>
      <c r="K536" s="236"/>
      <c r="L536" s="360"/>
      <c r="M536" s="361"/>
      <c r="N536" s="361"/>
    </row>
    <row r="537" spans="1:14" ht="15.75" hidden="1" customHeight="1" outlineLevel="1" thickBot="1" x14ac:dyDescent="0.4">
      <c r="A537" s="372"/>
      <c r="B537" s="810" t="s">
        <v>702</v>
      </c>
      <c r="C537" s="811"/>
      <c r="D537" s="811"/>
      <c r="E537" s="812"/>
      <c r="F537" s="386"/>
      <c r="G537" s="387"/>
      <c r="H537" s="388"/>
      <c r="I537" s="10"/>
      <c r="J537" s="253"/>
      <c r="K537" s="236"/>
      <c r="L537" s="360"/>
      <c r="M537" s="361"/>
      <c r="N537" s="361"/>
    </row>
    <row r="538" spans="1:14" ht="15.75" hidden="1" customHeight="1" outlineLevel="1" thickBot="1" x14ac:dyDescent="0.4">
      <c r="A538" s="372"/>
      <c r="B538" s="810" t="s">
        <v>659</v>
      </c>
      <c r="C538" s="811"/>
      <c r="D538" s="811"/>
      <c r="E538" s="812"/>
      <c r="F538" s="386"/>
      <c r="G538" s="387"/>
      <c r="H538" s="388"/>
      <c r="I538" s="10"/>
      <c r="J538" s="253"/>
      <c r="K538" s="236"/>
      <c r="L538" s="360"/>
      <c r="M538" s="361"/>
      <c r="N538" s="361"/>
    </row>
    <row r="539" spans="1:14" ht="15.75" hidden="1" customHeight="1" outlineLevel="1" thickBot="1" x14ac:dyDescent="0.4">
      <c r="A539" s="372"/>
      <c r="B539" s="810" t="s">
        <v>692</v>
      </c>
      <c r="C539" s="811"/>
      <c r="D539" s="811"/>
      <c r="E539" s="812"/>
      <c r="F539" s="249"/>
      <c r="G539" s="249"/>
      <c r="H539" s="388"/>
      <c r="I539" s="10"/>
      <c r="J539" s="253"/>
      <c r="K539" s="236"/>
      <c r="L539" s="360"/>
      <c r="M539" s="361"/>
      <c r="N539" s="361"/>
    </row>
    <row r="540" spans="1:14" ht="15.75" hidden="1" customHeight="1" outlineLevel="1" thickBot="1" x14ac:dyDescent="0.4">
      <c r="A540" s="372"/>
      <c r="B540" s="810" t="s">
        <v>700</v>
      </c>
      <c r="C540" s="811"/>
      <c r="D540" s="811"/>
      <c r="E540" s="812"/>
      <c r="F540" s="386"/>
      <c r="G540" s="387"/>
      <c r="H540" s="388"/>
      <c r="I540" s="10"/>
      <c r="J540" s="253"/>
      <c r="K540" s="236"/>
      <c r="L540" s="360"/>
      <c r="M540" s="361"/>
      <c r="N540" s="361"/>
    </row>
    <row r="541" spans="1:14" ht="15.75" hidden="1" customHeight="1" outlineLevel="1" thickBot="1" x14ac:dyDescent="0.4">
      <c r="A541" s="372"/>
      <c r="B541" s="810" t="s">
        <v>701</v>
      </c>
      <c r="C541" s="811"/>
      <c r="D541" s="811"/>
      <c r="E541" s="812"/>
      <c r="F541" s="386"/>
      <c r="G541" s="387"/>
      <c r="H541" s="388"/>
      <c r="I541" s="10"/>
      <c r="J541" s="253"/>
      <c r="K541" s="236"/>
      <c r="L541" s="360"/>
      <c r="M541" s="361"/>
      <c r="N541" s="361"/>
    </row>
    <row r="542" spans="1:14" ht="15.75" hidden="1" customHeight="1" outlineLevel="1" thickBot="1" x14ac:dyDescent="0.4">
      <c r="A542" s="372"/>
      <c r="B542" s="810" t="s">
        <v>788</v>
      </c>
      <c r="C542" s="811"/>
      <c r="D542" s="811"/>
      <c r="E542" s="812"/>
      <c r="F542" s="389"/>
      <c r="G542" s="386"/>
      <c r="H542" s="388"/>
      <c r="I542" s="10"/>
      <c r="J542" s="253"/>
      <c r="K542" s="236"/>
      <c r="L542" s="360"/>
      <c r="M542" s="361"/>
      <c r="N542" s="361"/>
    </row>
    <row r="543" spans="1:14" ht="15.75" hidden="1" customHeight="1" outlineLevel="1" thickBot="1" x14ac:dyDescent="0.4">
      <c r="A543" s="372"/>
      <c r="B543" s="810" t="s">
        <v>789</v>
      </c>
      <c r="C543" s="811"/>
      <c r="D543" s="811"/>
      <c r="E543" s="812"/>
      <c r="F543" s="389"/>
      <c r="G543" s="390"/>
      <c r="H543" s="388"/>
      <c r="I543" s="10"/>
      <c r="J543" s="253"/>
      <c r="K543" s="236"/>
      <c r="L543" s="360"/>
      <c r="M543" s="361"/>
      <c r="N543" s="361"/>
    </row>
    <row r="544" spans="1:14" ht="15.75" hidden="1" customHeight="1" outlineLevel="1" thickBot="1" x14ac:dyDescent="0.4">
      <c r="A544" s="372"/>
      <c r="B544" s="810" t="s">
        <v>660</v>
      </c>
      <c r="C544" s="811"/>
      <c r="D544" s="811"/>
      <c r="E544" s="812"/>
      <c r="F544" s="232"/>
      <c r="G544" s="232"/>
      <c r="H544" s="388"/>
      <c r="I544" s="10"/>
      <c r="J544" s="253"/>
      <c r="K544" s="236"/>
      <c r="L544" s="360"/>
      <c r="M544" s="361"/>
      <c r="N544" s="361"/>
    </row>
    <row r="545" spans="1:14" s="221" customFormat="1" ht="15.75" hidden="1" customHeight="1" outlineLevel="1" thickBot="1" x14ac:dyDescent="0.4">
      <c r="A545" s="372"/>
      <c r="B545" s="759" t="s">
        <v>661</v>
      </c>
      <c r="C545" s="760"/>
      <c r="D545" s="760"/>
      <c r="E545" s="761"/>
      <c r="F545" s="239"/>
      <c r="G545" s="232"/>
      <c r="H545" s="234"/>
      <c r="I545" s="10"/>
      <c r="J545" s="253"/>
      <c r="K545" s="236"/>
      <c r="L545" s="360"/>
      <c r="M545" s="364"/>
      <c r="N545" s="364"/>
    </row>
    <row r="546" spans="1:14" ht="15.75" hidden="1" customHeight="1" outlineLevel="1" thickBot="1" x14ac:dyDescent="0.4">
      <c r="A546" s="372"/>
      <c r="B546" s="810" t="s">
        <v>662</v>
      </c>
      <c r="C546" s="811"/>
      <c r="D546" s="811"/>
      <c r="E546" s="812"/>
      <c r="F546" s="240"/>
      <c r="G546" s="241"/>
      <c r="H546" s="388"/>
      <c r="I546" s="10"/>
      <c r="J546" s="253"/>
      <c r="K546" s="236"/>
      <c r="L546" s="360"/>
      <c r="M546" s="361"/>
      <c r="N546" s="361"/>
    </row>
    <row r="547" spans="1:14" ht="15.75" hidden="1" customHeight="1" outlineLevel="1" thickBot="1" x14ac:dyDescent="0.4">
      <c r="A547" s="372"/>
      <c r="B547" s="816"/>
      <c r="C547" s="817"/>
      <c r="D547" s="817"/>
      <c r="E547" s="818"/>
      <c r="F547" s="386"/>
      <c r="G547" s="387"/>
      <c r="H547" s="388"/>
      <c r="I547" s="10"/>
      <c r="J547" s="250"/>
      <c r="K547" s="243"/>
      <c r="L547" s="360"/>
      <c r="M547" s="361"/>
      <c r="N547" s="361"/>
    </row>
    <row r="548" spans="1:14" ht="15.75" hidden="1" customHeight="1" outlineLevel="1" thickBot="1" x14ac:dyDescent="0.4">
      <c r="A548" s="372"/>
      <c r="B548" s="759" t="s">
        <v>663</v>
      </c>
      <c r="C548" s="760"/>
      <c r="D548" s="760"/>
      <c r="E548" s="761"/>
      <c r="F548" s="386"/>
      <c r="G548" s="387"/>
      <c r="H548" s="388"/>
      <c r="I548" s="10"/>
      <c r="J548" s="360"/>
      <c r="K548" s="360"/>
      <c r="L548" s="360"/>
      <c r="M548" s="361"/>
      <c r="N548" s="361"/>
    </row>
    <row r="549" spans="1:14" ht="15.75" hidden="1" customHeight="1" outlineLevel="1" thickBot="1" x14ac:dyDescent="0.4">
      <c r="A549" s="372"/>
      <c r="B549" s="391"/>
      <c r="C549" s="392"/>
      <c r="D549" s="392"/>
      <c r="E549" s="392"/>
      <c r="F549" s="393"/>
      <c r="G549" s="393"/>
      <c r="H549" s="394"/>
      <c r="I549" s="10"/>
      <c r="J549" s="360"/>
      <c r="K549" s="360"/>
      <c r="L549" s="360"/>
      <c r="M549" s="361"/>
      <c r="N549" s="361"/>
    </row>
    <row r="550" spans="1:14" ht="15.75" hidden="1" customHeight="1" outlineLevel="1" thickBot="1" x14ac:dyDescent="0.4">
      <c r="A550" s="372"/>
      <c r="B550" s="819" t="s">
        <v>664</v>
      </c>
      <c r="C550" s="820"/>
      <c r="D550" s="820"/>
      <c r="E550" s="820"/>
      <c r="F550" s="820"/>
      <c r="G550" s="820"/>
      <c r="H550" s="821"/>
      <c r="I550" s="10"/>
      <c r="J550" s="360"/>
      <c r="K550" s="360"/>
      <c r="L550" s="360"/>
      <c r="M550" s="361"/>
      <c r="N550" s="361"/>
    </row>
    <row r="551" spans="1:14" ht="15" hidden="1" customHeight="1" outlineLevel="1" x14ac:dyDescent="0.35">
      <c r="A551" s="360"/>
      <c r="B551" s="10"/>
      <c r="C551" s="10"/>
      <c r="D551" s="10"/>
      <c r="E551" s="10"/>
      <c r="F551" s="10"/>
      <c r="G551" s="10"/>
      <c r="H551" s="10"/>
      <c r="I551" s="360"/>
      <c r="J551" s="360"/>
      <c r="K551" s="360"/>
      <c r="L551" s="360"/>
      <c r="M551" s="361"/>
      <c r="N551" s="361"/>
    </row>
    <row r="552" spans="1:14" x14ac:dyDescent="0.35">
      <c r="A552" s="395"/>
      <c r="B552" s="395"/>
      <c r="C552" s="395"/>
      <c r="D552" s="395"/>
      <c r="E552" s="395"/>
      <c r="F552" s="395"/>
      <c r="G552" s="395"/>
      <c r="H552" s="395"/>
      <c r="I552" s="395"/>
      <c r="J552" s="361"/>
      <c r="K552" s="361"/>
      <c r="L552" s="361"/>
      <c r="M552" s="361"/>
      <c r="N552" s="361"/>
    </row>
    <row r="553" spans="1:14" x14ac:dyDescent="0.35">
      <c r="A553" s="395"/>
      <c r="B553" s="395"/>
      <c r="C553" s="395"/>
      <c r="D553" s="395"/>
      <c r="E553" s="395"/>
      <c r="F553" s="395"/>
      <c r="G553" s="395"/>
      <c r="H553" s="395"/>
      <c r="I553" s="395"/>
      <c r="J553" s="361"/>
      <c r="K553" s="361"/>
      <c r="L553" s="361"/>
      <c r="M553" s="361"/>
      <c r="N553" s="361"/>
    </row>
    <row r="554" spans="1:14" x14ac:dyDescent="0.35">
      <c r="A554" s="395"/>
      <c r="B554" s="395"/>
      <c r="C554" s="395"/>
      <c r="D554" s="395"/>
      <c r="E554" s="395"/>
      <c r="F554" s="395"/>
      <c r="G554" s="395"/>
      <c r="H554" s="395"/>
      <c r="I554" s="395"/>
      <c r="J554" s="361"/>
      <c r="K554" s="361"/>
      <c r="L554" s="361"/>
      <c r="M554" s="361"/>
      <c r="N554" s="361"/>
    </row>
    <row r="555" spans="1:14" x14ac:dyDescent="0.35">
      <c r="A555" s="395"/>
      <c r="B555" s="395"/>
      <c r="C555" s="395"/>
      <c r="D555" s="395"/>
      <c r="E555" s="395"/>
      <c r="F555" s="395"/>
      <c r="G555" s="395"/>
      <c r="H555" s="395"/>
      <c r="I555" s="395"/>
      <c r="J555" s="361"/>
      <c r="K555" s="361"/>
      <c r="L555" s="361"/>
      <c r="M555" s="361"/>
      <c r="N555" s="361"/>
    </row>
    <row r="556" spans="1:14" x14ac:dyDescent="0.35">
      <c r="A556" s="395"/>
      <c r="B556" s="395"/>
      <c r="C556" s="395"/>
      <c r="D556" s="395"/>
      <c r="E556" s="395"/>
      <c r="F556" s="395"/>
      <c r="G556" s="395"/>
      <c r="H556" s="395"/>
      <c r="I556" s="395"/>
      <c r="J556" s="395"/>
      <c r="K556" s="395"/>
      <c r="L556" s="395"/>
      <c r="M556" s="361"/>
      <c r="N556" s="361"/>
    </row>
  </sheetData>
  <mergeCells count="515">
    <mergeCell ref="B545:E545"/>
    <mergeCell ref="B546:E546"/>
    <mergeCell ref="B547:E547"/>
    <mergeCell ref="B548:E548"/>
    <mergeCell ref="B550:H550"/>
    <mergeCell ref="B539:E539"/>
    <mergeCell ref="B540:E540"/>
    <mergeCell ref="B541:E541"/>
    <mergeCell ref="B542:E542"/>
    <mergeCell ref="B543:E543"/>
    <mergeCell ref="B544:E544"/>
    <mergeCell ref="J533:K533"/>
    <mergeCell ref="B534:E534"/>
    <mergeCell ref="B535:E535"/>
    <mergeCell ref="B536:E536"/>
    <mergeCell ref="B537:E537"/>
    <mergeCell ref="B538:E538"/>
    <mergeCell ref="B526:H526"/>
    <mergeCell ref="B528:H528"/>
    <mergeCell ref="B529:H530"/>
    <mergeCell ref="B531:H531"/>
    <mergeCell ref="B532:E532"/>
    <mergeCell ref="B533:E533"/>
    <mergeCell ref="B519:E519"/>
    <mergeCell ref="B520:E520"/>
    <mergeCell ref="B521:E521"/>
    <mergeCell ref="B522:E522"/>
    <mergeCell ref="B523:E523"/>
    <mergeCell ref="B524:E524"/>
    <mergeCell ref="B513:E513"/>
    <mergeCell ref="B514:E514"/>
    <mergeCell ref="B515:E515"/>
    <mergeCell ref="B516:E516"/>
    <mergeCell ref="B517:E517"/>
    <mergeCell ref="B518:E518"/>
    <mergeCell ref="B508:E508"/>
    <mergeCell ref="J508:K508"/>
    <mergeCell ref="B509:E509"/>
    <mergeCell ref="B510:E510"/>
    <mergeCell ref="B511:E511"/>
    <mergeCell ref="B512:E512"/>
    <mergeCell ref="B499:E499"/>
    <mergeCell ref="B501:H501"/>
    <mergeCell ref="B503:H503"/>
    <mergeCell ref="B504:H505"/>
    <mergeCell ref="B506:H506"/>
    <mergeCell ref="B507:E507"/>
    <mergeCell ref="B493:E493"/>
    <mergeCell ref="B494:E494"/>
    <mergeCell ref="B495:E495"/>
    <mergeCell ref="B496:E496"/>
    <mergeCell ref="B497:E497"/>
    <mergeCell ref="B498:E498"/>
    <mergeCell ref="B487:E487"/>
    <mergeCell ref="B488:E488"/>
    <mergeCell ref="B489:E489"/>
    <mergeCell ref="B490:E490"/>
    <mergeCell ref="B491:E491"/>
    <mergeCell ref="B492:E492"/>
    <mergeCell ref="B481:E481"/>
    <mergeCell ref="B482:E482"/>
    <mergeCell ref="B483:E483"/>
    <mergeCell ref="B484:E484"/>
    <mergeCell ref="B485:E485"/>
    <mergeCell ref="B486:E486"/>
    <mergeCell ref="B475:H475"/>
    <mergeCell ref="B476:H477"/>
    <mergeCell ref="B478:H478"/>
    <mergeCell ref="B479:E479"/>
    <mergeCell ref="B480:E480"/>
    <mergeCell ref="J480:K480"/>
    <mergeCell ref="B467:E467"/>
    <mergeCell ref="B468:E468"/>
    <mergeCell ref="B469:E469"/>
    <mergeCell ref="B470:E470"/>
    <mergeCell ref="B471:E471"/>
    <mergeCell ref="B473:H473"/>
    <mergeCell ref="B461:E461"/>
    <mergeCell ref="B462:E462"/>
    <mergeCell ref="B463:E463"/>
    <mergeCell ref="B464:E464"/>
    <mergeCell ref="B465:E465"/>
    <mergeCell ref="B466:E466"/>
    <mergeCell ref="B456:E456"/>
    <mergeCell ref="B457:E457"/>
    <mergeCell ref="J457:K457"/>
    <mergeCell ref="B458:E458"/>
    <mergeCell ref="B459:E459"/>
    <mergeCell ref="B460:E460"/>
    <mergeCell ref="B447:E447"/>
    <mergeCell ref="B448:E448"/>
    <mergeCell ref="B450:H450"/>
    <mergeCell ref="B452:H452"/>
    <mergeCell ref="B453:H454"/>
    <mergeCell ref="B455:H455"/>
    <mergeCell ref="B441:E441"/>
    <mergeCell ref="B442:E442"/>
    <mergeCell ref="B443:E443"/>
    <mergeCell ref="B444:E444"/>
    <mergeCell ref="B445:E445"/>
    <mergeCell ref="B446:E446"/>
    <mergeCell ref="B435:E435"/>
    <mergeCell ref="B436:E436"/>
    <mergeCell ref="B437:E437"/>
    <mergeCell ref="B438:E438"/>
    <mergeCell ref="B439:E439"/>
    <mergeCell ref="B440:E440"/>
    <mergeCell ref="B430:E430"/>
    <mergeCell ref="B431:E431"/>
    <mergeCell ref="J431:K431"/>
    <mergeCell ref="B432:E432"/>
    <mergeCell ref="B433:E433"/>
    <mergeCell ref="B434:E434"/>
    <mergeCell ref="B421:E421"/>
    <mergeCell ref="B422:E422"/>
    <mergeCell ref="B424:H424"/>
    <mergeCell ref="B426:H426"/>
    <mergeCell ref="B427:H428"/>
    <mergeCell ref="B429:H429"/>
    <mergeCell ref="B415:E415"/>
    <mergeCell ref="B416:E416"/>
    <mergeCell ref="B417:E417"/>
    <mergeCell ref="B418:E418"/>
    <mergeCell ref="B419:E419"/>
    <mergeCell ref="B420:E420"/>
    <mergeCell ref="B409:E409"/>
    <mergeCell ref="B410:E410"/>
    <mergeCell ref="B411:E411"/>
    <mergeCell ref="B412:E412"/>
    <mergeCell ref="B413:E413"/>
    <mergeCell ref="B414:E414"/>
    <mergeCell ref="B403:E403"/>
    <mergeCell ref="B404:E404"/>
    <mergeCell ref="B405:E405"/>
    <mergeCell ref="B406:E406"/>
    <mergeCell ref="B407:E407"/>
    <mergeCell ref="B408:E408"/>
    <mergeCell ref="J397:K397"/>
    <mergeCell ref="B398:E398"/>
    <mergeCell ref="B399:E399"/>
    <mergeCell ref="B400:E400"/>
    <mergeCell ref="B401:E401"/>
    <mergeCell ref="B402:E402"/>
    <mergeCell ref="B390:H390"/>
    <mergeCell ref="B392:H392"/>
    <mergeCell ref="B393:H394"/>
    <mergeCell ref="B395:H395"/>
    <mergeCell ref="B396:E396"/>
    <mergeCell ref="B397:E397"/>
    <mergeCell ref="B383:E383"/>
    <mergeCell ref="B384:E384"/>
    <mergeCell ref="B385:E385"/>
    <mergeCell ref="B386:E386"/>
    <mergeCell ref="B387:E387"/>
    <mergeCell ref="B388:E388"/>
    <mergeCell ref="B377:E377"/>
    <mergeCell ref="B378:E378"/>
    <mergeCell ref="B379:E379"/>
    <mergeCell ref="B380:E380"/>
    <mergeCell ref="B381:E381"/>
    <mergeCell ref="B382:E382"/>
    <mergeCell ref="B372:H372"/>
    <mergeCell ref="B373:E373"/>
    <mergeCell ref="B374:E374"/>
    <mergeCell ref="J374:K374"/>
    <mergeCell ref="B375:E375"/>
    <mergeCell ref="B376:E376"/>
    <mergeCell ref="B364:E364"/>
    <mergeCell ref="B365:E365"/>
    <mergeCell ref="B366:H366"/>
    <mergeCell ref="B367:H367"/>
    <mergeCell ref="B369:H369"/>
    <mergeCell ref="B370:H371"/>
    <mergeCell ref="B358:E358"/>
    <mergeCell ref="B359:E359"/>
    <mergeCell ref="B360:E360"/>
    <mergeCell ref="B361:E361"/>
    <mergeCell ref="B362:E362"/>
    <mergeCell ref="B363:E363"/>
    <mergeCell ref="B352:E352"/>
    <mergeCell ref="B353:E353"/>
    <mergeCell ref="B354:E354"/>
    <mergeCell ref="B355:E355"/>
    <mergeCell ref="B356:E356"/>
    <mergeCell ref="B357:E357"/>
    <mergeCell ref="B347:E347"/>
    <mergeCell ref="J347:K347"/>
    <mergeCell ref="B348:E348"/>
    <mergeCell ref="B349:E349"/>
    <mergeCell ref="B350:E350"/>
    <mergeCell ref="B351:E351"/>
    <mergeCell ref="B339:H339"/>
    <mergeCell ref="B340:H340"/>
    <mergeCell ref="B342:H342"/>
    <mergeCell ref="B343:H344"/>
    <mergeCell ref="B345:H345"/>
    <mergeCell ref="B346:E346"/>
    <mergeCell ref="B332:E332"/>
    <mergeCell ref="B333:E333"/>
    <mergeCell ref="B334:E334"/>
    <mergeCell ref="B335:E335"/>
    <mergeCell ref="B336:E336"/>
    <mergeCell ref="B338:E338"/>
    <mergeCell ref="B326:E326"/>
    <mergeCell ref="B327:E327"/>
    <mergeCell ref="B328:E328"/>
    <mergeCell ref="B329:E329"/>
    <mergeCell ref="B330:E330"/>
    <mergeCell ref="B331:E331"/>
    <mergeCell ref="J320:K320"/>
    <mergeCell ref="B321:E321"/>
    <mergeCell ref="B322:E322"/>
    <mergeCell ref="B323:E323"/>
    <mergeCell ref="B324:E324"/>
    <mergeCell ref="B325:E325"/>
    <mergeCell ref="B313:H313"/>
    <mergeCell ref="B315:H315"/>
    <mergeCell ref="B316:H317"/>
    <mergeCell ref="B318:H318"/>
    <mergeCell ref="B319:E319"/>
    <mergeCell ref="B320:E320"/>
    <mergeCell ref="B306:E306"/>
    <mergeCell ref="B307:E307"/>
    <mergeCell ref="B308:E308"/>
    <mergeCell ref="B309:E309"/>
    <mergeCell ref="B311:E311"/>
    <mergeCell ref="B312:H312"/>
    <mergeCell ref="B300:E300"/>
    <mergeCell ref="B301:E301"/>
    <mergeCell ref="B302:E302"/>
    <mergeCell ref="B303:E303"/>
    <mergeCell ref="B304:E304"/>
    <mergeCell ref="B305:E305"/>
    <mergeCell ref="B294:E294"/>
    <mergeCell ref="B295:E295"/>
    <mergeCell ref="B296:E296"/>
    <mergeCell ref="B297:E297"/>
    <mergeCell ref="B298:E298"/>
    <mergeCell ref="B299:E299"/>
    <mergeCell ref="B288:H289"/>
    <mergeCell ref="B290:H290"/>
    <mergeCell ref="B291:E291"/>
    <mergeCell ref="B292:E292"/>
    <mergeCell ref="J292:K292"/>
    <mergeCell ref="B293:E293"/>
    <mergeCell ref="B280:E280"/>
    <mergeCell ref="B281:E281"/>
    <mergeCell ref="B283:E283"/>
    <mergeCell ref="B284:H284"/>
    <mergeCell ref="B285:H285"/>
    <mergeCell ref="B287:H287"/>
    <mergeCell ref="B274:E274"/>
    <mergeCell ref="B275:E275"/>
    <mergeCell ref="B276:E276"/>
    <mergeCell ref="B277:E277"/>
    <mergeCell ref="B278:E278"/>
    <mergeCell ref="B279:E279"/>
    <mergeCell ref="B268:E268"/>
    <mergeCell ref="B269:E269"/>
    <mergeCell ref="B270:E270"/>
    <mergeCell ref="B271:E271"/>
    <mergeCell ref="B272:E272"/>
    <mergeCell ref="B273:E273"/>
    <mergeCell ref="B263:E263"/>
    <mergeCell ref="J263:K263"/>
    <mergeCell ref="B264:E264"/>
    <mergeCell ref="B265:E265"/>
    <mergeCell ref="B266:E266"/>
    <mergeCell ref="B267:E267"/>
    <mergeCell ref="B254:E254"/>
    <mergeCell ref="B256:H256"/>
    <mergeCell ref="B258:H258"/>
    <mergeCell ref="B259:H260"/>
    <mergeCell ref="B261:H261"/>
    <mergeCell ref="B262:E262"/>
    <mergeCell ref="B247:E247"/>
    <mergeCell ref="B248:E248"/>
    <mergeCell ref="B249:E249"/>
    <mergeCell ref="B250:E250"/>
    <mergeCell ref="B251:E251"/>
    <mergeCell ref="B252:E252"/>
    <mergeCell ref="B241:E241"/>
    <mergeCell ref="B242:E242"/>
    <mergeCell ref="B243:E243"/>
    <mergeCell ref="B244:E244"/>
    <mergeCell ref="B245:E245"/>
    <mergeCell ref="B246:E246"/>
    <mergeCell ref="B235:H236"/>
    <mergeCell ref="B237:H237"/>
    <mergeCell ref="B238:E238"/>
    <mergeCell ref="B239:E239"/>
    <mergeCell ref="J239:K239"/>
    <mergeCell ref="B240:E240"/>
    <mergeCell ref="B227:E227"/>
    <mergeCell ref="B228:E228"/>
    <mergeCell ref="B230:E230"/>
    <mergeCell ref="B231:H231"/>
    <mergeCell ref="B232:H232"/>
    <mergeCell ref="B234:H234"/>
    <mergeCell ref="B221:E221"/>
    <mergeCell ref="B222:E222"/>
    <mergeCell ref="B223:E223"/>
    <mergeCell ref="B224:E224"/>
    <mergeCell ref="B225:E225"/>
    <mergeCell ref="B226:E226"/>
    <mergeCell ref="J215:K215"/>
    <mergeCell ref="B216:E216"/>
    <mergeCell ref="B217:E217"/>
    <mergeCell ref="B218:E218"/>
    <mergeCell ref="B219:E219"/>
    <mergeCell ref="B220:E220"/>
    <mergeCell ref="B208:H208"/>
    <mergeCell ref="B210:H210"/>
    <mergeCell ref="B211:H212"/>
    <mergeCell ref="B213:H213"/>
    <mergeCell ref="B214:E214"/>
    <mergeCell ref="B215:E215"/>
    <mergeCell ref="B201:E201"/>
    <mergeCell ref="B202:E202"/>
    <mergeCell ref="B203:E203"/>
    <mergeCell ref="B204:E204"/>
    <mergeCell ref="B205:E205"/>
    <mergeCell ref="B206:E206"/>
    <mergeCell ref="B195:E195"/>
    <mergeCell ref="B196:E196"/>
    <mergeCell ref="B197:E197"/>
    <mergeCell ref="B198:E198"/>
    <mergeCell ref="B199:E199"/>
    <mergeCell ref="B200:E200"/>
    <mergeCell ref="B189:E189"/>
    <mergeCell ref="B190:E190"/>
    <mergeCell ref="B191:E191"/>
    <mergeCell ref="B192:E192"/>
    <mergeCell ref="B193:E193"/>
    <mergeCell ref="B194:E194"/>
    <mergeCell ref="B183:E183"/>
    <mergeCell ref="B184:E184"/>
    <mergeCell ref="B185:E185"/>
    <mergeCell ref="B186:E186"/>
    <mergeCell ref="B187:E187"/>
    <mergeCell ref="B188:E188"/>
    <mergeCell ref="B178:E178"/>
    <mergeCell ref="J178:K178"/>
    <mergeCell ref="B179:E179"/>
    <mergeCell ref="B180:E180"/>
    <mergeCell ref="B181:E181"/>
    <mergeCell ref="B182:E182"/>
    <mergeCell ref="B169:E169"/>
    <mergeCell ref="B171:H171"/>
    <mergeCell ref="B173:H173"/>
    <mergeCell ref="B174:H175"/>
    <mergeCell ref="B176:H176"/>
    <mergeCell ref="B177:E177"/>
    <mergeCell ref="B163:E163"/>
    <mergeCell ref="B164:E164"/>
    <mergeCell ref="B165:E165"/>
    <mergeCell ref="B166:E166"/>
    <mergeCell ref="B167:E167"/>
    <mergeCell ref="B168:E168"/>
    <mergeCell ref="B157:E157"/>
    <mergeCell ref="B158:E158"/>
    <mergeCell ref="B159:E159"/>
    <mergeCell ref="B160:E160"/>
    <mergeCell ref="B161:E161"/>
    <mergeCell ref="B162:E162"/>
    <mergeCell ref="B152:E152"/>
    <mergeCell ref="B153:E153"/>
    <mergeCell ref="J153:K153"/>
    <mergeCell ref="B154:E154"/>
    <mergeCell ref="B155:E155"/>
    <mergeCell ref="B156:E156"/>
    <mergeCell ref="B144:E144"/>
    <mergeCell ref="B145:H145"/>
    <mergeCell ref="B146:H146"/>
    <mergeCell ref="B148:H148"/>
    <mergeCell ref="B149:H150"/>
    <mergeCell ref="B151:H151"/>
    <mergeCell ref="B138:E138"/>
    <mergeCell ref="B139:E139"/>
    <mergeCell ref="B140:E140"/>
    <mergeCell ref="B141:E141"/>
    <mergeCell ref="B142:E142"/>
    <mergeCell ref="B143:E143"/>
    <mergeCell ref="B132:E132"/>
    <mergeCell ref="B133:E133"/>
    <mergeCell ref="B134:E134"/>
    <mergeCell ref="B135:E135"/>
    <mergeCell ref="B136:E136"/>
    <mergeCell ref="B137:E137"/>
    <mergeCell ref="B126:E126"/>
    <mergeCell ref="B127:E127"/>
    <mergeCell ref="B128:E128"/>
    <mergeCell ref="B129:E129"/>
    <mergeCell ref="B130:E130"/>
    <mergeCell ref="B131:E131"/>
    <mergeCell ref="B120:E120"/>
    <mergeCell ref="B121:E121"/>
    <mergeCell ref="B122:E122"/>
    <mergeCell ref="B123:E123"/>
    <mergeCell ref="B124:E124"/>
    <mergeCell ref="B125:E125"/>
    <mergeCell ref="B115:E115"/>
    <mergeCell ref="J115:K115"/>
    <mergeCell ref="B116:E116"/>
    <mergeCell ref="B117:E117"/>
    <mergeCell ref="B118:E118"/>
    <mergeCell ref="B119:E119"/>
    <mergeCell ref="B107:H107"/>
    <mergeCell ref="B108:H108"/>
    <mergeCell ref="B110:H110"/>
    <mergeCell ref="B111:H112"/>
    <mergeCell ref="B113:H113"/>
    <mergeCell ref="B114:E114"/>
    <mergeCell ref="B101:E101"/>
    <mergeCell ref="B102:E102"/>
    <mergeCell ref="B103:E103"/>
    <mergeCell ref="B104:E104"/>
    <mergeCell ref="B105:E105"/>
    <mergeCell ref="B106:E106"/>
    <mergeCell ref="B96:E96"/>
    <mergeCell ref="J96:K96"/>
    <mergeCell ref="B97:E97"/>
    <mergeCell ref="B98:E98"/>
    <mergeCell ref="B99:E99"/>
    <mergeCell ref="B100:E100"/>
    <mergeCell ref="B88:H88"/>
    <mergeCell ref="B89:H89"/>
    <mergeCell ref="B91:H91"/>
    <mergeCell ref="B92:H93"/>
    <mergeCell ref="B94:H94"/>
    <mergeCell ref="B95:E95"/>
    <mergeCell ref="B82:E82"/>
    <mergeCell ref="B83:E83"/>
    <mergeCell ref="B84:E84"/>
    <mergeCell ref="B85:E85"/>
    <mergeCell ref="B86:E86"/>
    <mergeCell ref="B87:E87"/>
    <mergeCell ref="B77:H77"/>
    <mergeCell ref="B78:E78"/>
    <mergeCell ref="B79:E79"/>
    <mergeCell ref="J79:K79"/>
    <mergeCell ref="B80:E80"/>
    <mergeCell ref="B81:E81"/>
    <mergeCell ref="B69:E69"/>
    <mergeCell ref="B70:E70"/>
    <mergeCell ref="B71:H71"/>
    <mergeCell ref="B72:H72"/>
    <mergeCell ref="B74:H74"/>
    <mergeCell ref="B75:H76"/>
    <mergeCell ref="B63:E63"/>
    <mergeCell ref="B64:E64"/>
    <mergeCell ref="B65:E65"/>
    <mergeCell ref="B66:E66"/>
    <mergeCell ref="B67:E67"/>
    <mergeCell ref="B68:E68"/>
    <mergeCell ref="B57:E57"/>
    <mergeCell ref="B58:E58"/>
    <mergeCell ref="B59:E59"/>
    <mergeCell ref="B60:E60"/>
    <mergeCell ref="B61:E61"/>
    <mergeCell ref="B62:E62"/>
    <mergeCell ref="B51:E51"/>
    <mergeCell ref="B52:E52"/>
    <mergeCell ref="B53:E53"/>
    <mergeCell ref="B54:E54"/>
    <mergeCell ref="B55:E55"/>
    <mergeCell ref="B56:E56"/>
    <mergeCell ref="B46:H46"/>
    <mergeCell ref="B47:E47"/>
    <mergeCell ref="B48:E48"/>
    <mergeCell ref="J48:K48"/>
    <mergeCell ref="B49:E49"/>
    <mergeCell ref="B50:E50"/>
    <mergeCell ref="B38:E38"/>
    <mergeCell ref="B39:E39"/>
    <mergeCell ref="B40:H40"/>
    <mergeCell ref="B41:H41"/>
    <mergeCell ref="B43:H43"/>
    <mergeCell ref="B44:H45"/>
    <mergeCell ref="B32:E32"/>
    <mergeCell ref="B33:E33"/>
    <mergeCell ref="B34:E34"/>
    <mergeCell ref="B35:E35"/>
    <mergeCell ref="B36:E36"/>
    <mergeCell ref="B37:E37"/>
    <mergeCell ref="B26:E26"/>
    <mergeCell ref="B27:E27"/>
    <mergeCell ref="B28:E28"/>
    <mergeCell ref="B29:E29"/>
    <mergeCell ref="B30:E30"/>
    <mergeCell ref="B31:E31"/>
    <mergeCell ref="B20:E20"/>
    <mergeCell ref="B21:E21"/>
    <mergeCell ref="B22:E22"/>
    <mergeCell ref="B23:E23"/>
    <mergeCell ref="B24:E24"/>
    <mergeCell ref="B25:E25"/>
    <mergeCell ref="B15:E15"/>
    <mergeCell ref="B16:E16"/>
    <mergeCell ref="B17:E17"/>
    <mergeCell ref="B2:G5"/>
    <mergeCell ref="H2:H5"/>
    <mergeCell ref="B6:C6"/>
    <mergeCell ref="D6:H6"/>
    <mergeCell ref="B7:C7"/>
    <mergeCell ref="D7:H7"/>
    <mergeCell ref="J17:K17"/>
    <mergeCell ref="B18:E18"/>
    <mergeCell ref="B19:E19"/>
    <mergeCell ref="B8:H8"/>
    <mergeCell ref="B9:H9"/>
    <mergeCell ref="B10:H10"/>
    <mergeCell ref="B11:H11"/>
    <mergeCell ref="B12:H13"/>
    <mergeCell ref="B14:H14"/>
  </mergeCells>
  <conditionalFormatting sqref="B11:H11">
    <cfRule type="expression" dxfId="19" priority="14">
      <formula>COUNTA($F$19:$H$39)&gt;=1</formula>
    </cfRule>
  </conditionalFormatting>
  <conditionalFormatting sqref="B74:H74">
    <cfRule type="expression" dxfId="18" priority="13">
      <formula>COUNTA($F$81:$H$87)&gt;=1</formula>
    </cfRule>
  </conditionalFormatting>
  <conditionalFormatting sqref="B91:H91">
    <cfRule type="expression" dxfId="17" priority="12">
      <formula>COUNTA($F$98:$H$106)&gt;=1</formula>
    </cfRule>
  </conditionalFormatting>
  <conditionalFormatting sqref="B148:H148">
    <cfRule type="expression" dxfId="16" priority="11">
      <formula>COUNTA($F$155:$H$169)</formula>
    </cfRule>
  </conditionalFormatting>
  <conditionalFormatting sqref="B173:H173">
    <cfRule type="expression" dxfId="15" priority="10">
      <formula>COUNTA($F$180:$H$206)&gt;=1</formula>
    </cfRule>
  </conditionalFormatting>
  <conditionalFormatting sqref="B234:H234">
    <cfRule type="expression" dxfId="14" priority="9">
      <formula>COUNTA($F$241:$H$254)&gt;=1</formula>
    </cfRule>
  </conditionalFormatting>
  <conditionalFormatting sqref="B258:H258">
    <cfRule type="expression" dxfId="13" priority="8">
      <formula>COUNTA($F$265:$H$283)&gt;=1</formula>
    </cfRule>
  </conditionalFormatting>
  <conditionalFormatting sqref="B287:H287">
    <cfRule type="expression" dxfId="12" priority="7">
      <formula>COUNTA($F$294:$H$311)&gt;=1</formula>
    </cfRule>
  </conditionalFormatting>
  <conditionalFormatting sqref="B392:H392">
    <cfRule type="expression" dxfId="11" priority="6">
      <formula>COUNTA($F$399:$H$422)&gt;=1</formula>
    </cfRule>
  </conditionalFormatting>
  <conditionalFormatting sqref="B426:H426">
    <cfRule type="expression" dxfId="10" priority="5">
      <formula>COUNTA($F$433:$H$448)&gt;=1</formula>
    </cfRule>
  </conditionalFormatting>
  <conditionalFormatting sqref="B452:H452">
    <cfRule type="expression" dxfId="9" priority="4">
      <formula>COUNTA($F$459:$H$471)&gt;=1</formula>
    </cfRule>
  </conditionalFormatting>
  <conditionalFormatting sqref="B475:H475">
    <cfRule type="expression" dxfId="8" priority="3">
      <formula>COUNTA($F$482:$H$499)&gt;=1</formula>
    </cfRule>
  </conditionalFormatting>
  <conditionalFormatting sqref="B503:H503">
    <cfRule type="expression" dxfId="7" priority="2">
      <formula>COUNTA($F$510:$H$524)&gt;=1</formula>
    </cfRule>
  </conditionalFormatting>
  <conditionalFormatting sqref="B528:H528">
    <cfRule type="expression" dxfId="6" priority="1">
      <formula>COUNTA($F$535:$H$548)&gt;=1</formula>
    </cfRule>
  </conditionalFormatting>
  <conditionalFormatting sqref="B342:H342">
    <cfRule type="expression" dxfId="5" priority="15">
      <formula>COUNTA($F$349:$H$365)&gt;=1</formula>
    </cfRule>
  </conditionalFormatting>
  <conditionalFormatting sqref="B315:H315">
    <cfRule type="expression" dxfId="4" priority="16">
      <formula>COUNTA($F$322:$H$338)&gt;=1</formula>
    </cfRule>
  </conditionalFormatting>
  <conditionalFormatting sqref="B210:H210">
    <cfRule type="expression" dxfId="3" priority="17">
      <formula>COUNTA($F$217:$H$230)&gt;=1</formula>
    </cfRule>
  </conditionalFormatting>
  <conditionalFormatting sqref="B43:H43">
    <cfRule type="expression" dxfId="2" priority="18">
      <formula>COUNTA($F$50:$H$70)&gt;=1</formula>
    </cfRule>
  </conditionalFormatting>
  <conditionalFormatting sqref="B369:H369">
    <cfRule type="expression" dxfId="1" priority="19">
      <formula>COUNTA($F$376:$H$384)</formula>
    </cfRule>
  </conditionalFormatting>
  <conditionalFormatting sqref="B110:H110">
    <cfRule type="expression" dxfId="0" priority="20">
      <formula>COUNTA($F$117:$H$144)&gt;=1</formula>
    </cfRule>
  </conditionalFormatting>
  <dataValidations count="2">
    <dataValidation allowBlank="1" showErrorMessage="1" sqref="C6:E9 C549:E1048576 C389:E398 C255:E264 C1:E1 C108:E116 C40:E49 C89:E100 C146:E154 C104:E104 C170:E179 C11:E18 B1:B2 C525:E534 C231:E240 C71:E80 C207:E216 C471:E481 C284:E293 C500:E509 C312:E321 C339:E348 C366:E375 C449:E458 C423:E432 B6:B1048576" xr:uid="{00000000-0002-0000-0B00-000000000000}"/>
    <dataValidation type="list" allowBlank="1" showInputMessage="1" showErrorMessage="1" sqref="F17 F48 F79 F96 F115 F153 F178 F215 F239 F263 F292 F320 F347 F397 F431 F457 F480 F533 F508 F374" xr:uid="{00000000-0002-0000-0B00-000001000000}">
      <formula1>"New CI, Update CI"</formula1>
    </dataValidation>
  </dataValidations>
  <pageMargins left="0.7" right="0.7" top="0.75" bottom="0.75" header="0.3" footer="0.3"/>
  <pageSetup scale="90" orientation="landscape" r:id="rId1"/>
  <drawing r:id="rId2"/>
  <extLst>
    <ext xmlns:x14="http://schemas.microsoft.com/office/spreadsheetml/2009/9/main" uri="{CCE6A557-97BC-4b89-ADB6-D9C93CAAB3DF}">
      <x14:dataValidations xmlns:xm="http://schemas.microsoft.com/office/excel/2006/main" count="21">
        <x14:dataValidation type="list" allowBlank="1" showInputMessage="1" showErrorMessage="1" xr:uid="{00000000-0002-0000-0B00-000002000000}">
          <x14:formula1>
            <xm:f>'CMDB DATA'!$G$2:$G$20</xm:f>
          </x14:formula1>
          <xm:sqref>F25:G25 F68:G68 F85:G85 F104:G104 F142:G142 F167:G167 F204:G204 F228:G228 F252:G252 F281:G281 F309:G309 F336:G336 F363:G363 F386:G386 F420:G420 F446:G446 F469:G469 F497:G497 F522:G522 F546:G546</xm:sqref>
        </x14:dataValidation>
        <x14:dataValidation type="list" allowBlank="1" showInputMessage="1" showErrorMessage="1" xr:uid="{00000000-0002-0000-0B00-000003000000}">
          <x14:formula1>
            <xm:f>'CMDB DATA'!$A$46:$A$49</xm:f>
          </x14:formula1>
          <xm:sqref>F63:G63</xm:sqref>
        </x14:dataValidation>
        <x14:dataValidation type="list" allowBlank="1" showInputMessage="1" showErrorMessage="1" xr:uid="{00000000-0002-0000-0B00-000004000000}">
          <x14:formula1>
            <xm:f>'CMDB DATA'!$N$2:$N$16</xm:f>
          </x14:formula1>
          <xm:sqref>K19:K38 K50:K69 K81:K86 K98:K105 K117:K143 K155:K168 K180:K205 K217:K229 K349:K364 K376:K387 K399:K421 K459:K470 K433:K447 K482:K498 K510:K523 K241:K253 K265:K282 K294:K310 K322:K337 K535:K547</xm:sqref>
        </x14:dataValidation>
        <x14:dataValidation type="list" allowBlank="1" showInputMessage="1" showErrorMessage="1" xr:uid="{00000000-0002-0000-0B00-000005000000}">
          <x14:formula1>
            <xm:f>'CMDB DATA'!$J$2:$J$3</xm:f>
          </x14:formula1>
          <xm:sqref>F407:G407</xm:sqref>
        </x14:dataValidation>
        <x14:dataValidation type="list" allowBlank="1" showInputMessage="1" showErrorMessage="1" xr:uid="{00000000-0002-0000-0B00-000006000000}">
          <x14:formula1>
            <xm:f>'CMDB DATA'!$D$2:$D$19</xm:f>
          </x14:formula1>
          <xm:sqref>F61:G61</xm:sqref>
        </x14:dataValidation>
        <x14:dataValidation type="list" allowBlank="1" showInputMessage="1" showErrorMessage="1" xr:uid="{00000000-0002-0000-0B00-000007000000}">
          <x14:formula1>
            <xm:f>'CMDB DATA'!$A$96:$A$98</xm:f>
          </x14:formula1>
          <xm:sqref>F62:G62</xm:sqref>
        </x14:dataValidation>
        <x14:dataValidation type="list" allowBlank="1" showInputMessage="1" showErrorMessage="1" xr:uid="{00000000-0002-0000-0B00-000008000000}">
          <x14:formula1>
            <xm:f>'CMDB DATA'!$A$214:$A$215</xm:f>
          </x14:formula1>
          <xm:sqref>F65:G65</xm:sqref>
        </x14:dataValidation>
        <x14:dataValidation type="list" allowBlank="1" showInputMessage="1" showErrorMessage="1" xr:uid="{00000000-0002-0000-0B00-000009000000}">
          <x14:formula1>
            <xm:f>'CMDB DATA'!$A$67:$A$70</xm:f>
          </x14:formula1>
          <xm:sqref>F197:G197</xm:sqref>
        </x14:dataValidation>
        <x14:dataValidation type="list" allowBlank="1" showInputMessage="1" showErrorMessage="1" xr:uid="{00000000-0002-0000-0B00-00000A000000}">
          <x14:formula1>
            <xm:f>'CMDB DATA'!$A$2:$A$7</xm:f>
          </x14:formula1>
          <xm:sqref>F84:G84 F141:G141 F166:G166 F203:G203 F227:G227 F251:G251 F280:G280 F308:G308 F335:G335 F362:G362 F385:G385 F419:G419 F445:G445 F468:G468 F24:G24 F545:G545 F496:G496 F103:G103 F521:G521</xm:sqref>
        </x14:dataValidation>
        <x14:dataValidation type="list" allowBlank="1" showInputMessage="1" showErrorMessage="1" xr:uid="{00000000-0002-0000-0B00-00000B000000}">
          <x14:formula1>
            <xm:f>'CMDB DATA'!$A$218:$A$219</xm:f>
          </x14:formula1>
          <xm:sqref>F543:G543</xm:sqref>
        </x14:dataValidation>
        <x14:dataValidation type="list" allowBlank="1" showInputMessage="1" showErrorMessage="1" xr:uid="{00000000-0002-0000-0B00-00000C000000}">
          <x14:formula1>
            <xm:f>'CMDB DATA'!$A$61:$A$64</xm:f>
          </x14:formula1>
          <xm:sqref>F245:G245 F298:G298 F355:G355</xm:sqref>
        </x14:dataValidation>
        <x14:dataValidation type="list" allowBlank="1" showInputMessage="1" showErrorMessage="1" xr:uid="{00000000-0002-0000-0B00-00000D000000}">
          <x14:formula1>
            <xm:f>'CMDB DATA'!$A$39:$A$41</xm:f>
          </x14:formula1>
          <xm:sqref>F135:G135</xm:sqref>
        </x14:dataValidation>
        <x14:dataValidation type="list" allowBlank="1" showInputMessage="1" showErrorMessage="1" xr:uid="{00000000-0002-0000-0B00-00000E000000}">
          <x14:formula1>
            <xm:f>'CMDB DATA'!$A$19:$A$22</xm:f>
          </x14:formula1>
          <xm:sqref>F23:G23 F544:G544 F140:G140 F165:G165 F202:G202 F226:G226 F250:G250 F279:G279 F307:G307 F334:G334 F361:G361 F384:G384 F418:G418 F444:G444 F467:G467 F495:G495 F67:G67 F102:G102 F520:G520</xm:sqref>
        </x14:dataValidation>
        <x14:dataValidation type="list" allowBlank="1" showInputMessage="1" showErrorMessage="1" xr:uid="{00000000-0002-0000-0B00-00000F000000}">
          <x14:formula1>
            <xm:f>'CMDB DATA'!$A$29:$A$36</xm:f>
          </x14:formula1>
          <xm:sqref>F134:G134</xm:sqref>
        </x14:dataValidation>
        <x14:dataValidation type="list" allowBlank="1" showInputMessage="1" showErrorMessage="1" xr:uid="{00000000-0002-0000-0B00-000010000000}">
          <x14:formula1>
            <xm:f>'CMDB DATA'!$A$25:$A$26</xm:f>
          </x14:formula1>
          <xm:sqref>F129:G129</xm:sqref>
        </x14:dataValidation>
        <x14:dataValidation type="list" allowBlank="1" showInputMessage="1" showErrorMessage="1" xr:uid="{00000000-0002-0000-0B00-000011000000}">
          <x14:formula1>
            <xm:f>'CMDB DATA'!$A$101:$A$104</xm:f>
          </x14:formula1>
          <xm:sqref>F60:G60</xm:sqref>
        </x14:dataValidation>
        <x14:dataValidation type="list" allowBlank="1" showInputMessage="1" showErrorMessage="1" xr:uid="{00000000-0002-0000-0B00-000012000000}">
          <x14:formula1>
            <xm:f>'CMDB DATA'!$A$210:$A$211</xm:f>
          </x14:formula1>
          <xm:sqref>F139:G139 F201:G201 F66:G66</xm:sqref>
        </x14:dataValidation>
        <x14:dataValidation type="list" allowBlank="1" showInputMessage="1" showErrorMessage="1" xr:uid="{00000000-0002-0000-0B00-000013000000}">
          <x14:formula1>
            <xm:f>'CMDB DATA'!$A$129:$A$193</xm:f>
          </x14:formula1>
          <xm:sqref>F83:G83 F137:G137 F162:G162 F200:G200 F224:G224 F248:G248 F278:G278 F306:G306 F333:G333 F360:G360 F383:G383 F405:G405 F442:G442 F485:G485 F539:G539 F519:G519</xm:sqref>
        </x14:dataValidation>
        <x14:dataValidation type="list" allowBlank="1" showInputMessage="1" showErrorMessage="1" xr:uid="{00000000-0002-0000-0B00-000014000000}">
          <x14:formula1>
            <xm:f>'CMDB DATA'!$A$73:$A$75</xm:f>
          </x14:formula1>
          <xm:sqref>F100:G100</xm:sqref>
        </x14:dataValidation>
        <x14:dataValidation type="list" allowBlank="1" showInputMessage="1" showErrorMessage="1" xr:uid="{00000000-0002-0000-0B00-000015000000}">
          <x14:formula1>
            <xm:f>'CMDB DATA'!$A$78:$A$81</xm:f>
          </x14:formula1>
          <xm:sqref>F101:G101</xm:sqref>
        </x14:dataValidation>
        <x14:dataValidation type="list" allowBlank="1" showInputMessage="1" showErrorMessage="1" xr:uid="{00000000-0002-0000-0B00-000016000000}">
          <x14:formula1>
            <xm:f>'CMDB DATA'!$A$84:$A$88</xm:f>
          </x14:formula1>
          <xm:sqref>F486:G486 F305:G305 F332:G332 F359:G359 F403:G403 F277:G277</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0">
    <tabColor rgb="FFFFC000"/>
  </sheetPr>
  <dimension ref="A2:AP550"/>
  <sheetViews>
    <sheetView showGridLines="0" showZeros="0" zoomScale="85" zoomScaleNormal="85" zoomScaleSheetLayoutView="70" workbookViewId="0">
      <selection activeCell="H11" sqref="H11"/>
    </sheetView>
  </sheetViews>
  <sheetFormatPr defaultColWidth="9.1796875" defaultRowHeight="14.5" x14ac:dyDescent="0.35"/>
  <cols>
    <col min="1" max="1" width="1.81640625" style="157" customWidth="1"/>
    <col min="2" max="2" width="14.54296875" style="157" customWidth="1"/>
    <col min="3" max="3" width="16" style="157" customWidth="1"/>
    <col min="4" max="4" width="57.54296875" style="157" customWidth="1"/>
    <col min="5" max="5" width="2.1796875" style="157" customWidth="1"/>
    <col min="6" max="10" width="9.1796875" style="160" customWidth="1"/>
    <col min="11" max="42" width="9.1796875" style="160"/>
    <col min="43" max="16384" width="9.1796875" style="159"/>
  </cols>
  <sheetData>
    <row r="2" spans="2:42" ht="36" customHeight="1" x14ac:dyDescent="0.35">
      <c r="B2" s="285" t="s">
        <v>790</v>
      </c>
      <c r="C2" s="286"/>
      <c r="D2" s="286"/>
    </row>
    <row r="3" spans="2:42" ht="11.25" customHeight="1" x14ac:dyDescent="0.35">
      <c r="B3" s="285"/>
      <c r="C3" s="287"/>
      <c r="D3" s="287"/>
    </row>
    <row r="4" spans="2:42" ht="39" customHeight="1" x14ac:dyDescent="0.35">
      <c r="B4" s="826" t="s">
        <v>791</v>
      </c>
      <c r="C4" s="826"/>
      <c r="D4" s="826"/>
    </row>
    <row r="5" spans="2:42" x14ac:dyDescent="0.35">
      <c r="B5" s="824" t="s">
        <v>1</v>
      </c>
      <c r="C5" s="825"/>
      <c r="D5" s="289" t="str">
        <f>'1. Release Checklist'!E3</f>
        <v>RFC629598</v>
      </c>
    </row>
    <row r="6" spans="2:42" x14ac:dyDescent="0.35">
      <c r="B6" s="824" t="s">
        <v>552</v>
      </c>
      <c r="C6" s="825"/>
      <c r="D6" s="289" t="str">
        <f>'1. Release Checklist'!E4</f>
        <v>CXE Release 5B - 5.1.0</v>
      </c>
    </row>
    <row r="7" spans="2:42" ht="15" customHeight="1" x14ac:dyDescent="0.35">
      <c r="B7" s="824" t="s">
        <v>792</v>
      </c>
      <c r="C7" s="825"/>
      <c r="D7" s="290"/>
    </row>
    <row r="8" spans="2:42" ht="15" customHeight="1" x14ac:dyDescent="0.35">
      <c r="B8" s="824" t="s">
        <v>793</v>
      </c>
      <c r="C8" s="825"/>
      <c r="D8" s="290"/>
    </row>
    <row r="9" spans="2:42" ht="15" customHeight="1" x14ac:dyDescent="0.35">
      <c r="B9" s="316" t="s">
        <v>794</v>
      </c>
      <c r="C9" s="317"/>
      <c r="D9" s="292" t="s">
        <v>143</v>
      </c>
    </row>
    <row r="10" spans="2:42" ht="64.400000000000006" customHeight="1" x14ac:dyDescent="0.35">
      <c r="B10" s="822" t="s">
        <v>795</v>
      </c>
      <c r="C10" s="823"/>
      <c r="D10" s="291" t="s">
        <v>796</v>
      </c>
      <c r="E10" s="288"/>
    </row>
    <row r="11" spans="2:42" s="157" customFormat="1" ht="68.25" customHeight="1" x14ac:dyDescent="0.35">
      <c r="B11" s="822" t="s">
        <v>797</v>
      </c>
      <c r="C11" s="823"/>
      <c r="D11" s="291" t="s">
        <v>796</v>
      </c>
      <c r="E11" s="288"/>
      <c r="F11" s="160"/>
      <c r="G11" s="160"/>
      <c r="H11" s="160"/>
      <c r="I11" s="160"/>
      <c r="J11" s="160"/>
      <c r="K11" s="160"/>
      <c r="L11" s="160"/>
      <c r="M11" s="160"/>
      <c r="N11" s="160"/>
      <c r="O11" s="160"/>
      <c r="P11" s="160"/>
      <c r="Q11" s="160"/>
      <c r="R11" s="160"/>
      <c r="S11" s="160"/>
      <c r="T11" s="160"/>
      <c r="U11" s="160"/>
      <c r="V11" s="160"/>
      <c r="W11" s="160"/>
      <c r="X11" s="160"/>
      <c r="Y11" s="160"/>
      <c r="Z11" s="160"/>
      <c r="AA11" s="160"/>
      <c r="AB11" s="160"/>
      <c r="AC11" s="160"/>
      <c r="AD11" s="160"/>
      <c r="AE11" s="160"/>
      <c r="AF11" s="160"/>
      <c r="AG11" s="160"/>
      <c r="AH11" s="160"/>
      <c r="AI11" s="160"/>
      <c r="AJ11" s="160"/>
      <c r="AK11" s="160"/>
      <c r="AL11" s="160"/>
      <c r="AM11" s="160"/>
      <c r="AN11" s="160"/>
      <c r="AO11" s="160"/>
      <c r="AP11" s="160"/>
    </row>
    <row r="12" spans="2:42" s="157" customFormat="1" ht="79.5" customHeight="1" x14ac:dyDescent="0.35">
      <c r="B12" s="824" t="s">
        <v>798</v>
      </c>
      <c r="C12" s="825"/>
      <c r="D12" s="291" t="s">
        <v>799</v>
      </c>
      <c r="E12" s="288"/>
      <c r="F12" s="160"/>
      <c r="G12" s="160"/>
      <c r="H12" s="160"/>
      <c r="I12" s="160"/>
      <c r="J12" s="160"/>
      <c r="K12" s="160"/>
      <c r="L12" s="160"/>
      <c r="M12" s="160"/>
      <c r="N12" s="160"/>
      <c r="O12" s="160"/>
      <c r="P12" s="160"/>
      <c r="Q12" s="160"/>
      <c r="R12" s="160"/>
      <c r="S12" s="160"/>
      <c r="T12" s="160"/>
      <c r="U12" s="160"/>
      <c r="V12" s="160"/>
      <c r="W12" s="160"/>
      <c r="X12" s="160"/>
      <c r="Y12" s="160"/>
      <c r="Z12" s="160"/>
      <c r="AA12" s="160"/>
      <c r="AB12" s="160"/>
      <c r="AC12" s="160"/>
      <c r="AD12" s="160"/>
      <c r="AE12" s="160"/>
      <c r="AF12" s="160"/>
      <c r="AG12" s="160"/>
      <c r="AH12" s="160"/>
      <c r="AI12" s="160"/>
      <c r="AJ12" s="160"/>
      <c r="AK12" s="160"/>
      <c r="AL12" s="160"/>
      <c r="AM12" s="160"/>
      <c r="AN12" s="160"/>
      <c r="AO12" s="160"/>
      <c r="AP12" s="160"/>
    </row>
    <row r="13" spans="2:42" s="157" customFormat="1" ht="21" customHeight="1" x14ac:dyDescent="0.35">
      <c r="F13" s="160"/>
      <c r="G13" s="160"/>
      <c r="H13" s="160"/>
      <c r="I13" s="160"/>
      <c r="J13" s="160"/>
      <c r="K13" s="160"/>
      <c r="L13" s="160"/>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row>
    <row r="14" spans="2:42" s="160" customFormat="1" x14ac:dyDescent="0.35"/>
    <row r="15" spans="2:42" s="160" customFormat="1" x14ac:dyDescent="0.35"/>
    <row r="16" spans="2:42" s="160" customFormat="1" x14ac:dyDescent="0.35"/>
    <row r="17" s="160" customFormat="1" x14ac:dyDescent="0.35"/>
    <row r="18" s="160" customFormat="1" x14ac:dyDescent="0.35"/>
    <row r="19" s="160" customFormat="1" x14ac:dyDescent="0.35"/>
    <row r="20" s="160" customFormat="1" x14ac:dyDescent="0.35"/>
    <row r="21" s="160" customFormat="1" x14ac:dyDescent="0.35"/>
    <row r="22" s="160" customFormat="1" x14ac:dyDescent="0.35"/>
    <row r="23" s="160" customFormat="1" x14ac:dyDescent="0.35"/>
    <row r="24" s="160" customFormat="1" x14ac:dyDescent="0.35"/>
    <row r="25" s="160" customFormat="1" x14ac:dyDescent="0.35"/>
    <row r="26" s="160" customFormat="1" x14ac:dyDescent="0.35"/>
    <row r="27" s="160" customFormat="1" x14ac:dyDescent="0.35"/>
    <row r="28" s="160" customFormat="1" x14ac:dyDescent="0.35"/>
    <row r="29" s="160" customFormat="1" x14ac:dyDescent="0.35"/>
    <row r="30" s="160" customFormat="1" x14ac:dyDescent="0.35"/>
    <row r="31" s="160" customFormat="1" x14ac:dyDescent="0.35"/>
    <row r="32" s="160" customFormat="1" x14ac:dyDescent="0.35"/>
    <row r="33" s="160" customFormat="1" x14ac:dyDescent="0.35"/>
    <row r="34" s="160" customFormat="1" x14ac:dyDescent="0.35"/>
    <row r="35" s="160" customFormat="1" x14ac:dyDescent="0.35"/>
    <row r="36" s="160" customFormat="1" x14ac:dyDescent="0.35"/>
    <row r="37" s="160" customFormat="1" x14ac:dyDescent="0.35"/>
    <row r="38" s="160" customFormat="1" x14ac:dyDescent="0.35"/>
    <row r="39" s="160" customFormat="1" x14ac:dyDescent="0.35"/>
    <row r="40" s="160" customFormat="1" x14ac:dyDescent="0.35"/>
    <row r="41" s="160" customFormat="1" x14ac:dyDescent="0.35"/>
    <row r="42" s="160" customFormat="1" x14ac:dyDescent="0.35"/>
    <row r="43" s="160" customFormat="1" x14ac:dyDescent="0.35"/>
    <row r="44" s="160" customFormat="1" x14ac:dyDescent="0.35"/>
    <row r="45" s="160" customFormat="1" x14ac:dyDescent="0.35"/>
    <row r="46" s="160" customFormat="1" x14ac:dyDescent="0.35"/>
    <row r="47" s="160" customFormat="1" x14ac:dyDescent="0.35"/>
    <row r="48" s="160" customFormat="1" x14ac:dyDescent="0.35"/>
    <row r="49" s="160" customFormat="1" x14ac:dyDescent="0.35"/>
    <row r="50" s="160" customFormat="1" x14ac:dyDescent="0.35"/>
    <row r="51" s="160" customFormat="1" x14ac:dyDescent="0.35"/>
    <row r="52" s="160" customFormat="1" x14ac:dyDescent="0.35"/>
    <row r="53" s="160" customFormat="1" x14ac:dyDescent="0.35"/>
    <row r="54" s="160" customFormat="1" x14ac:dyDescent="0.35"/>
    <row r="55" s="160" customFormat="1" x14ac:dyDescent="0.35"/>
    <row r="56" s="160" customFormat="1" x14ac:dyDescent="0.35"/>
    <row r="57" s="160" customFormat="1" x14ac:dyDescent="0.35"/>
    <row r="58" s="160" customFormat="1" x14ac:dyDescent="0.35"/>
    <row r="59" s="160" customFormat="1" x14ac:dyDescent="0.35"/>
    <row r="60" s="160" customFormat="1" x14ac:dyDescent="0.35"/>
    <row r="61" s="160" customFormat="1" x14ac:dyDescent="0.35"/>
    <row r="62" s="160" customFormat="1" x14ac:dyDescent="0.35"/>
    <row r="63" s="160" customFormat="1" x14ac:dyDescent="0.35"/>
    <row r="64" s="160" customFormat="1" x14ac:dyDescent="0.35"/>
    <row r="65" s="160" customFormat="1" x14ac:dyDescent="0.35"/>
    <row r="66" s="160" customFormat="1" x14ac:dyDescent="0.35"/>
    <row r="67" s="160" customFormat="1" x14ac:dyDescent="0.35"/>
    <row r="68" s="160" customFormat="1" x14ac:dyDescent="0.35"/>
    <row r="69" s="160" customFormat="1" x14ac:dyDescent="0.35"/>
    <row r="70" s="160" customFormat="1" x14ac:dyDescent="0.35"/>
    <row r="71" s="160" customFormat="1" x14ac:dyDescent="0.35"/>
    <row r="72" s="160" customFormat="1" x14ac:dyDescent="0.35"/>
    <row r="73" s="160" customFormat="1" x14ac:dyDescent="0.35"/>
    <row r="74" s="160" customFormat="1" x14ac:dyDescent="0.35"/>
    <row r="75" s="160" customFormat="1" x14ac:dyDescent="0.35"/>
    <row r="76" s="160" customFormat="1" x14ac:dyDescent="0.35"/>
    <row r="77" s="160" customFormat="1" x14ac:dyDescent="0.35"/>
    <row r="78" s="160" customFormat="1" x14ac:dyDescent="0.35"/>
    <row r="79" s="160" customFormat="1" x14ac:dyDescent="0.35"/>
    <row r="80" s="160" customFormat="1" x14ac:dyDescent="0.35"/>
    <row r="81" s="160" customFormat="1" x14ac:dyDescent="0.35"/>
    <row r="82" s="160" customFormat="1" x14ac:dyDescent="0.35"/>
    <row r="83" s="160" customFormat="1" x14ac:dyDescent="0.35"/>
    <row r="84" s="160" customFormat="1" x14ac:dyDescent="0.35"/>
    <row r="85" s="160" customFormat="1" x14ac:dyDescent="0.35"/>
    <row r="86" s="160" customFormat="1" x14ac:dyDescent="0.35"/>
    <row r="87" s="160" customFormat="1" x14ac:dyDescent="0.35"/>
    <row r="88" s="160" customFormat="1" x14ac:dyDescent="0.35"/>
    <row r="89" s="160" customFormat="1" x14ac:dyDescent="0.35"/>
    <row r="90" s="160" customFormat="1" x14ac:dyDescent="0.35"/>
    <row r="91" s="160" customFormat="1" x14ac:dyDescent="0.35"/>
    <row r="92" s="160" customFormat="1" x14ac:dyDescent="0.35"/>
    <row r="93" s="160" customFormat="1" x14ac:dyDescent="0.35"/>
    <row r="94" s="160" customFormat="1" x14ac:dyDescent="0.35"/>
    <row r="95" s="160" customFormat="1" x14ac:dyDescent="0.35"/>
    <row r="96" s="160" customFormat="1" x14ac:dyDescent="0.35"/>
    <row r="97" s="160" customFormat="1" x14ac:dyDescent="0.35"/>
    <row r="98" s="160" customFormat="1" x14ac:dyDescent="0.35"/>
    <row r="99" s="160" customFormat="1" x14ac:dyDescent="0.35"/>
    <row r="100" s="160" customFormat="1" x14ac:dyDescent="0.35"/>
    <row r="101" s="160" customFormat="1" x14ac:dyDescent="0.35"/>
    <row r="102" s="160" customFormat="1" x14ac:dyDescent="0.35"/>
    <row r="103" s="160" customFormat="1" x14ac:dyDescent="0.35"/>
    <row r="104" s="160" customFormat="1" x14ac:dyDescent="0.35"/>
    <row r="105" s="160" customFormat="1" x14ac:dyDescent="0.35"/>
    <row r="106" s="160" customFormat="1" x14ac:dyDescent="0.35"/>
    <row r="107" s="160" customFormat="1" x14ac:dyDescent="0.35"/>
    <row r="108" s="160" customFormat="1" x14ac:dyDescent="0.35"/>
    <row r="109" s="160" customFormat="1" x14ac:dyDescent="0.35"/>
    <row r="110" s="160" customFormat="1" x14ac:dyDescent="0.35"/>
    <row r="111" s="160" customFormat="1" x14ac:dyDescent="0.35"/>
    <row r="112" s="160" customFormat="1" x14ac:dyDescent="0.35"/>
    <row r="113" s="160" customFormat="1" x14ac:dyDescent="0.35"/>
    <row r="114" s="160" customFormat="1" x14ac:dyDescent="0.35"/>
    <row r="115" s="160" customFormat="1" x14ac:dyDescent="0.35"/>
    <row r="116" s="160" customFormat="1" x14ac:dyDescent="0.35"/>
    <row r="117" s="160" customFormat="1" x14ac:dyDescent="0.35"/>
    <row r="118" s="160" customFormat="1" x14ac:dyDescent="0.35"/>
    <row r="119" s="160" customFormat="1" x14ac:dyDescent="0.35"/>
    <row r="120" s="160" customFormat="1" x14ac:dyDescent="0.35"/>
    <row r="121" s="160" customFormat="1" x14ac:dyDescent="0.35"/>
    <row r="122" s="160" customFormat="1" x14ac:dyDescent="0.35"/>
    <row r="123" s="160" customFormat="1" x14ac:dyDescent="0.35"/>
    <row r="124" s="160" customFormat="1" x14ac:dyDescent="0.35"/>
    <row r="125" s="160" customFormat="1" x14ac:dyDescent="0.35"/>
    <row r="126" s="160" customFormat="1" x14ac:dyDescent="0.35"/>
    <row r="127" s="160" customFormat="1" x14ac:dyDescent="0.35"/>
    <row r="128" s="160" customFormat="1" x14ac:dyDescent="0.35"/>
    <row r="129" s="160" customFormat="1" x14ac:dyDescent="0.35"/>
    <row r="130" s="160" customFormat="1" x14ac:dyDescent="0.35"/>
    <row r="131" s="160" customFormat="1" x14ac:dyDescent="0.35"/>
    <row r="132" s="160" customFormat="1" x14ac:dyDescent="0.35"/>
    <row r="133" s="160" customFormat="1" x14ac:dyDescent="0.35"/>
    <row r="134" s="160" customFormat="1" x14ac:dyDescent="0.35"/>
    <row r="135" s="160" customFormat="1" x14ac:dyDescent="0.35"/>
    <row r="136" s="160" customFormat="1" x14ac:dyDescent="0.35"/>
    <row r="137" s="160" customFormat="1" x14ac:dyDescent="0.35"/>
    <row r="138" s="160" customFormat="1" x14ac:dyDescent="0.35"/>
    <row r="139" s="160" customFormat="1" x14ac:dyDescent="0.35"/>
    <row r="140" s="160" customFormat="1" x14ac:dyDescent="0.35"/>
    <row r="141" s="160" customFormat="1" x14ac:dyDescent="0.35"/>
    <row r="142" s="160" customFormat="1" x14ac:dyDescent="0.35"/>
    <row r="143" s="160" customFormat="1" x14ac:dyDescent="0.35"/>
    <row r="144" s="160" customFormat="1" x14ac:dyDescent="0.35"/>
    <row r="145" s="160" customFormat="1" x14ac:dyDescent="0.35"/>
    <row r="146" s="160" customFormat="1" x14ac:dyDescent="0.35"/>
    <row r="147" s="160" customFormat="1" x14ac:dyDescent="0.35"/>
    <row r="148" s="160" customFormat="1" x14ac:dyDescent="0.35"/>
    <row r="149" s="160" customFormat="1" x14ac:dyDescent="0.35"/>
    <row r="150" s="160" customFormat="1" x14ac:dyDescent="0.35"/>
    <row r="151" s="160" customFormat="1" x14ac:dyDescent="0.35"/>
    <row r="152" s="160" customFormat="1" x14ac:dyDescent="0.35"/>
    <row r="153" s="160" customFormat="1" x14ac:dyDescent="0.35"/>
    <row r="154" s="160" customFormat="1" x14ac:dyDescent="0.35"/>
    <row r="155" s="160" customFormat="1" x14ac:dyDescent="0.35"/>
    <row r="156" s="160" customFormat="1" x14ac:dyDescent="0.35"/>
    <row r="157" s="160" customFormat="1" x14ac:dyDescent="0.35"/>
    <row r="158" s="160" customFormat="1" x14ac:dyDescent="0.35"/>
    <row r="159" s="160" customFormat="1" x14ac:dyDescent="0.35"/>
    <row r="160" s="160" customFormat="1" x14ac:dyDescent="0.35"/>
    <row r="161" s="160" customFormat="1" x14ac:dyDescent="0.35"/>
    <row r="162" s="160" customFormat="1" x14ac:dyDescent="0.35"/>
    <row r="163" s="160" customFormat="1" x14ac:dyDescent="0.35"/>
    <row r="164" s="160" customFormat="1" x14ac:dyDescent="0.35"/>
    <row r="165" s="160" customFormat="1" x14ac:dyDescent="0.35"/>
    <row r="166" s="160" customFormat="1" x14ac:dyDescent="0.35"/>
    <row r="167" s="160" customFormat="1" x14ac:dyDescent="0.35"/>
    <row r="168" s="160" customFormat="1" x14ac:dyDescent="0.35"/>
    <row r="169" s="160" customFormat="1" x14ac:dyDescent="0.35"/>
    <row r="170" s="160" customFormat="1" x14ac:dyDescent="0.35"/>
    <row r="171" s="160" customFormat="1" x14ac:dyDescent="0.35"/>
    <row r="172" s="160" customFormat="1" x14ac:dyDescent="0.35"/>
    <row r="173" s="160" customFormat="1" x14ac:dyDescent="0.35"/>
    <row r="174" s="160" customFormat="1" x14ac:dyDescent="0.35"/>
    <row r="175" s="160" customFormat="1" x14ac:dyDescent="0.35"/>
    <row r="176" s="160" customFormat="1" x14ac:dyDescent="0.35"/>
    <row r="177" s="160" customFormat="1" x14ac:dyDescent="0.35"/>
    <row r="178" s="160" customFormat="1" x14ac:dyDescent="0.35"/>
    <row r="179" s="160" customFormat="1" x14ac:dyDescent="0.35"/>
    <row r="180" s="160" customFormat="1" x14ac:dyDescent="0.35"/>
    <row r="181" s="160" customFormat="1" x14ac:dyDescent="0.35"/>
    <row r="182" s="160" customFormat="1" x14ac:dyDescent="0.35"/>
    <row r="183" s="160" customFormat="1" x14ac:dyDescent="0.35"/>
    <row r="184" s="160" customFormat="1" x14ac:dyDescent="0.35"/>
    <row r="185" s="160" customFormat="1" x14ac:dyDescent="0.35"/>
    <row r="186" s="160" customFormat="1" x14ac:dyDescent="0.35"/>
    <row r="187" s="160" customFormat="1" x14ac:dyDescent="0.35"/>
    <row r="188" s="160" customFormat="1" x14ac:dyDescent="0.35"/>
    <row r="189" s="160" customFormat="1" x14ac:dyDescent="0.35"/>
    <row r="190" s="160" customFormat="1" x14ac:dyDescent="0.35"/>
    <row r="191" s="160" customFormat="1" x14ac:dyDescent="0.35"/>
    <row r="192" s="160" customFormat="1" x14ac:dyDescent="0.35"/>
    <row r="193" s="160" customFormat="1" x14ac:dyDescent="0.35"/>
    <row r="194" s="160" customFormat="1" x14ac:dyDescent="0.35"/>
    <row r="195" s="160" customFormat="1" x14ac:dyDescent="0.35"/>
    <row r="196" s="160" customFormat="1" x14ac:dyDescent="0.35"/>
    <row r="197" s="160" customFormat="1" x14ac:dyDescent="0.35"/>
    <row r="198" s="160" customFormat="1" x14ac:dyDescent="0.35"/>
    <row r="199" s="160" customFormat="1" x14ac:dyDescent="0.35"/>
    <row r="200" s="160" customFormat="1" x14ac:dyDescent="0.35"/>
    <row r="201" s="160" customFormat="1" x14ac:dyDescent="0.35"/>
    <row r="202" s="160" customFormat="1" x14ac:dyDescent="0.35"/>
    <row r="203" s="160" customFormat="1" x14ac:dyDescent="0.35"/>
    <row r="204" s="160" customFormat="1" x14ac:dyDescent="0.35"/>
    <row r="205" s="160" customFormat="1" x14ac:dyDescent="0.35"/>
    <row r="206" s="160" customFormat="1" x14ac:dyDescent="0.35"/>
    <row r="207" s="160" customFormat="1" x14ac:dyDescent="0.35"/>
    <row r="208" s="160" customFormat="1" x14ac:dyDescent="0.35"/>
    <row r="209" s="160" customFormat="1" x14ac:dyDescent="0.35"/>
    <row r="210" s="160" customFormat="1" x14ac:dyDescent="0.35"/>
    <row r="211" s="160" customFormat="1" x14ac:dyDescent="0.35"/>
    <row r="212" s="160" customFormat="1" x14ac:dyDescent="0.35"/>
    <row r="213" s="160" customFormat="1" x14ac:dyDescent="0.35"/>
    <row r="214" s="160" customFormat="1" x14ac:dyDescent="0.35"/>
    <row r="215" s="160" customFormat="1" x14ac:dyDescent="0.35"/>
    <row r="216" s="160" customFormat="1" x14ac:dyDescent="0.35"/>
    <row r="217" s="160" customFormat="1" x14ac:dyDescent="0.35"/>
    <row r="218" s="160" customFormat="1" x14ac:dyDescent="0.35"/>
    <row r="219" s="160" customFormat="1" x14ac:dyDescent="0.35"/>
    <row r="220" s="160" customFormat="1" x14ac:dyDescent="0.35"/>
    <row r="221" s="160" customFormat="1" x14ac:dyDescent="0.35"/>
    <row r="222" s="160" customFormat="1" x14ac:dyDescent="0.35"/>
    <row r="223" s="160" customFormat="1" x14ac:dyDescent="0.35"/>
    <row r="224" s="160" customFormat="1" x14ac:dyDescent="0.35"/>
    <row r="225" s="160" customFormat="1" x14ac:dyDescent="0.35"/>
    <row r="226" s="160" customFormat="1" x14ac:dyDescent="0.35"/>
    <row r="227" s="160" customFormat="1" x14ac:dyDescent="0.35"/>
    <row r="228" s="160" customFormat="1" x14ac:dyDescent="0.35"/>
    <row r="229" s="160" customFormat="1" x14ac:dyDescent="0.35"/>
    <row r="230" s="160" customFormat="1" x14ac:dyDescent="0.35"/>
    <row r="231" s="160" customFormat="1" x14ac:dyDescent="0.35"/>
    <row r="232" s="160" customFormat="1" x14ac:dyDescent="0.35"/>
    <row r="233" s="160" customFormat="1" x14ac:dyDescent="0.35"/>
    <row r="234" s="160" customFormat="1" x14ac:dyDescent="0.35"/>
    <row r="235" s="160" customFormat="1" x14ac:dyDescent="0.35"/>
    <row r="236" s="160" customFormat="1" x14ac:dyDescent="0.35"/>
    <row r="237" s="160" customFormat="1" x14ac:dyDescent="0.35"/>
    <row r="238" s="160" customFormat="1" x14ac:dyDescent="0.35"/>
    <row r="239" s="160" customFormat="1" x14ac:dyDescent="0.35"/>
    <row r="240" s="160" customFormat="1" x14ac:dyDescent="0.35"/>
    <row r="241" s="160" customFormat="1" x14ac:dyDescent="0.35"/>
    <row r="242" s="160" customFormat="1" x14ac:dyDescent="0.35"/>
    <row r="243" s="160" customFormat="1" x14ac:dyDescent="0.35"/>
    <row r="244" s="160" customFormat="1" x14ac:dyDescent="0.35"/>
    <row r="245" s="160" customFormat="1" x14ac:dyDescent="0.35"/>
    <row r="246" s="160" customFormat="1" x14ac:dyDescent="0.35"/>
    <row r="247" s="160" customFormat="1" x14ac:dyDescent="0.35"/>
    <row r="248" s="160" customFormat="1" x14ac:dyDescent="0.35"/>
    <row r="249" s="160" customFormat="1" x14ac:dyDescent="0.35"/>
    <row r="250" s="160" customFormat="1" x14ac:dyDescent="0.35"/>
    <row r="251" s="160" customFormat="1" x14ac:dyDescent="0.35"/>
    <row r="252" s="160" customFormat="1" x14ac:dyDescent="0.35"/>
    <row r="253" s="160" customFormat="1" x14ac:dyDescent="0.35"/>
    <row r="254" s="160" customFormat="1" x14ac:dyDescent="0.35"/>
    <row r="255" s="160" customFormat="1" x14ac:dyDescent="0.35"/>
    <row r="256" s="160" customFormat="1" x14ac:dyDescent="0.35"/>
    <row r="257" s="160" customFormat="1" x14ac:dyDescent="0.35"/>
    <row r="258" s="160" customFormat="1" x14ac:dyDescent="0.35"/>
    <row r="259" s="160" customFormat="1" x14ac:dyDescent="0.35"/>
    <row r="260" s="160" customFormat="1" x14ac:dyDescent="0.35"/>
    <row r="261" s="160" customFormat="1" x14ac:dyDescent="0.35"/>
    <row r="262" s="160" customFormat="1" x14ac:dyDescent="0.35"/>
    <row r="263" s="160" customFormat="1" x14ac:dyDescent="0.35"/>
    <row r="264" s="160" customFormat="1" x14ac:dyDescent="0.35"/>
    <row r="265" s="160" customFormat="1" x14ac:dyDescent="0.35"/>
    <row r="266" s="160" customFormat="1" x14ac:dyDescent="0.35"/>
    <row r="267" s="160" customFormat="1" x14ac:dyDescent="0.35"/>
    <row r="268" s="160" customFormat="1" x14ac:dyDescent="0.35"/>
    <row r="269" s="160" customFormat="1" x14ac:dyDescent="0.35"/>
    <row r="270" s="160" customFormat="1" x14ac:dyDescent="0.35"/>
    <row r="271" s="160" customFormat="1" x14ac:dyDescent="0.35"/>
    <row r="272" s="160" customFormat="1" x14ac:dyDescent="0.35"/>
    <row r="273" s="160" customFormat="1" x14ac:dyDescent="0.35"/>
    <row r="274" s="160" customFormat="1" x14ac:dyDescent="0.35"/>
    <row r="275" s="160" customFormat="1" x14ac:dyDescent="0.35"/>
    <row r="276" s="160" customFormat="1" x14ac:dyDescent="0.35"/>
    <row r="277" s="160" customFormat="1" x14ac:dyDescent="0.35"/>
    <row r="278" s="160" customFormat="1" x14ac:dyDescent="0.35"/>
    <row r="279" s="160" customFormat="1" x14ac:dyDescent="0.35"/>
    <row r="280" s="160" customFormat="1" x14ac:dyDescent="0.35"/>
    <row r="281" s="160" customFormat="1" x14ac:dyDescent="0.35"/>
    <row r="282" s="160" customFormat="1" x14ac:dyDescent="0.35"/>
    <row r="283" s="160" customFormat="1" x14ac:dyDescent="0.35"/>
    <row r="284" s="160" customFormat="1" x14ac:dyDescent="0.35"/>
    <row r="285" s="160" customFormat="1" x14ac:dyDescent="0.35"/>
    <row r="286" s="160" customFormat="1" x14ac:dyDescent="0.35"/>
    <row r="287" s="160" customFormat="1" x14ac:dyDescent="0.35"/>
    <row r="288" s="160" customFormat="1" x14ac:dyDescent="0.35"/>
    <row r="289" s="160" customFormat="1" x14ac:dyDescent="0.35"/>
    <row r="290" s="160" customFormat="1" x14ac:dyDescent="0.35"/>
    <row r="291" s="160" customFormat="1" x14ac:dyDescent="0.35"/>
    <row r="292" s="160" customFormat="1" x14ac:dyDescent="0.35"/>
    <row r="293" s="160" customFormat="1" x14ac:dyDescent="0.35"/>
    <row r="294" s="160" customFormat="1" x14ac:dyDescent="0.35"/>
    <row r="295" s="160" customFormat="1" x14ac:dyDescent="0.35"/>
    <row r="296" s="160" customFormat="1" x14ac:dyDescent="0.35"/>
    <row r="297" s="160" customFormat="1" x14ac:dyDescent="0.35"/>
    <row r="298" s="160" customFormat="1" x14ac:dyDescent="0.35"/>
    <row r="299" s="160" customFormat="1" x14ac:dyDescent="0.35"/>
    <row r="300" s="160" customFormat="1" x14ac:dyDescent="0.35"/>
    <row r="301" s="160" customFormat="1" x14ac:dyDescent="0.35"/>
    <row r="302" s="160" customFormat="1" x14ac:dyDescent="0.35"/>
    <row r="303" s="160" customFormat="1" x14ac:dyDescent="0.35"/>
    <row r="304" s="160" customFormat="1" x14ac:dyDescent="0.35"/>
    <row r="305" s="160" customFormat="1" x14ac:dyDescent="0.35"/>
    <row r="306" s="160" customFormat="1" x14ac:dyDescent="0.35"/>
    <row r="307" s="160" customFormat="1" x14ac:dyDescent="0.35"/>
    <row r="308" s="160" customFormat="1" x14ac:dyDescent="0.35"/>
    <row r="309" s="160" customFormat="1" x14ac:dyDescent="0.35"/>
    <row r="310" s="160" customFormat="1" x14ac:dyDescent="0.35"/>
    <row r="311" s="160" customFormat="1" x14ac:dyDescent="0.35"/>
    <row r="312" s="160" customFormat="1" x14ac:dyDescent="0.35"/>
    <row r="313" s="160" customFormat="1" x14ac:dyDescent="0.35"/>
    <row r="314" s="160" customFormat="1" x14ac:dyDescent="0.35"/>
    <row r="315" s="160" customFormat="1" x14ac:dyDescent="0.35"/>
    <row r="316" s="160" customFormat="1" x14ac:dyDescent="0.35"/>
    <row r="317" s="160" customFormat="1" x14ac:dyDescent="0.35"/>
    <row r="318" s="160" customFormat="1" x14ac:dyDescent="0.35"/>
    <row r="319" s="160" customFormat="1" x14ac:dyDescent="0.35"/>
    <row r="320" s="160" customFormat="1" x14ac:dyDescent="0.35"/>
    <row r="321" s="160" customFormat="1" x14ac:dyDescent="0.35"/>
    <row r="322" s="160" customFormat="1" x14ac:dyDescent="0.35"/>
    <row r="323" s="160" customFormat="1" x14ac:dyDescent="0.35"/>
    <row r="324" s="160" customFormat="1" x14ac:dyDescent="0.35"/>
    <row r="325" s="160" customFormat="1" x14ac:dyDescent="0.35"/>
    <row r="326" s="160" customFormat="1" x14ac:dyDescent="0.35"/>
    <row r="327" s="160" customFormat="1" x14ac:dyDescent="0.35"/>
    <row r="328" s="160" customFormat="1" x14ac:dyDescent="0.35"/>
    <row r="329" s="160" customFormat="1" x14ac:dyDescent="0.35"/>
    <row r="330" s="160" customFormat="1" x14ac:dyDescent="0.35"/>
    <row r="331" s="160" customFormat="1" x14ac:dyDescent="0.35"/>
    <row r="332" s="160" customFormat="1" x14ac:dyDescent="0.35"/>
    <row r="333" s="160" customFormat="1" x14ac:dyDescent="0.35"/>
    <row r="334" s="160" customFormat="1" x14ac:dyDescent="0.35"/>
    <row r="335" s="160" customFormat="1" x14ac:dyDescent="0.35"/>
    <row r="336" s="160" customFormat="1" x14ac:dyDescent="0.35"/>
    <row r="337" s="160" customFormat="1" x14ac:dyDescent="0.35"/>
    <row r="338" s="160" customFormat="1" x14ac:dyDescent="0.35"/>
    <row r="339" s="160" customFormat="1" x14ac:dyDescent="0.35"/>
    <row r="340" s="160" customFormat="1" x14ac:dyDescent="0.35"/>
    <row r="341" s="160" customFormat="1" x14ac:dyDescent="0.35"/>
    <row r="342" s="160" customFormat="1" x14ac:dyDescent="0.35"/>
    <row r="343" s="160" customFormat="1" x14ac:dyDescent="0.35"/>
    <row r="344" s="160" customFormat="1" x14ac:dyDescent="0.35"/>
    <row r="345" s="160" customFormat="1" x14ac:dyDescent="0.35"/>
    <row r="346" s="160" customFormat="1" x14ac:dyDescent="0.35"/>
    <row r="347" s="160" customFormat="1" x14ac:dyDescent="0.35"/>
    <row r="348" s="160" customFormat="1" x14ac:dyDescent="0.35"/>
    <row r="349" s="160" customFormat="1" x14ac:dyDescent="0.35"/>
    <row r="350" s="160" customFormat="1" x14ac:dyDescent="0.35"/>
    <row r="351" s="160" customFormat="1" x14ac:dyDescent="0.35"/>
    <row r="352" s="160" customFormat="1" x14ac:dyDescent="0.35"/>
    <row r="353" s="160" customFormat="1" x14ac:dyDescent="0.35"/>
    <row r="354" s="160" customFormat="1" x14ac:dyDescent="0.35"/>
    <row r="355" s="160" customFormat="1" x14ac:dyDescent="0.35"/>
    <row r="356" s="160" customFormat="1" x14ac:dyDescent="0.35"/>
    <row r="357" s="160" customFormat="1" x14ac:dyDescent="0.35"/>
    <row r="358" s="160" customFormat="1" x14ac:dyDescent="0.35"/>
    <row r="359" s="160" customFormat="1" x14ac:dyDescent="0.35"/>
    <row r="360" s="160" customFormat="1" x14ac:dyDescent="0.35"/>
    <row r="361" s="160" customFormat="1" x14ac:dyDescent="0.35"/>
    <row r="362" s="160" customFormat="1" x14ac:dyDescent="0.35"/>
    <row r="363" s="160" customFormat="1" x14ac:dyDescent="0.35"/>
    <row r="364" s="160" customFormat="1" x14ac:dyDescent="0.35"/>
    <row r="365" s="160" customFormat="1" x14ac:dyDescent="0.35"/>
    <row r="366" s="160" customFormat="1" x14ac:dyDescent="0.35"/>
    <row r="367" s="160" customFormat="1" x14ac:dyDescent="0.35"/>
    <row r="368" s="160" customFormat="1" x14ac:dyDescent="0.35"/>
    <row r="369" s="160" customFormat="1" x14ac:dyDescent="0.35"/>
    <row r="370" s="160" customFormat="1" x14ac:dyDescent="0.35"/>
    <row r="371" s="160" customFormat="1" x14ac:dyDescent="0.35"/>
    <row r="372" s="160" customFormat="1" x14ac:dyDescent="0.35"/>
    <row r="373" s="160" customFormat="1" x14ac:dyDescent="0.35"/>
    <row r="374" s="160" customFormat="1" x14ac:dyDescent="0.35"/>
    <row r="375" s="160" customFormat="1" x14ac:dyDescent="0.35"/>
    <row r="376" s="160" customFormat="1" x14ac:dyDescent="0.35"/>
    <row r="377" s="160" customFormat="1" x14ac:dyDescent="0.35"/>
    <row r="378" s="160" customFormat="1" x14ac:dyDescent="0.35"/>
    <row r="379" s="160" customFormat="1" x14ac:dyDescent="0.35"/>
    <row r="380" s="160" customFormat="1" x14ac:dyDescent="0.35"/>
    <row r="381" s="160" customFormat="1" x14ac:dyDescent="0.35"/>
    <row r="382" s="160" customFormat="1" x14ac:dyDescent="0.35"/>
    <row r="383" s="160" customFormat="1" x14ac:dyDescent="0.35"/>
    <row r="384" s="160" customFormat="1" x14ac:dyDescent="0.35"/>
    <row r="385" s="160" customFormat="1" x14ac:dyDescent="0.35"/>
    <row r="386" s="160" customFormat="1" x14ac:dyDescent="0.35"/>
    <row r="387" s="160" customFormat="1" x14ac:dyDescent="0.35"/>
    <row r="388" s="160" customFormat="1" x14ac:dyDescent="0.35"/>
    <row r="389" s="160" customFormat="1" x14ac:dyDescent="0.35"/>
    <row r="390" s="160" customFormat="1" x14ac:dyDescent="0.35"/>
    <row r="391" s="160" customFormat="1" x14ac:dyDescent="0.35"/>
    <row r="392" s="160" customFormat="1" x14ac:dyDescent="0.35"/>
    <row r="393" s="160" customFormat="1" x14ac:dyDescent="0.35"/>
    <row r="394" s="160" customFormat="1" x14ac:dyDescent="0.35"/>
    <row r="395" s="160" customFormat="1" x14ac:dyDescent="0.35"/>
    <row r="396" s="160" customFormat="1" x14ac:dyDescent="0.35"/>
    <row r="397" s="160" customFormat="1" x14ac:dyDescent="0.35"/>
    <row r="398" s="160" customFormat="1" x14ac:dyDescent="0.35"/>
    <row r="399" s="160" customFormat="1" x14ac:dyDescent="0.35"/>
    <row r="400" s="160" customFormat="1" x14ac:dyDescent="0.35"/>
    <row r="401" s="160" customFormat="1" x14ac:dyDescent="0.35"/>
    <row r="402" s="160" customFormat="1" x14ac:dyDescent="0.35"/>
    <row r="403" s="160" customFormat="1" x14ac:dyDescent="0.35"/>
    <row r="404" s="160" customFormat="1" x14ac:dyDescent="0.35"/>
    <row r="405" s="160" customFormat="1" x14ac:dyDescent="0.35"/>
    <row r="406" s="160" customFormat="1" x14ac:dyDescent="0.35"/>
    <row r="407" s="160" customFormat="1" x14ac:dyDescent="0.35"/>
    <row r="408" s="160" customFormat="1" x14ac:dyDescent="0.35"/>
    <row r="409" s="160" customFormat="1" x14ac:dyDescent="0.35"/>
    <row r="410" s="160" customFormat="1" x14ac:dyDescent="0.35"/>
    <row r="411" s="160" customFormat="1" x14ac:dyDescent="0.35"/>
    <row r="412" s="160" customFormat="1" x14ac:dyDescent="0.35"/>
    <row r="413" s="160" customFormat="1" x14ac:dyDescent="0.35"/>
    <row r="414" s="160" customFormat="1" x14ac:dyDescent="0.35"/>
    <row r="415" s="160" customFormat="1" x14ac:dyDescent="0.35"/>
    <row r="416" s="160" customFormat="1" x14ac:dyDescent="0.35"/>
    <row r="417" s="160" customFormat="1" x14ac:dyDescent="0.35"/>
    <row r="418" s="160" customFormat="1" x14ac:dyDescent="0.35"/>
    <row r="419" s="160" customFormat="1" x14ac:dyDescent="0.35"/>
    <row r="420" s="160" customFormat="1" x14ac:dyDescent="0.35"/>
    <row r="421" s="160" customFormat="1" x14ac:dyDescent="0.35"/>
    <row r="422" s="160" customFormat="1" x14ac:dyDescent="0.35"/>
    <row r="423" s="160" customFormat="1" x14ac:dyDescent="0.35"/>
    <row r="424" s="160" customFormat="1" x14ac:dyDescent="0.35"/>
    <row r="425" s="160" customFormat="1" x14ac:dyDescent="0.35"/>
    <row r="426" s="160" customFormat="1" x14ac:dyDescent="0.35"/>
    <row r="427" s="160" customFormat="1" x14ac:dyDescent="0.35"/>
    <row r="428" s="160" customFormat="1" x14ac:dyDescent="0.35"/>
    <row r="429" s="160" customFormat="1" x14ac:dyDescent="0.35"/>
    <row r="430" s="160" customFormat="1" x14ac:dyDescent="0.35"/>
    <row r="431" s="160" customFormat="1" x14ac:dyDescent="0.35"/>
    <row r="432" s="160" customFormat="1" x14ac:dyDescent="0.35"/>
    <row r="433" s="160" customFormat="1" x14ac:dyDescent="0.35"/>
    <row r="434" s="160" customFormat="1" x14ac:dyDescent="0.35"/>
    <row r="435" s="160" customFormat="1" x14ac:dyDescent="0.35"/>
    <row r="436" s="160" customFormat="1" x14ac:dyDescent="0.35"/>
    <row r="437" s="160" customFormat="1" x14ac:dyDescent="0.35"/>
    <row r="438" s="160" customFormat="1" x14ac:dyDescent="0.35"/>
    <row r="439" s="160" customFormat="1" x14ac:dyDescent="0.35"/>
    <row r="440" s="160" customFormat="1" x14ac:dyDescent="0.35"/>
    <row r="441" s="160" customFormat="1" x14ac:dyDescent="0.35"/>
    <row r="442" s="160" customFormat="1" x14ac:dyDescent="0.35"/>
    <row r="443" s="160" customFormat="1" x14ac:dyDescent="0.35"/>
    <row r="444" s="160" customFormat="1" x14ac:dyDescent="0.35"/>
    <row r="445" s="160" customFormat="1" x14ac:dyDescent="0.35"/>
    <row r="446" s="160" customFormat="1" x14ac:dyDescent="0.35"/>
    <row r="447" s="160" customFormat="1" x14ac:dyDescent="0.35"/>
    <row r="448" s="160" customFormat="1" x14ac:dyDescent="0.35"/>
    <row r="449" s="160" customFormat="1" x14ac:dyDescent="0.35"/>
    <row r="450" s="160" customFormat="1" x14ac:dyDescent="0.35"/>
    <row r="451" s="160" customFormat="1" x14ac:dyDescent="0.35"/>
    <row r="452" s="160" customFormat="1" x14ac:dyDescent="0.35"/>
    <row r="453" s="160" customFormat="1" x14ac:dyDescent="0.35"/>
    <row r="454" s="160" customFormat="1" x14ac:dyDescent="0.35"/>
    <row r="455" s="160" customFormat="1" x14ac:dyDescent="0.35"/>
    <row r="456" s="160" customFormat="1" x14ac:dyDescent="0.35"/>
    <row r="457" s="160" customFormat="1" x14ac:dyDescent="0.35"/>
    <row r="458" s="160" customFormat="1" x14ac:dyDescent="0.35"/>
    <row r="459" s="160" customFormat="1" x14ac:dyDescent="0.35"/>
    <row r="460" s="160" customFormat="1" x14ac:dyDescent="0.35"/>
    <row r="461" s="160" customFormat="1" x14ac:dyDescent="0.35"/>
    <row r="462" s="160" customFormat="1" x14ac:dyDescent="0.35"/>
    <row r="463" s="160" customFormat="1" x14ac:dyDescent="0.35"/>
    <row r="464" s="160" customFormat="1" x14ac:dyDescent="0.35"/>
    <row r="465" s="160" customFormat="1" x14ac:dyDescent="0.35"/>
    <row r="466" s="160" customFormat="1" x14ac:dyDescent="0.35"/>
    <row r="467" s="160" customFormat="1" x14ac:dyDescent="0.35"/>
    <row r="468" s="160" customFormat="1" x14ac:dyDescent="0.35"/>
    <row r="469" s="160" customFormat="1" x14ac:dyDescent="0.35"/>
    <row r="470" s="160" customFormat="1" x14ac:dyDescent="0.35"/>
    <row r="471" s="160" customFormat="1" x14ac:dyDescent="0.35"/>
    <row r="472" s="160" customFormat="1" x14ac:dyDescent="0.35"/>
    <row r="473" s="160" customFormat="1" x14ac:dyDescent="0.35"/>
    <row r="474" s="160" customFormat="1" x14ac:dyDescent="0.35"/>
    <row r="475" s="160" customFormat="1" x14ac:dyDescent="0.35"/>
    <row r="476" s="160" customFormat="1" x14ac:dyDescent="0.35"/>
    <row r="477" s="160" customFormat="1" x14ac:dyDescent="0.35"/>
    <row r="478" s="160" customFormat="1" x14ac:dyDescent="0.35"/>
    <row r="479" s="160" customFormat="1" x14ac:dyDescent="0.35"/>
    <row r="480" s="160" customFormat="1" x14ac:dyDescent="0.35"/>
    <row r="481" s="160" customFormat="1" x14ac:dyDescent="0.35"/>
    <row r="482" s="160" customFormat="1" x14ac:dyDescent="0.35"/>
    <row r="483" s="160" customFormat="1" x14ac:dyDescent="0.35"/>
    <row r="484" s="160" customFormat="1" x14ac:dyDescent="0.35"/>
    <row r="485" s="160" customFormat="1" x14ac:dyDescent="0.35"/>
    <row r="486" s="160" customFormat="1" x14ac:dyDescent="0.35"/>
    <row r="487" s="160" customFormat="1" x14ac:dyDescent="0.35"/>
    <row r="488" s="160" customFormat="1" x14ac:dyDescent="0.35"/>
    <row r="489" s="160" customFormat="1" x14ac:dyDescent="0.35"/>
    <row r="490" s="160" customFormat="1" x14ac:dyDescent="0.35"/>
    <row r="491" s="160" customFormat="1" x14ac:dyDescent="0.35"/>
    <row r="492" s="160" customFormat="1" x14ac:dyDescent="0.35"/>
    <row r="493" s="160" customFormat="1" x14ac:dyDescent="0.35"/>
    <row r="494" s="160" customFormat="1" x14ac:dyDescent="0.35"/>
    <row r="495" s="160" customFormat="1" x14ac:dyDescent="0.35"/>
    <row r="496" s="160" customFormat="1" x14ac:dyDescent="0.35"/>
    <row r="497" s="160" customFormat="1" x14ac:dyDescent="0.35"/>
    <row r="498" s="160" customFormat="1" x14ac:dyDescent="0.35"/>
    <row r="499" s="160" customFormat="1" x14ac:dyDescent="0.35"/>
    <row r="500" s="160" customFormat="1" x14ac:dyDescent="0.35"/>
    <row r="501" s="160" customFormat="1" x14ac:dyDescent="0.35"/>
    <row r="502" s="160" customFormat="1" x14ac:dyDescent="0.35"/>
    <row r="503" s="160" customFormat="1" x14ac:dyDescent="0.35"/>
    <row r="504" s="160" customFormat="1" x14ac:dyDescent="0.35"/>
    <row r="505" s="160" customFormat="1" x14ac:dyDescent="0.35"/>
    <row r="506" s="160" customFormat="1" x14ac:dyDescent="0.35"/>
    <row r="507" s="160" customFormat="1" x14ac:dyDescent="0.35"/>
    <row r="508" s="160" customFormat="1" x14ac:dyDescent="0.35"/>
    <row r="509" s="160" customFormat="1" x14ac:dyDescent="0.35"/>
    <row r="510" s="160" customFormat="1" x14ac:dyDescent="0.35"/>
    <row r="511" s="160" customFormat="1" x14ac:dyDescent="0.35"/>
    <row r="512" s="160" customFormat="1" x14ac:dyDescent="0.35"/>
    <row r="513" s="160" customFormat="1" x14ac:dyDescent="0.35"/>
    <row r="514" s="160" customFormat="1" x14ac:dyDescent="0.35"/>
    <row r="515" s="160" customFormat="1" x14ac:dyDescent="0.35"/>
    <row r="516" s="160" customFormat="1" x14ac:dyDescent="0.35"/>
    <row r="517" s="160" customFormat="1" x14ac:dyDescent="0.35"/>
    <row r="518" s="160" customFormat="1" x14ac:dyDescent="0.35"/>
    <row r="519" s="160" customFormat="1" x14ac:dyDescent="0.35"/>
    <row r="520" s="160" customFormat="1" x14ac:dyDescent="0.35"/>
    <row r="521" s="160" customFormat="1" x14ac:dyDescent="0.35"/>
    <row r="522" s="160" customFormat="1" x14ac:dyDescent="0.35"/>
    <row r="523" s="160" customFormat="1" x14ac:dyDescent="0.35"/>
    <row r="524" s="160" customFormat="1" x14ac:dyDescent="0.35"/>
    <row r="525" s="160" customFormat="1" x14ac:dyDescent="0.35"/>
    <row r="526" s="160" customFormat="1" x14ac:dyDescent="0.35"/>
    <row r="527" s="160" customFormat="1" x14ac:dyDescent="0.35"/>
    <row r="528" s="160" customFormat="1" x14ac:dyDescent="0.35"/>
    <row r="529" s="160" customFormat="1" x14ac:dyDescent="0.35"/>
    <row r="530" s="160" customFormat="1" x14ac:dyDescent="0.35"/>
    <row r="531" s="160" customFormat="1" x14ac:dyDescent="0.35"/>
    <row r="532" s="160" customFormat="1" x14ac:dyDescent="0.35"/>
    <row r="533" s="160" customFormat="1" x14ac:dyDescent="0.35"/>
    <row r="534" s="160" customFormat="1" x14ac:dyDescent="0.35"/>
    <row r="535" s="160" customFormat="1" x14ac:dyDescent="0.35"/>
    <row r="536" s="160" customFormat="1" x14ac:dyDescent="0.35"/>
    <row r="537" s="160" customFormat="1" x14ac:dyDescent="0.35"/>
    <row r="538" s="160" customFormat="1" x14ac:dyDescent="0.35"/>
    <row r="539" s="160" customFormat="1" x14ac:dyDescent="0.35"/>
    <row r="540" s="160" customFormat="1" x14ac:dyDescent="0.35"/>
    <row r="541" s="160" customFormat="1" x14ac:dyDescent="0.35"/>
    <row r="542" s="160" customFormat="1" x14ac:dyDescent="0.35"/>
    <row r="543" s="160" customFormat="1" x14ac:dyDescent="0.35"/>
    <row r="544" s="160" customFormat="1" x14ac:dyDescent="0.35"/>
    <row r="545" spans="2:4" s="160" customFormat="1" x14ac:dyDescent="0.35"/>
    <row r="546" spans="2:4" s="160" customFormat="1" x14ac:dyDescent="0.35"/>
    <row r="547" spans="2:4" s="160" customFormat="1" x14ac:dyDescent="0.35"/>
    <row r="548" spans="2:4" s="160" customFormat="1" x14ac:dyDescent="0.35"/>
    <row r="549" spans="2:4" s="160" customFormat="1" x14ac:dyDescent="0.35"/>
    <row r="550" spans="2:4" s="160" customFormat="1" x14ac:dyDescent="0.35">
      <c r="B550" s="157"/>
      <c r="C550" s="157"/>
      <c r="D550" s="157"/>
    </row>
  </sheetData>
  <sheetProtection formatCells="0" formatColumns="0" formatRows="0" insertColumns="0" insertRows="0" insertHyperlinks="0" deleteColumns="0" deleteRows="0" sort="0" autoFilter="0" pivotTables="0"/>
  <mergeCells count="8">
    <mergeCell ref="B10:C10"/>
    <mergeCell ref="B12:C12"/>
    <mergeCell ref="B11:C11"/>
    <mergeCell ref="B4:D4"/>
    <mergeCell ref="B5:C5"/>
    <mergeCell ref="B6:C6"/>
    <mergeCell ref="B7:C7"/>
    <mergeCell ref="B8:C8"/>
  </mergeCells>
  <dataValidations count="1">
    <dataValidation type="list" allowBlank="1" showInputMessage="1" showErrorMessage="1" sqref="D9" xr:uid="{00000000-0002-0000-0C00-000000000000}">
      <formula1>"-------Choose any of the following-------, Service will be down, Service will be degraded or intermittent, No Service disruption"</formula1>
    </dataValidation>
  </dataValidations>
  <pageMargins left="0.7" right="0.7" top="0.75" bottom="0.75" header="0.3" footer="0.3"/>
  <pageSetup scale="52" orientation="landscape" r:id="rId1"/>
  <customProperties>
    <customPr name="EpmWorksheetKeyString_GUID" r:id="rId2"/>
  </customProperties>
  <ignoredErrors>
    <ignoredError sqref="D5:D6" unlockedFormula="1"/>
  </ignoredErrors>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A725"/>
  </sheetPr>
  <dimension ref="A1:D48"/>
  <sheetViews>
    <sheetView showGridLines="0" zoomScale="87" zoomScaleNormal="87" workbookViewId="0">
      <selection activeCell="B9" sqref="B9:B14"/>
    </sheetView>
  </sheetViews>
  <sheetFormatPr defaultRowHeight="14.5" x14ac:dyDescent="0.35"/>
  <cols>
    <col min="1" max="1" width="0.81640625" style="6" customWidth="1"/>
    <col min="2" max="2" width="52.453125" style="6" customWidth="1"/>
    <col min="3" max="3" width="54.453125" customWidth="1"/>
    <col min="4" max="4" width="60" customWidth="1"/>
    <col min="5" max="5" width="13" customWidth="1"/>
  </cols>
  <sheetData>
    <row r="1" spans="2:4" s="6" customFormat="1" ht="26.15" customHeight="1" x14ac:dyDescent="0.35">
      <c r="B1" s="833" t="s">
        <v>800</v>
      </c>
      <c r="C1" s="834"/>
      <c r="D1" s="834"/>
    </row>
    <row r="2" spans="2:4" s="6" customFormat="1" ht="24" customHeight="1" thickBot="1" x14ac:dyDescent="0.5">
      <c r="B2" s="281" t="s">
        <v>801</v>
      </c>
    </row>
    <row r="3" spans="2:4" ht="16.5" customHeight="1" thickBot="1" x14ac:dyDescent="0.4">
      <c r="B3" s="275" t="s">
        <v>67</v>
      </c>
      <c r="C3" s="276" t="s">
        <v>802</v>
      </c>
      <c r="D3" s="276" t="s">
        <v>803</v>
      </c>
    </row>
    <row r="4" spans="2:4" x14ac:dyDescent="0.35">
      <c r="B4" s="827" t="s">
        <v>804</v>
      </c>
      <c r="C4" s="827" t="s">
        <v>805</v>
      </c>
      <c r="D4" s="827" t="s">
        <v>806</v>
      </c>
    </row>
    <row r="5" spans="2:4" x14ac:dyDescent="0.35">
      <c r="B5" s="829"/>
      <c r="C5" s="829"/>
      <c r="D5" s="829"/>
    </row>
    <row r="6" spans="2:4" x14ac:dyDescent="0.35">
      <c r="B6" s="829"/>
      <c r="C6" s="829"/>
      <c r="D6" s="829"/>
    </row>
    <row r="7" spans="2:4" x14ac:dyDescent="0.35">
      <c r="B7" s="829"/>
      <c r="C7" s="829"/>
      <c r="D7" s="829"/>
    </row>
    <row r="8" spans="2:4" ht="19" customHeight="1" thickBot="1" x14ac:dyDescent="0.4">
      <c r="B8" s="830"/>
      <c r="C8" s="830"/>
      <c r="D8" s="830"/>
    </row>
    <row r="9" spans="2:4" x14ac:dyDescent="0.35">
      <c r="B9" s="827" t="s">
        <v>807</v>
      </c>
      <c r="C9" s="827" t="s">
        <v>808</v>
      </c>
      <c r="D9" s="827" t="s">
        <v>809</v>
      </c>
    </row>
    <row r="10" spans="2:4" x14ac:dyDescent="0.35">
      <c r="B10" s="831"/>
      <c r="C10" s="831"/>
      <c r="D10" s="829"/>
    </row>
    <row r="11" spans="2:4" ht="10" customHeight="1" x14ac:dyDescent="0.35">
      <c r="B11" s="831"/>
      <c r="C11" s="831"/>
      <c r="D11" s="829"/>
    </row>
    <row r="12" spans="2:4" ht="58" hidden="1" customHeight="1" x14ac:dyDescent="0.35">
      <c r="B12" s="831"/>
      <c r="C12" s="831"/>
      <c r="D12" s="829"/>
    </row>
    <row r="13" spans="2:4" x14ac:dyDescent="0.35">
      <c r="B13" s="831"/>
      <c r="C13" s="831"/>
      <c r="D13" s="829"/>
    </row>
    <row r="14" spans="2:4" ht="42.65" customHeight="1" thickBot="1" x14ac:dyDescent="0.4">
      <c r="B14" s="828"/>
      <c r="C14" s="828"/>
      <c r="D14" s="830"/>
    </row>
    <row r="15" spans="2:4" x14ac:dyDescent="0.35">
      <c r="B15" s="827" t="s">
        <v>810</v>
      </c>
      <c r="C15" s="827" t="s">
        <v>811</v>
      </c>
      <c r="D15" s="827" t="s">
        <v>812</v>
      </c>
    </row>
    <row r="16" spans="2:4" x14ac:dyDescent="0.35">
      <c r="B16" s="831"/>
      <c r="C16" s="829"/>
      <c r="D16" s="829"/>
    </row>
    <row r="17" spans="2:4" x14ac:dyDescent="0.35">
      <c r="B17" s="829"/>
      <c r="C17" s="829"/>
      <c r="D17" s="829"/>
    </row>
    <row r="18" spans="2:4" x14ac:dyDescent="0.35">
      <c r="B18" s="829"/>
      <c r="C18" s="829"/>
      <c r="D18" s="829"/>
    </row>
    <row r="19" spans="2:4" ht="60.65" customHeight="1" thickBot="1" x14ac:dyDescent="0.4">
      <c r="B19" s="830"/>
      <c r="C19" s="830"/>
      <c r="D19" s="830"/>
    </row>
    <row r="20" spans="2:4" ht="14.5" customHeight="1" x14ac:dyDescent="0.35">
      <c r="B20" s="827" t="s">
        <v>813</v>
      </c>
      <c r="C20" s="827" t="s">
        <v>814</v>
      </c>
      <c r="D20" s="827" t="s">
        <v>815</v>
      </c>
    </row>
    <row r="21" spans="2:4" x14ac:dyDescent="0.35">
      <c r="B21" s="831"/>
      <c r="C21" s="831"/>
      <c r="D21" s="831"/>
    </row>
    <row r="22" spans="2:4" x14ac:dyDescent="0.35">
      <c r="B22" s="831"/>
      <c r="C22" s="831"/>
      <c r="D22" s="831"/>
    </row>
    <row r="23" spans="2:4" x14ac:dyDescent="0.35">
      <c r="B23" s="831"/>
      <c r="C23" s="831"/>
      <c r="D23" s="831"/>
    </row>
    <row r="24" spans="2:4" ht="15" thickBot="1" x14ac:dyDescent="0.4">
      <c r="B24" s="831"/>
      <c r="C24" s="831"/>
      <c r="D24" s="831"/>
    </row>
    <row r="25" spans="2:4" ht="14.5" customHeight="1" x14ac:dyDescent="0.35">
      <c r="B25" s="827" t="s">
        <v>816</v>
      </c>
      <c r="C25" s="827" t="s">
        <v>817</v>
      </c>
      <c r="D25" s="827" t="s">
        <v>818</v>
      </c>
    </row>
    <row r="26" spans="2:4" x14ac:dyDescent="0.35">
      <c r="B26" s="831"/>
      <c r="C26" s="831"/>
      <c r="D26" s="831"/>
    </row>
    <row r="27" spans="2:4" s="6" customFormat="1" x14ac:dyDescent="0.35">
      <c r="B27" s="831"/>
      <c r="C27" s="831"/>
      <c r="D27" s="831"/>
    </row>
    <row r="28" spans="2:4" s="6" customFormat="1" x14ac:dyDescent="0.35">
      <c r="B28" s="831"/>
      <c r="C28" s="831"/>
      <c r="D28" s="831"/>
    </row>
    <row r="29" spans="2:4" s="6" customFormat="1" ht="31" customHeight="1" thickBot="1" x14ac:dyDescent="0.4">
      <c r="B29" s="828"/>
      <c r="C29" s="828"/>
      <c r="D29" s="828"/>
    </row>
    <row r="30" spans="2:4" s="6" customFormat="1" ht="29.5" thickBot="1" x14ac:dyDescent="0.4">
      <c r="B30" s="277" t="s">
        <v>819</v>
      </c>
      <c r="C30" s="277" t="s">
        <v>817</v>
      </c>
      <c r="D30" s="277" t="s">
        <v>820</v>
      </c>
    </row>
    <row r="31" spans="2:4" s="6" customFormat="1" x14ac:dyDescent="0.35">
      <c r="B31" s="11"/>
    </row>
    <row r="32" spans="2:4" ht="19" thickBot="1" x14ac:dyDescent="0.4">
      <c r="B32" s="282" t="s">
        <v>821</v>
      </c>
      <c r="C32" s="278"/>
      <c r="D32" s="278"/>
    </row>
    <row r="33" spans="2:4" ht="15" thickBot="1" x14ac:dyDescent="0.4">
      <c r="B33" s="275" t="s">
        <v>822</v>
      </c>
      <c r="C33" s="276" t="s">
        <v>802</v>
      </c>
      <c r="D33" s="276" t="s">
        <v>803</v>
      </c>
    </row>
    <row r="34" spans="2:4" ht="29.5" thickBot="1" x14ac:dyDescent="0.4">
      <c r="B34" s="318" t="s">
        <v>823</v>
      </c>
      <c r="C34" s="279" t="s">
        <v>824</v>
      </c>
      <c r="D34" s="279"/>
    </row>
    <row r="35" spans="2:4" ht="14.5" customHeight="1" x14ac:dyDescent="0.35">
      <c r="B35" s="827" t="s">
        <v>825</v>
      </c>
      <c r="C35" s="827" t="s">
        <v>826</v>
      </c>
      <c r="D35" s="827" t="s">
        <v>827</v>
      </c>
    </row>
    <row r="36" spans="2:4" x14ac:dyDescent="0.35">
      <c r="B36" s="831"/>
      <c r="C36" s="831"/>
      <c r="D36" s="831"/>
    </row>
    <row r="37" spans="2:4" x14ac:dyDescent="0.35">
      <c r="B37" s="831"/>
      <c r="C37" s="831"/>
      <c r="D37" s="831"/>
    </row>
    <row r="38" spans="2:4" ht="4" customHeight="1" thickBot="1" x14ac:dyDescent="0.4">
      <c r="B38" s="828"/>
      <c r="C38" s="828"/>
      <c r="D38" s="828"/>
    </row>
    <row r="39" spans="2:4" ht="14.5" customHeight="1" x14ac:dyDescent="0.35">
      <c r="B39" s="827" t="s">
        <v>828</v>
      </c>
      <c r="C39" s="827" t="s">
        <v>829</v>
      </c>
      <c r="D39" s="832" t="s">
        <v>830</v>
      </c>
    </row>
    <row r="40" spans="2:4" x14ac:dyDescent="0.35">
      <c r="B40" s="829"/>
      <c r="C40" s="831"/>
      <c r="D40" s="829"/>
    </row>
    <row r="41" spans="2:4" x14ac:dyDescent="0.35">
      <c r="B41" s="829"/>
      <c r="C41" s="831"/>
      <c r="D41" s="829"/>
    </row>
    <row r="42" spans="2:4" ht="3" customHeight="1" thickBot="1" x14ac:dyDescent="0.4">
      <c r="B42" s="830"/>
      <c r="C42" s="828"/>
      <c r="D42" s="830"/>
    </row>
    <row r="43" spans="2:4" x14ac:dyDescent="0.35">
      <c r="B43" s="827" t="s">
        <v>831</v>
      </c>
      <c r="C43" s="827" t="s">
        <v>832</v>
      </c>
      <c r="D43" s="832" t="s">
        <v>833</v>
      </c>
    </row>
    <row r="44" spans="2:4" x14ac:dyDescent="0.35">
      <c r="B44" s="831"/>
      <c r="C44" s="831"/>
      <c r="D44" s="829"/>
    </row>
    <row r="45" spans="2:4" x14ac:dyDescent="0.35">
      <c r="B45" s="831"/>
      <c r="C45" s="831"/>
      <c r="D45" s="829"/>
    </row>
    <row r="46" spans="2:4" ht="15" thickBot="1" x14ac:dyDescent="0.4">
      <c r="B46" s="828"/>
      <c r="C46" s="828"/>
      <c r="D46" s="830"/>
    </row>
    <row r="47" spans="2:4" x14ac:dyDescent="0.35">
      <c r="B47" s="827" t="s">
        <v>834</v>
      </c>
      <c r="C47" s="827" t="s">
        <v>835</v>
      </c>
      <c r="D47" s="827" t="s">
        <v>836</v>
      </c>
    </row>
    <row r="48" spans="2:4" ht="15" thickBot="1" x14ac:dyDescent="0.4">
      <c r="B48" s="828"/>
      <c r="C48" s="828"/>
      <c r="D48" s="828"/>
    </row>
  </sheetData>
  <sheetProtection algorithmName="SHA-512" hashValue="QrTZbLUH1JRLf3di2Bg4sVtn9ULGHOjYqsH+ZVGXkA6aJPwYra+SVgmJ7y4qsNJq92gJicdFFwxmMY1XwO5jQg==" saltValue="nMGA/DCfpvyPWSRKz7q1og==" spinCount="100000" sheet="1" objects="1" scenarios="1" formatCells="0" formatColumns="0" formatRows="0" insertColumns="0" insertRows="0" insertHyperlinks="0" deleteColumns="0" deleteRows="0" sort="0" autoFilter="0" pivotTables="0"/>
  <mergeCells count="28">
    <mergeCell ref="D43:D46"/>
    <mergeCell ref="B1:D1"/>
    <mergeCell ref="D25:D29"/>
    <mergeCell ref="B25:B29"/>
    <mergeCell ref="B43:B46"/>
    <mergeCell ref="C43:C46"/>
    <mergeCell ref="C39:C42"/>
    <mergeCell ref="D35:D38"/>
    <mergeCell ref="B39:B42"/>
    <mergeCell ref="D39:D42"/>
    <mergeCell ref="B20:B24"/>
    <mergeCell ref="C25:C29"/>
    <mergeCell ref="B47:B48"/>
    <mergeCell ref="C47:C48"/>
    <mergeCell ref="D47:D48"/>
    <mergeCell ref="B4:B8"/>
    <mergeCell ref="C4:C8"/>
    <mergeCell ref="D4:D8"/>
    <mergeCell ref="D9:D14"/>
    <mergeCell ref="B9:B14"/>
    <mergeCell ref="C9:C14"/>
    <mergeCell ref="C20:C24"/>
    <mergeCell ref="D20:D24"/>
    <mergeCell ref="B35:B38"/>
    <mergeCell ref="C35:C38"/>
    <mergeCell ref="B15:B19"/>
    <mergeCell ref="C15:C19"/>
    <mergeCell ref="D15:D19"/>
  </mergeCell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N219"/>
  <sheetViews>
    <sheetView workbookViewId="0">
      <selection activeCell="H2" sqref="H2:H5"/>
    </sheetView>
  </sheetViews>
  <sheetFormatPr defaultColWidth="9.1796875" defaultRowHeight="14.5" x14ac:dyDescent="0.35"/>
  <cols>
    <col min="1" max="1" width="21.453125" style="6" customWidth="1"/>
    <col min="2" max="16384" width="9.1796875" style="6"/>
  </cols>
  <sheetData>
    <row r="1" spans="1:14" x14ac:dyDescent="0.35">
      <c r="A1" s="24" t="s">
        <v>837</v>
      </c>
      <c r="D1" s="211" t="s">
        <v>838</v>
      </c>
      <c r="G1" s="214" t="s">
        <v>839</v>
      </c>
      <c r="J1" s="24" t="s">
        <v>840</v>
      </c>
      <c r="N1" s="24" t="s">
        <v>841</v>
      </c>
    </row>
    <row r="2" spans="1:14" x14ac:dyDescent="0.35">
      <c r="A2" s="6" t="s">
        <v>138</v>
      </c>
      <c r="D2" s="175" t="s">
        <v>842</v>
      </c>
      <c r="G2" s="6" t="s">
        <v>843</v>
      </c>
      <c r="J2" s="6" t="s">
        <v>844</v>
      </c>
      <c r="N2" s="6" t="s">
        <v>845</v>
      </c>
    </row>
    <row r="3" spans="1:14" x14ac:dyDescent="0.35">
      <c r="A3" s="6" t="s">
        <v>846</v>
      </c>
      <c r="D3" s="175" t="s">
        <v>847</v>
      </c>
      <c r="G3" s="175" t="s">
        <v>848</v>
      </c>
      <c r="J3" s="6" t="s">
        <v>849</v>
      </c>
      <c r="N3" s="6" t="s">
        <v>850</v>
      </c>
    </row>
    <row r="4" spans="1:14" x14ac:dyDescent="0.35">
      <c r="A4" s="6" t="s">
        <v>851</v>
      </c>
      <c r="D4" s="175" t="s">
        <v>852</v>
      </c>
      <c r="G4" s="6" t="s">
        <v>853</v>
      </c>
      <c r="N4" s="6" t="s">
        <v>854</v>
      </c>
    </row>
    <row r="5" spans="1:14" x14ac:dyDescent="0.35">
      <c r="A5" s="6" t="s">
        <v>855</v>
      </c>
      <c r="D5" s="175" t="s">
        <v>856</v>
      </c>
      <c r="G5" s="6" t="s">
        <v>857</v>
      </c>
      <c r="N5" s="6" t="s">
        <v>370</v>
      </c>
    </row>
    <row r="6" spans="1:14" x14ac:dyDescent="0.35">
      <c r="A6" s="6" t="s">
        <v>858</v>
      </c>
      <c r="D6" s="175" t="s">
        <v>859</v>
      </c>
      <c r="G6" s="6" t="s">
        <v>860</v>
      </c>
      <c r="N6" s="6" t="s">
        <v>861</v>
      </c>
    </row>
    <row r="7" spans="1:14" x14ac:dyDescent="0.35">
      <c r="A7" s="6" t="s">
        <v>862</v>
      </c>
      <c r="D7" s="175" t="s">
        <v>863</v>
      </c>
      <c r="G7" s="6" t="s">
        <v>864</v>
      </c>
      <c r="N7" s="6" t="s">
        <v>865</v>
      </c>
    </row>
    <row r="8" spans="1:14" x14ac:dyDescent="0.35">
      <c r="D8" s="175" t="s">
        <v>866</v>
      </c>
      <c r="G8" s="6" t="s">
        <v>867</v>
      </c>
      <c r="N8" s="6" t="s">
        <v>371</v>
      </c>
    </row>
    <row r="9" spans="1:14" x14ac:dyDescent="0.35">
      <c r="A9" s="214"/>
      <c r="D9" s="175" t="s">
        <v>868</v>
      </c>
      <c r="G9" s="6" t="s">
        <v>869</v>
      </c>
      <c r="N9" s="6" t="s">
        <v>870</v>
      </c>
    </row>
    <row r="10" spans="1:14" x14ac:dyDescent="0.35">
      <c r="A10" s="215"/>
      <c r="D10" s="175" t="s">
        <v>871</v>
      </c>
      <c r="G10" s="175" t="s">
        <v>872</v>
      </c>
      <c r="N10" s="6" t="s">
        <v>873</v>
      </c>
    </row>
    <row r="11" spans="1:14" x14ac:dyDescent="0.35">
      <c r="A11" s="175"/>
      <c r="D11" s="175" t="s">
        <v>874</v>
      </c>
      <c r="G11" s="175" t="s">
        <v>875</v>
      </c>
      <c r="N11" s="6" t="s">
        <v>376</v>
      </c>
    </row>
    <row r="12" spans="1:14" x14ac:dyDescent="0.35">
      <c r="A12" s="175"/>
      <c r="D12" s="175" t="s">
        <v>876</v>
      </c>
      <c r="G12" s="175" t="s">
        <v>877</v>
      </c>
      <c r="N12" s="6" t="s">
        <v>878</v>
      </c>
    </row>
    <row r="13" spans="1:14" x14ac:dyDescent="0.35">
      <c r="A13" s="175"/>
      <c r="D13" s="175" t="s">
        <v>879</v>
      </c>
      <c r="G13" s="175" t="s">
        <v>880</v>
      </c>
      <c r="N13" s="6" t="s">
        <v>881</v>
      </c>
    </row>
    <row r="14" spans="1:14" x14ac:dyDescent="0.35">
      <c r="A14" s="175"/>
      <c r="D14" s="175" t="s">
        <v>882</v>
      </c>
      <c r="G14" s="215" t="s">
        <v>883</v>
      </c>
      <c r="N14" s="6" t="s">
        <v>884</v>
      </c>
    </row>
    <row r="15" spans="1:14" x14ac:dyDescent="0.35">
      <c r="A15" s="175"/>
      <c r="D15" s="175" t="s">
        <v>885</v>
      </c>
      <c r="G15" s="6" t="s">
        <v>886</v>
      </c>
      <c r="N15" s="6" t="s">
        <v>887</v>
      </c>
    </row>
    <row r="16" spans="1:14" x14ac:dyDescent="0.35">
      <c r="A16" s="175"/>
      <c r="D16" s="175" t="s">
        <v>888</v>
      </c>
      <c r="G16" s="6" t="s">
        <v>889</v>
      </c>
      <c r="N16" s="6" t="s">
        <v>890</v>
      </c>
    </row>
    <row r="17" spans="1:7" x14ac:dyDescent="0.35">
      <c r="A17" s="175"/>
      <c r="D17" s="175" t="s">
        <v>891</v>
      </c>
      <c r="G17" s="6" t="s">
        <v>892</v>
      </c>
    </row>
    <row r="18" spans="1:7" x14ac:dyDescent="0.35">
      <c r="A18" s="211" t="s">
        <v>893</v>
      </c>
      <c r="D18" s="175" t="s">
        <v>894</v>
      </c>
      <c r="G18" s="6" t="s">
        <v>895</v>
      </c>
    </row>
    <row r="19" spans="1:7" x14ac:dyDescent="0.35">
      <c r="A19" s="175" t="s">
        <v>689</v>
      </c>
      <c r="D19" s="175" t="s">
        <v>896</v>
      </c>
      <c r="G19" s="175" t="s">
        <v>897</v>
      </c>
    </row>
    <row r="20" spans="1:7" x14ac:dyDescent="0.35">
      <c r="A20" s="175" t="s">
        <v>898</v>
      </c>
      <c r="G20" s="6" t="s">
        <v>899</v>
      </c>
    </row>
    <row r="21" spans="1:7" x14ac:dyDescent="0.35">
      <c r="A21" s="175" t="s">
        <v>900</v>
      </c>
    </row>
    <row r="22" spans="1:7" x14ac:dyDescent="0.35">
      <c r="A22" s="175" t="s">
        <v>901</v>
      </c>
    </row>
    <row r="23" spans="1:7" x14ac:dyDescent="0.35">
      <c r="A23" s="175"/>
    </row>
    <row r="24" spans="1:7" x14ac:dyDescent="0.35">
      <c r="A24" s="211" t="s">
        <v>902</v>
      </c>
    </row>
    <row r="25" spans="1:7" x14ac:dyDescent="0.35">
      <c r="A25" s="213" t="s">
        <v>130</v>
      </c>
    </row>
    <row r="26" spans="1:7" x14ac:dyDescent="0.35">
      <c r="A26" s="213" t="s">
        <v>134</v>
      </c>
    </row>
    <row r="27" spans="1:7" x14ac:dyDescent="0.35">
      <c r="A27" s="213"/>
    </row>
    <row r="28" spans="1:7" x14ac:dyDescent="0.35">
      <c r="A28" s="211" t="s">
        <v>903</v>
      </c>
    </row>
    <row r="29" spans="1:7" x14ac:dyDescent="0.35">
      <c r="A29" s="213" t="s">
        <v>904</v>
      </c>
    </row>
    <row r="30" spans="1:7" x14ac:dyDescent="0.35">
      <c r="A30" s="213" t="s">
        <v>861</v>
      </c>
    </row>
    <row r="31" spans="1:7" x14ac:dyDescent="0.35">
      <c r="A31" s="213" t="s">
        <v>905</v>
      </c>
    </row>
    <row r="32" spans="1:7" x14ac:dyDescent="0.35">
      <c r="A32" s="213" t="s">
        <v>906</v>
      </c>
    </row>
    <row r="33" spans="1:1" x14ac:dyDescent="0.35">
      <c r="A33" s="213" t="s">
        <v>907</v>
      </c>
    </row>
    <row r="34" spans="1:1" x14ac:dyDescent="0.35">
      <c r="A34" s="213" t="s">
        <v>908</v>
      </c>
    </row>
    <row r="35" spans="1:1" x14ac:dyDescent="0.35">
      <c r="A35" s="213" t="s">
        <v>909</v>
      </c>
    </row>
    <row r="36" spans="1:1" x14ac:dyDescent="0.35">
      <c r="A36" s="213" t="s">
        <v>910</v>
      </c>
    </row>
    <row r="37" spans="1:1" x14ac:dyDescent="0.35">
      <c r="A37" s="213"/>
    </row>
    <row r="38" spans="1:1" x14ac:dyDescent="0.35">
      <c r="A38" s="211" t="s">
        <v>911</v>
      </c>
    </row>
    <row r="39" spans="1:1" x14ac:dyDescent="0.35">
      <c r="A39" s="213" t="s">
        <v>138</v>
      </c>
    </row>
    <row r="40" spans="1:1" x14ac:dyDescent="0.35">
      <c r="A40" s="213" t="s">
        <v>912</v>
      </c>
    </row>
    <row r="41" spans="1:1" x14ac:dyDescent="0.35">
      <c r="A41" s="213" t="s">
        <v>913</v>
      </c>
    </row>
    <row r="42" spans="1:1" x14ac:dyDescent="0.35">
      <c r="A42" s="213"/>
    </row>
    <row r="43" spans="1:1" x14ac:dyDescent="0.35">
      <c r="A43" s="211"/>
    </row>
    <row r="44" spans="1:1" x14ac:dyDescent="0.35">
      <c r="A44" s="213"/>
    </row>
    <row r="45" spans="1:1" x14ac:dyDescent="0.35">
      <c r="A45" s="211" t="s">
        <v>914</v>
      </c>
    </row>
    <row r="46" spans="1:1" x14ac:dyDescent="0.35">
      <c r="A46" s="213" t="s">
        <v>915</v>
      </c>
    </row>
    <row r="47" spans="1:1" x14ac:dyDescent="0.35">
      <c r="A47" s="213" t="s">
        <v>916</v>
      </c>
    </row>
    <row r="48" spans="1:1" x14ac:dyDescent="0.35">
      <c r="A48" s="213" t="s">
        <v>684</v>
      </c>
    </row>
    <row r="49" spans="1:1" x14ac:dyDescent="0.35">
      <c r="A49" s="213" t="s">
        <v>917</v>
      </c>
    </row>
    <row r="50" spans="1:1" x14ac:dyDescent="0.35">
      <c r="A50" s="175"/>
    </row>
    <row r="51" spans="1:1" x14ac:dyDescent="0.35">
      <c r="A51" s="211"/>
    </row>
    <row r="52" spans="1:1" x14ac:dyDescent="0.35">
      <c r="A52" s="175"/>
    </row>
    <row r="53" spans="1:1" x14ac:dyDescent="0.35">
      <c r="A53" s="175"/>
    </row>
    <row r="54" spans="1:1" x14ac:dyDescent="0.35">
      <c r="A54" s="175"/>
    </row>
    <row r="55" spans="1:1" x14ac:dyDescent="0.35">
      <c r="A55" s="175"/>
    </row>
    <row r="56" spans="1:1" x14ac:dyDescent="0.35">
      <c r="A56" s="175"/>
    </row>
    <row r="57" spans="1:1" x14ac:dyDescent="0.35">
      <c r="A57" s="175"/>
    </row>
    <row r="58" spans="1:1" x14ac:dyDescent="0.35">
      <c r="A58" s="175"/>
    </row>
    <row r="59" spans="1:1" x14ac:dyDescent="0.35">
      <c r="A59" s="175"/>
    </row>
    <row r="60" spans="1:1" x14ac:dyDescent="0.35">
      <c r="A60" s="211" t="s">
        <v>918</v>
      </c>
    </row>
    <row r="61" spans="1:1" x14ac:dyDescent="0.35">
      <c r="A61" s="175" t="s">
        <v>919</v>
      </c>
    </row>
    <row r="62" spans="1:1" x14ac:dyDescent="0.35">
      <c r="A62" s="175" t="s">
        <v>920</v>
      </c>
    </row>
    <row r="63" spans="1:1" x14ac:dyDescent="0.35">
      <c r="A63" s="175" t="s">
        <v>921</v>
      </c>
    </row>
    <row r="64" spans="1:1" x14ac:dyDescent="0.35">
      <c r="A64" s="175" t="s">
        <v>922</v>
      </c>
    </row>
    <row r="65" spans="1:1" x14ac:dyDescent="0.35">
      <c r="A65" s="175"/>
    </row>
    <row r="66" spans="1:1" x14ac:dyDescent="0.35">
      <c r="A66" s="211" t="s">
        <v>923</v>
      </c>
    </row>
    <row r="67" spans="1:1" x14ac:dyDescent="0.35">
      <c r="A67" s="175" t="s">
        <v>924</v>
      </c>
    </row>
    <row r="68" spans="1:1" x14ac:dyDescent="0.35">
      <c r="A68" s="175" t="s">
        <v>925</v>
      </c>
    </row>
    <row r="69" spans="1:1" x14ac:dyDescent="0.35">
      <c r="A69" s="175" t="s">
        <v>926</v>
      </c>
    </row>
    <row r="70" spans="1:1" x14ac:dyDescent="0.35">
      <c r="A70" s="175" t="s">
        <v>380</v>
      </c>
    </row>
    <row r="71" spans="1:1" x14ac:dyDescent="0.35">
      <c r="A71" s="175"/>
    </row>
    <row r="72" spans="1:1" x14ac:dyDescent="0.35">
      <c r="A72" s="211" t="s">
        <v>927</v>
      </c>
    </row>
    <row r="73" spans="1:1" x14ac:dyDescent="0.35">
      <c r="A73" s="175" t="s">
        <v>138</v>
      </c>
    </row>
    <row r="74" spans="1:1" x14ac:dyDescent="0.35">
      <c r="A74" s="175" t="s">
        <v>928</v>
      </c>
    </row>
    <row r="75" spans="1:1" x14ac:dyDescent="0.35">
      <c r="A75" s="175" t="s">
        <v>929</v>
      </c>
    </row>
    <row r="76" spans="1:1" x14ac:dyDescent="0.35">
      <c r="A76" s="175"/>
    </row>
    <row r="77" spans="1:1" x14ac:dyDescent="0.35">
      <c r="A77" s="211" t="s">
        <v>930</v>
      </c>
    </row>
    <row r="78" spans="1:1" x14ac:dyDescent="0.35">
      <c r="A78" s="175" t="s">
        <v>138</v>
      </c>
    </row>
    <row r="79" spans="1:1" x14ac:dyDescent="0.35">
      <c r="A79" s="175">
        <v>0</v>
      </c>
    </row>
    <row r="80" spans="1:1" x14ac:dyDescent="0.35">
      <c r="A80" s="175">
        <v>1</v>
      </c>
    </row>
    <row r="81" spans="1:1" x14ac:dyDescent="0.35">
      <c r="A81" s="175">
        <v>2</v>
      </c>
    </row>
    <row r="82" spans="1:1" x14ac:dyDescent="0.35">
      <c r="A82" s="175"/>
    </row>
    <row r="83" spans="1:1" x14ac:dyDescent="0.35">
      <c r="A83" s="211" t="s">
        <v>931</v>
      </c>
    </row>
    <row r="84" spans="1:1" x14ac:dyDescent="0.35">
      <c r="A84" s="175" t="s">
        <v>932</v>
      </c>
    </row>
    <row r="85" spans="1:1" x14ac:dyDescent="0.35">
      <c r="A85" s="175" t="s">
        <v>933</v>
      </c>
    </row>
    <row r="86" spans="1:1" x14ac:dyDescent="0.35">
      <c r="A86" s="175" t="s">
        <v>934</v>
      </c>
    </row>
    <row r="87" spans="1:1" x14ac:dyDescent="0.35">
      <c r="A87" s="175" t="s">
        <v>935</v>
      </c>
    </row>
    <row r="88" spans="1:1" x14ac:dyDescent="0.35">
      <c r="A88" s="175" t="s">
        <v>936</v>
      </c>
    </row>
    <row r="89" spans="1:1" x14ac:dyDescent="0.35">
      <c r="A89" s="175"/>
    </row>
    <row r="90" spans="1:1" x14ac:dyDescent="0.35">
      <c r="A90" s="211" t="s">
        <v>937</v>
      </c>
    </row>
    <row r="91" spans="1:1" x14ac:dyDescent="0.35">
      <c r="A91" s="175" t="s">
        <v>938</v>
      </c>
    </row>
    <row r="92" spans="1:1" x14ac:dyDescent="0.35">
      <c r="A92" s="175" t="s">
        <v>939</v>
      </c>
    </row>
    <row r="93" spans="1:1" x14ac:dyDescent="0.35">
      <c r="A93" s="175" t="s">
        <v>940</v>
      </c>
    </row>
    <row r="94" spans="1:1" x14ac:dyDescent="0.35">
      <c r="A94" s="175"/>
    </row>
    <row r="95" spans="1:1" x14ac:dyDescent="0.35">
      <c r="A95" s="214" t="s">
        <v>941</v>
      </c>
    </row>
    <row r="96" spans="1:1" x14ac:dyDescent="0.35">
      <c r="A96" s="215" t="s">
        <v>138</v>
      </c>
    </row>
    <row r="97" spans="1:1" x14ac:dyDescent="0.35">
      <c r="A97" s="215" t="s">
        <v>942</v>
      </c>
    </row>
    <row r="98" spans="1:1" x14ac:dyDescent="0.35">
      <c r="A98" s="215" t="s">
        <v>682</v>
      </c>
    </row>
    <row r="99" spans="1:1" x14ac:dyDescent="0.35">
      <c r="A99" s="175"/>
    </row>
    <row r="100" spans="1:1" x14ac:dyDescent="0.35">
      <c r="A100" s="211" t="s">
        <v>943</v>
      </c>
    </row>
    <row r="101" spans="1:1" x14ac:dyDescent="0.35">
      <c r="A101" s="213" t="s">
        <v>944</v>
      </c>
    </row>
    <row r="102" spans="1:1" x14ac:dyDescent="0.35">
      <c r="A102" s="213" t="s">
        <v>938</v>
      </c>
    </row>
    <row r="103" spans="1:1" x14ac:dyDescent="0.35">
      <c r="A103" s="213" t="s">
        <v>939</v>
      </c>
    </row>
    <row r="104" spans="1:1" x14ac:dyDescent="0.35">
      <c r="A104" s="213" t="s">
        <v>945</v>
      </c>
    </row>
    <row r="105" spans="1:1" x14ac:dyDescent="0.35">
      <c r="A105" s="175"/>
    </row>
    <row r="106" spans="1:1" x14ac:dyDescent="0.35">
      <c r="A106" s="211"/>
    </row>
    <row r="107" spans="1:1" x14ac:dyDescent="0.35">
      <c r="A107" s="175"/>
    </row>
    <row r="108" spans="1:1" x14ac:dyDescent="0.35">
      <c r="A108" s="175"/>
    </row>
    <row r="109" spans="1:1" x14ac:dyDescent="0.35">
      <c r="A109" s="175"/>
    </row>
    <row r="110" spans="1:1" x14ac:dyDescent="0.35">
      <c r="A110" s="175"/>
    </row>
    <row r="111" spans="1:1" x14ac:dyDescent="0.35">
      <c r="A111" s="175"/>
    </row>
    <row r="112" spans="1:1" x14ac:dyDescent="0.35">
      <c r="A112" s="175"/>
    </row>
    <row r="113" spans="1:1" x14ac:dyDescent="0.35">
      <c r="A113" s="175"/>
    </row>
    <row r="114" spans="1:1" x14ac:dyDescent="0.35">
      <c r="A114" s="175"/>
    </row>
    <row r="115" spans="1:1" x14ac:dyDescent="0.35">
      <c r="A115" s="175"/>
    </row>
    <row r="116" spans="1:1" x14ac:dyDescent="0.35">
      <c r="A116" s="175"/>
    </row>
    <row r="117" spans="1:1" x14ac:dyDescent="0.35">
      <c r="A117" s="175"/>
    </row>
    <row r="118" spans="1:1" x14ac:dyDescent="0.35">
      <c r="A118" s="175"/>
    </row>
    <row r="119" spans="1:1" x14ac:dyDescent="0.35">
      <c r="A119" s="175"/>
    </row>
    <row r="120" spans="1:1" x14ac:dyDescent="0.35">
      <c r="A120" s="175"/>
    </row>
    <row r="121" spans="1:1" x14ac:dyDescent="0.35">
      <c r="A121" s="175"/>
    </row>
    <row r="122" spans="1:1" x14ac:dyDescent="0.35">
      <c r="A122" s="175"/>
    </row>
    <row r="123" spans="1:1" x14ac:dyDescent="0.35">
      <c r="A123" s="211" t="s">
        <v>946</v>
      </c>
    </row>
    <row r="124" spans="1:1" x14ac:dyDescent="0.35">
      <c r="A124" s="175" t="s">
        <v>947</v>
      </c>
    </row>
    <row r="125" spans="1:1" x14ac:dyDescent="0.35">
      <c r="A125" s="175" t="s">
        <v>948</v>
      </c>
    </row>
    <row r="126" spans="1:1" x14ac:dyDescent="0.35">
      <c r="A126" s="175" t="s">
        <v>949</v>
      </c>
    </row>
    <row r="127" spans="1:1" x14ac:dyDescent="0.35">
      <c r="A127" s="175"/>
    </row>
    <row r="128" spans="1:1" x14ac:dyDescent="0.35">
      <c r="A128" s="211" t="s">
        <v>950</v>
      </c>
    </row>
    <row r="129" spans="1:1" x14ac:dyDescent="0.35">
      <c r="A129" s="175" t="s">
        <v>138</v>
      </c>
    </row>
    <row r="130" spans="1:1" x14ac:dyDescent="0.35">
      <c r="A130" s="175" t="s">
        <v>951</v>
      </c>
    </row>
    <row r="131" spans="1:1" x14ac:dyDescent="0.35">
      <c r="A131" s="175" t="s">
        <v>952</v>
      </c>
    </row>
    <row r="132" spans="1:1" x14ac:dyDescent="0.35">
      <c r="A132" s="175" t="s">
        <v>953</v>
      </c>
    </row>
    <row r="133" spans="1:1" x14ac:dyDescent="0.35">
      <c r="A133" s="175" t="s">
        <v>954</v>
      </c>
    </row>
    <row r="134" spans="1:1" x14ac:dyDescent="0.35">
      <c r="A134" s="175" t="s">
        <v>955</v>
      </c>
    </row>
    <row r="135" spans="1:1" x14ac:dyDescent="0.35">
      <c r="A135" s="175" t="s">
        <v>956</v>
      </c>
    </row>
    <row r="136" spans="1:1" x14ac:dyDescent="0.35">
      <c r="A136" s="175" t="s">
        <v>957</v>
      </c>
    </row>
    <row r="137" spans="1:1" x14ac:dyDescent="0.35">
      <c r="A137" s="175" t="s">
        <v>958</v>
      </c>
    </row>
    <row r="138" spans="1:1" x14ac:dyDescent="0.35">
      <c r="A138" s="175" t="s">
        <v>959</v>
      </c>
    </row>
    <row r="139" spans="1:1" x14ac:dyDescent="0.35">
      <c r="A139" s="175" t="s">
        <v>960</v>
      </c>
    </row>
    <row r="140" spans="1:1" x14ac:dyDescent="0.35">
      <c r="A140" s="175" t="s">
        <v>961</v>
      </c>
    </row>
    <row r="141" spans="1:1" x14ac:dyDescent="0.35">
      <c r="A141" s="175" t="s">
        <v>962</v>
      </c>
    </row>
    <row r="142" spans="1:1" x14ac:dyDescent="0.35">
      <c r="A142" s="175" t="s">
        <v>963</v>
      </c>
    </row>
    <row r="143" spans="1:1" x14ac:dyDescent="0.35">
      <c r="A143" s="175" t="s">
        <v>964</v>
      </c>
    </row>
    <row r="144" spans="1:1" x14ac:dyDescent="0.35">
      <c r="A144" s="175" t="s">
        <v>965</v>
      </c>
    </row>
    <row r="145" spans="1:1" x14ac:dyDescent="0.35">
      <c r="A145" s="175" t="s">
        <v>966</v>
      </c>
    </row>
    <row r="146" spans="1:1" x14ac:dyDescent="0.35">
      <c r="A146" s="175" t="s">
        <v>967</v>
      </c>
    </row>
    <row r="147" spans="1:1" x14ac:dyDescent="0.35">
      <c r="A147" s="175" t="s">
        <v>968</v>
      </c>
    </row>
    <row r="148" spans="1:1" x14ac:dyDescent="0.35">
      <c r="A148" s="175" t="s">
        <v>969</v>
      </c>
    </row>
    <row r="149" spans="1:1" x14ac:dyDescent="0.35">
      <c r="A149" s="175" t="s">
        <v>970</v>
      </c>
    </row>
    <row r="150" spans="1:1" x14ac:dyDescent="0.35">
      <c r="A150" s="175" t="s">
        <v>971</v>
      </c>
    </row>
    <row r="151" spans="1:1" x14ac:dyDescent="0.35">
      <c r="A151" s="175" t="s">
        <v>972</v>
      </c>
    </row>
    <row r="152" spans="1:1" x14ac:dyDescent="0.35">
      <c r="A152" s="175" t="s">
        <v>973</v>
      </c>
    </row>
    <row r="153" spans="1:1" x14ac:dyDescent="0.35">
      <c r="A153" s="175" t="s">
        <v>974</v>
      </c>
    </row>
    <row r="154" spans="1:1" x14ac:dyDescent="0.35">
      <c r="A154" s="175" t="s">
        <v>975</v>
      </c>
    </row>
    <row r="155" spans="1:1" x14ac:dyDescent="0.35">
      <c r="A155" s="175" t="s">
        <v>976</v>
      </c>
    </row>
    <row r="156" spans="1:1" x14ac:dyDescent="0.35">
      <c r="A156" s="175" t="s">
        <v>977</v>
      </c>
    </row>
    <row r="157" spans="1:1" x14ac:dyDescent="0.35">
      <c r="A157" s="175" t="s">
        <v>978</v>
      </c>
    </row>
    <row r="158" spans="1:1" x14ac:dyDescent="0.35">
      <c r="A158" s="175" t="s">
        <v>979</v>
      </c>
    </row>
    <row r="159" spans="1:1" x14ac:dyDescent="0.35">
      <c r="A159" s="175" t="s">
        <v>980</v>
      </c>
    </row>
    <row r="160" spans="1:1" x14ac:dyDescent="0.35">
      <c r="A160" s="175" t="s">
        <v>981</v>
      </c>
    </row>
    <row r="161" spans="1:5" x14ac:dyDescent="0.35">
      <c r="A161" s="175" t="s">
        <v>982</v>
      </c>
    </row>
    <row r="162" spans="1:5" x14ac:dyDescent="0.35">
      <c r="A162" s="175" t="s">
        <v>983</v>
      </c>
    </row>
    <row r="163" spans="1:5" x14ac:dyDescent="0.35">
      <c r="A163" s="175" t="s">
        <v>984</v>
      </c>
    </row>
    <row r="164" spans="1:5" x14ac:dyDescent="0.35">
      <c r="A164" s="175" t="s">
        <v>985</v>
      </c>
    </row>
    <row r="165" spans="1:5" x14ac:dyDescent="0.35">
      <c r="A165" s="175" t="s">
        <v>986</v>
      </c>
    </row>
    <row r="166" spans="1:5" x14ac:dyDescent="0.35">
      <c r="A166" s="175" t="s">
        <v>987</v>
      </c>
    </row>
    <row r="167" spans="1:5" x14ac:dyDescent="0.35">
      <c r="A167" s="175" t="s">
        <v>988</v>
      </c>
    </row>
    <row r="168" spans="1:5" x14ac:dyDescent="0.35">
      <c r="A168" s="175" t="s">
        <v>989</v>
      </c>
    </row>
    <row r="169" spans="1:5" x14ac:dyDescent="0.35">
      <c r="A169" s="175" t="s">
        <v>990</v>
      </c>
    </row>
    <row r="170" spans="1:5" x14ac:dyDescent="0.35">
      <c r="A170" s="175" t="s">
        <v>991</v>
      </c>
    </row>
    <row r="171" spans="1:5" x14ac:dyDescent="0.35">
      <c r="A171" s="175" t="s">
        <v>992</v>
      </c>
    </row>
    <row r="172" spans="1:5" x14ac:dyDescent="0.35">
      <c r="A172" s="175" t="s">
        <v>993</v>
      </c>
    </row>
    <row r="173" spans="1:5" x14ac:dyDescent="0.35">
      <c r="A173" s="175" t="s">
        <v>994</v>
      </c>
    </row>
    <row r="174" spans="1:5" x14ac:dyDescent="0.35">
      <c r="A174" s="175" t="s">
        <v>995</v>
      </c>
      <c r="E174" s="175"/>
    </row>
    <row r="175" spans="1:5" x14ac:dyDescent="0.35">
      <c r="A175" s="175" t="s">
        <v>996</v>
      </c>
      <c r="E175" s="175"/>
    </row>
    <row r="176" spans="1:5" x14ac:dyDescent="0.35">
      <c r="A176" s="175" t="s">
        <v>997</v>
      </c>
      <c r="E176" s="175"/>
    </row>
    <row r="177" spans="1:5" x14ac:dyDescent="0.35">
      <c r="A177" s="175" t="s">
        <v>998</v>
      </c>
      <c r="E177" s="175"/>
    </row>
    <row r="178" spans="1:5" x14ac:dyDescent="0.35">
      <c r="A178" s="175" t="s">
        <v>999</v>
      </c>
      <c r="E178" s="175"/>
    </row>
    <row r="179" spans="1:5" x14ac:dyDescent="0.35">
      <c r="A179" s="175" t="s">
        <v>1000</v>
      </c>
      <c r="E179" s="175"/>
    </row>
    <row r="180" spans="1:5" x14ac:dyDescent="0.35">
      <c r="A180" s="175" t="s">
        <v>1001</v>
      </c>
      <c r="E180" s="175"/>
    </row>
    <row r="181" spans="1:5" x14ac:dyDescent="0.35">
      <c r="A181" s="175" t="s">
        <v>1002</v>
      </c>
      <c r="E181" s="175"/>
    </row>
    <row r="182" spans="1:5" x14ac:dyDescent="0.35">
      <c r="A182" s="175" t="s">
        <v>1003</v>
      </c>
      <c r="E182" s="175"/>
    </row>
    <row r="183" spans="1:5" x14ac:dyDescent="0.35">
      <c r="A183" s="175" t="s">
        <v>1004</v>
      </c>
      <c r="E183" s="175"/>
    </row>
    <row r="184" spans="1:5" x14ac:dyDescent="0.35">
      <c r="A184" s="175" t="s">
        <v>1005</v>
      </c>
      <c r="E184" s="175"/>
    </row>
    <row r="185" spans="1:5" x14ac:dyDescent="0.35">
      <c r="A185" s="175" t="s">
        <v>1006</v>
      </c>
      <c r="E185" s="175"/>
    </row>
    <row r="186" spans="1:5" x14ac:dyDescent="0.35">
      <c r="A186" s="175" t="s">
        <v>1007</v>
      </c>
      <c r="E186" s="175"/>
    </row>
    <row r="187" spans="1:5" x14ac:dyDescent="0.35">
      <c r="A187" s="175" t="s">
        <v>1008</v>
      </c>
      <c r="E187" s="175"/>
    </row>
    <row r="188" spans="1:5" x14ac:dyDescent="0.35">
      <c r="A188" s="175" t="s">
        <v>1009</v>
      </c>
      <c r="E188" s="175"/>
    </row>
    <row r="189" spans="1:5" x14ac:dyDescent="0.35">
      <c r="A189" s="175" t="s">
        <v>1010</v>
      </c>
      <c r="E189" s="175"/>
    </row>
    <row r="190" spans="1:5" x14ac:dyDescent="0.35">
      <c r="A190" s="175" t="s">
        <v>1011</v>
      </c>
      <c r="E190" s="175"/>
    </row>
    <row r="191" spans="1:5" x14ac:dyDescent="0.35">
      <c r="A191" s="175" t="s">
        <v>1012</v>
      </c>
      <c r="E191" s="175"/>
    </row>
    <row r="192" spans="1:5" x14ac:dyDescent="0.35">
      <c r="A192" s="175" t="s">
        <v>1013</v>
      </c>
      <c r="E192" s="175"/>
    </row>
    <row r="193" spans="1:5" x14ac:dyDescent="0.35">
      <c r="A193" s="175" t="s">
        <v>1014</v>
      </c>
      <c r="E193" s="175"/>
    </row>
    <row r="194" spans="1:5" x14ac:dyDescent="0.35">
      <c r="A194" s="175"/>
      <c r="E194" s="175"/>
    </row>
    <row r="195" spans="1:5" x14ac:dyDescent="0.35">
      <c r="A195" s="211" t="s">
        <v>1015</v>
      </c>
    </row>
    <row r="196" spans="1:5" x14ac:dyDescent="0.35">
      <c r="A196" s="175" t="s">
        <v>1016</v>
      </c>
    </row>
    <row r="197" spans="1:5" x14ac:dyDescent="0.35">
      <c r="A197" s="175" t="s">
        <v>1017</v>
      </c>
    </row>
    <row r="198" spans="1:5" x14ac:dyDescent="0.35">
      <c r="A198" s="175" t="s">
        <v>1018</v>
      </c>
    </row>
    <row r="199" spans="1:5" x14ac:dyDescent="0.35">
      <c r="A199" s="175" t="s">
        <v>1019</v>
      </c>
    </row>
    <row r="200" spans="1:5" x14ac:dyDescent="0.35">
      <c r="A200" s="175" t="s">
        <v>1020</v>
      </c>
    </row>
    <row r="201" spans="1:5" x14ac:dyDescent="0.35">
      <c r="A201" s="175" t="s">
        <v>1021</v>
      </c>
    </row>
    <row r="202" spans="1:5" x14ac:dyDescent="0.35">
      <c r="A202" s="175"/>
    </row>
    <row r="203" spans="1:5" x14ac:dyDescent="0.35">
      <c r="A203" s="211" t="s">
        <v>914</v>
      </c>
    </row>
    <row r="204" spans="1:5" x14ac:dyDescent="0.35">
      <c r="A204" s="175" t="s">
        <v>1022</v>
      </c>
    </row>
    <row r="205" spans="1:5" x14ac:dyDescent="0.35">
      <c r="A205" s="175" t="s">
        <v>684</v>
      </c>
    </row>
    <row r="206" spans="1:5" x14ac:dyDescent="0.35">
      <c r="A206" s="175" t="s">
        <v>917</v>
      </c>
    </row>
    <row r="207" spans="1:5" x14ac:dyDescent="0.35">
      <c r="A207" s="175" t="s">
        <v>1023</v>
      </c>
    </row>
    <row r="209" spans="1:3" x14ac:dyDescent="0.35">
      <c r="A209" s="214" t="s">
        <v>1024</v>
      </c>
      <c r="B209" s="212"/>
      <c r="C209" s="212"/>
    </row>
    <row r="210" spans="1:3" x14ac:dyDescent="0.35">
      <c r="A210" s="215" t="s">
        <v>688</v>
      </c>
      <c r="B210" s="212"/>
      <c r="C210" s="212"/>
    </row>
    <row r="211" spans="1:3" x14ac:dyDescent="0.35">
      <c r="A211" s="215" t="s">
        <v>1025</v>
      </c>
      <c r="B211" s="212"/>
      <c r="C211" s="212"/>
    </row>
    <row r="213" spans="1:3" x14ac:dyDescent="0.35">
      <c r="A213" s="24" t="s">
        <v>1026</v>
      </c>
    </row>
    <row r="214" spans="1:3" x14ac:dyDescent="0.35">
      <c r="A214" s="6" t="s">
        <v>1027</v>
      </c>
    </row>
    <row r="215" spans="1:3" x14ac:dyDescent="0.35">
      <c r="A215" s="6" t="s">
        <v>1028</v>
      </c>
    </row>
    <row r="217" spans="1:3" x14ac:dyDescent="0.35">
      <c r="A217" s="24" t="s">
        <v>1029</v>
      </c>
    </row>
    <row r="218" spans="1:3" x14ac:dyDescent="0.35">
      <c r="A218" s="6" t="s">
        <v>1030</v>
      </c>
    </row>
    <row r="219" spans="1:3" x14ac:dyDescent="0.35">
      <c r="A219" s="6" t="s">
        <v>1031</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O83"/>
  <sheetViews>
    <sheetView zoomScale="70" zoomScaleNormal="70" workbookViewId="0">
      <selection activeCell="H10" sqref="H10"/>
    </sheetView>
  </sheetViews>
  <sheetFormatPr defaultColWidth="9.1796875" defaultRowHeight="14.5" x14ac:dyDescent="0.35"/>
  <cols>
    <col min="1" max="1" width="41.54296875" style="6" bestFit="1" customWidth="1"/>
    <col min="2" max="2" width="9.1796875" style="6"/>
    <col min="3" max="4" width="6.453125" style="6" customWidth="1"/>
    <col min="5" max="5" width="37.54296875" style="6" customWidth="1"/>
    <col min="6" max="6" width="11.1796875" style="6" customWidth="1"/>
    <col min="7" max="7" width="5.1796875" style="6" customWidth="1"/>
    <col min="8" max="8" width="40.1796875" style="6" customWidth="1"/>
    <col min="9" max="9" width="11.1796875" style="6" customWidth="1"/>
    <col min="10" max="10" width="5.54296875" style="6" customWidth="1"/>
    <col min="11" max="11" width="50.54296875" style="6" customWidth="1"/>
    <col min="12" max="12" width="29.453125" style="6" customWidth="1"/>
    <col min="13" max="13" width="9.1796875" style="6"/>
    <col min="14" max="14" width="61.54296875" style="6" customWidth="1"/>
    <col min="15" max="15" width="47.54296875" style="6" customWidth="1"/>
    <col min="16" max="16" width="53.54296875" style="6" bestFit="1" customWidth="1"/>
    <col min="17" max="16384" width="9.1796875" style="6"/>
  </cols>
  <sheetData>
    <row r="1" spans="1:15" x14ac:dyDescent="0.35">
      <c r="A1" s="6" t="s">
        <v>88</v>
      </c>
      <c r="B1" s="6">
        <v>1</v>
      </c>
      <c r="C1" s="6" t="s">
        <v>0</v>
      </c>
      <c r="D1" s="6" t="s">
        <v>0</v>
      </c>
      <c r="E1" s="96" t="s">
        <v>89</v>
      </c>
      <c r="F1" s="97"/>
      <c r="G1" s="97"/>
      <c r="H1" s="97"/>
      <c r="I1" s="97"/>
      <c r="J1" s="97"/>
      <c r="K1" s="97"/>
      <c r="L1" s="98"/>
    </row>
    <row r="2" spans="1:15" x14ac:dyDescent="0.35">
      <c r="A2" s="6" t="s">
        <v>90</v>
      </c>
      <c r="B2" s="6">
        <v>2</v>
      </c>
      <c r="D2" s="6" t="s">
        <v>0</v>
      </c>
      <c r="E2" s="99" t="s">
        <v>91</v>
      </c>
      <c r="F2" s="13" t="s">
        <v>92</v>
      </c>
      <c r="G2" s="13"/>
      <c r="H2" s="13" t="s">
        <v>93</v>
      </c>
      <c r="I2" s="13" t="s">
        <v>92</v>
      </c>
      <c r="J2" s="13"/>
      <c r="K2" s="13" t="s">
        <v>94</v>
      </c>
      <c r="L2" s="100" t="s">
        <v>92</v>
      </c>
      <c r="N2" s="13" t="s">
        <v>95</v>
      </c>
      <c r="O2" s="13" t="s">
        <v>92</v>
      </c>
    </row>
    <row r="3" spans="1:15" ht="26" x14ac:dyDescent="0.35">
      <c r="A3" s="6" t="s">
        <v>96</v>
      </c>
      <c r="B3" s="6">
        <v>3</v>
      </c>
      <c r="D3" s="6" t="s">
        <v>0</v>
      </c>
      <c r="E3" s="101" t="s">
        <v>97</v>
      </c>
      <c r="F3" s="13">
        <v>1</v>
      </c>
      <c r="G3" s="13"/>
      <c r="H3" s="29" t="s">
        <v>98</v>
      </c>
      <c r="I3" s="13">
        <v>1</v>
      </c>
      <c r="J3" s="13"/>
      <c r="K3" s="29" t="s">
        <v>99</v>
      </c>
      <c r="L3" s="100">
        <v>1</v>
      </c>
      <c r="N3" s="29" t="s">
        <v>100</v>
      </c>
      <c r="O3" s="13">
        <v>1</v>
      </c>
    </row>
    <row r="4" spans="1:15" ht="26" x14ac:dyDescent="0.35">
      <c r="A4" s="6" t="s">
        <v>101</v>
      </c>
      <c r="B4" s="6">
        <v>4</v>
      </c>
      <c r="D4" s="6" t="s">
        <v>0</v>
      </c>
      <c r="E4" s="101" t="s">
        <v>102</v>
      </c>
      <c r="F4" s="29">
        <v>2</v>
      </c>
      <c r="G4" s="29"/>
      <c r="H4" s="29" t="s">
        <v>103</v>
      </c>
      <c r="I4" s="13">
        <v>2</v>
      </c>
      <c r="J4" s="13"/>
      <c r="K4" s="29" t="s">
        <v>104</v>
      </c>
      <c r="L4" s="100">
        <v>2</v>
      </c>
      <c r="N4" s="29" t="s">
        <v>105</v>
      </c>
      <c r="O4" s="13">
        <v>2</v>
      </c>
    </row>
    <row r="5" spans="1:15" ht="39" x14ac:dyDescent="0.35">
      <c r="A5" s="6" t="s">
        <v>106</v>
      </c>
      <c r="B5" s="6">
        <v>5</v>
      </c>
      <c r="D5" s="6" t="s">
        <v>0</v>
      </c>
      <c r="E5" s="101" t="s">
        <v>107</v>
      </c>
      <c r="F5" s="13">
        <v>3</v>
      </c>
      <c r="G5" s="13"/>
      <c r="H5" s="29" t="s">
        <v>108</v>
      </c>
      <c r="I5" s="13">
        <v>3</v>
      </c>
      <c r="J5" s="13"/>
      <c r="K5" s="29" t="s">
        <v>109</v>
      </c>
      <c r="L5" s="100">
        <v>3</v>
      </c>
      <c r="N5" s="29" t="s">
        <v>110</v>
      </c>
      <c r="O5" s="13">
        <v>3</v>
      </c>
    </row>
    <row r="6" spans="1:15" x14ac:dyDescent="0.35">
      <c r="A6" s="6" t="s">
        <v>111</v>
      </c>
      <c r="B6" s="6">
        <v>6</v>
      </c>
      <c r="D6" s="6" t="s">
        <v>0</v>
      </c>
      <c r="E6" s="101"/>
      <c r="F6" s="13"/>
      <c r="G6" s="13"/>
      <c r="H6" s="13"/>
      <c r="I6" s="13"/>
      <c r="J6" s="13"/>
      <c r="K6" s="13"/>
      <c r="L6" s="100"/>
    </row>
    <row r="7" spans="1:15" x14ac:dyDescent="0.35">
      <c r="A7" s="6" t="s">
        <v>112</v>
      </c>
      <c r="B7" s="6">
        <v>7</v>
      </c>
      <c r="D7" s="6" t="s">
        <v>0</v>
      </c>
      <c r="E7" s="99" t="s">
        <v>113</v>
      </c>
      <c r="F7" s="13" t="s">
        <v>92</v>
      </c>
      <c r="G7" s="13"/>
      <c r="H7" s="13" t="s">
        <v>114</v>
      </c>
      <c r="I7" s="13" t="s">
        <v>92</v>
      </c>
      <c r="J7" s="13"/>
      <c r="K7" s="13" t="s">
        <v>115</v>
      </c>
      <c r="L7" s="100" t="s">
        <v>92</v>
      </c>
    </row>
    <row r="8" spans="1:15" ht="26" x14ac:dyDescent="0.35">
      <c r="A8" s="6" t="s">
        <v>116</v>
      </c>
      <c r="B8" s="6">
        <v>1</v>
      </c>
      <c r="D8" s="6" t="s">
        <v>0</v>
      </c>
      <c r="E8" s="101" t="s">
        <v>117</v>
      </c>
      <c r="F8" s="13">
        <v>1</v>
      </c>
      <c r="G8" s="13"/>
      <c r="H8" s="29" t="s">
        <v>118</v>
      </c>
      <c r="I8" s="7">
        <v>1</v>
      </c>
      <c r="J8" s="13"/>
      <c r="K8" s="29" t="s">
        <v>119</v>
      </c>
      <c r="L8" s="100">
        <v>0</v>
      </c>
    </row>
    <row r="9" spans="1:15" ht="26" x14ac:dyDescent="0.35">
      <c r="A9" s="6" t="s">
        <v>120</v>
      </c>
      <c r="B9" s="6">
        <v>2</v>
      </c>
      <c r="D9" s="6" t="s">
        <v>0</v>
      </c>
      <c r="E9" s="101" t="s">
        <v>121</v>
      </c>
      <c r="F9" s="13">
        <v>2</v>
      </c>
      <c r="G9" s="13"/>
      <c r="H9" s="29" t="s">
        <v>122</v>
      </c>
      <c r="I9" s="7">
        <v>2</v>
      </c>
      <c r="J9" s="13"/>
      <c r="K9" s="29" t="s">
        <v>123</v>
      </c>
      <c r="L9" s="100">
        <v>5</v>
      </c>
      <c r="O9" s="13" t="s">
        <v>124</v>
      </c>
    </row>
    <row r="10" spans="1:15" ht="26" x14ac:dyDescent="0.35">
      <c r="A10" s="6" t="s">
        <v>125</v>
      </c>
      <c r="B10" s="6">
        <v>3</v>
      </c>
      <c r="D10" s="6" t="s">
        <v>0</v>
      </c>
      <c r="E10" s="101" t="s">
        <v>126</v>
      </c>
      <c r="F10" s="13">
        <v>3</v>
      </c>
      <c r="G10" s="13"/>
      <c r="H10" s="29" t="s">
        <v>127</v>
      </c>
      <c r="I10" s="7">
        <v>3</v>
      </c>
      <c r="J10" s="13"/>
      <c r="K10" s="29" t="s">
        <v>128</v>
      </c>
      <c r="L10" s="100">
        <v>5</v>
      </c>
      <c r="N10" s="13" t="s">
        <v>129</v>
      </c>
      <c r="O10" s="13" t="s">
        <v>130</v>
      </c>
    </row>
    <row r="11" spans="1:15" x14ac:dyDescent="0.35">
      <c r="A11" s="6" t="s">
        <v>131</v>
      </c>
      <c r="B11" s="6">
        <v>4</v>
      </c>
      <c r="D11" s="6" t="s">
        <v>0</v>
      </c>
      <c r="E11" s="99"/>
      <c r="F11" s="13"/>
      <c r="G11" s="13"/>
      <c r="H11" s="13"/>
      <c r="I11" s="13"/>
      <c r="J11" s="13"/>
      <c r="K11" s="29" t="s">
        <v>132</v>
      </c>
      <c r="L11" s="100">
        <v>5</v>
      </c>
      <c r="N11" s="13" t="s">
        <v>133</v>
      </c>
      <c r="O11" s="13" t="s">
        <v>134</v>
      </c>
    </row>
    <row r="12" spans="1:15" x14ac:dyDescent="0.35">
      <c r="A12" s="6" t="s">
        <v>135</v>
      </c>
      <c r="B12" s="6">
        <v>5</v>
      </c>
      <c r="D12" s="6" t="s">
        <v>0</v>
      </c>
      <c r="E12" s="99" t="s">
        <v>52</v>
      </c>
      <c r="F12" s="13"/>
      <c r="G12" s="13"/>
      <c r="H12" s="13" t="s">
        <v>136</v>
      </c>
      <c r="I12" s="13"/>
      <c r="J12" s="13"/>
      <c r="K12" s="13"/>
      <c r="L12" s="100"/>
      <c r="N12" s="6" t="s">
        <v>137</v>
      </c>
      <c r="O12" s="13" t="s">
        <v>138</v>
      </c>
    </row>
    <row r="13" spans="1:15" x14ac:dyDescent="0.35">
      <c r="A13" s="6" t="s">
        <v>139</v>
      </c>
      <c r="B13" s="6">
        <v>6</v>
      </c>
      <c r="D13" s="6" t="s">
        <v>0</v>
      </c>
      <c r="E13" s="99" t="s">
        <v>140</v>
      </c>
      <c r="F13" s="13"/>
      <c r="G13" s="13"/>
      <c r="H13" s="13" t="s">
        <v>141</v>
      </c>
      <c r="I13" s="13"/>
      <c r="J13" s="13"/>
      <c r="K13" s="13" t="s">
        <v>142</v>
      </c>
      <c r="L13" s="100"/>
      <c r="N13" s="6" t="s">
        <v>143</v>
      </c>
    </row>
    <row r="14" spans="1:15" x14ac:dyDescent="0.35">
      <c r="A14" s="6" t="s">
        <v>144</v>
      </c>
      <c r="B14" s="6">
        <v>1</v>
      </c>
      <c r="D14" s="6" t="s">
        <v>0</v>
      </c>
      <c r="E14" s="99" t="s">
        <v>145</v>
      </c>
      <c r="F14" s="13"/>
      <c r="G14" s="13"/>
      <c r="H14" s="13" t="s">
        <v>146</v>
      </c>
      <c r="I14" s="13"/>
      <c r="J14" s="13"/>
      <c r="K14" s="13" t="s">
        <v>130</v>
      </c>
      <c r="L14" s="100"/>
    </row>
    <row r="15" spans="1:15" ht="15" thickBot="1" x14ac:dyDescent="0.4">
      <c r="A15" s="6" t="s">
        <v>147</v>
      </c>
      <c r="B15" s="6">
        <v>2</v>
      </c>
      <c r="D15" s="6" t="s">
        <v>0</v>
      </c>
      <c r="E15" s="99" t="s">
        <v>148</v>
      </c>
      <c r="F15" s="103"/>
      <c r="G15" s="103"/>
      <c r="H15" s="103"/>
      <c r="I15" s="103"/>
      <c r="J15" s="103"/>
      <c r="K15" s="103" t="s">
        <v>134</v>
      </c>
      <c r="L15" s="104"/>
    </row>
    <row r="16" spans="1:15" x14ac:dyDescent="0.35">
      <c r="A16" s="6" t="s">
        <v>149</v>
      </c>
      <c r="B16" s="6">
        <v>3</v>
      </c>
      <c r="D16" s="6" t="s">
        <v>0</v>
      </c>
      <c r="E16" s="96" t="s">
        <v>150</v>
      </c>
      <c r="F16" s="97"/>
      <c r="G16" s="97"/>
      <c r="H16" s="97"/>
      <c r="I16" s="97"/>
      <c r="J16" s="97"/>
      <c r="K16" s="97"/>
      <c r="L16" s="98"/>
      <c r="N16" s="6" t="s">
        <v>151</v>
      </c>
      <c r="O16" s="6" t="s">
        <v>152</v>
      </c>
    </row>
    <row r="17" spans="1:15" x14ac:dyDescent="0.35">
      <c r="A17" s="6" t="s">
        <v>153</v>
      </c>
      <c r="B17" s="6">
        <v>4</v>
      </c>
      <c r="D17" s="6" t="s">
        <v>0</v>
      </c>
      <c r="E17" s="99"/>
      <c r="F17" s="13"/>
      <c r="G17" s="13"/>
      <c r="H17" s="13"/>
      <c r="I17" s="13"/>
      <c r="J17" s="13"/>
      <c r="K17" s="13" t="s">
        <v>154</v>
      </c>
      <c r="L17" s="100" t="s">
        <v>92</v>
      </c>
      <c r="N17" s="6" t="s">
        <v>155</v>
      </c>
      <c r="O17" s="6" t="s">
        <v>155</v>
      </c>
    </row>
    <row r="18" spans="1:15" x14ac:dyDescent="0.35">
      <c r="A18" s="6" t="s">
        <v>156</v>
      </c>
      <c r="B18" s="6">
        <v>5</v>
      </c>
      <c r="D18" s="6" t="s">
        <v>0</v>
      </c>
      <c r="E18" s="99"/>
      <c r="F18" s="13"/>
      <c r="G18" s="13"/>
      <c r="H18" s="13"/>
      <c r="I18" s="13"/>
      <c r="J18" s="13"/>
      <c r="K18" s="13" t="s">
        <v>157</v>
      </c>
      <c r="L18" s="100">
        <v>1</v>
      </c>
      <c r="N18" s="6" t="s">
        <v>158</v>
      </c>
      <c r="O18" s="6" t="s">
        <v>159</v>
      </c>
    </row>
    <row r="19" spans="1:15" x14ac:dyDescent="0.35">
      <c r="A19" s="6" t="s">
        <v>160</v>
      </c>
      <c r="B19" s="6">
        <v>6</v>
      </c>
      <c r="D19" s="6" t="s">
        <v>0</v>
      </c>
      <c r="E19" s="99"/>
      <c r="F19" s="13"/>
      <c r="G19" s="13"/>
      <c r="H19" s="13"/>
      <c r="I19" s="13"/>
      <c r="J19" s="13"/>
      <c r="K19" s="13" t="s">
        <v>161</v>
      </c>
      <c r="L19" s="100">
        <v>2</v>
      </c>
      <c r="N19" s="6" t="s">
        <v>162</v>
      </c>
      <c r="O19" s="6" t="s">
        <v>163</v>
      </c>
    </row>
    <row r="20" spans="1:15" x14ac:dyDescent="0.35">
      <c r="A20" s="6" t="s">
        <v>164</v>
      </c>
      <c r="B20" s="6">
        <v>1</v>
      </c>
      <c r="D20" s="6" t="s">
        <v>0</v>
      </c>
      <c r="E20" s="99"/>
      <c r="F20" s="13"/>
      <c r="G20" s="13"/>
      <c r="H20" s="13"/>
      <c r="I20" s="13"/>
      <c r="J20" s="13"/>
      <c r="K20" s="13" t="s">
        <v>165</v>
      </c>
      <c r="L20" s="100">
        <v>3</v>
      </c>
      <c r="N20" s="6" t="s">
        <v>166</v>
      </c>
      <c r="O20" s="6" t="s">
        <v>167</v>
      </c>
    </row>
    <row r="21" spans="1:15" x14ac:dyDescent="0.35">
      <c r="A21" s="6" t="s">
        <v>168</v>
      </c>
      <c r="B21" s="6">
        <v>2</v>
      </c>
      <c r="D21" s="6" t="s">
        <v>0</v>
      </c>
      <c r="E21" s="106" t="s">
        <v>169</v>
      </c>
      <c r="F21" s="13" t="s">
        <v>92</v>
      </c>
      <c r="G21" s="13"/>
      <c r="H21" s="107" t="s">
        <v>170</v>
      </c>
      <c r="I21" s="108" t="s">
        <v>92</v>
      </c>
      <c r="J21" s="13"/>
      <c r="K21" s="13" t="s">
        <v>171</v>
      </c>
      <c r="L21" s="100">
        <v>0</v>
      </c>
      <c r="N21" s="6" t="s">
        <v>172</v>
      </c>
      <c r="O21" s="6" t="s">
        <v>173</v>
      </c>
    </row>
    <row r="22" spans="1:15" x14ac:dyDescent="0.35">
      <c r="A22" s="6" t="s">
        <v>174</v>
      </c>
      <c r="B22" s="6">
        <v>3</v>
      </c>
      <c r="D22" s="6" t="s">
        <v>0</v>
      </c>
      <c r="E22" s="99" t="s">
        <v>175</v>
      </c>
      <c r="F22" s="108">
        <v>9</v>
      </c>
      <c r="G22" s="13"/>
      <c r="H22" s="13" t="s">
        <v>176</v>
      </c>
      <c r="I22" s="108">
        <v>2</v>
      </c>
      <c r="J22" s="13"/>
      <c r="K22" s="13"/>
      <c r="L22" s="100"/>
      <c r="N22" s="6" t="s">
        <v>177</v>
      </c>
      <c r="O22" s="6" t="s">
        <v>178</v>
      </c>
    </row>
    <row r="23" spans="1:15" x14ac:dyDescent="0.35">
      <c r="A23" s="6" t="s">
        <v>179</v>
      </c>
      <c r="B23" s="6">
        <v>4</v>
      </c>
      <c r="D23" s="6" t="s">
        <v>0</v>
      </c>
      <c r="E23" s="99" t="s">
        <v>180</v>
      </c>
      <c r="F23" s="108">
        <v>6</v>
      </c>
      <c r="G23" s="13"/>
      <c r="H23" s="13" t="s">
        <v>181</v>
      </c>
      <c r="I23" s="108">
        <v>6</v>
      </c>
      <c r="J23" s="13"/>
      <c r="K23" s="13" t="s">
        <v>182</v>
      </c>
      <c r="L23" s="100" t="s">
        <v>92</v>
      </c>
      <c r="N23" s="6" t="s">
        <v>183</v>
      </c>
      <c r="O23" s="6" t="s">
        <v>184</v>
      </c>
    </row>
    <row r="24" spans="1:15" x14ac:dyDescent="0.35">
      <c r="A24" s="6" t="s">
        <v>185</v>
      </c>
      <c r="B24" s="6">
        <v>5</v>
      </c>
      <c r="D24" s="6" t="s">
        <v>0</v>
      </c>
      <c r="E24" s="99" t="s">
        <v>186</v>
      </c>
      <c r="F24" s="108">
        <v>5</v>
      </c>
      <c r="G24" s="13"/>
      <c r="H24" s="13" t="s">
        <v>187</v>
      </c>
      <c r="I24" s="108">
        <v>6</v>
      </c>
      <c r="J24" s="13"/>
      <c r="K24" s="13" t="s">
        <v>188</v>
      </c>
      <c r="L24" s="100">
        <v>2</v>
      </c>
      <c r="N24" s="6" t="s">
        <v>189</v>
      </c>
      <c r="O24" s="6" t="s">
        <v>190</v>
      </c>
    </row>
    <row r="25" spans="1:15" ht="87" x14ac:dyDescent="0.35">
      <c r="A25" s="6" t="s">
        <v>191</v>
      </c>
      <c r="B25" s="6">
        <v>6</v>
      </c>
      <c r="D25" s="6" t="s">
        <v>0</v>
      </c>
      <c r="E25" s="99" t="s">
        <v>192</v>
      </c>
      <c r="F25" s="108">
        <v>3</v>
      </c>
      <c r="G25" s="13"/>
      <c r="H25" s="13" t="s">
        <v>193</v>
      </c>
      <c r="I25" s="108">
        <v>7</v>
      </c>
      <c r="J25" s="13"/>
      <c r="K25" s="111" t="s">
        <v>194</v>
      </c>
      <c r="L25" s="100">
        <v>1</v>
      </c>
      <c r="N25" s="6" t="s">
        <v>195</v>
      </c>
      <c r="O25" s="6" t="s">
        <v>196</v>
      </c>
    </row>
    <row r="26" spans="1:15" x14ac:dyDescent="0.35">
      <c r="A26" s="24" t="s">
        <v>197</v>
      </c>
      <c r="B26" s="6">
        <v>3</v>
      </c>
      <c r="C26" s="6" t="s">
        <v>198</v>
      </c>
      <c r="D26" s="6" t="s">
        <v>0</v>
      </c>
      <c r="E26" s="99" t="s">
        <v>199</v>
      </c>
      <c r="F26" s="108">
        <v>1</v>
      </c>
      <c r="G26" s="13"/>
      <c r="H26" s="13" t="s">
        <v>200</v>
      </c>
      <c r="I26" s="108">
        <v>9</v>
      </c>
      <c r="J26" s="13"/>
      <c r="K26" s="13" t="s">
        <v>201</v>
      </c>
      <c r="L26" s="100">
        <v>0</v>
      </c>
      <c r="N26" s="6" t="s">
        <v>202</v>
      </c>
      <c r="O26" s="6" t="s">
        <v>203</v>
      </c>
    </row>
    <row r="27" spans="1:15" x14ac:dyDescent="0.35">
      <c r="A27" s="24" t="s">
        <v>204</v>
      </c>
      <c r="B27" s="6">
        <v>5</v>
      </c>
      <c r="C27" s="6" t="s">
        <v>205</v>
      </c>
      <c r="D27" s="6" t="s">
        <v>0</v>
      </c>
      <c r="E27" s="99"/>
      <c r="F27" s="108"/>
      <c r="G27" s="13"/>
      <c r="H27" s="13"/>
      <c r="I27" s="13"/>
      <c r="J27" s="13"/>
      <c r="N27" s="6" t="s">
        <v>206</v>
      </c>
      <c r="O27" s="6" t="s">
        <v>206</v>
      </c>
    </row>
    <row r="28" spans="1:15" x14ac:dyDescent="0.35">
      <c r="A28" s="24" t="s">
        <v>207</v>
      </c>
      <c r="B28" s="6">
        <v>1</v>
      </c>
      <c r="C28" s="6" t="s">
        <v>208</v>
      </c>
      <c r="D28" s="6" t="s">
        <v>0</v>
      </c>
      <c r="E28" s="106" t="s">
        <v>209</v>
      </c>
      <c r="F28" s="13" t="s">
        <v>92</v>
      </c>
      <c r="G28" s="13"/>
      <c r="H28" s="13"/>
      <c r="I28" s="13"/>
      <c r="J28" s="13"/>
      <c r="K28" s="13" t="s">
        <v>210</v>
      </c>
      <c r="L28" s="100" t="s">
        <v>92</v>
      </c>
      <c r="N28" s="6" t="s">
        <v>211</v>
      </c>
      <c r="O28" s="6" t="s">
        <v>212</v>
      </c>
    </row>
    <row r="29" spans="1:15" x14ac:dyDescent="0.35">
      <c r="A29" s="24" t="s">
        <v>213</v>
      </c>
      <c r="B29" s="6">
        <v>3</v>
      </c>
      <c r="C29" s="26" t="s">
        <v>214</v>
      </c>
      <c r="D29" s="6" t="s">
        <v>0</v>
      </c>
      <c r="E29" s="99" t="s">
        <v>215</v>
      </c>
      <c r="F29" s="108">
        <v>1</v>
      </c>
      <c r="G29" s="13"/>
      <c r="H29" s="107" t="s">
        <v>216</v>
      </c>
      <c r="I29" s="108" t="s">
        <v>92</v>
      </c>
      <c r="J29" s="13"/>
      <c r="K29" s="13" t="s">
        <v>217</v>
      </c>
      <c r="L29" s="100">
        <v>2</v>
      </c>
      <c r="N29" s="6" t="s">
        <v>218</v>
      </c>
      <c r="O29" s="6" t="s">
        <v>219</v>
      </c>
    </row>
    <row r="30" spans="1:15" x14ac:dyDescent="0.35">
      <c r="A30" s="24" t="s">
        <v>220</v>
      </c>
      <c r="B30" s="6">
        <v>5</v>
      </c>
      <c r="C30" s="26" t="s">
        <v>221</v>
      </c>
      <c r="D30" s="6" t="s">
        <v>0</v>
      </c>
      <c r="E30" s="99" t="s">
        <v>222</v>
      </c>
      <c r="F30" s="108">
        <v>4</v>
      </c>
      <c r="G30" s="13"/>
      <c r="H30" s="109" t="s">
        <v>223</v>
      </c>
      <c r="I30" s="108">
        <v>1</v>
      </c>
      <c r="J30" s="13"/>
      <c r="K30" s="13" t="s">
        <v>224</v>
      </c>
      <c r="L30" s="100">
        <v>0</v>
      </c>
      <c r="N30" s="6" t="s">
        <v>225</v>
      </c>
      <c r="O30" s="6" t="s">
        <v>226</v>
      </c>
    </row>
    <row r="31" spans="1:15" x14ac:dyDescent="0.35">
      <c r="A31" s="25" t="s">
        <v>227</v>
      </c>
      <c r="B31" s="6">
        <v>0</v>
      </c>
      <c r="D31" s="6" t="s">
        <v>0</v>
      </c>
      <c r="E31" s="99" t="s">
        <v>228</v>
      </c>
      <c r="F31" s="108">
        <v>9</v>
      </c>
      <c r="G31" s="13"/>
      <c r="H31" s="13" t="s">
        <v>229</v>
      </c>
      <c r="I31" s="108">
        <v>3</v>
      </c>
      <c r="J31" s="13"/>
      <c r="K31" s="6" t="s">
        <v>230</v>
      </c>
      <c r="L31" s="6">
        <v>0</v>
      </c>
      <c r="N31" s="6" t="s">
        <v>231</v>
      </c>
      <c r="O31" s="6" t="s">
        <v>232</v>
      </c>
    </row>
    <row r="32" spans="1:15" x14ac:dyDescent="0.35">
      <c r="A32" s="6" t="s">
        <v>233</v>
      </c>
      <c r="B32" s="6">
        <v>1</v>
      </c>
      <c r="D32" s="6" t="s">
        <v>0</v>
      </c>
      <c r="E32" s="99"/>
      <c r="F32" s="108"/>
      <c r="G32" s="13"/>
      <c r="H32" s="13" t="s">
        <v>234</v>
      </c>
      <c r="I32" s="108">
        <v>5</v>
      </c>
      <c r="J32" s="13"/>
      <c r="K32" s="13" t="s">
        <v>235</v>
      </c>
      <c r="L32" s="100" t="s">
        <v>92</v>
      </c>
    </row>
    <row r="33" spans="1:15" x14ac:dyDescent="0.35">
      <c r="A33" s="6" t="s">
        <v>236</v>
      </c>
      <c r="B33" s="6">
        <v>2</v>
      </c>
      <c r="D33" s="6" t="s">
        <v>0</v>
      </c>
      <c r="E33" s="110" t="s">
        <v>237</v>
      </c>
      <c r="F33" s="13" t="s">
        <v>92</v>
      </c>
      <c r="G33" s="13"/>
      <c r="H33" s="13" t="s">
        <v>238</v>
      </c>
      <c r="I33" s="108">
        <v>7</v>
      </c>
      <c r="J33" s="13"/>
      <c r="K33" s="13" t="s">
        <v>239</v>
      </c>
      <c r="L33" s="100">
        <v>2</v>
      </c>
    </row>
    <row r="34" spans="1:15" x14ac:dyDescent="0.35">
      <c r="A34" s="6" t="s">
        <v>240</v>
      </c>
      <c r="B34" s="6">
        <v>3</v>
      </c>
      <c r="D34" s="6" t="s">
        <v>0</v>
      </c>
      <c r="E34" s="99" t="s">
        <v>241</v>
      </c>
      <c r="F34" s="108">
        <v>0</v>
      </c>
      <c r="G34" s="13"/>
      <c r="H34" s="13" t="s">
        <v>242</v>
      </c>
      <c r="I34" s="108">
        <v>9</v>
      </c>
      <c r="J34" s="13"/>
      <c r="K34" s="13" t="s">
        <v>243</v>
      </c>
      <c r="L34" s="100">
        <v>0</v>
      </c>
      <c r="N34" s="13" t="s">
        <v>154</v>
      </c>
      <c r="O34" s="100" t="s">
        <v>92</v>
      </c>
    </row>
    <row r="35" spans="1:15" x14ac:dyDescent="0.35">
      <c r="A35" s="6" t="s">
        <v>244</v>
      </c>
      <c r="B35" s="6">
        <v>4</v>
      </c>
      <c r="D35" s="6" t="s">
        <v>0</v>
      </c>
      <c r="E35" s="99" t="s">
        <v>245</v>
      </c>
      <c r="F35" s="108">
        <v>4</v>
      </c>
      <c r="G35" s="13"/>
      <c r="H35" s="13"/>
      <c r="I35" s="13"/>
      <c r="J35" s="13"/>
      <c r="N35" s="13" t="s">
        <v>157</v>
      </c>
      <c r="O35" s="100">
        <v>1</v>
      </c>
    </row>
    <row r="36" spans="1:15" x14ac:dyDescent="0.35">
      <c r="A36" s="6" t="s">
        <v>246</v>
      </c>
      <c r="B36" s="6">
        <v>5</v>
      </c>
      <c r="D36" s="6" t="s">
        <v>0</v>
      </c>
      <c r="E36" s="99" t="s">
        <v>247</v>
      </c>
      <c r="F36" s="108">
        <v>7</v>
      </c>
      <c r="G36" s="13"/>
      <c r="H36" s="107" t="s">
        <v>248</v>
      </c>
      <c r="I36" s="108" t="s">
        <v>92</v>
      </c>
      <c r="J36" s="13"/>
      <c r="K36" s="13" t="s">
        <v>249</v>
      </c>
      <c r="L36" s="100" t="s">
        <v>92</v>
      </c>
      <c r="N36" s="13" t="s">
        <v>161</v>
      </c>
      <c r="O36" s="100">
        <v>2</v>
      </c>
    </row>
    <row r="37" spans="1:15" x14ac:dyDescent="0.35">
      <c r="A37" s="6" t="s">
        <v>250</v>
      </c>
      <c r="B37" s="6">
        <v>6</v>
      </c>
      <c r="D37" s="6" t="s">
        <v>0</v>
      </c>
      <c r="E37" s="99" t="s">
        <v>251</v>
      </c>
      <c r="F37" s="108">
        <v>9</v>
      </c>
      <c r="G37" s="13"/>
      <c r="H37" s="13" t="s">
        <v>252</v>
      </c>
      <c r="I37" s="108">
        <v>1</v>
      </c>
      <c r="J37" s="13"/>
      <c r="K37" s="13" t="s">
        <v>253</v>
      </c>
      <c r="L37" s="100">
        <v>1</v>
      </c>
      <c r="N37" s="13" t="s">
        <v>165</v>
      </c>
      <c r="O37" s="100">
        <v>3</v>
      </c>
    </row>
    <row r="38" spans="1:15" x14ac:dyDescent="0.35">
      <c r="A38" s="24" t="s">
        <v>254</v>
      </c>
      <c r="B38" s="6">
        <v>5</v>
      </c>
      <c r="C38" s="6" t="s">
        <v>255</v>
      </c>
      <c r="D38" s="6" t="s">
        <v>0</v>
      </c>
      <c r="E38" s="99"/>
      <c r="F38" s="13"/>
      <c r="G38" s="13"/>
      <c r="H38" s="13" t="s">
        <v>256</v>
      </c>
      <c r="I38" s="108">
        <v>5</v>
      </c>
      <c r="J38" s="13"/>
      <c r="K38" s="13" t="s">
        <v>257</v>
      </c>
      <c r="L38" s="100">
        <v>0</v>
      </c>
      <c r="N38" s="13"/>
      <c r="O38" s="100"/>
    </row>
    <row r="39" spans="1:15" x14ac:dyDescent="0.35">
      <c r="A39" s="24" t="s">
        <v>258</v>
      </c>
      <c r="B39" s="6">
        <v>5</v>
      </c>
      <c r="C39" s="6" t="s">
        <v>259</v>
      </c>
      <c r="D39" s="6" t="s">
        <v>0</v>
      </c>
      <c r="E39" s="110" t="s">
        <v>260</v>
      </c>
      <c r="F39" s="13" t="s">
        <v>92</v>
      </c>
      <c r="G39" s="13"/>
      <c r="H39" s="13" t="s">
        <v>261</v>
      </c>
      <c r="I39" s="108">
        <v>5</v>
      </c>
      <c r="J39" s="13"/>
    </row>
    <row r="40" spans="1:15" x14ac:dyDescent="0.35">
      <c r="A40" s="24" t="s">
        <v>262</v>
      </c>
      <c r="B40" s="6">
        <v>1</v>
      </c>
      <c r="C40" s="6" t="s">
        <v>263</v>
      </c>
      <c r="D40" s="6" t="s">
        <v>0</v>
      </c>
      <c r="E40" s="99" t="s">
        <v>264</v>
      </c>
      <c r="F40" s="108">
        <v>2</v>
      </c>
      <c r="G40" s="13"/>
      <c r="H40" s="13" t="s">
        <v>265</v>
      </c>
      <c r="I40" s="108">
        <v>7</v>
      </c>
      <c r="J40" s="13"/>
      <c r="K40" s="13" t="s">
        <v>266</v>
      </c>
      <c r="L40" s="100" t="s">
        <v>92</v>
      </c>
    </row>
    <row r="41" spans="1:15" x14ac:dyDescent="0.35">
      <c r="A41" s="24" t="s">
        <v>267</v>
      </c>
      <c r="B41" s="6">
        <v>3</v>
      </c>
      <c r="C41" s="6" t="s">
        <v>268</v>
      </c>
      <c r="D41" s="6" t="s">
        <v>0</v>
      </c>
      <c r="E41" s="99" t="s">
        <v>269</v>
      </c>
      <c r="F41" s="108">
        <v>2</v>
      </c>
      <c r="G41" s="13"/>
      <c r="H41" s="13" t="s">
        <v>270</v>
      </c>
      <c r="I41" s="108">
        <v>9</v>
      </c>
      <c r="J41" s="13"/>
      <c r="K41" s="13" t="s">
        <v>271</v>
      </c>
      <c r="L41" s="100">
        <v>2</v>
      </c>
    </row>
    <row r="42" spans="1:15" x14ac:dyDescent="0.35">
      <c r="A42" s="24" t="s">
        <v>272</v>
      </c>
      <c r="B42" s="6">
        <v>5</v>
      </c>
      <c r="C42" s="6" t="s">
        <v>273</v>
      </c>
      <c r="D42" s="6" t="s">
        <v>0</v>
      </c>
      <c r="E42" s="99" t="s">
        <v>274</v>
      </c>
      <c r="F42" s="108">
        <v>4</v>
      </c>
      <c r="G42" s="13"/>
      <c r="H42" s="13"/>
      <c r="I42" s="13"/>
      <c r="J42" s="13"/>
      <c r="K42" s="13" t="s">
        <v>275</v>
      </c>
      <c r="L42" s="100">
        <v>1</v>
      </c>
    </row>
    <row r="43" spans="1:15" x14ac:dyDescent="0.35">
      <c r="A43" s="25" t="s">
        <v>276</v>
      </c>
      <c r="B43" s="6">
        <v>0</v>
      </c>
      <c r="D43" s="6" t="s">
        <v>0</v>
      </c>
      <c r="E43" s="99" t="s">
        <v>277</v>
      </c>
      <c r="F43" s="108">
        <v>5</v>
      </c>
      <c r="G43" s="13"/>
      <c r="H43" s="107" t="s">
        <v>278</v>
      </c>
      <c r="I43" s="108" t="s">
        <v>92</v>
      </c>
      <c r="J43" s="13"/>
      <c r="K43" s="13" t="s">
        <v>279</v>
      </c>
      <c r="L43" s="100">
        <v>0</v>
      </c>
    </row>
    <row r="44" spans="1:15" x14ac:dyDescent="0.35">
      <c r="A44" s="24" t="s">
        <v>280</v>
      </c>
      <c r="B44" s="6">
        <v>3</v>
      </c>
      <c r="C44" s="6" t="s">
        <v>281</v>
      </c>
      <c r="D44" s="6" t="s">
        <v>0</v>
      </c>
      <c r="E44" s="99" t="s">
        <v>282</v>
      </c>
      <c r="F44" s="108">
        <v>6</v>
      </c>
      <c r="G44" s="13"/>
      <c r="H44" s="13" t="s">
        <v>283</v>
      </c>
      <c r="I44" s="108">
        <v>1</v>
      </c>
      <c r="J44" s="13"/>
      <c r="K44" s="13" t="s">
        <v>284</v>
      </c>
      <c r="L44" s="100">
        <v>0</v>
      </c>
    </row>
    <row r="45" spans="1:15" x14ac:dyDescent="0.35">
      <c r="A45" s="24" t="s">
        <v>285</v>
      </c>
      <c r="B45" s="6">
        <v>1</v>
      </c>
      <c r="C45" s="6" t="s">
        <v>286</v>
      </c>
      <c r="D45" s="6" t="s">
        <v>0</v>
      </c>
      <c r="E45" s="99" t="s">
        <v>287</v>
      </c>
      <c r="F45" s="108">
        <v>9</v>
      </c>
      <c r="G45" s="13"/>
      <c r="H45" s="13" t="s">
        <v>288</v>
      </c>
      <c r="I45" s="108">
        <v>7</v>
      </c>
      <c r="J45" s="13"/>
      <c r="K45" s="13"/>
      <c r="L45" s="100"/>
    </row>
    <row r="46" spans="1:15" x14ac:dyDescent="0.35">
      <c r="A46" s="24" t="s">
        <v>289</v>
      </c>
      <c r="B46" s="6">
        <v>1</v>
      </c>
      <c r="C46" s="6" t="s">
        <v>290</v>
      </c>
      <c r="D46" s="6" t="s">
        <v>0</v>
      </c>
      <c r="E46" s="99"/>
      <c r="F46" s="13"/>
      <c r="G46" s="13"/>
      <c r="H46" s="13" t="s">
        <v>291</v>
      </c>
      <c r="I46" s="108">
        <v>9</v>
      </c>
      <c r="J46" s="13"/>
      <c r="K46" s="13"/>
      <c r="L46" s="100"/>
    </row>
    <row r="47" spans="1:15" x14ac:dyDescent="0.35">
      <c r="A47" s="25" t="s">
        <v>292</v>
      </c>
      <c r="B47" s="6">
        <v>0</v>
      </c>
      <c r="C47" s="6" t="s">
        <v>293</v>
      </c>
      <c r="D47" s="6" t="s">
        <v>0</v>
      </c>
      <c r="E47" s="99"/>
      <c r="F47" s="13"/>
      <c r="G47" s="13"/>
      <c r="H47" s="13"/>
      <c r="I47" s="108"/>
      <c r="J47" s="13"/>
      <c r="K47" s="13"/>
      <c r="L47" s="100"/>
    </row>
    <row r="48" spans="1:15" ht="15" thickBot="1" x14ac:dyDescent="0.4">
      <c r="A48" s="25" t="s">
        <v>294</v>
      </c>
      <c r="B48" s="6">
        <v>0</v>
      </c>
      <c r="C48" s="6" t="s">
        <v>295</v>
      </c>
      <c r="D48" s="6" t="s">
        <v>0</v>
      </c>
      <c r="E48" s="102"/>
      <c r="F48" s="103"/>
      <c r="G48" s="103"/>
      <c r="H48" s="103"/>
      <c r="I48" s="103"/>
      <c r="J48" s="103"/>
      <c r="K48" s="103"/>
      <c r="L48" s="104"/>
    </row>
    <row r="49" spans="1:8" x14ac:dyDescent="0.35">
      <c r="A49" s="24" t="s">
        <v>296</v>
      </c>
      <c r="B49" s="6">
        <v>5</v>
      </c>
      <c r="C49" s="6" t="s">
        <v>297</v>
      </c>
      <c r="D49" s="6" t="s">
        <v>0</v>
      </c>
    </row>
    <row r="50" spans="1:8" x14ac:dyDescent="0.35">
      <c r="A50" s="25" t="s">
        <v>298</v>
      </c>
      <c r="B50" s="27">
        <v>0</v>
      </c>
      <c r="D50" s="6" t="s">
        <v>0</v>
      </c>
    </row>
    <row r="51" spans="1:8" x14ac:dyDescent="0.35">
      <c r="A51" s="6" t="s">
        <v>299</v>
      </c>
      <c r="B51" s="27">
        <v>1</v>
      </c>
      <c r="D51" s="6" t="s">
        <v>0</v>
      </c>
      <c r="E51" s="110" t="s">
        <v>300</v>
      </c>
      <c r="F51" s="13" t="s">
        <v>92</v>
      </c>
      <c r="H51" s="6" t="s">
        <v>301</v>
      </c>
    </row>
    <row r="52" spans="1:8" x14ac:dyDescent="0.35">
      <c r="A52" s="6" t="s">
        <v>302</v>
      </c>
      <c r="B52" s="27">
        <v>2</v>
      </c>
      <c r="D52" s="6" t="s">
        <v>0</v>
      </c>
      <c r="E52" s="99" t="s">
        <v>303</v>
      </c>
      <c r="F52" s="108">
        <v>1</v>
      </c>
      <c r="H52" s="6" t="s">
        <v>304</v>
      </c>
    </row>
    <row r="53" spans="1:8" x14ac:dyDescent="0.35">
      <c r="A53" s="6" t="s">
        <v>305</v>
      </c>
      <c r="B53" s="27">
        <v>3</v>
      </c>
      <c r="D53" s="6" t="s">
        <v>0</v>
      </c>
      <c r="E53" s="99" t="s">
        <v>306</v>
      </c>
      <c r="F53" s="108">
        <v>2</v>
      </c>
      <c r="H53" s="6" t="s">
        <v>307</v>
      </c>
    </row>
    <row r="54" spans="1:8" x14ac:dyDescent="0.35">
      <c r="A54" s="6" t="s">
        <v>308</v>
      </c>
      <c r="B54" s="27">
        <v>4</v>
      </c>
      <c r="D54" s="6" t="s">
        <v>0</v>
      </c>
      <c r="E54" s="99" t="s">
        <v>309</v>
      </c>
      <c r="F54" s="108">
        <v>3</v>
      </c>
      <c r="H54" s="6" t="s">
        <v>134</v>
      </c>
    </row>
    <row r="55" spans="1:8" x14ac:dyDescent="0.35">
      <c r="A55" s="6" t="s">
        <v>310</v>
      </c>
      <c r="B55" s="27">
        <v>5</v>
      </c>
      <c r="D55" s="6" t="s">
        <v>0</v>
      </c>
      <c r="E55" s="99"/>
      <c r="F55" s="108"/>
    </row>
    <row r="56" spans="1:8" x14ac:dyDescent="0.35">
      <c r="A56" s="6" t="s">
        <v>311</v>
      </c>
      <c r="B56" s="27">
        <v>6</v>
      </c>
      <c r="D56" s="6" t="s">
        <v>0</v>
      </c>
      <c r="E56" s="99"/>
      <c r="F56" s="108"/>
    </row>
    <row r="57" spans="1:8" x14ac:dyDescent="0.35">
      <c r="A57" s="6" t="s">
        <v>312</v>
      </c>
      <c r="B57" s="27">
        <v>7</v>
      </c>
      <c r="D57" s="6" t="s">
        <v>0</v>
      </c>
      <c r="E57" s="99"/>
      <c r="F57" s="108"/>
    </row>
    <row r="58" spans="1:8" x14ac:dyDescent="0.35">
      <c r="A58" s="6" t="s">
        <v>313</v>
      </c>
      <c r="B58" s="27">
        <v>8</v>
      </c>
      <c r="D58" s="6" t="s">
        <v>0</v>
      </c>
    </row>
    <row r="59" spans="1:8" x14ac:dyDescent="0.35">
      <c r="A59" s="6" t="s">
        <v>314</v>
      </c>
      <c r="B59" s="27">
        <v>1</v>
      </c>
      <c r="D59" s="6" t="s">
        <v>0</v>
      </c>
    </row>
    <row r="60" spans="1:8" x14ac:dyDescent="0.35">
      <c r="A60" s="6" t="s">
        <v>315</v>
      </c>
      <c r="B60" s="27">
        <v>2</v>
      </c>
      <c r="D60" s="6" t="s">
        <v>0</v>
      </c>
    </row>
    <row r="61" spans="1:8" x14ac:dyDescent="0.35">
      <c r="A61" s="6" t="s">
        <v>316</v>
      </c>
      <c r="B61" s="27">
        <v>3</v>
      </c>
      <c r="D61" s="6" t="s">
        <v>0</v>
      </c>
    </row>
    <row r="62" spans="1:8" x14ac:dyDescent="0.35">
      <c r="A62" s="6" t="s">
        <v>317</v>
      </c>
      <c r="B62" s="27">
        <v>4</v>
      </c>
      <c r="D62" s="6" t="s">
        <v>0</v>
      </c>
    </row>
    <row r="63" spans="1:8" x14ac:dyDescent="0.35">
      <c r="A63" s="6" t="s">
        <v>318</v>
      </c>
      <c r="B63" s="27">
        <v>5</v>
      </c>
      <c r="D63" s="6" t="s">
        <v>0</v>
      </c>
    </row>
    <row r="64" spans="1:8" x14ac:dyDescent="0.35">
      <c r="A64" s="6" t="s">
        <v>319</v>
      </c>
      <c r="B64" s="27">
        <v>6</v>
      </c>
      <c r="D64" s="6" t="s">
        <v>0</v>
      </c>
    </row>
    <row r="65" spans="1:4" x14ac:dyDescent="0.35">
      <c r="A65" s="6" t="s">
        <v>320</v>
      </c>
      <c r="B65" s="27">
        <v>7</v>
      </c>
      <c r="D65" s="6" t="s">
        <v>0</v>
      </c>
    </row>
    <row r="66" spans="1:4" x14ac:dyDescent="0.35">
      <c r="A66" s="6" t="s">
        <v>321</v>
      </c>
      <c r="B66" s="27">
        <v>8</v>
      </c>
      <c r="D66" s="6" t="s">
        <v>0</v>
      </c>
    </row>
    <row r="67" spans="1:4" x14ac:dyDescent="0.35">
      <c r="A67" s="24" t="s">
        <v>322</v>
      </c>
      <c r="B67" s="27">
        <v>3</v>
      </c>
      <c r="C67" s="6" t="s">
        <v>323</v>
      </c>
      <c r="D67" s="6" t="s">
        <v>0</v>
      </c>
    </row>
    <row r="68" spans="1:4" x14ac:dyDescent="0.35">
      <c r="A68" s="24" t="s">
        <v>324</v>
      </c>
      <c r="B68" s="27">
        <v>3</v>
      </c>
      <c r="C68" s="6" t="s">
        <v>325</v>
      </c>
      <c r="D68" s="6" t="s">
        <v>0</v>
      </c>
    </row>
    <row r="69" spans="1:4" x14ac:dyDescent="0.35">
      <c r="A69" s="24" t="s">
        <v>326</v>
      </c>
      <c r="B69" s="27">
        <v>3</v>
      </c>
      <c r="C69" s="6" t="s">
        <v>327</v>
      </c>
      <c r="D69" s="6" t="s">
        <v>0</v>
      </c>
    </row>
    <row r="70" spans="1:4" x14ac:dyDescent="0.35">
      <c r="A70" s="24" t="s">
        <v>328</v>
      </c>
      <c r="B70" s="27">
        <v>5</v>
      </c>
      <c r="C70" s="6" t="s">
        <v>329</v>
      </c>
      <c r="D70" s="6" t="s">
        <v>0</v>
      </c>
    </row>
    <row r="71" spans="1:4" x14ac:dyDescent="0.35">
      <c r="A71" s="24" t="s">
        <v>330</v>
      </c>
      <c r="B71" s="27">
        <v>5</v>
      </c>
      <c r="D71" s="6" t="s">
        <v>0</v>
      </c>
    </row>
    <row r="72" spans="1:4" x14ac:dyDescent="0.35">
      <c r="A72" s="25" t="s">
        <v>331</v>
      </c>
      <c r="B72" s="27">
        <v>0</v>
      </c>
      <c r="D72" s="6" t="s">
        <v>0</v>
      </c>
    </row>
    <row r="73" spans="1:4" x14ac:dyDescent="0.35">
      <c r="A73" s="24" t="s">
        <v>332</v>
      </c>
      <c r="B73" s="27">
        <v>3</v>
      </c>
      <c r="C73" s="6" t="s">
        <v>333</v>
      </c>
      <c r="D73" s="6" t="s">
        <v>0</v>
      </c>
    </row>
    <row r="74" spans="1:4" x14ac:dyDescent="0.35">
      <c r="A74" s="24" t="s">
        <v>334</v>
      </c>
      <c r="B74" s="27">
        <v>3</v>
      </c>
      <c r="C74" s="6" t="s">
        <v>335</v>
      </c>
      <c r="D74" s="6" t="s">
        <v>0</v>
      </c>
    </row>
    <row r="75" spans="1:4" x14ac:dyDescent="0.35">
      <c r="A75" s="24" t="s">
        <v>336</v>
      </c>
      <c r="B75" s="27">
        <v>1</v>
      </c>
      <c r="C75" s="6" t="s">
        <v>337</v>
      </c>
      <c r="D75" s="6" t="s">
        <v>0</v>
      </c>
    </row>
    <row r="76" spans="1:4" x14ac:dyDescent="0.35">
      <c r="A76" s="24" t="s">
        <v>338</v>
      </c>
      <c r="B76" s="27">
        <v>3</v>
      </c>
      <c r="C76" s="6" t="s">
        <v>339</v>
      </c>
      <c r="D76" s="6" t="s">
        <v>0</v>
      </c>
    </row>
    <row r="77" spans="1:4" x14ac:dyDescent="0.35">
      <c r="A77" s="24" t="s">
        <v>340</v>
      </c>
      <c r="B77" s="27">
        <v>5</v>
      </c>
      <c r="C77" s="6" t="s">
        <v>341</v>
      </c>
      <c r="D77" s="6" t="s">
        <v>0</v>
      </c>
    </row>
    <row r="78" spans="1:4" x14ac:dyDescent="0.35">
      <c r="A78" s="25" t="s">
        <v>342</v>
      </c>
      <c r="B78" s="27">
        <v>0</v>
      </c>
      <c r="D78" s="6" t="s">
        <v>0</v>
      </c>
    </row>
    <row r="79" spans="1:4" x14ac:dyDescent="0.35">
      <c r="A79" s="6" t="s">
        <v>343</v>
      </c>
      <c r="B79" s="27">
        <v>8</v>
      </c>
      <c r="D79" s="6" t="s">
        <v>0</v>
      </c>
    </row>
    <row r="82" spans="1:1" x14ac:dyDescent="0.35">
      <c r="A82" s="11" t="s">
        <v>344</v>
      </c>
    </row>
    <row r="83" spans="1:1" x14ac:dyDescent="0.35">
      <c r="A83" s="11" t="s">
        <v>345</v>
      </c>
    </row>
  </sheetData>
  <conditionalFormatting sqref="E28">
    <cfRule type="colorScale" priority="1">
      <colorScale>
        <cfvo type="num" val="0"/>
        <cfvo type="max"/>
        <color rgb="FFFF7128"/>
        <color rgb="FFFFEF9C"/>
      </colorScale>
    </cfRule>
  </conditionalFormatting>
  <dataValidations count="1">
    <dataValidation type="list" allowBlank="1" showInputMessage="1" showErrorMessage="1" sqref="N31" xr:uid="{00000000-0002-0000-0100-000000000000}">
      <formula1>$N$17:$N$31</formula1>
    </dataValidation>
  </dataValidations>
  <pageMargins left="0.7" right="0.7" top="0.75" bottom="0.75" header="0.3" footer="0.3"/>
  <pageSetup orientation="portrait" r:id="rId1"/>
  <customProperties>
    <customPr name="EpmWorksheetKeyString_GUID" r:id="rId2"/>
  </customProperties>
  <tableParts count="30">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 r:id="rId31"/>
    <tablePart r:id="rId3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1"/>
  <dimension ref="B1:L22"/>
  <sheetViews>
    <sheetView workbookViewId="0">
      <selection activeCell="G27" sqref="G27"/>
    </sheetView>
  </sheetViews>
  <sheetFormatPr defaultColWidth="9.1796875" defaultRowHeight="14.5" x14ac:dyDescent="0.35"/>
  <cols>
    <col min="1" max="1" width="1.81640625" style="28" customWidth="1"/>
    <col min="2" max="2" width="8.453125" style="28" customWidth="1"/>
    <col min="3" max="3" width="14.453125" style="28" customWidth="1"/>
    <col min="4" max="4" width="6.1796875" style="28" customWidth="1"/>
    <col min="5" max="7" width="9.1796875" style="28"/>
    <col min="8" max="8" width="13.1796875" style="28" customWidth="1"/>
    <col min="9" max="16384" width="9.1796875" style="28"/>
  </cols>
  <sheetData>
    <row r="1" spans="2:12" ht="15" thickBot="1" x14ac:dyDescent="0.4"/>
    <row r="2" spans="2:12" ht="15" thickBot="1" x14ac:dyDescent="0.4">
      <c r="B2" s="411" t="s">
        <v>346</v>
      </c>
      <c r="C2" s="412"/>
      <c r="D2" s="413"/>
      <c r="E2" s="414" t="s">
        <v>347</v>
      </c>
      <c r="F2" s="415"/>
      <c r="H2" s="411" t="s">
        <v>348</v>
      </c>
      <c r="I2" s="412"/>
      <c r="J2" s="413"/>
      <c r="K2" s="414" t="s">
        <v>347</v>
      </c>
      <c r="L2" s="415"/>
    </row>
    <row r="3" spans="2:12" x14ac:dyDescent="0.35">
      <c r="B3" s="51" t="s">
        <v>91</v>
      </c>
      <c r="C3" s="52" t="str">
        <f>'2. Change Plan'!D10</f>
        <v xml:space="preserve">None, or with 1 or more Productivity Critical systems </v>
      </c>
      <c r="D3" s="56">
        <f>IF(C3=0, 0, VLOOKUP(C3,Table14[],2,))</f>
        <v>1</v>
      </c>
      <c r="E3" s="40" t="s">
        <v>157</v>
      </c>
      <c r="F3" s="105">
        <v>7</v>
      </c>
      <c r="H3" s="51" t="s">
        <v>91</v>
      </c>
      <c r="I3" s="52" t="str">
        <f>'2. Change Plan'!D10</f>
        <v xml:space="preserve">None, or with 1 or more Productivity Critical systems </v>
      </c>
      <c r="J3" s="56">
        <f>IF(I3=0, 0, VLOOKUP(I3,Table14[],2,))</f>
        <v>1</v>
      </c>
      <c r="K3" s="40" t="s">
        <v>157</v>
      </c>
      <c r="L3" s="105">
        <v>7</v>
      </c>
    </row>
    <row r="4" spans="2:12" x14ac:dyDescent="0.35">
      <c r="B4" s="41" t="s">
        <v>113</v>
      </c>
      <c r="C4" s="42" t="str">
        <f>'2. Change Plan'!D11</f>
        <v>With service outage less than one hour</v>
      </c>
      <c r="D4" s="57">
        <f>IF(C4=0, 0, VLOOKUP(C4,Table15[],2,))</f>
        <v>2</v>
      </c>
      <c r="E4" s="43" t="s">
        <v>161</v>
      </c>
      <c r="F4" s="44" t="s">
        <v>349</v>
      </c>
      <c r="H4" s="41" t="s">
        <v>113</v>
      </c>
      <c r="I4" s="42" t="str">
        <f>'2. Change Plan'!D11</f>
        <v>With service outage less than one hour</v>
      </c>
      <c r="J4" s="57">
        <f>IF(I4=0, 0, VLOOKUP(I4,Table15[],2,))</f>
        <v>2</v>
      </c>
      <c r="K4" s="43" t="s">
        <v>161</v>
      </c>
      <c r="L4" s="44" t="s">
        <v>349</v>
      </c>
    </row>
    <row r="5" spans="2:12" ht="15" thickBot="1" x14ac:dyDescent="0.4">
      <c r="B5" s="41" t="s">
        <v>93</v>
      </c>
      <c r="C5" s="42" t="str">
        <f>'2. Change Plan'!D12</f>
        <v>Requiring technical coordination involving 1-2 CIT work groups</v>
      </c>
      <c r="D5" s="58">
        <f>IF(C5=0, 0, VLOOKUP(C5,Table16[],2,))</f>
        <v>1</v>
      </c>
      <c r="E5" s="45" t="s">
        <v>165</v>
      </c>
      <c r="F5" s="46">
        <v>15</v>
      </c>
      <c r="H5" s="41" t="s">
        <v>93</v>
      </c>
      <c r="I5" s="42" t="str">
        <f>'2. Change Plan'!D12</f>
        <v>Requiring technical coordination involving 1-2 CIT work groups</v>
      </c>
      <c r="J5" s="58">
        <f>IF(I5=0, 0, VLOOKUP(I5,Table16[],2,))</f>
        <v>1</v>
      </c>
      <c r="K5" s="45" t="s">
        <v>165</v>
      </c>
      <c r="L5" s="46">
        <v>15</v>
      </c>
    </row>
    <row r="6" spans="2:12" x14ac:dyDescent="0.35">
      <c r="B6" s="41" t="s">
        <v>350</v>
      </c>
      <c r="C6" s="42" t="str">
        <f>'2. Change Plan'!D13</f>
        <v>None, or with 1 Vendor</v>
      </c>
      <c r="D6" s="58">
        <f>IF(C6=0, 0, VLOOKUP(C6,Table1639[],2,))</f>
        <v>1</v>
      </c>
      <c r="E6" s="112"/>
      <c r="F6" s="113"/>
      <c r="H6" s="41" t="s">
        <v>350</v>
      </c>
      <c r="I6" s="42" t="str">
        <f>'2. Change Plan'!D13</f>
        <v>None, or with 1 Vendor</v>
      </c>
      <c r="J6" s="58">
        <f>IF(I6=0, 0, VLOOKUP(I6,Table1639[],2,))</f>
        <v>1</v>
      </c>
      <c r="K6" s="112"/>
      <c r="L6" s="113"/>
    </row>
    <row r="7" spans="2:12" x14ac:dyDescent="0.35">
      <c r="B7" s="41" t="s">
        <v>114</v>
      </c>
      <c r="C7" s="42" t="str">
        <f>'2. Change Plan'!D14</f>
        <v>Roll back plan in place and easily executed and with no Service Outage</v>
      </c>
      <c r="D7" s="58">
        <f>IF(C7=0, 0, VLOOKUP(C7,Table17[],2,))</f>
        <v>1</v>
      </c>
      <c r="H7" s="41" t="s">
        <v>114</v>
      </c>
      <c r="I7" s="42" t="str">
        <f>'2. Change Plan'!D14</f>
        <v>Roll back plan in place and easily executed and with no Service Outage</v>
      </c>
      <c r="J7" s="58">
        <f>IF(I7=0, 0, VLOOKUP(I7,Table17[],2,))</f>
        <v>1</v>
      </c>
    </row>
    <row r="8" spans="2:12" x14ac:dyDescent="0.35">
      <c r="B8" s="41" t="s">
        <v>94</v>
      </c>
      <c r="C8" s="42" t="str">
        <f>'2. Change Plan'!D15</f>
        <v>Existing technology, with considerable experience</v>
      </c>
      <c r="D8" s="58">
        <f>IF(C8=0, 0, VLOOKUP(C8,Table18[],2,))</f>
        <v>1</v>
      </c>
      <c r="H8" s="41" t="s">
        <v>94</v>
      </c>
      <c r="I8" s="42" t="str">
        <f>'2. Change Plan'!D15</f>
        <v>Existing technology, with considerable experience</v>
      </c>
      <c r="J8" s="58">
        <f>IF(I8=0, 0, VLOOKUP(I8,Table18[],2,))</f>
        <v>1</v>
      </c>
    </row>
    <row r="9" spans="2:12" ht="15" thickBot="1" x14ac:dyDescent="0.4">
      <c r="B9" s="48" t="s">
        <v>115</v>
      </c>
      <c r="C9" s="49" t="str">
        <f>'2. Change Plan'!D16</f>
        <v>Financial</v>
      </c>
      <c r="D9" s="59">
        <f>IF(C9=0, 0, VLOOKUP(C9,Table19[],2,))</f>
        <v>5</v>
      </c>
      <c r="H9" s="48" t="s">
        <v>115</v>
      </c>
      <c r="I9" s="49" t="str">
        <f>'2. Change Plan'!D16</f>
        <v>Financial</v>
      </c>
      <c r="J9" s="59">
        <f>IF(I9=0, 0, VLOOKUP(I9,Table19[],2,))</f>
        <v>5</v>
      </c>
    </row>
    <row r="10" spans="2:12" ht="15" thickBot="1" x14ac:dyDescent="0.4">
      <c r="B10" s="54" t="s">
        <v>300</v>
      </c>
      <c r="C10" s="55" t="str">
        <f>IF(D10&lt;7, C12, IF(D10=F3, "LOW", IF(D10&gt;=F5, "HIGH", "MEDIUM")))</f>
        <v>MEDIUM</v>
      </c>
      <c r="D10" s="60">
        <f>IF(COUNTIF(C3:C9,0)=0,SUM(D3:D9),0)</f>
        <v>12</v>
      </c>
      <c r="H10" s="48" t="s">
        <v>351</v>
      </c>
      <c r="I10" s="49" t="str">
        <f xml:space="preserve"> IF(C21=C22, 0,C21)</f>
        <v>LOW</v>
      </c>
      <c r="J10" s="59">
        <f>IF(I10=0, 0, VLOOKUP(I10,Table2233[],2,))</f>
        <v>1</v>
      </c>
    </row>
    <row r="11" spans="2:12" ht="15" thickBot="1" x14ac:dyDescent="0.4">
      <c r="H11" s="54" t="s">
        <v>300</v>
      </c>
      <c r="I11" s="55" t="str">
        <f>IF(J11&lt;L3, C12, IF(J11=L3, "LOW", IF(J11&gt;=L5, "HIGH", "MEDIUM")))</f>
        <v>MEDIUM</v>
      </c>
      <c r="J11" s="60">
        <f>IF(COUNTIF(I3:I10,0)=0,SUM(J3:J10),0)</f>
        <v>13</v>
      </c>
    </row>
    <row r="12" spans="2:12" ht="15" thickBot="1" x14ac:dyDescent="0.4">
      <c r="B12" s="53" t="s">
        <v>352</v>
      </c>
      <c r="C12" s="409" t="s">
        <v>353</v>
      </c>
      <c r="D12" s="410"/>
    </row>
    <row r="14" spans="2:12" ht="15" thickBot="1" x14ac:dyDescent="0.4"/>
    <row r="15" spans="2:12" ht="15" thickBot="1" x14ac:dyDescent="0.4">
      <c r="B15" s="411" t="s">
        <v>354</v>
      </c>
      <c r="C15" s="412"/>
      <c r="D15" s="413"/>
      <c r="E15" s="414" t="s">
        <v>347</v>
      </c>
      <c r="F15" s="415"/>
    </row>
    <row r="16" spans="2:12" x14ac:dyDescent="0.35">
      <c r="B16" s="114">
        <v>1</v>
      </c>
      <c r="C16" s="52" t="str">
        <f>'2. Change Plan'!D18</f>
        <v>No. It will not require change on any existing Security tool.</v>
      </c>
      <c r="D16" s="57">
        <f>IF(C16=0,0,IF(ISNUMBER(FIND("Volume",C16)),1,IF(ISNUMBER(FIND("Firewall",C16)),2,0)))</f>
        <v>0</v>
      </c>
      <c r="E16" s="40" t="s">
        <v>157</v>
      </c>
      <c r="F16" s="105">
        <v>3</v>
      </c>
    </row>
    <row r="17" spans="2:6" x14ac:dyDescent="0.35">
      <c r="B17" s="115">
        <v>2</v>
      </c>
      <c r="C17" s="52" t="str">
        <f>'2. Change Plan'!D19</f>
        <v xml:space="preserve">No.  It has no impact at all on user access or privilege account. </v>
      </c>
      <c r="D17" s="57">
        <f>IF(C17=0, 0, VLOOKUP(C17,Table34[],2,))</f>
        <v>0</v>
      </c>
      <c r="E17" s="43" t="s">
        <v>161</v>
      </c>
      <c r="F17" s="44" t="s">
        <v>355</v>
      </c>
    </row>
    <row r="18" spans="2:6" ht="15" thickBot="1" x14ac:dyDescent="0.4">
      <c r="B18" s="115">
        <v>3</v>
      </c>
      <c r="C18" s="52" t="str">
        <f>'2. Change Plan'!D20</f>
        <v>No.  The change will not involve disclosure of confidential information.</v>
      </c>
      <c r="D18" s="58">
        <f>IF(C18=0, 0, VLOOKUP(C18,Table3537[],2,))</f>
        <v>0</v>
      </c>
      <c r="E18" s="45" t="s">
        <v>165</v>
      </c>
      <c r="F18" s="46">
        <v>7</v>
      </c>
    </row>
    <row r="19" spans="2:6" x14ac:dyDescent="0.35">
      <c r="B19" s="115">
        <v>4</v>
      </c>
      <c r="C19" s="52" t="str">
        <f>'2. Change Plan'!D21</f>
        <v>No.  Service already exists in our Service Catalogue.</v>
      </c>
      <c r="D19" s="58">
        <f>IF(C19=0, 0, VLOOKUP(C19,Table3538[],2,))</f>
        <v>0</v>
      </c>
    </row>
    <row r="20" spans="2:6" ht="15" thickBot="1" x14ac:dyDescent="0.4">
      <c r="B20" s="115">
        <v>5</v>
      </c>
      <c r="C20" s="52" t="str">
        <f>'2. Change Plan'!D22</f>
        <v>The system is currently exposed.  Modification is required on current settings.</v>
      </c>
      <c r="D20" s="58">
        <f>IF(C20=0, 0, VLOOKUP(C20,Table35[],2,))</f>
        <v>1</v>
      </c>
    </row>
    <row r="21" spans="2:6" ht="15" thickBot="1" x14ac:dyDescent="0.4">
      <c r="B21" s="54" t="s">
        <v>300</v>
      </c>
      <c r="C21" s="55" t="str">
        <f>IF(COUNTIF(C16:C20, 0)&gt;0,C22,IF(D21&lt;=F16, "LOW", IF(D21&gt;=F18, "HIGH", "MEDIUM")))</f>
        <v>LOW</v>
      </c>
      <c r="D21" s="60">
        <f>IF(COUNTIF(C16:C20,0)=0,SUM(D16:D20),0)</f>
        <v>1</v>
      </c>
    </row>
    <row r="22" spans="2:6" ht="15" thickBot="1" x14ac:dyDescent="0.4">
      <c r="B22" s="53" t="s">
        <v>352</v>
      </c>
      <c r="C22" s="409" t="s">
        <v>171</v>
      </c>
      <c r="D22" s="410"/>
    </row>
  </sheetData>
  <mergeCells count="8">
    <mergeCell ref="C22:D22"/>
    <mergeCell ref="H2:J2"/>
    <mergeCell ref="K2:L2"/>
    <mergeCell ref="B2:D2"/>
    <mergeCell ref="C12:D12"/>
    <mergeCell ref="E2:F2"/>
    <mergeCell ref="B15:D15"/>
    <mergeCell ref="E15:F15"/>
  </mergeCells>
  <pageMargins left="0.7" right="0.7" top="0.75" bottom="0.75" header="0.3" footer="0.3"/>
  <pageSetup orientation="portrait" verticalDpi="0"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dimension ref="A1:F15"/>
  <sheetViews>
    <sheetView view="pageBreakPreview" zoomScaleNormal="100" zoomScaleSheetLayoutView="100" workbookViewId="0">
      <selection activeCell="B29" sqref="B29"/>
    </sheetView>
  </sheetViews>
  <sheetFormatPr defaultRowHeight="14.5" x14ac:dyDescent="0.35"/>
  <cols>
    <col min="1" max="1" width="2" style="2" customWidth="1"/>
    <col min="2" max="2" width="7.453125" style="2" customWidth="1"/>
    <col min="3" max="3" width="71" style="3" customWidth="1"/>
    <col min="4" max="5" width="20.54296875" style="2" customWidth="1"/>
    <col min="6" max="6" width="14.1796875" style="2" customWidth="1"/>
    <col min="7" max="7" width="1.81640625" style="2" customWidth="1"/>
    <col min="8" max="255" width="9.1796875" style="2"/>
    <col min="256" max="256" width="3.54296875" style="2" customWidth="1"/>
    <col min="257" max="257" width="9.1796875" style="2"/>
    <col min="258" max="258" width="20.453125" style="2" customWidth="1"/>
    <col min="259" max="259" width="32" style="2" customWidth="1"/>
    <col min="260" max="260" width="28.54296875" style="2" customWidth="1"/>
    <col min="261" max="261" width="23" style="2" customWidth="1"/>
    <col min="262" max="262" width="23.453125" style="2" customWidth="1"/>
    <col min="263" max="511" width="9.1796875" style="2"/>
    <col min="512" max="512" width="3.54296875" style="2" customWidth="1"/>
    <col min="513" max="513" width="9.1796875" style="2"/>
    <col min="514" max="514" width="20.453125" style="2" customWidth="1"/>
    <col min="515" max="515" width="32" style="2" customWidth="1"/>
    <col min="516" max="516" width="28.54296875" style="2" customWidth="1"/>
    <col min="517" max="517" width="23" style="2" customWidth="1"/>
    <col min="518" max="518" width="23.453125" style="2" customWidth="1"/>
    <col min="519" max="767" width="9.1796875" style="2"/>
    <col min="768" max="768" width="3.54296875" style="2" customWidth="1"/>
    <col min="769" max="769" width="9.1796875" style="2"/>
    <col min="770" max="770" width="20.453125" style="2" customWidth="1"/>
    <col min="771" max="771" width="32" style="2" customWidth="1"/>
    <col min="772" max="772" width="28.54296875" style="2" customWidth="1"/>
    <col min="773" max="773" width="23" style="2" customWidth="1"/>
    <col min="774" max="774" width="23.453125" style="2" customWidth="1"/>
    <col min="775" max="1023" width="9.1796875" style="2"/>
    <col min="1024" max="1024" width="3.54296875" style="2" customWidth="1"/>
    <col min="1025" max="1025" width="9.1796875" style="2"/>
    <col min="1026" max="1026" width="20.453125" style="2" customWidth="1"/>
    <col min="1027" max="1027" width="32" style="2" customWidth="1"/>
    <col min="1028" max="1028" width="28.54296875" style="2" customWidth="1"/>
    <col min="1029" max="1029" width="23" style="2" customWidth="1"/>
    <col min="1030" max="1030" width="23.453125" style="2" customWidth="1"/>
    <col min="1031" max="1279" width="9.1796875" style="2"/>
    <col min="1280" max="1280" width="3.54296875" style="2" customWidth="1"/>
    <col min="1281" max="1281" width="9.1796875" style="2"/>
    <col min="1282" max="1282" width="20.453125" style="2" customWidth="1"/>
    <col min="1283" max="1283" width="32" style="2" customWidth="1"/>
    <col min="1284" max="1284" width="28.54296875" style="2" customWidth="1"/>
    <col min="1285" max="1285" width="23" style="2" customWidth="1"/>
    <col min="1286" max="1286" width="23.453125" style="2" customWidth="1"/>
    <col min="1287" max="1535" width="9.1796875" style="2"/>
    <col min="1536" max="1536" width="3.54296875" style="2" customWidth="1"/>
    <col min="1537" max="1537" width="9.1796875" style="2"/>
    <col min="1538" max="1538" width="20.453125" style="2" customWidth="1"/>
    <col min="1539" max="1539" width="32" style="2" customWidth="1"/>
    <col min="1540" max="1540" width="28.54296875" style="2" customWidth="1"/>
    <col min="1541" max="1541" width="23" style="2" customWidth="1"/>
    <col min="1542" max="1542" width="23.453125" style="2" customWidth="1"/>
    <col min="1543" max="1791" width="9.1796875" style="2"/>
    <col min="1792" max="1792" width="3.54296875" style="2" customWidth="1"/>
    <col min="1793" max="1793" width="9.1796875" style="2"/>
    <col min="1794" max="1794" width="20.453125" style="2" customWidth="1"/>
    <col min="1795" max="1795" width="32" style="2" customWidth="1"/>
    <col min="1796" max="1796" width="28.54296875" style="2" customWidth="1"/>
    <col min="1797" max="1797" width="23" style="2" customWidth="1"/>
    <col min="1798" max="1798" width="23.453125" style="2" customWidth="1"/>
    <col min="1799" max="2047" width="9.1796875" style="2"/>
    <col min="2048" max="2048" width="3.54296875" style="2" customWidth="1"/>
    <col min="2049" max="2049" width="9.1796875" style="2"/>
    <col min="2050" max="2050" width="20.453125" style="2" customWidth="1"/>
    <col min="2051" max="2051" width="32" style="2" customWidth="1"/>
    <col min="2052" max="2052" width="28.54296875" style="2" customWidth="1"/>
    <col min="2053" max="2053" width="23" style="2" customWidth="1"/>
    <col min="2054" max="2054" width="23.453125" style="2" customWidth="1"/>
    <col min="2055" max="2303" width="9.1796875" style="2"/>
    <col min="2304" max="2304" width="3.54296875" style="2" customWidth="1"/>
    <col min="2305" max="2305" width="9.1796875" style="2"/>
    <col min="2306" max="2306" width="20.453125" style="2" customWidth="1"/>
    <col min="2307" max="2307" width="32" style="2" customWidth="1"/>
    <col min="2308" max="2308" width="28.54296875" style="2" customWidth="1"/>
    <col min="2309" max="2309" width="23" style="2" customWidth="1"/>
    <col min="2310" max="2310" width="23.453125" style="2" customWidth="1"/>
    <col min="2311" max="2559" width="9.1796875" style="2"/>
    <col min="2560" max="2560" width="3.54296875" style="2" customWidth="1"/>
    <col min="2561" max="2561" width="9.1796875" style="2"/>
    <col min="2562" max="2562" width="20.453125" style="2" customWidth="1"/>
    <col min="2563" max="2563" width="32" style="2" customWidth="1"/>
    <col min="2564" max="2564" width="28.54296875" style="2" customWidth="1"/>
    <col min="2565" max="2565" width="23" style="2" customWidth="1"/>
    <col min="2566" max="2566" width="23.453125" style="2" customWidth="1"/>
    <col min="2567" max="2815" width="9.1796875" style="2"/>
    <col min="2816" max="2816" width="3.54296875" style="2" customWidth="1"/>
    <col min="2817" max="2817" width="9.1796875" style="2"/>
    <col min="2818" max="2818" width="20.453125" style="2" customWidth="1"/>
    <col min="2819" max="2819" width="32" style="2" customWidth="1"/>
    <col min="2820" max="2820" width="28.54296875" style="2" customWidth="1"/>
    <col min="2821" max="2821" width="23" style="2" customWidth="1"/>
    <col min="2822" max="2822" width="23.453125" style="2" customWidth="1"/>
    <col min="2823" max="3071" width="9.1796875" style="2"/>
    <col min="3072" max="3072" width="3.54296875" style="2" customWidth="1"/>
    <col min="3073" max="3073" width="9.1796875" style="2"/>
    <col min="3074" max="3074" width="20.453125" style="2" customWidth="1"/>
    <col min="3075" max="3075" width="32" style="2" customWidth="1"/>
    <col min="3076" max="3076" width="28.54296875" style="2" customWidth="1"/>
    <col min="3077" max="3077" width="23" style="2" customWidth="1"/>
    <col min="3078" max="3078" width="23.453125" style="2" customWidth="1"/>
    <col min="3079" max="3327" width="9.1796875" style="2"/>
    <col min="3328" max="3328" width="3.54296875" style="2" customWidth="1"/>
    <col min="3329" max="3329" width="9.1796875" style="2"/>
    <col min="3330" max="3330" width="20.453125" style="2" customWidth="1"/>
    <col min="3331" max="3331" width="32" style="2" customWidth="1"/>
    <col min="3332" max="3332" width="28.54296875" style="2" customWidth="1"/>
    <col min="3333" max="3333" width="23" style="2" customWidth="1"/>
    <col min="3334" max="3334" width="23.453125" style="2" customWidth="1"/>
    <col min="3335" max="3583" width="9.1796875" style="2"/>
    <col min="3584" max="3584" width="3.54296875" style="2" customWidth="1"/>
    <col min="3585" max="3585" width="9.1796875" style="2"/>
    <col min="3586" max="3586" width="20.453125" style="2" customWidth="1"/>
    <col min="3587" max="3587" width="32" style="2" customWidth="1"/>
    <col min="3588" max="3588" width="28.54296875" style="2" customWidth="1"/>
    <col min="3589" max="3589" width="23" style="2" customWidth="1"/>
    <col min="3590" max="3590" width="23.453125" style="2" customWidth="1"/>
    <col min="3591" max="3839" width="9.1796875" style="2"/>
    <col min="3840" max="3840" width="3.54296875" style="2" customWidth="1"/>
    <col min="3841" max="3841" width="9.1796875" style="2"/>
    <col min="3842" max="3842" width="20.453125" style="2" customWidth="1"/>
    <col min="3843" max="3843" width="32" style="2" customWidth="1"/>
    <col min="3844" max="3844" width="28.54296875" style="2" customWidth="1"/>
    <col min="3845" max="3845" width="23" style="2" customWidth="1"/>
    <col min="3846" max="3846" width="23.453125" style="2" customWidth="1"/>
    <col min="3847" max="4095" width="9.1796875" style="2"/>
    <col min="4096" max="4096" width="3.54296875" style="2" customWidth="1"/>
    <col min="4097" max="4097" width="9.1796875" style="2"/>
    <col min="4098" max="4098" width="20.453125" style="2" customWidth="1"/>
    <col min="4099" max="4099" width="32" style="2" customWidth="1"/>
    <col min="4100" max="4100" width="28.54296875" style="2" customWidth="1"/>
    <col min="4101" max="4101" width="23" style="2" customWidth="1"/>
    <col min="4102" max="4102" width="23.453125" style="2" customWidth="1"/>
    <col min="4103" max="4351" width="9.1796875" style="2"/>
    <col min="4352" max="4352" width="3.54296875" style="2" customWidth="1"/>
    <col min="4353" max="4353" width="9.1796875" style="2"/>
    <col min="4354" max="4354" width="20.453125" style="2" customWidth="1"/>
    <col min="4355" max="4355" width="32" style="2" customWidth="1"/>
    <col min="4356" max="4356" width="28.54296875" style="2" customWidth="1"/>
    <col min="4357" max="4357" width="23" style="2" customWidth="1"/>
    <col min="4358" max="4358" width="23.453125" style="2" customWidth="1"/>
    <col min="4359" max="4607" width="9.1796875" style="2"/>
    <col min="4608" max="4608" width="3.54296875" style="2" customWidth="1"/>
    <col min="4609" max="4609" width="9.1796875" style="2"/>
    <col min="4610" max="4610" width="20.453125" style="2" customWidth="1"/>
    <col min="4611" max="4611" width="32" style="2" customWidth="1"/>
    <col min="4612" max="4612" width="28.54296875" style="2" customWidth="1"/>
    <col min="4613" max="4613" width="23" style="2" customWidth="1"/>
    <col min="4614" max="4614" width="23.453125" style="2" customWidth="1"/>
    <col min="4615" max="4863" width="9.1796875" style="2"/>
    <col min="4864" max="4864" width="3.54296875" style="2" customWidth="1"/>
    <col min="4865" max="4865" width="9.1796875" style="2"/>
    <col min="4866" max="4866" width="20.453125" style="2" customWidth="1"/>
    <col min="4867" max="4867" width="32" style="2" customWidth="1"/>
    <col min="4868" max="4868" width="28.54296875" style="2" customWidth="1"/>
    <col min="4869" max="4869" width="23" style="2" customWidth="1"/>
    <col min="4870" max="4870" width="23.453125" style="2" customWidth="1"/>
    <col min="4871" max="5119" width="9.1796875" style="2"/>
    <col min="5120" max="5120" width="3.54296875" style="2" customWidth="1"/>
    <col min="5121" max="5121" width="9.1796875" style="2"/>
    <col min="5122" max="5122" width="20.453125" style="2" customWidth="1"/>
    <col min="5123" max="5123" width="32" style="2" customWidth="1"/>
    <col min="5124" max="5124" width="28.54296875" style="2" customWidth="1"/>
    <col min="5125" max="5125" width="23" style="2" customWidth="1"/>
    <col min="5126" max="5126" width="23.453125" style="2" customWidth="1"/>
    <col min="5127" max="5375" width="9.1796875" style="2"/>
    <col min="5376" max="5376" width="3.54296875" style="2" customWidth="1"/>
    <col min="5377" max="5377" width="9.1796875" style="2"/>
    <col min="5378" max="5378" width="20.453125" style="2" customWidth="1"/>
    <col min="5379" max="5379" width="32" style="2" customWidth="1"/>
    <col min="5380" max="5380" width="28.54296875" style="2" customWidth="1"/>
    <col min="5381" max="5381" width="23" style="2" customWidth="1"/>
    <col min="5382" max="5382" width="23.453125" style="2" customWidth="1"/>
    <col min="5383" max="5631" width="9.1796875" style="2"/>
    <col min="5632" max="5632" width="3.54296875" style="2" customWidth="1"/>
    <col min="5633" max="5633" width="9.1796875" style="2"/>
    <col min="5634" max="5634" width="20.453125" style="2" customWidth="1"/>
    <col min="5635" max="5635" width="32" style="2" customWidth="1"/>
    <col min="5636" max="5636" width="28.54296875" style="2" customWidth="1"/>
    <col min="5637" max="5637" width="23" style="2" customWidth="1"/>
    <col min="5638" max="5638" width="23.453125" style="2" customWidth="1"/>
    <col min="5639" max="5887" width="9.1796875" style="2"/>
    <col min="5888" max="5888" width="3.54296875" style="2" customWidth="1"/>
    <col min="5889" max="5889" width="9.1796875" style="2"/>
    <col min="5890" max="5890" width="20.453125" style="2" customWidth="1"/>
    <col min="5891" max="5891" width="32" style="2" customWidth="1"/>
    <col min="5892" max="5892" width="28.54296875" style="2" customWidth="1"/>
    <col min="5893" max="5893" width="23" style="2" customWidth="1"/>
    <col min="5894" max="5894" width="23.453125" style="2" customWidth="1"/>
    <col min="5895" max="6143" width="9.1796875" style="2"/>
    <col min="6144" max="6144" width="3.54296875" style="2" customWidth="1"/>
    <col min="6145" max="6145" width="9.1796875" style="2"/>
    <col min="6146" max="6146" width="20.453125" style="2" customWidth="1"/>
    <col min="6147" max="6147" width="32" style="2" customWidth="1"/>
    <col min="6148" max="6148" width="28.54296875" style="2" customWidth="1"/>
    <col min="6149" max="6149" width="23" style="2" customWidth="1"/>
    <col min="6150" max="6150" width="23.453125" style="2" customWidth="1"/>
    <col min="6151" max="6399" width="9.1796875" style="2"/>
    <col min="6400" max="6400" width="3.54296875" style="2" customWidth="1"/>
    <col min="6401" max="6401" width="9.1796875" style="2"/>
    <col min="6402" max="6402" width="20.453125" style="2" customWidth="1"/>
    <col min="6403" max="6403" width="32" style="2" customWidth="1"/>
    <col min="6404" max="6404" width="28.54296875" style="2" customWidth="1"/>
    <col min="6405" max="6405" width="23" style="2" customWidth="1"/>
    <col min="6406" max="6406" width="23.453125" style="2" customWidth="1"/>
    <col min="6407" max="6655" width="9.1796875" style="2"/>
    <col min="6656" max="6656" width="3.54296875" style="2" customWidth="1"/>
    <col min="6657" max="6657" width="9.1796875" style="2"/>
    <col min="6658" max="6658" width="20.453125" style="2" customWidth="1"/>
    <col min="6659" max="6659" width="32" style="2" customWidth="1"/>
    <col min="6660" max="6660" width="28.54296875" style="2" customWidth="1"/>
    <col min="6661" max="6661" width="23" style="2" customWidth="1"/>
    <col min="6662" max="6662" width="23.453125" style="2" customWidth="1"/>
    <col min="6663" max="6911" width="9.1796875" style="2"/>
    <col min="6912" max="6912" width="3.54296875" style="2" customWidth="1"/>
    <col min="6913" max="6913" width="9.1796875" style="2"/>
    <col min="6914" max="6914" width="20.453125" style="2" customWidth="1"/>
    <col min="6915" max="6915" width="32" style="2" customWidth="1"/>
    <col min="6916" max="6916" width="28.54296875" style="2" customWidth="1"/>
    <col min="6917" max="6917" width="23" style="2" customWidth="1"/>
    <col min="6918" max="6918" width="23.453125" style="2" customWidth="1"/>
    <col min="6919" max="7167" width="9.1796875" style="2"/>
    <col min="7168" max="7168" width="3.54296875" style="2" customWidth="1"/>
    <col min="7169" max="7169" width="9.1796875" style="2"/>
    <col min="7170" max="7170" width="20.453125" style="2" customWidth="1"/>
    <col min="7171" max="7171" width="32" style="2" customWidth="1"/>
    <col min="7172" max="7172" width="28.54296875" style="2" customWidth="1"/>
    <col min="7173" max="7173" width="23" style="2" customWidth="1"/>
    <col min="7174" max="7174" width="23.453125" style="2" customWidth="1"/>
    <col min="7175" max="7423" width="9.1796875" style="2"/>
    <col min="7424" max="7424" width="3.54296875" style="2" customWidth="1"/>
    <col min="7425" max="7425" width="9.1796875" style="2"/>
    <col min="7426" max="7426" width="20.453125" style="2" customWidth="1"/>
    <col min="7427" max="7427" width="32" style="2" customWidth="1"/>
    <col min="7428" max="7428" width="28.54296875" style="2" customWidth="1"/>
    <col min="7429" max="7429" width="23" style="2" customWidth="1"/>
    <col min="7430" max="7430" width="23.453125" style="2" customWidth="1"/>
    <col min="7431" max="7679" width="9.1796875" style="2"/>
    <col min="7680" max="7680" width="3.54296875" style="2" customWidth="1"/>
    <col min="7681" max="7681" width="9.1796875" style="2"/>
    <col min="7682" max="7682" width="20.453125" style="2" customWidth="1"/>
    <col min="7683" max="7683" width="32" style="2" customWidth="1"/>
    <col min="7684" max="7684" width="28.54296875" style="2" customWidth="1"/>
    <col min="7685" max="7685" width="23" style="2" customWidth="1"/>
    <col min="7686" max="7686" width="23.453125" style="2" customWidth="1"/>
    <col min="7687" max="7935" width="9.1796875" style="2"/>
    <col min="7936" max="7936" width="3.54296875" style="2" customWidth="1"/>
    <col min="7937" max="7937" width="9.1796875" style="2"/>
    <col min="7938" max="7938" width="20.453125" style="2" customWidth="1"/>
    <col min="7939" max="7939" width="32" style="2" customWidth="1"/>
    <col min="7940" max="7940" width="28.54296875" style="2" customWidth="1"/>
    <col min="7941" max="7941" width="23" style="2" customWidth="1"/>
    <col min="7942" max="7942" width="23.453125" style="2" customWidth="1"/>
    <col min="7943" max="8191" width="9.1796875" style="2"/>
    <col min="8192" max="8192" width="3.54296875" style="2" customWidth="1"/>
    <col min="8193" max="8193" width="9.1796875" style="2"/>
    <col min="8194" max="8194" width="20.453125" style="2" customWidth="1"/>
    <col min="8195" max="8195" width="32" style="2" customWidth="1"/>
    <col min="8196" max="8196" width="28.54296875" style="2" customWidth="1"/>
    <col min="8197" max="8197" width="23" style="2" customWidth="1"/>
    <col min="8198" max="8198" width="23.453125" style="2" customWidth="1"/>
    <col min="8199" max="8447" width="9.1796875" style="2"/>
    <col min="8448" max="8448" width="3.54296875" style="2" customWidth="1"/>
    <col min="8449" max="8449" width="9.1796875" style="2"/>
    <col min="8450" max="8450" width="20.453125" style="2" customWidth="1"/>
    <col min="8451" max="8451" width="32" style="2" customWidth="1"/>
    <col min="8452" max="8452" width="28.54296875" style="2" customWidth="1"/>
    <col min="8453" max="8453" width="23" style="2" customWidth="1"/>
    <col min="8454" max="8454" width="23.453125" style="2" customWidth="1"/>
    <col min="8455" max="8703" width="9.1796875" style="2"/>
    <col min="8704" max="8704" width="3.54296875" style="2" customWidth="1"/>
    <col min="8705" max="8705" width="9.1796875" style="2"/>
    <col min="8706" max="8706" width="20.453125" style="2" customWidth="1"/>
    <col min="8707" max="8707" width="32" style="2" customWidth="1"/>
    <col min="8708" max="8708" width="28.54296875" style="2" customWidth="1"/>
    <col min="8709" max="8709" width="23" style="2" customWidth="1"/>
    <col min="8710" max="8710" width="23.453125" style="2" customWidth="1"/>
    <col min="8711" max="8959" width="9.1796875" style="2"/>
    <col min="8960" max="8960" width="3.54296875" style="2" customWidth="1"/>
    <col min="8961" max="8961" width="9.1796875" style="2"/>
    <col min="8962" max="8962" width="20.453125" style="2" customWidth="1"/>
    <col min="8963" max="8963" width="32" style="2" customWidth="1"/>
    <col min="8964" max="8964" width="28.54296875" style="2" customWidth="1"/>
    <col min="8965" max="8965" width="23" style="2" customWidth="1"/>
    <col min="8966" max="8966" width="23.453125" style="2" customWidth="1"/>
    <col min="8967" max="9215" width="9.1796875" style="2"/>
    <col min="9216" max="9216" width="3.54296875" style="2" customWidth="1"/>
    <col min="9217" max="9217" width="9.1796875" style="2"/>
    <col min="9218" max="9218" width="20.453125" style="2" customWidth="1"/>
    <col min="9219" max="9219" width="32" style="2" customWidth="1"/>
    <col min="9220" max="9220" width="28.54296875" style="2" customWidth="1"/>
    <col min="9221" max="9221" width="23" style="2" customWidth="1"/>
    <col min="9222" max="9222" width="23.453125" style="2" customWidth="1"/>
    <col min="9223" max="9471" width="9.1796875" style="2"/>
    <col min="9472" max="9472" width="3.54296875" style="2" customWidth="1"/>
    <col min="9473" max="9473" width="9.1796875" style="2"/>
    <col min="9474" max="9474" width="20.453125" style="2" customWidth="1"/>
    <col min="9475" max="9475" width="32" style="2" customWidth="1"/>
    <col min="9476" max="9476" width="28.54296875" style="2" customWidth="1"/>
    <col min="9477" max="9477" width="23" style="2" customWidth="1"/>
    <col min="9478" max="9478" width="23.453125" style="2" customWidth="1"/>
    <col min="9479" max="9727" width="9.1796875" style="2"/>
    <col min="9728" max="9728" width="3.54296875" style="2" customWidth="1"/>
    <col min="9729" max="9729" width="9.1796875" style="2"/>
    <col min="9730" max="9730" width="20.453125" style="2" customWidth="1"/>
    <col min="9731" max="9731" width="32" style="2" customWidth="1"/>
    <col min="9732" max="9732" width="28.54296875" style="2" customWidth="1"/>
    <col min="9733" max="9733" width="23" style="2" customWidth="1"/>
    <col min="9734" max="9734" width="23.453125" style="2" customWidth="1"/>
    <col min="9735" max="9983" width="9.1796875" style="2"/>
    <col min="9984" max="9984" width="3.54296875" style="2" customWidth="1"/>
    <col min="9985" max="9985" width="9.1796875" style="2"/>
    <col min="9986" max="9986" width="20.453125" style="2" customWidth="1"/>
    <col min="9987" max="9987" width="32" style="2" customWidth="1"/>
    <col min="9988" max="9988" width="28.54296875" style="2" customWidth="1"/>
    <col min="9989" max="9989" width="23" style="2" customWidth="1"/>
    <col min="9990" max="9990" width="23.453125" style="2" customWidth="1"/>
    <col min="9991" max="10239" width="9.1796875" style="2"/>
    <col min="10240" max="10240" width="3.54296875" style="2" customWidth="1"/>
    <col min="10241" max="10241" width="9.1796875" style="2"/>
    <col min="10242" max="10242" width="20.453125" style="2" customWidth="1"/>
    <col min="10243" max="10243" width="32" style="2" customWidth="1"/>
    <col min="10244" max="10244" width="28.54296875" style="2" customWidth="1"/>
    <col min="10245" max="10245" width="23" style="2" customWidth="1"/>
    <col min="10246" max="10246" width="23.453125" style="2" customWidth="1"/>
    <col min="10247" max="10495" width="9.1796875" style="2"/>
    <col min="10496" max="10496" width="3.54296875" style="2" customWidth="1"/>
    <col min="10497" max="10497" width="9.1796875" style="2"/>
    <col min="10498" max="10498" width="20.453125" style="2" customWidth="1"/>
    <col min="10499" max="10499" width="32" style="2" customWidth="1"/>
    <col min="10500" max="10500" width="28.54296875" style="2" customWidth="1"/>
    <col min="10501" max="10501" width="23" style="2" customWidth="1"/>
    <col min="10502" max="10502" width="23.453125" style="2" customWidth="1"/>
    <col min="10503" max="10751" width="9.1796875" style="2"/>
    <col min="10752" max="10752" width="3.54296875" style="2" customWidth="1"/>
    <col min="10753" max="10753" width="9.1796875" style="2"/>
    <col min="10754" max="10754" width="20.453125" style="2" customWidth="1"/>
    <col min="10755" max="10755" width="32" style="2" customWidth="1"/>
    <col min="10756" max="10756" width="28.54296875" style="2" customWidth="1"/>
    <col min="10757" max="10757" width="23" style="2" customWidth="1"/>
    <col min="10758" max="10758" width="23.453125" style="2" customWidth="1"/>
    <col min="10759" max="11007" width="9.1796875" style="2"/>
    <col min="11008" max="11008" width="3.54296875" style="2" customWidth="1"/>
    <col min="11009" max="11009" width="9.1796875" style="2"/>
    <col min="11010" max="11010" width="20.453125" style="2" customWidth="1"/>
    <col min="11011" max="11011" width="32" style="2" customWidth="1"/>
    <col min="11012" max="11012" width="28.54296875" style="2" customWidth="1"/>
    <col min="11013" max="11013" width="23" style="2" customWidth="1"/>
    <col min="11014" max="11014" width="23.453125" style="2" customWidth="1"/>
    <col min="11015" max="11263" width="9.1796875" style="2"/>
    <col min="11264" max="11264" width="3.54296875" style="2" customWidth="1"/>
    <col min="11265" max="11265" width="9.1796875" style="2"/>
    <col min="11266" max="11266" width="20.453125" style="2" customWidth="1"/>
    <col min="11267" max="11267" width="32" style="2" customWidth="1"/>
    <col min="11268" max="11268" width="28.54296875" style="2" customWidth="1"/>
    <col min="11269" max="11269" width="23" style="2" customWidth="1"/>
    <col min="11270" max="11270" width="23.453125" style="2" customWidth="1"/>
    <col min="11271" max="11519" width="9.1796875" style="2"/>
    <col min="11520" max="11520" width="3.54296875" style="2" customWidth="1"/>
    <col min="11521" max="11521" width="9.1796875" style="2"/>
    <col min="11522" max="11522" width="20.453125" style="2" customWidth="1"/>
    <col min="11523" max="11523" width="32" style="2" customWidth="1"/>
    <col min="11524" max="11524" width="28.54296875" style="2" customWidth="1"/>
    <col min="11525" max="11525" width="23" style="2" customWidth="1"/>
    <col min="11526" max="11526" width="23.453125" style="2" customWidth="1"/>
    <col min="11527" max="11775" width="9.1796875" style="2"/>
    <col min="11776" max="11776" width="3.54296875" style="2" customWidth="1"/>
    <col min="11777" max="11777" width="9.1796875" style="2"/>
    <col min="11778" max="11778" width="20.453125" style="2" customWidth="1"/>
    <col min="11779" max="11779" width="32" style="2" customWidth="1"/>
    <col min="11780" max="11780" width="28.54296875" style="2" customWidth="1"/>
    <col min="11781" max="11781" width="23" style="2" customWidth="1"/>
    <col min="11782" max="11782" width="23.453125" style="2" customWidth="1"/>
    <col min="11783" max="12031" width="9.1796875" style="2"/>
    <col min="12032" max="12032" width="3.54296875" style="2" customWidth="1"/>
    <col min="12033" max="12033" width="9.1796875" style="2"/>
    <col min="12034" max="12034" width="20.453125" style="2" customWidth="1"/>
    <col min="12035" max="12035" width="32" style="2" customWidth="1"/>
    <col min="12036" max="12036" width="28.54296875" style="2" customWidth="1"/>
    <col min="12037" max="12037" width="23" style="2" customWidth="1"/>
    <col min="12038" max="12038" width="23.453125" style="2" customWidth="1"/>
    <col min="12039" max="12287" width="9.1796875" style="2"/>
    <col min="12288" max="12288" width="3.54296875" style="2" customWidth="1"/>
    <col min="12289" max="12289" width="9.1796875" style="2"/>
    <col min="12290" max="12290" width="20.453125" style="2" customWidth="1"/>
    <col min="12291" max="12291" width="32" style="2" customWidth="1"/>
    <col min="12292" max="12292" width="28.54296875" style="2" customWidth="1"/>
    <col min="12293" max="12293" width="23" style="2" customWidth="1"/>
    <col min="12294" max="12294" width="23.453125" style="2" customWidth="1"/>
    <col min="12295" max="12543" width="9.1796875" style="2"/>
    <col min="12544" max="12544" width="3.54296875" style="2" customWidth="1"/>
    <col min="12545" max="12545" width="9.1796875" style="2"/>
    <col min="12546" max="12546" width="20.453125" style="2" customWidth="1"/>
    <col min="12547" max="12547" width="32" style="2" customWidth="1"/>
    <col min="12548" max="12548" width="28.54296875" style="2" customWidth="1"/>
    <col min="12549" max="12549" width="23" style="2" customWidth="1"/>
    <col min="12550" max="12550" width="23.453125" style="2" customWidth="1"/>
    <col min="12551" max="12799" width="9.1796875" style="2"/>
    <col min="12800" max="12800" width="3.54296875" style="2" customWidth="1"/>
    <col min="12801" max="12801" width="9.1796875" style="2"/>
    <col min="12802" max="12802" width="20.453125" style="2" customWidth="1"/>
    <col min="12803" max="12803" width="32" style="2" customWidth="1"/>
    <col min="12804" max="12804" width="28.54296875" style="2" customWidth="1"/>
    <col min="12805" max="12805" width="23" style="2" customWidth="1"/>
    <col min="12806" max="12806" width="23.453125" style="2" customWidth="1"/>
    <col min="12807" max="13055" width="9.1796875" style="2"/>
    <col min="13056" max="13056" width="3.54296875" style="2" customWidth="1"/>
    <col min="13057" max="13057" width="9.1796875" style="2"/>
    <col min="13058" max="13058" width="20.453125" style="2" customWidth="1"/>
    <col min="13059" max="13059" width="32" style="2" customWidth="1"/>
    <col min="13060" max="13060" width="28.54296875" style="2" customWidth="1"/>
    <col min="13061" max="13061" width="23" style="2" customWidth="1"/>
    <col min="13062" max="13062" width="23.453125" style="2" customWidth="1"/>
    <col min="13063" max="13311" width="9.1796875" style="2"/>
    <col min="13312" max="13312" width="3.54296875" style="2" customWidth="1"/>
    <col min="13313" max="13313" width="9.1796875" style="2"/>
    <col min="13314" max="13314" width="20.453125" style="2" customWidth="1"/>
    <col min="13315" max="13315" width="32" style="2" customWidth="1"/>
    <col min="13316" max="13316" width="28.54296875" style="2" customWidth="1"/>
    <col min="13317" max="13317" width="23" style="2" customWidth="1"/>
    <col min="13318" max="13318" width="23.453125" style="2" customWidth="1"/>
    <col min="13319" max="13567" width="9.1796875" style="2"/>
    <col min="13568" max="13568" width="3.54296875" style="2" customWidth="1"/>
    <col min="13569" max="13569" width="9.1796875" style="2"/>
    <col min="13570" max="13570" width="20.453125" style="2" customWidth="1"/>
    <col min="13571" max="13571" width="32" style="2" customWidth="1"/>
    <col min="13572" max="13572" width="28.54296875" style="2" customWidth="1"/>
    <col min="13573" max="13573" width="23" style="2" customWidth="1"/>
    <col min="13574" max="13574" width="23.453125" style="2" customWidth="1"/>
    <col min="13575" max="13823" width="9.1796875" style="2"/>
    <col min="13824" max="13824" width="3.54296875" style="2" customWidth="1"/>
    <col min="13825" max="13825" width="9.1796875" style="2"/>
    <col min="13826" max="13826" width="20.453125" style="2" customWidth="1"/>
    <col min="13827" max="13827" width="32" style="2" customWidth="1"/>
    <col min="13828" max="13828" width="28.54296875" style="2" customWidth="1"/>
    <col min="13829" max="13829" width="23" style="2" customWidth="1"/>
    <col min="13830" max="13830" width="23.453125" style="2" customWidth="1"/>
    <col min="13831" max="14079" width="9.1796875" style="2"/>
    <col min="14080" max="14080" width="3.54296875" style="2" customWidth="1"/>
    <col min="14081" max="14081" width="9.1796875" style="2"/>
    <col min="14082" max="14082" width="20.453125" style="2" customWidth="1"/>
    <col min="14083" max="14083" width="32" style="2" customWidth="1"/>
    <col min="14084" max="14084" width="28.54296875" style="2" customWidth="1"/>
    <col min="14085" max="14085" width="23" style="2" customWidth="1"/>
    <col min="14086" max="14086" width="23.453125" style="2" customWidth="1"/>
    <col min="14087" max="14335" width="9.1796875" style="2"/>
    <col min="14336" max="14336" width="3.54296875" style="2" customWidth="1"/>
    <col min="14337" max="14337" width="9.1796875" style="2"/>
    <col min="14338" max="14338" width="20.453125" style="2" customWidth="1"/>
    <col min="14339" max="14339" width="32" style="2" customWidth="1"/>
    <col min="14340" max="14340" width="28.54296875" style="2" customWidth="1"/>
    <col min="14341" max="14341" width="23" style="2" customWidth="1"/>
    <col min="14342" max="14342" width="23.453125" style="2" customWidth="1"/>
    <col min="14343" max="14591" width="9.1796875" style="2"/>
    <col min="14592" max="14592" width="3.54296875" style="2" customWidth="1"/>
    <col min="14593" max="14593" width="9.1796875" style="2"/>
    <col min="14594" max="14594" width="20.453125" style="2" customWidth="1"/>
    <col min="14595" max="14595" width="32" style="2" customWidth="1"/>
    <col min="14596" max="14596" width="28.54296875" style="2" customWidth="1"/>
    <col min="14597" max="14597" width="23" style="2" customWidth="1"/>
    <col min="14598" max="14598" width="23.453125" style="2" customWidth="1"/>
    <col min="14599" max="14847" width="9.1796875" style="2"/>
    <col min="14848" max="14848" width="3.54296875" style="2" customWidth="1"/>
    <col min="14849" max="14849" width="9.1796875" style="2"/>
    <col min="14850" max="14850" width="20.453125" style="2" customWidth="1"/>
    <col min="14851" max="14851" width="32" style="2" customWidth="1"/>
    <col min="14852" max="14852" width="28.54296875" style="2" customWidth="1"/>
    <col min="14853" max="14853" width="23" style="2" customWidth="1"/>
    <col min="14854" max="14854" width="23.453125" style="2" customWidth="1"/>
    <col min="14855" max="15103" width="9.1796875" style="2"/>
    <col min="15104" max="15104" width="3.54296875" style="2" customWidth="1"/>
    <col min="15105" max="15105" width="9.1796875" style="2"/>
    <col min="15106" max="15106" width="20.453125" style="2" customWidth="1"/>
    <col min="15107" max="15107" width="32" style="2" customWidth="1"/>
    <col min="15108" max="15108" width="28.54296875" style="2" customWidth="1"/>
    <col min="15109" max="15109" width="23" style="2" customWidth="1"/>
    <col min="15110" max="15110" width="23.453125" style="2" customWidth="1"/>
    <col min="15111" max="15359" width="9.1796875" style="2"/>
    <col min="15360" max="15360" width="3.54296875" style="2" customWidth="1"/>
    <col min="15361" max="15361" width="9.1796875" style="2"/>
    <col min="15362" max="15362" width="20.453125" style="2" customWidth="1"/>
    <col min="15363" max="15363" width="32" style="2" customWidth="1"/>
    <col min="15364" max="15364" width="28.54296875" style="2" customWidth="1"/>
    <col min="15365" max="15365" width="23" style="2" customWidth="1"/>
    <col min="15366" max="15366" width="23.453125" style="2" customWidth="1"/>
    <col min="15367" max="15615" width="9.1796875" style="2"/>
    <col min="15616" max="15616" width="3.54296875" style="2" customWidth="1"/>
    <col min="15617" max="15617" width="9.1796875" style="2"/>
    <col min="15618" max="15618" width="20.453125" style="2" customWidth="1"/>
    <col min="15619" max="15619" width="32" style="2" customWidth="1"/>
    <col min="15620" max="15620" width="28.54296875" style="2" customWidth="1"/>
    <col min="15621" max="15621" width="23" style="2" customWidth="1"/>
    <col min="15622" max="15622" width="23.453125" style="2" customWidth="1"/>
    <col min="15623" max="15871" width="9.1796875" style="2"/>
    <col min="15872" max="15872" width="3.54296875" style="2" customWidth="1"/>
    <col min="15873" max="15873" width="9.1796875" style="2"/>
    <col min="15874" max="15874" width="20.453125" style="2" customWidth="1"/>
    <col min="15875" max="15875" width="32" style="2" customWidth="1"/>
    <col min="15876" max="15876" width="28.54296875" style="2" customWidth="1"/>
    <col min="15877" max="15877" width="23" style="2" customWidth="1"/>
    <col min="15878" max="15878" width="23.453125" style="2" customWidth="1"/>
    <col min="15879" max="16127" width="9.1796875" style="2"/>
    <col min="16128" max="16128" width="3.54296875" style="2" customWidth="1"/>
    <col min="16129" max="16129" width="9.1796875" style="2"/>
    <col min="16130" max="16130" width="20.453125" style="2" customWidth="1"/>
    <col min="16131" max="16131" width="32" style="2" customWidth="1"/>
    <col min="16132" max="16132" width="28.54296875" style="2" customWidth="1"/>
    <col min="16133" max="16133" width="23" style="2" customWidth="1"/>
    <col min="16134" max="16134" width="23.453125" style="2" customWidth="1"/>
    <col min="16135" max="16384" width="9.1796875" style="2"/>
  </cols>
  <sheetData>
    <row r="1" spans="1:6" ht="15" thickBot="1" x14ac:dyDescent="0.4">
      <c r="A1" s="2" t="s">
        <v>0</v>
      </c>
    </row>
    <row r="2" spans="1:6" ht="38.25" customHeight="1" thickBot="1" x14ac:dyDescent="0.4">
      <c r="B2" s="419" t="s">
        <v>356</v>
      </c>
      <c r="C2" s="420"/>
      <c r="D2" s="420"/>
      <c r="E2" s="420"/>
      <c r="F2" s="421"/>
    </row>
    <row r="3" spans="1:6" ht="15" thickBot="1" x14ac:dyDescent="0.4">
      <c r="B3" s="422" t="s">
        <v>357</v>
      </c>
      <c r="C3" s="423"/>
      <c r="D3" s="423"/>
      <c r="E3" s="423"/>
      <c r="F3" s="424"/>
    </row>
    <row r="4" spans="1:6" x14ac:dyDescent="0.35">
      <c r="B4" s="35" t="s">
        <v>358</v>
      </c>
      <c r="C4" s="36" t="s">
        <v>359</v>
      </c>
      <c r="D4" s="36" t="s">
        <v>360</v>
      </c>
      <c r="E4" s="36" t="s">
        <v>361</v>
      </c>
      <c r="F4" s="37" t="s">
        <v>362</v>
      </c>
    </row>
    <row r="5" spans="1:6" ht="24" x14ac:dyDescent="0.35">
      <c r="B5" s="4">
        <v>1</v>
      </c>
      <c r="C5" s="116" t="s">
        <v>363</v>
      </c>
      <c r="D5" s="38" t="s">
        <v>364</v>
      </c>
      <c r="E5" s="38" t="s">
        <v>365</v>
      </c>
      <c r="F5" s="34">
        <v>42774</v>
      </c>
    </row>
    <row r="6" spans="1:6" x14ac:dyDescent="0.35">
      <c r="B6" s="4">
        <v>2</v>
      </c>
      <c r="C6" s="5" t="s">
        <v>366</v>
      </c>
      <c r="D6" s="38"/>
      <c r="E6" s="38" t="s">
        <v>365</v>
      </c>
      <c r="F6" s="34">
        <v>43391</v>
      </c>
    </row>
    <row r="7" spans="1:6" ht="15" customHeight="1" x14ac:dyDescent="0.35">
      <c r="B7" s="4"/>
      <c r="C7" s="5"/>
      <c r="D7" s="38"/>
      <c r="E7" s="38"/>
      <c r="F7" s="34"/>
    </row>
    <row r="8" spans="1:6" ht="15" customHeight="1" x14ac:dyDescent="0.35">
      <c r="B8" s="4"/>
      <c r="C8" s="5"/>
      <c r="D8" s="38"/>
      <c r="E8" s="38"/>
      <c r="F8" s="34"/>
    </row>
    <row r="9" spans="1:6" ht="15" customHeight="1" x14ac:dyDescent="0.35">
      <c r="B9" s="4"/>
      <c r="C9" s="5"/>
      <c r="D9" s="38"/>
      <c r="E9" s="38"/>
      <c r="F9" s="34"/>
    </row>
    <row r="10" spans="1:6" ht="15" customHeight="1" x14ac:dyDescent="0.35">
      <c r="B10" s="4"/>
      <c r="C10" s="5"/>
      <c r="D10" s="38"/>
      <c r="E10" s="38"/>
      <c r="F10" s="34"/>
    </row>
    <row r="11" spans="1:6" ht="15" customHeight="1" x14ac:dyDescent="0.35">
      <c r="B11" s="4"/>
      <c r="C11" s="5"/>
      <c r="D11" s="38"/>
      <c r="E11" s="38"/>
      <c r="F11" s="34"/>
    </row>
    <row r="12" spans="1:6" ht="15" customHeight="1" x14ac:dyDescent="0.35">
      <c r="B12" s="4"/>
      <c r="C12" s="5"/>
      <c r="D12" s="38"/>
      <c r="E12" s="38"/>
      <c r="F12" s="34"/>
    </row>
    <row r="13" spans="1:6" ht="15" customHeight="1" x14ac:dyDescent="0.35">
      <c r="B13" s="4"/>
      <c r="C13" s="5"/>
      <c r="D13" s="38"/>
      <c r="E13" s="38"/>
      <c r="F13" s="34"/>
    </row>
    <row r="14" spans="1:6" ht="15" customHeight="1" x14ac:dyDescent="0.35">
      <c r="B14" s="4"/>
      <c r="C14" s="5"/>
      <c r="D14" s="38"/>
      <c r="E14" s="38"/>
      <c r="F14" s="34"/>
    </row>
    <row r="15" spans="1:6" ht="15" thickBot="1" x14ac:dyDescent="0.4">
      <c r="B15" s="416" t="s">
        <v>367</v>
      </c>
      <c r="C15" s="417"/>
      <c r="D15" s="417"/>
      <c r="E15" s="417"/>
      <c r="F15" s="418"/>
    </row>
  </sheetData>
  <sheetProtection selectLockedCells="1" selectUnlockedCells="1"/>
  <mergeCells count="3">
    <mergeCell ref="B15:F15"/>
    <mergeCell ref="B2:F2"/>
    <mergeCell ref="B3:F3"/>
  </mergeCells>
  <pageMargins left="0.7" right="0.7" top="0.75" bottom="0.75" header="0.3" footer="0.3"/>
  <pageSetup scale="76" orientation="landscape" r:id="rId1"/>
  <customProperties>
    <customPr name="EpmWorksheetKeyString_GUID" r:id="rId2"/>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M18"/>
  <sheetViews>
    <sheetView zoomScale="77" zoomScaleNormal="77" workbookViewId="0">
      <selection activeCell="D31" sqref="D31"/>
    </sheetView>
  </sheetViews>
  <sheetFormatPr defaultColWidth="9.1796875" defaultRowHeight="14.5" x14ac:dyDescent="0.35"/>
  <cols>
    <col min="1" max="1" width="22.453125" style="6" bestFit="1" customWidth="1"/>
    <col min="2" max="2" width="23.1796875" style="6" bestFit="1" customWidth="1"/>
    <col min="3" max="3" width="13.453125" style="6" bestFit="1" customWidth="1"/>
    <col min="4" max="4" width="22.81640625" style="6" customWidth="1"/>
    <col min="5" max="8" width="23.1796875" style="6" bestFit="1" customWidth="1"/>
    <col min="9" max="10" width="13.453125" style="6" bestFit="1" customWidth="1"/>
    <col min="11" max="12" width="23.1796875" style="6" bestFit="1" customWidth="1"/>
    <col min="13" max="13" width="13.81640625" style="6" bestFit="1" customWidth="1"/>
    <col min="14" max="16384" width="9.1796875" style="6"/>
  </cols>
  <sheetData>
    <row r="1" spans="1:13" x14ac:dyDescent="0.35">
      <c r="A1" s="18" t="s">
        <v>368</v>
      </c>
      <c r="B1" s="6" t="s">
        <v>369</v>
      </c>
      <c r="C1" s="18" t="s">
        <v>370</v>
      </c>
      <c r="D1" s="18" t="s">
        <v>371</v>
      </c>
      <c r="E1" s="18" t="s">
        <v>372</v>
      </c>
      <c r="F1" s="19" t="s">
        <v>373</v>
      </c>
      <c r="G1" s="18" t="s">
        <v>374</v>
      </c>
      <c r="H1" s="18" t="s">
        <v>375</v>
      </c>
      <c r="I1" s="18" t="s">
        <v>376</v>
      </c>
      <c r="J1" s="18" t="s">
        <v>377</v>
      </c>
      <c r="K1" s="18" t="s">
        <v>378</v>
      </c>
      <c r="L1" s="18" t="s">
        <v>379</v>
      </c>
      <c r="M1" s="6" t="s">
        <v>380</v>
      </c>
    </row>
    <row r="2" spans="1:13" x14ac:dyDescent="0.35">
      <c r="A2" s="18" t="s">
        <v>381</v>
      </c>
      <c r="B2" s="6" t="s">
        <v>381</v>
      </c>
      <c r="C2" s="18" t="s">
        <v>382</v>
      </c>
      <c r="D2" s="18" t="s">
        <v>381</v>
      </c>
      <c r="E2" s="18" t="s">
        <v>381</v>
      </c>
      <c r="F2" s="19" t="s">
        <v>381</v>
      </c>
      <c r="G2" s="18" t="s">
        <v>381</v>
      </c>
      <c r="H2" s="18" t="s">
        <v>381</v>
      </c>
      <c r="I2" s="18" t="s">
        <v>382</v>
      </c>
      <c r="J2" s="18" t="s">
        <v>382</v>
      </c>
      <c r="K2" s="18" t="s">
        <v>381</v>
      </c>
      <c r="L2" s="18" t="s">
        <v>381</v>
      </c>
      <c r="M2" s="6" t="s">
        <v>383</v>
      </c>
    </row>
    <row r="3" spans="1:13" x14ac:dyDescent="0.35">
      <c r="A3" s="18" t="s">
        <v>384</v>
      </c>
      <c r="B3" s="6" t="s">
        <v>384</v>
      </c>
      <c r="C3" s="18" t="s">
        <v>381</v>
      </c>
      <c r="D3" s="18" t="s">
        <v>384</v>
      </c>
      <c r="E3" s="18" t="s">
        <v>384</v>
      </c>
      <c r="F3" s="18" t="s">
        <v>384</v>
      </c>
      <c r="G3" s="18" t="s">
        <v>384</v>
      </c>
      <c r="H3" s="18" t="s">
        <v>384</v>
      </c>
      <c r="I3" s="18" t="s">
        <v>381</v>
      </c>
      <c r="J3" s="18" t="s">
        <v>381</v>
      </c>
      <c r="K3" s="18" t="s">
        <v>384</v>
      </c>
      <c r="L3" s="18" t="s">
        <v>384</v>
      </c>
    </row>
    <row r="4" spans="1:13" x14ac:dyDescent="0.35">
      <c r="A4" s="18" t="s">
        <v>385</v>
      </c>
      <c r="B4" s="6" t="s">
        <v>386</v>
      </c>
      <c r="C4" s="18" t="s">
        <v>384</v>
      </c>
      <c r="D4" s="18" t="s">
        <v>386</v>
      </c>
      <c r="E4" s="18" t="s">
        <v>386</v>
      </c>
      <c r="F4" s="19" t="s">
        <v>386</v>
      </c>
      <c r="G4" s="18" t="s">
        <v>386</v>
      </c>
      <c r="H4" s="18" t="s">
        <v>386</v>
      </c>
      <c r="I4" s="18" t="s">
        <v>384</v>
      </c>
      <c r="J4" s="18" t="s">
        <v>384</v>
      </c>
      <c r="K4" s="18" t="s">
        <v>386</v>
      </c>
      <c r="L4" s="18" t="s">
        <v>386</v>
      </c>
    </row>
    <row r="5" spans="1:13" x14ac:dyDescent="0.35">
      <c r="A5" s="18" t="s">
        <v>387</v>
      </c>
      <c r="B5" s="6" t="s">
        <v>388</v>
      </c>
      <c r="C5" s="18" t="s">
        <v>385</v>
      </c>
      <c r="D5" s="18" t="s">
        <v>388</v>
      </c>
      <c r="E5" s="18" t="s">
        <v>388</v>
      </c>
      <c r="F5" s="19" t="s">
        <v>388</v>
      </c>
      <c r="G5" s="18" t="s">
        <v>388</v>
      </c>
      <c r="H5" s="18" t="s">
        <v>388</v>
      </c>
      <c r="I5" s="18" t="s">
        <v>385</v>
      </c>
      <c r="J5" s="18" t="s">
        <v>385</v>
      </c>
      <c r="K5" s="18" t="s">
        <v>388</v>
      </c>
      <c r="L5" s="18" t="s">
        <v>388</v>
      </c>
    </row>
    <row r="6" spans="1:13" x14ac:dyDescent="0.35">
      <c r="A6" s="18" t="s">
        <v>388</v>
      </c>
      <c r="B6" s="6" t="s">
        <v>389</v>
      </c>
      <c r="C6" s="18" t="s">
        <v>389</v>
      </c>
      <c r="D6" s="18" t="s">
        <v>389</v>
      </c>
      <c r="E6" s="18" t="s">
        <v>389</v>
      </c>
      <c r="F6" s="19" t="s">
        <v>389</v>
      </c>
      <c r="G6" s="18" t="s">
        <v>389</v>
      </c>
      <c r="H6" s="18" t="s">
        <v>385</v>
      </c>
      <c r="I6" s="18" t="s">
        <v>386</v>
      </c>
      <c r="J6" s="18" t="s">
        <v>386</v>
      </c>
      <c r="K6" s="18" t="s">
        <v>389</v>
      </c>
      <c r="L6" s="18" t="s">
        <v>389</v>
      </c>
    </row>
    <row r="7" spans="1:13" x14ac:dyDescent="0.35">
      <c r="A7" s="18" t="s">
        <v>389</v>
      </c>
      <c r="B7" s="6" t="s">
        <v>390</v>
      </c>
      <c r="C7" s="18" t="s">
        <v>390</v>
      </c>
      <c r="D7" s="18" t="s">
        <v>390</v>
      </c>
      <c r="E7" s="18" t="s">
        <v>390</v>
      </c>
      <c r="F7" s="19" t="s">
        <v>390</v>
      </c>
      <c r="G7" s="18" t="s">
        <v>390</v>
      </c>
      <c r="H7" s="18" t="s">
        <v>389</v>
      </c>
      <c r="I7" s="18" t="s">
        <v>388</v>
      </c>
      <c r="J7" s="18" t="s">
        <v>388</v>
      </c>
      <c r="K7" s="18" t="s">
        <v>390</v>
      </c>
      <c r="L7" s="18" t="s">
        <v>390</v>
      </c>
    </row>
    <row r="8" spans="1:13" x14ac:dyDescent="0.35">
      <c r="A8" s="18" t="s">
        <v>390</v>
      </c>
      <c r="B8" s="6" t="s">
        <v>380</v>
      </c>
      <c r="C8" s="18" t="s">
        <v>380</v>
      </c>
      <c r="D8" s="18" t="s">
        <v>380</v>
      </c>
      <c r="E8" s="18" t="s">
        <v>380</v>
      </c>
      <c r="F8" s="19" t="s">
        <v>380</v>
      </c>
      <c r="G8" s="18" t="s">
        <v>380</v>
      </c>
      <c r="H8" s="18" t="s">
        <v>390</v>
      </c>
      <c r="I8" s="18" t="s">
        <v>389</v>
      </c>
      <c r="J8" s="18" t="s">
        <v>389</v>
      </c>
      <c r="K8" s="18" t="s">
        <v>380</v>
      </c>
      <c r="L8" s="18" t="s">
        <v>380</v>
      </c>
    </row>
    <row r="9" spans="1:13" x14ac:dyDescent="0.35">
      <c r="A9" s="18" t="s">
        <v>380</v>
      </c>
      <c r="H9" s="18" t="s">
        <v>380</v>
      </c>
      <c r="I9" s="18" t="s">
        <v>390</v>
      </c>
      <c r="J9" s="18" t="s">
        <v>390</v>
      </c>
    </row>
    <row r="10" spans="1:13" x14ac:dyDescent="0.35">
      <c r="A10" s="18"/>
      <c r="I10" s="18" t="s">
        <v>380</v>
      </c>
      <c r="J10" s="18" t="s">
        <v>380</v>
      </c>
    </row>
    <row r="11" spans="1:13" x14ac:dyDescent="0.35">
      <c r="A11" s="18"/>
      <c r="I11" s="18"/>
      <c r="J11" s="18"/>
    </row>
    <row r="18" spans="5:5" x14ac:dyDescent="0.35">
      <c r="E18" s="18"/>
    </row>
  </sheetData>
  <pageMargins left="0.7" right="0.7" top="0.75" bottom="0.75" header="0.3" footer="0.3"/>
  <pageSetup orientation="portrait" r:id="rId1"/>
  <customProperties>
    <customPr name="EpmWorksheetKeyString_GUID" r:id="rId2"/>
  </customProperties>
  <tableParts count="13">
    <tablePart r:id="rId3"/>
    <tablePart r:id="rId4"/>
    <tablePart r:id="rId5"/>
    <tablePart r:id="rId6"/>
    <tablePart r:id="rId7"/>
    <tablePart r:id="rId8"/>
    <tablePart r:id="rId9"/>
    <tablePart r:id="rId10"/>
    <tablePart r:id="rId11"/>
    <tablePart r:id="rId12"/>
    <tablePart r:id="rId13"/>
    <tablePart r:id="rId14"/>
    <tablePart r:id="rId1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outlinePr summaryBelow="0"/>
  </sheetPr>
  <dimension ref="B1:O106"/>
  <sheetViews>
    <sheetView zoomScale="80" zoomScaleNormal="80" workbookViewId="0">
      <selection activeCell="D115" sqref="D115"/>
    </sheetView>
  </sheetViews>
  <sheetFormatPr defaultColWidth="9.1796875" defaultRowHeight="14.5" outlineLevelRow="3" x14ac:dyDescent="0.35"/>
  <cols>
    <col min="1" max="1" width="3" style="217" customWidth="1"/>
    <col min="2" max="2" width="20.54296875" style="217" customWidth="1"/>
    <col min="3" max="3" width="17" style="217" customWidth="1"/>
    <col min="4" max="4" width="20.54296875" style="217" customWidth="1"/>
    <col min="5" max="5" width="12.453125" style="217" customWidth="1"/>
    <col min="6" max="6" width="17.453125" style="217" customWidth="1"/>
    <col min="7" max="8" width="20.54296875" style="217" customWidth="1"/>
    <col min="9" max="9" width="25.453125" style="217" customWidth="1"/>
    <col min="10" max="10" width="20.54296875" style="217" customWidth="1"/>
    <col min="11" max="16384" width="9.1796875" style="217"/>
  </cols>
  <sheetData>
    <row r="1" spans="2:9" ht="15" thickBot="1" x14ac:dyDescent="0.4">
      <c r="B1" s="319"/>
      <c r="C1" s="319"/>
      <c r="D1" s="319"/>
      <c r="E1" s="319"/>
      <c r="F1" s="319"/>
      <c r="G1" s="319"/>
      <c r="H1" s="319"/>
      <c r="I1" s="319"/>
    </row>
    <row r="2" spans="2:9" ht="42.75" customHeight="1" thickBot="1" x14ac:dyDescent="0.4">
      <c r="B2" s="425" t="s">
        <v>391</v>
      </c>
      <c r="C2" s="426"/>
      <c r="D2" s="426"/>
      <c r="E2" s="426"/>
      <c r="F2" s="426"/>
      <c r="G2" s="426"/>
      <c r="H2" s="427"/>
      <c r="I2" s="218" t="s">
        <v>392</v>
      </c>
    </row>
    <row r="3" spans="2:9" ht="42.75" customHeight="1" x14ac:dyDescent="0.35">
      <c r="B3" s="439"/>
      <c r="C3" s="440"/>
      <c r="D3" s="440"/>
      <c r="E3" s="440"/>
      <c r="F3" s="440"/>
      <c r="G3" s="440"/>
      <c r="H3" s="440"/>
      <c r="I3" s="441"/>
    </row>
    <row r="4" spans="2:9" ht="42.75" customHeight="1" x14ac:dyDescent="0.35">
      <c r="B4" s="442"/>
      <c r="C4" s="443"/>
      <c r="D4" s="443"/>
      <c r="E4" s="443"/>
      <c r="F4" s="443"/>
      <c r="G4" s="443"/>
      <c r="H4" s="443"/>
      <c r="I4" s="444"/>
    </row>
    <row r="5" spans="2:9" ht="42.75" customHeight="1" x14ac:dyDescent="0.35">
      <c r="B5" s="442"/>
      <c r="C5" s="443"/>
      <c r="D5" s="443"/>
      <c r="E5" s="443"/>
      <c r="F5" s="443"/>
      <c r="G5" s="443"/>
      <c r="H5" s="443"/>
      <c r="I5" s="444"/>
    </row>
    <row r="6" spans="2:9" ht="47.25" customHeight="1" thickBot="1" x14ac:dyDescent="0.4">
      <c r="B6" s="445"/>
      <c r="C6" s="446"/>
      <c r="D6" s="446"/>
      <c r="E6" s="446"/>
      <c r="F6" s="446"/>
      <c r="G6" s="446"/>
      <c r="H6" s="446"/>
      <c r="I6" s="447"/>
    </row>
    <row r="7" spans="2:9" ht="16" thickBot="1" x14ac:dyDescent="0.4">
      <c r="B7" s="428" t="s">
        <v>393</v>
      </c>
      <c r="C7" s="429"/>
      <c r="D7" s="429"/>
      <c r="E7" s="429"/>
      <c r="F7" s="429"/>
      <c r="G7" s="429"/>
      <c r="H7" s="429"/>
      <c r="I7" s="430"/>
    </row>
    <row r="8" spans="2:9" ht="16" outlineLevel="1" collapsed="1" thickBot="1" x14ac:dyDescent="0.4">
      <c r="B8" s="431" t="s">
        <v>394</v>
      </c>
      <c r="C8" s="432"/>
      <c r="D8" s="432"/>
      <c r="E8" s="432"/>
      <c r="F8" s="432"/>
      <c r="G8" s="432"/>
      <c r="H8" s="432"/>
      <c r="I8" s="433"/>
    </row>
    <row r="9" spans="2:9" ht="33" hidden="1" customHeight="1" outlineLevel="2" x14ac:dyDescent="0.35">
      <c r="B9" s="448" t="s">
        <v>395</v>
      </c>
      <c r="C9" s="449"/>
      <c r="D9" s="449"/>
      <c r="E9" s="449"/>
      <c r="F9" s="449"/>
      <c r="G9" s="449"/>
      <c r="H9" s="449"/>
      <c r="I9" s="450"/>
    </row>
    <row r="10" spans="2:9" ht="189.75" hidden="1" customHeight="1" outlineLevel="2" x14ac:dyDescent="0.35">
      <c r="B10" s="448" t="s">
        <v>396</v>
      </c>
      <c r="C10" s="449"/>
      <c r="D10" s="449"/>
      <c r="E10" s="449"/>
      <c r="F10" s="449"/>
      <c r="G10" s="449"/>
      <c r="H10" s="449"/>
      <c r="I10" s="450"/>
    </row>
    <row r="11" spans="2:9" hidden="1" outlineLevel="2" x14ac:dyDescent="0.35">
      <c r="B11" s="448" t="s">
        <v>397</v>
      </c>
      <c r="C11" s="449"/>
      <c r="D11" s="449"/>
      <c r="E11" s="449"/>
      <c r="F11" s="449"/>
      <c r="G11" s="449"/>
      <c r="H11" s="449"/>
      <c r="I11" s="450"/>
    </row>
    <row r="12" spans="2:9" ht="48.75" hidden="1" customHeight="1" outlineLevel="2" x14ac:dyDescent="0.35">
      <c r="B12" s="448" t="s">
        <v>398</v>
      </c>
      <c r="C12" s="451"/>
      <c r="D12" s="451"/>
      <c r="E12" s="451"/>
      <c r="F12" s="451"/>
      <c r="G12" s="451"/>
      <c r="H12" s="451"/>
      <c r="I12" s="452"/>
    </row>
    <row r="13" spans="2:9" ht="33.75" hidden="1" customHeight="1" outlineLevel="2" x14ac:dyDescent="0.35">
      <c r="B13" s="448" t="s">
        <v>399</v>
      </c>
      <c r="C13" s="449"/>
      <c r="D13" s="449"/>
      <c r="E13" s="449"/>
      <c r="F13" s="449"/>
      <c r="G13" s="449"/>
      <c r="H13" s="449"/>
      <c r="I13" s="450"/>
    </row>
    <row r="14" spans="2:9" ht="160.5" hidden="1" customHeight="1" outlineLevel="2" x14ac:dyDescent="0.35">
      <c r="B14" s="448" t="s">
        <v>400</v>
      </c>
      <c r="C14" s="449"/>
      <c r="D14" s="449"/>
      <c r="E14" s="449"/>
      <c r="F14" s="449"/>
      <c r="G14" s="449"/>
      <c r="H14" s="449"/>
      <c r="I14" s="450"/>
    </row>
    <row r="15" spans="2:9" ht="45.75" hidden="1" customHeight="1" outlineLevel="2" x14ac:dyDescent="0.35">
      <c r="B15" s="448" t="s">
        <v>401</v>
      </c>
      <c r="C15" s="449"/>
      <c r="D15" s="449"/>
      <c r="E15" s="449"/>
      <c r="F15" s="449"/>
      <c r="G15" s="449"/>
      <c r="H15" s="449"/>
      <c r="I15" s="450"/>
    </row>
    <row r="16" spans="2:9" hidden="1" outlineLevel="2" x14ac:dyDescent="0.35">
      <c r="B16" s="448" t="s">
        <v>402</v>
      </c>
      <c r="C16" s="449"/>
      <c r="D16" s="449"/>
      <c r="E16" s="449"/>
      <c r="F16" s="449"/>
      <c r="G16" s="449"/>
      <c r="H16" s="449"/>
      <c r="I16" s="450"/>
    </row>
    <row r="17" spans="2:15" hidden="1" outlineLevel="2" x14ac:dyDescent="0.35">
      <c r="B17" s="448" t="s">
        <v>403</v>
      </c>
      <c r="C17" s="449"/>
      <c r="D17" s="449"/>
      <c r="E17" s="449"/>
      <c r="F17" s="449"/>
      <c r="G17" s="449"/>
      <c r="H17" s="449"/>
      <c r="I17" s="450"/>
      <c r="J17" s="319"/>
      <c r="K17" s="319"/>
      <c r="L17" s="319"/>
      <c r="M17" s="319"/>
      <c r="N17" s="319"/>
      <c r="O17" s="319"/>
    </row>
    <row r="18" spans="2:15" ht="30.75" hidden="1" customHeight="1" outlineLevel="2" x14ac:dyDescent="0.35">
      <c r="B18" s="448" t="s">
        <v>404</v>
      </c>
      <c r="C18" s="449"/>
      <c r="D18" s="449"/>
      <c r="E18" s="449"/>
      <c r="F18" s="449"/>
      <c r="G18" s="449"/>
      <c r="H18" s="449"/>
      <c r="I18" s="450"/>
      <c r="J18" s="319"/>
      <c r="K18" s="319"/>
      <c r="L18" s="319"/>
      <c r="M18" s="319"/>
      <c r="N18" s="319"/>
      <c r="O18" s="319"/>
    </row>
    <row r="19" spans="2:15" ht="67.5" hidden="1" customHeight="1" outlineLevel="2" thickBot="1" x14ac:dyDescent="0.4">
      <c r="B19" s="448" t="s">
        <v>405</v>
      </c>
      <c r="C19" s="449"/>
      <c r="D19" s="449"/>
      <c r="E19" s="449"/>
      <c r="F19" s="449"/>
      <c r="G19" s="449"/>
      <c r="H19" s="449"/>
      <c r="I19" s="450"/>
      <c r="J19" s="319"/>
      <c r="K19" s="319"/>
      <c r="L19" s="319"/>
      <c r="M19" s="319"/>
      <c r="N19" s="319"/>
      <c r="O19" s="319"/>
    </row>
    <row r="20" spans="2:15" ht="16" outlineLevel="1" collapsed="1" thickBot="1" x14ac:dyDescent="0.4">
      <c r="B20" s="431" t="s">
        <v>406</v>
      </c>
      <c r="C20" s="432"/>
      <c r="D20" s="432"/>
      <c r="E20" s="432"/>
      <c r="F20" s="432"/>
      <c r="G20" s="432"/>
      <c r="H20" s="432"/>
      <c r="I20" s="433"/>
      <c r="J20" s="319"/>
      <c r="K20" s="319"/>
      <c r="L20" s="319"/>
      <c r="M20" s="319"/>
      <c r="N20" s="319"/>
      <c r="O20" s="319"/>
    </row>
    <row r="21" spans="2:15" hidden="1" outlineLevel="2" x14ac:dyDescent="0.35">
      <c r="B21" s="453" t="s">
        <v>407</v>
      </c>
      <c r="C21" s="454"/>
      <c r="D21" s="455" t="s">
        <v>408</v>
      </c>
      <c r="E21" s="456"/>
      <c r="F21" s="456"/>
      <c r="G21" s="456"/>
      <c r="H21" s="456"/>
      <c r="I21" s="457"/>
      <c r="J21" s="320"/>
      <c r="K21" s="320"/>
      <c r="L21" s="320"/>
      <c r="M21" s="320"/>
      <c r="N21" s="320"/>
      <c r="O21" s="320"/>
    </row>
    <row r="22" spans="2:15" ht="35.25" hidden="1" customHeight="1" outlineLevel="2" x14ac:dyDescent="0.35">
      <c r="B22" s="434" t="s">
        <v>409</v>
      </c>
      <c r="C22" s="435"/>
      <c r="D22" s="436" t="s">
        <v>410</v>
      </c>
      <c r="E22" s="437"/>
      <c r="F22" s="437"/>
      <c r="G22" s="437"/>
      <c r="H22" s="437"/>
      <c r="I22" s="438"/>
      <c r="J22" s="319"/>
      <c r="K22" s="319"/>
      <c r="L22" s="319"/>
      <c r="M22" s="319"/>
      <c r="N22" s="319"/>
      <c r="O22" s="319"/>
    </row>
    <row r="23" spans="2:15" hidden="1" outlineLevel="2" x14ac:dyDescent="0.35">
      <c r="B23" s="434" t="s">
        <v>411</v>
      </c>
      <c r="C23" s="435"/>
      <c r="D23" s="436" t="s">
        <v>412</v>
      </c>
      <c r="E23" s="437"/>
      <c r="F23" s="437"/>
      <c r="G23" s="437"/>
      <c r="H23" s="437"/>
      <c r="I23" s="438"/>
      <c r="J23" s="319"/>
      <c r="K23" s="319"/>
      <c r="L23" s="319"/>
      <c r="M23" s="319"/>
      <c r="N23" s="319"/>
      <c r="O23" s="319"/>
    </row>
    <row r="24" spans="2:15" ht="254.25" hidden="1" customHeight="1" outlineLevel="2" x14ac:dyDescent="0.35">
      <c r="B24" s="434" t="s">
        <v>63</v>
      </c>
      <c r="C24" s="435"/>
      <c r="D24" s="436" t="s">
        <v>413</v>
      </c>
      <c r="E24" s="437"/>
      <c r="F24" s="437"/>
      <c r="G24" s="437"/>
      <c r="H24" s="437"/>
      <c r="I24" s="438"/>
      <c r="J24" s="319"/>
      <c r="K24" s="319"/>
      <c r="L24" s="319"/>
      <c r="M24" s="319"/>
      <c r="N24" s="319"/>
      <c r="O24" s="319"/>
    </row>
    <row r="25" spans="2:15" ht="189" hidden="1" customHeight="1" outlineLevel="2" x14ac:dyDescent="0.35">
      <c r="B25" s="434" t="s">
        <v>414</v>
      </c>
      <c r="C25" s="435"/>
      <c r="D25" s="436" t="s">
        <v>415</v>
      </c>
      <c r="E25" s="437"/>
      <c r="F25" s="437"/>
      <c r="G25" s="437"/>
      <c r="H25" s="437"/>
      <c r="I25" s="438"/>
      <c r="J25" s="319"/>
      <c r="K25" s="319"/>
      <c r="L25" s="319"/>
      <c r="M25" s="319"/>
      <c r="N25" s="319"/>
      <c r="O25" s="319"/>
    </row>
    <row r="26" spans="2:15" ht="95.25" hidden="1" customHeight="1" outlineLevel="2" x14ac:dyDescent="0.35">
      <c r="B26" s="434" t="s">
        <v>416</v>
      </c>
      <c r="C26" s="435"/>
      <c r="D26" s="436" t="s">
        <v>417</v>
      </c>
      <c r="E26" s="437"/>
      <c r="F26" s="437"/>
      <c r="G26" s="437"/>
      <c r="H26" s="437"/>
      <c r="I26" s="438"/>
      <c r="J26" s="319"/>
      <c r="K26" s="319"/>
      <c r="L26" s="319"/>
      <c r="M26" s="319"/>
      <c r="N26" s="319"/>
      <c r="O26" s="319"/>
    </row>
    <row r="27" spans="2:15" ht="81" hidden="1" customHeight="1" outlineLevel="2" x14ac:dyDescent="0.35">
      <c r="B27" s="434" t="s">
        <v>418</v>
      </c>
      <c r="C27" s="435"/>
      <c r="D27" s="436" t="s">
        <v>419</v>
      </c>
      <c r="E27" s="437"/>
      <c r="F27" s="437"/>
      <c r="G27" s="437"/>
      <c r="H27" s="437"/>
      <c r="I27" s="438"/>
      <c r="J27" s="319"/>
      <c r="K27" s="319"/>
      <c r="L27" s="319"/>
      <c r="M27" s="319"/>
      <c r="N27" s="319"/>
      <c r="O27" s="319"/>
    </row>
    <row r="28" spans="2:15" ht="28.5" hidden="1" customHeight="1" outlineLevel="2" x14ac:dyDescent="0.35">
      <c r="B28" s="434" t="s">
        <v>420</v>
      </c>
      <c r="C28" s="435"/>
      <c r="D28" s="436" t="s">
        <v>421</v>
      </c>
      <c r="E28" s="437"/>
      <c r="F28" s="437"/>
      <c r="G28" s="437"/>
      <c r="H28" s="437"/>
      <c r="I28" s="438"/>
      <c r="J28" s="319"/>
      <c r="K28" s="319"/>
      <c r="L28" s="319"/>
      <c r="M28" s="319"/>
      <c r="N28" s="319"/>
      <c r="O28" s="319"/>
    </row>
    <row r="29" spans="2:15" ht="96.75" hidden="1" customHeight="1" outlineLevel="2" x14ac:dyDescent="0.35">
      <c r="B29" s="434" t="s">
        <v>422</v>
      </c>
      <c r="C29" s="435"/>
      <c r="D29" s="436" t="s">
        <v>423</v>
      </c>
      <c r="E29" s="458"/>
      <c r="F29" s="458"/>
      <c r="G29" s="458"/>
      <c r="H29" s="458"/>
      <c r="I29" s="459"/>
      <c r="J29" s="319"/>
      <c r="K29" s="319"/>
      <c r="L29" s="319"/>
      <c r="M29" s="319"/>
      <c r="N29" s="319"/>
      <c r="O29" s="319"/>
    </row>
    <row r="30" spans="2:15" ht="45.75" hidden="1" customHeight="1" outlineLevel="2" x14ac:dyDescent="0.35">
      <c r="B30" s="434" t="s">
        <v>424</v>
      </c>
      <c r="C30" s="435"/>
      <c r="D30" s="436" t="s">
        <v>425</v>
      </c>
      <c r="E30" s="458"/>
      <c r="F30" s="458"/>
      <c r="G30" s="458"/>
      <c r="H30" s="458"/>
      <c r="I30" s="459"/>
      <c r="J30" s="319"/>
      <c r="K30" s="319"/>
      <c r="L30" s="319"/>
      <c r="M30" s="319"/>
      <c r="N30" s="319"/>
      <c r="O30" s="319"/>
    </row>
    <row r="31" spans="2:15" ht="33.75" hidden="1" customHeight="1" outlineLevel="2" x14ac:dyDescent="0.35">
      <c r="B31" s="434" t="s">
        <v>426</v>
      </c>
      <c r="C31" s="435"/>
      <c r="D31" s="436" t="s">
        <v>427</v>
      </c>
      <c r="E31" s="437"/>
      <c r="F31" s="437"/>
      <c r="G31" s="437"/>
      <c r="H31" s="437"/>
      <c r="I31" s="438"/>
      <c r="J31" s="319"/>
      <c r="K31" s="319"/>
      <c r="L31" s="319"/>
      <c r="M31" s="319"/>
      <c r="N31" s="319"/>
      <c r="O31" s="319"/>
    </row>
    <row r="32" spans="2:15" hidden="1" outlineLevel="2" x14ac:dyDescent="0.35">
      <c r="B32" s="434" t="s">
        <v>428</v>
      </c>
      <c r="C32" s="435"/>
      <c r="D32" s="460" t="s">
        <v>429</v>
      </c>
      <c r="E32" s="458"/>
      <c r="F32" s="458"/>
      <c r="G32" s="458"/>
      <c r="H32" s="458"/>
      <c r="I32" s="459"/>
      <c r="J32" s="319"/>
      <c r="K32" s="319"/>
      <c r="L32" s="319"/>
      <c r="M32" s="319"/>
      <c r="N32" s="319"/>
      <c r="O32" s="319"/>
    </row>
    <row r="33" spans="2:15" hidden="1" outlineLevel="2" x14ac:dyDescent="0.35">
      <c r="B33" s="434" t="s">
        <v>430</v>
      </c>
      <c r="C33" s="435"/>
      <c r="D33" s="460" t="s">
        <v>431</v>
      </c>
      <c r="E33" s="458"/>
      <c r="F33" s="458"/>
      <c r="G33" s="458"/>
      <c r="H33" s="458"/>
      <c r="I33" s="459"/>
      <c r="J33" s="319"/>
      <c r="K33" s="319"/>
      <c r="L33" s="319"/>
      <c r="M33" s="319"/>
      <c r="N33" s="319"/>
      <c r="O33" s="319"/>
    </row>
    <row r="34" spans="2:15" ht="15" hidden="1" outlineLevel="2" thickBot="1" x14ac:dyDescent="0.4">
      <c r="B34" s="434" t="s">
        <v>432</v>
      </c>
      <c r="C34" s="435"/>
      <c r="D34" s="460" t="s">
        <v>433</v>
      </c>
      <c r="E34" s="458"/>
      <c r="F34" s="458"/>
      <c r="G34" s="458"/>
      <c r="H34" s="458"/>
      <c r="I34" s="459"/>
      <c r="J34" s="319"/>
      <c r="K34" s="319"/>
      <c r="L34" s="319"/>
      <c r="M34" s="319"/>
      <c r="N34" s="319"/>
      <c r="O34" s="319"/>
    </row>
    <row r="35" spans="2:15" ht="16" outlineLevel="1" collapsed="1" thickBot="1" x14ac:dyDescent="0.4">
      <c r="B35" s="431" t="s">
        <v>434</v>
      </c>
      <c r="C35" s="432"/>
      <c r="D35" s="432"/>
      <c r="E35" s="432"/>
      <c r="F35" s="432"/>
      <c r="G35" s="432"/>
      <c r="H35" s="432"/>
      <c r="I35" s="433"/>
      <c r="J35" s="319"/>
      <c r="K35" s="319"/>
      <c r="L35" s="319"/>
      <c r="M35" s="319"/>
      <c r="N35" s="319"/>
      <c r="O35" s="319"/>
    </row>
    <row r="36" spans="2:15" ht="29" hidden="1" outlineLevel="2" x14ac:dyDescent="0.35">
      <c r="B36" s="321" t="s">
        <v>435</v>
      </c>
      <c r="C36" s="478" t="s">
        <v>408</v>
      </c>
      <c r="D36" s="479"/>
      <c r="E36" s="329" t="s">
        <v>8</v>
      </c>
      <c r="F36" s="329" t="s">
        <v>436</v>
      </c>
      <c r="G36" s="329" t="s">
        <v>437</v>
      </c>
      <c r="H36" s="329" t="s">
        <v>438</v>
      </c>
      <c r="I36" s="322" t="s">
        <v>439</v>
      </c>
      <c r="J36" s="320"/>
      <c r="K36" s="320"/>
      <c r="L36" s="320"/>
      <c r="M36" s="320"/>
      <c r="N36" s="320"/>
      <c r="O36" s="320"/>
    </row>
    <row r="37" spans="2:15" ht="100" hidden="1" customHeight="1" outlineLevel="2" x14ac:dyDescent="0.35">
      <c r="B37" s="323" t="s">
        <v>440</v>
      </c>
      <c r="C37" s="462" t="s">
        <v>441</v>
      </c>
      <c r="D37" s="462"/>
      <c r="E37" s="324" t="s">
        <v>157</v>
      </c>
      <c r="F37" s="324" t="s">
        <v>442</v>
      </c>
      <c r="G37" s="324" t="s">
        <v>443</v>
      </c>
      <c r="H37" s="324" t="s">
        <v>138</v>
      </c>
      <c r="I37" s="325" t="s">
        <v>138</v>
      </c>
      <c r="J37" s="319"/>
      <c r="K37" s="319"/>
      <c r="L37" s="319"/>
      <c r="M37" s="319"/>
      <c r="N37" s="319"/>
      <c r="O37" s="319"/>
    </row>
    <row r="38" spans="2:15" ht="100" hidden="1" customHeight="1" outlineLevel="2" x14ac:dyDescent="0.35">
      <c r="B38" s="467" t="s">
        <v>444</v>
      </c>
      <c r="C38" s="462" t="s">
        <v>445</v>
      </c>
      <c r="D38" s="462"/>
      <c r="E38" s="324" t="s">
        <v>446</v>
      </c>
      <c r="F38" s="324" t="s">
        <v>447</v>
      </c>
      <c r="G38" s="326" t="s">
        <v>448</v>
      </c>
      <c r="H38" s="324" t="s">
        <v>449</v>
      </c>
      <c r="I38" s="325" t="s">
        <v>450</v>
      </c>
      <c r="J38" s="319"/>
      <c r="K38" s="319"/>
      <c r="L38" s="319"/>
      <c r="M38" s="319"/>
      <c r="N38" s="319"/>
      <c r="O38" s="319"/>
    </row>
    <row r="39" spans="2:15" ht="100" hidden="1" customHeight="1" outlineLevel="2" x14ac:dyDescent="0.35">
      <c r="B39" s="467"/>
      <c r="C39" s="462"/>
      <c r="D39" s="462"/>
      <c r="E39" s="324" t="s">
        <v>161</v>
      </c>
      <c r="F39" s="324" t="s">
        <v>418</v>
      </c>
      <c r="G39" s="326" t="s">
        <v>451</v>
      </c>
      <c r="H39" s="324" t="s">
        <v>452</v>
      </c>
      <c r="I39" s="325" t="s">
        <v>453</v>
      </c>
      <c r="J39" s="319"/>
      <c r="K39" s="319"/>
      <c r="L39" s="319"/>
      <c r="M39" s="319"/>
      <c r="N39" s="319"/>
      <c r="O39" s="319"/>
    </row>
    <row r="40" spans="2:15" ht="100" hidden="1" customHeight="1" outlineLevel="2" x14ac:dyDescent="0.35">
      <c r="B40" s="467"/>
      <c r="C40" s="462"/>
      <c r="D40" s="462"/>
      <c r="E40" s="324" t="s">
        <v>165</v>
      </c>
      <c r="F40" s="324" t="s">
        <v>418</v>
      </c>
      <c r="G40" s="326" t="s">
        <v>454</v>
      </c>
      <c r="H40" s="324" t="s">
        <v>455</v>
      </c>
      <c r="I40" s="325" t="s">
        <v>456</v>
      </c>
      <c r="J40" s="319"/>
      <c r="K40" s="319"/>
      <c r="L40" s="319"/>
      <c r="M40" s="319"/>
      <c r="N40" s="319"/>
      <c r="O40" s="319"/>
    </row>
    <row r="41" spans="2:15" ht="100" hidden="1" customHeight="1" outlineLevel="2" thickBot="1" x14ac:dyDescent="0.4">
      <c r="B41" s="327" t="s">
        <v>457</v>
      </c>
      <c r="C41" s="462" t="s">
        <v>458</v>
      </c>
      <c r="D41" s="462"/>
      <c r="E41" s="324" t="s">
        <v>459</v>
      </c>
      <c r="F41" s="324" t="s">
        <v>460</v>
      </c>
      <c r="G41" s="326" t="s">
        <v>138</v>
      </c>
      <c r="H41" s="326" t="s">
        <v>461</v>
      </c>
      <c r="I41" s="328" t="s">
        <v>138</v>
      </c>
      <c r="J41" s="319"/>
      <c r="K41" s="319"/>
      <c r="L41" s="319"/>
      <c r="M41" s="319"/>
      <c r="N41" s="319"/>
      <c r="O41" s="319"/>
    </row>
    <row r="42" spans="2:15" ht="16" collapsed="1" thickBot="1" x14ac:dyDescent="0.4">
      <c r="B42" s="428" t="s">
        <v>462</v>
      </c>
      <c r="C42" s="429"/>
      <c r="D42" s="429"/>
      <c r="E42" s="429"/>
      <c r="F42" s="429"/>
      <c r="G42" s="429"/>
      <c r="H42" s="429"/>
      <c r="I42" s="430"/>
      <c r="J42" s="319"/>
      <c r="K42" s="319"/>
      <c r="L42" s="319"/>
      <c r="M42" s="319"/>
      <c r="N42" s="319"/>
      <c r="O42" s="319"/>
    </row>
    <row r="43" spans="2:15" ht="16" hidden="1" outlineLevel="1" collapsed="1" thickBot="1" x14ac:dyDescent="0.4">
      <c r="B43" s="509" t="s">
        <v>463</v>
      </c>
      <c r="C43" s="510"/>
      <c r="D43" s="510"/>
      <c r="E43" s="510"/>
      <c r="F43" s="510"/>
      <c r="G43" s="510"/>
      <c r="H43" s="510"/>
      <c r="I43" s="511"/>
      <c r="J43" s="319"/>
      <c r="K43" s="319"/>
      <c r="L43" s="319"/>
      <c r="M43" s="319"/>
      <c r="N43" s="319"/>
      <c r="O43" s="319"/>
    </row>
    <row r="44" spans="2:15" ht="66" hidden="1" customHeight="1" outlineLevel="2" thickBot="1" x14ac:dyDescent="0.4">
      <c r="B44" s="523" t="s">
        <v>464</v>
      </c>
      <c r="C44" s="524"/>
      <c r="D44" s="524"/>
      <c r="E44" s="524"/>
      <c r="F44" s="524"/>
      <c r="G44" s="524"/>
      <c r="H44" s="524"/>
      <c r="I44" s="525"/>
      <c r="J44" s="320"/>
      <c r="K44" s="320"/>
      <c r="L44" s="320"/>
      <c r="M44" s="320"/>
      <c r="N44" s="320"/>
      <c r="O44" s="320"/>
    </row>
    <row r="45" spans="2:15" ht="16" hidden="1" outlineLevel="1" thickBot="1" x14ac:dyDescent="0.4">
      <c r="B45" s="509" t="s">
        <v>465</v>
      </c>
      <c r="C45" s="510"/>
      <c r="D45" s="510"/>
      <c r="E45" s="510"/>
      <c r="F45" s="510"/>
      <c r="G45" s="510"/>
      <c r="H45" s="510"/>
      <c r="I45" s="511"/>
      <c r="J45" s="319"/>
      <c r="K45" s="319"/>
      <c r="L45" s="319"/>
      <c r="M45" s="319"/>
      <c r="N45" s="319"/>
      <c r="O45" s="319"/>
    </row>
    <row r="46" spans="2:15" ht="15.5" hidden="1" outlineLevel="2" x14ac:dyDescent="0.35">
      <c r="B46" s="526" t="s">
        <v>466</v>
      </c>
      <c r="C46" s="527"/>
      <c r="D46" s="527"/>
      <c r="E46" s="527"/>
      <c r="F46" s="527"/>
      <c r="G46" s="527"/>
      <c r="H46" s="527"/>
      <c r="I46" s="528"/>
      <c r="J46" s="320"/>
      <c r="K46" s="320"/>
      <c r="L46" s="320"/>
      <c r="M46" s="320"/>
      <c r="N46" s="320"/>
      <c r="O46" s="320"/>
    </row>
    <row r="47" spans="2:15" hidden="1" outlineLevel="3" x14ac:dyDescent="0.35">
      <c r="B47" s="529" t="s">
        <v>407</v>
      </c>
      <c r="C47" s="530"/>
      <c r="D47" s="455" t="s">
        <v>408</v>
      </c>
      <c r="E47" s="456"/>
      <c r="F47" s="456"/>
      <c r="G47" s="456"/>
      <c r="H47" s="456"/>
      <c r="I47" s="457"/>
      <c r="J47" s="320"/>
      <c r="K47" s="320"/>
      <c r="L47" s="320"/>
      <c r="M47" s="320"/>
      <c r="N47" s="320"/>
      <c r="O47" s="320"/>
    </row>
    <row r="48" spans="2:15" hidden="1" outlineLevel="3" x14ac:dyDescent="0.35">
      <c r="B48" s="507" t="s">
        <v>60</v>
      </c>
      <c r="C48" s="508"/>
      <c r="D48" s="460" t="s">
        <v>467</v>
      </c>
      <c r="E48" s="458"/>
      <c r="F48" s="458"/>
      <c r="G48" s="458"/>
      <c r="H48" s="458"/>
      <c r="I48" s="459"/>
      <c r="J48" s="320"/>
      <c r="K48" s="320"/>
      <c r="L48" s="320"/>
      <c r="M48" s="320"/>
      <c r="N48" s="320"/>
      <c r="O48" s="320"/>
    </row>
    <row r="49" spans="2:15" hidden="1" outlineLevel="3" x14ac:dyDescent="0.35">
      <c r="B49" s="507" t="s">
        <v>468</v>
      </c>
      <c r="C49" s="508"/>
      <c r="D49" s="460" t="s">
        <v>469</v>
      </c>
      <c r="E49" s="458"/>
      <c r="F49" s="458"/>
      <c r="G49" s="458"/>
      <c r="H49" s="458"/>
      <c r="I49" s="459"/>
      <c r="J49" s="319"/>
      <c r="K49" s="319"/>
      <c r="L49" s="319"/>
      <c r="M49" s="319"/>
      <c r="N49" s="319"/>
      <c r="O49" s="319"/>
    </row>
    <row r="50" spans="2:15" hidden="1" outlineLevel="3" x14ac:dyDescent="0.35">
      <c r="B50" s="507" t="s">
        <v>470</v>
      </c>
      <c r="C50" s="508"/>
      <c r="D50" s="436" t="s">
        <v>471</v>
      </c>
      <c r="E50" s="437"/>
      <c r="F50" s="437"/>
      <c r="G50" s="437"/>
      <c r="H50" s="437"/>
      <c r="I50" s="438"/>
      <c r="J50" s="319"/>
      <c r="K50" s="319"/>
      <c r="L50" s="319"/>
      <c r="M50" s="319"/>
      <c r="N50" s="319"/>
      <c r="O50" s="319"/>
    </row>
    <row r="51" spans="2:15" hidden="1" outlineLevel="3" x14ac:dyDescent="0.35">
      <c r="B51" s="507" t="s">
        <v>472</v>
      </c>
      <c r="C51" s="508"/>
      <c r="D51" s="436" t="s">
        <v>473</v>
      </c>
      <c r="E51" s="437"/>
      <c r="F51" s="437"/>
      <c r="G51" s="437"/>
      <c r="H51" s="437"/>
      <c r="I51" s="438"/>
      <c r="J51" s="319"/>
      <c r="K51" s="319"/>
      <c r="L51" s="319"/>
      <c r="M51" s="319"/>
      <c r="N51" s="319"/>
      <c r="O51" s="319"/>
    </row>
    <row r="52" spans="2:15" hidden="1" outlineLevel="3" x14ac:dyDescent="0.35">
      <c r="B52" s="507" t="s">
        <v>474</v>
      </c>
      <c r="C52" s="508"/>
      <c r="D52" s="460" t="s">
        <v>475</v>
      </c>
      <c r="E52" s="458"/>
      <c r="F52" s="458"/>
      <c r="G52" s="458"/>
      <c r="H52" s="458"/>
      <c r="I52" s="459"/>
      <c r="J52" s="319"/>
      <c r="K52" s="319"/>
      <c r="L52" s="319"/>
      <c r="M52" s="319"/>
      <c r="N52" s="319"/>
      <c r="O52" s="319"/>
    </row>
    <row r="53" spans="2:15" hidden="1" outlineLevel="3" x14ac:dyDescent="0.35">
      <c r="B53" s="507" t="s">
        <v>301</v>
      </c>
      <c r="C53" s="508"/>
      <c r="D53" s="436" t="s">
        <v>476</v>
      </c>
      <c r="E53" s="437"/>
      <c r="F53" s="437"/>
      <c r="G53" s="437"/>
      <c r="H53" s="437"/>
      <c r="I53" s="438"/>
      <c r="J53" s="319"/>
      <c r="K53" s="319"/>
      <c r="L53" s="319"/>
      <c r="M53" s="319"/>
      <c r="N53" s="319"/>
      <c r="O53" s="319"/>
    </row>
    <row r="54" spans="2:15" ht="15" hidden="1" outlineLevel="3" thickBot="1" x14ac:dyDescent="0.4">
      <c r="B54" s="507" t="s">
        <v>477</v>
      </c>
      <c r="C54" s="508"/>
      <c r="D54" s="436" t="s">
        <v>478</v>
      </c>
      <c r="E54" s="437"/>
      <c r="F54" s="437"/>
      <c r="G54" s="437"/>
      <c r="H54" s="437"/>
      <c r="I54" s="438"/>
      <c r="J54" s="319"/>
      <c r="K54" s="319"/>
      <c r="L54" s="319"/>
      <c r="M54" s="319"/>
      <c r="N54" s="319"/>
      <c r="O54" s="319"/>
    </row>
    <row r="55" spans="2:15" ht="15" hidden="1" outlineLevel="2" collapsed="1" thickBot="1" x14ac:dyDescent="0.4">
      <c r="B55" s="532" t="s">
        <v>479</v>
      </c>
      <c r="C55" s="533"/>
      <c r="D55" s="533"/>
      <c r="E55" s="533"/>
      <c r="F55" s="533"/>
      <c r="G55" s="533"/>
      <c r="H55" s="533"/>
      <c r="I55" s="534"/>
      <c r="J55" s="320"/>
      <c r="K55" s="320"/>
      <c r="L55" s="320"/>
      <c r="M55" s="320"/>
      <c r="N55" s="320"/>
      <c r="O55" s="320"/>
    </row>
    <row r="56" spans="2:15" ht="65.25" hidden="1" customHeight="1" outlineLevel="3" x14ac:dyDescent="0.35">
      <c r="B56" s="531" t="s">
        <v>480</v>
      </c>
      <c r="C56" s="437"/>
      <c r="D56" s="437"/>
      <c r="E56" s="437"/>
      <c r="F56" s="437"/>
      <c r="G56" s="437"/>
      <c r="H56" s="437"/>
      <c r="I56" s="438"/>
      <c r="J56" s="320"/>
      <c r="K56" s="320"/>
      <c r="L56" s="320"/>
      <c r="M56" s="320"/>
      <c r="N56" s="320"/>
      <c r="O56" s="320"/>
    </row>
    <row r="57" spans="2:15" hidden="1" outlineLevel="3" x14ac:dyDescent="0.35">
      <c r="B57" s="497" t="s">
        <v>481</v>
      </c>
      <c r="C57" s="498"/>
      <c r="D57" s="498"/>
      <c r="E57" s="498"/>
      <c r="F57" s="498"/>
      <c r="G57" s="498"/>
      <c r="H57" s="498"/>
      <c r="I57" s="499"/>
      <c r="J57" s="320"/>
      <c r="K57" s="320"/>
      <c r="L57" s="320"/>
      <c r="M57" s="320"/>
      <c r="N57" s="320"/>
      <c r="O57" s="320"/>
    </row>
    <row r="58" spans="2:15" hidden="1" outlineLevel="3" x14ac:dyDescent="0.35">
      <c r="B58" s="453" t="s">
        <v>407</v>
      </c>
      <c r="C58" s="500"/>
      <c r="D58" s="478" t="s">
        <v>408</v>
      </c>
      <c r="E58" s="484"/>
      <c r="F58" s="484"/>
      <c r="G58" s="484"/>
      <c r="H58" s="484"/>
      <c r="I58" s="485"/>
      <c r="J58" s="319"/>
      <c r="K58" s="319"/>
      <c r="L58" s="319"/>
      <c r="M58" s="319"/>
      <c r="N58" s="319"/>
      <c r="O58" s="319"/>
    </row>
    <row r="59" spans="2:15" ht="121.5" hidden="1" customHeight="1" outlineLevel="3" x14ac:dyDescent="0.35">
      <c r="B59" s="461" t="s">
        <v>91</v>
      </c>
      <c r="C59" s="462"/>
      <c r="D59" s="436" t="s">
        <v>482</v>
      </c>
      <c r="E59" s="437"/>
      <c r="F59" s="437"/>
      <c r="G59" s="437"/>
      <c r="H59" s="437"/>
      <c r="I59" s="438"/>
      <c r="J59" s="319"/>
      <c r="K59" s="319"/>
      <c r="L59" s="319"/>
      <c r="M59" s="319"/>
      <c r="N59" s="319"/>
      <c r="O59" s="319"/>
    </row>
    <row r="60" spans="2:15" ht="30.75" hidden="1" customHeight="1" outlineLevel="3" x14ac:dyDescent="0.35">
      <c r="B60" s="461" t="s">
        <v>113</v>
      </c>
      <c r="C60" s="462" t="s">
        <v>134</v>
      </c>
      <c r="D60" s="436" t="s">
        <v>483</v>
      </c>
      <c r="E60" s="437"/>
      <c r="F60" s="437"/>
      <c r="G60" s="437"/>
      <c r="H60" s="437"/>
      <c r="I60" s="438"/>
      <c r="J60" s="319"/>
      <c r="K60" s="319"/>
      <c r="L60" s="319"/>
      <c r="M60" s="319"/>
      <c r="N60" s="319"/>
      <c r="O60" s="319"/>
    </row>
    <row r="61" spans="2:15" ht="35.25" hidden="1" customHeight="1" outlineLevel="3" x14ac:dyDescent="0.35">
      <c r="B61" s="461" t="s">
        <v>484</v>
      </c>
      <c r="C61" s="462" t="s">
        <v>134</v>
      </c>
      <c r="D61" s="436" t="s">
        <v>485</v>
      </c>
      <c r="E61" s="437"/>
      <c r="F61" s="437"/>
      <c r="G61" s="437"/>
      <c r="H61" s="437"/>
      <c r="I61" s="438"/>
      <c r="J61" s="319"/>
      <c r="K61" s="319"/>
      <c r="L61" s="319"/>
      <c r="M61" s="319"/>
      <c r="N61" s="319"/>
      <c r="O61" s="319"/>
    </row>
    <row r="62" spans="2:15" ht="30" hidden="1" customHeight="1" outlineLevel="3" x14ac:dyDescent="0.35">
      <c r="B62" s="461" t="s">
        <v>486</v>
      </c>
      <c r="C62" s="462"/>
      <c r="D62" s="436" t="s">
        <v>487</v>
      </c>
      <c r="E62" s="437"/>
      <c r="F62" s="437"/>
      <c r="G62" s="437"/>
      <c r="H62" s="437"/>
      <c r="I62" s="438"/>
      <c r="J62" s="319"/>
      <c r="K62" s="319"/>
      <c r="L62" s="319"/>
      <c r="M62" s="319"/>
      <c r="N62" s="319"/>
      <c r="O62" s="319"/>
    </row>
    <row r="63" spans="2:15" hidden="1" outlineLevel="3" x14ac:dyDescent="0.35">
      <c r="B63" s="461" t="s">
        <v>114</v>
      </c>
      <c r="C63" s="462" t="s">
        <v>134</v>
      </c>
      <c r="D63" s="436" t="s">
        <v>488</v>
      </c>
      <c r="E63" s="437"/>
      <c r="F63" s="437"/>
      <c r="G63" s="437"/>
      <c r="H63" s="437"/>
      <c r="I63" s="438"/>
      <c r="J63" s="319"/>
      <c r="K63" s="319"/>
      <c r="L63" s="319"/>
      <c r="M63" s="319"/>
      <c r="N63" s="319"/>
      <c r="O63" s="319"/>
    </row>
    <row r="64" spans="2:15" hidden="1" outlineLevel="3" x14ac:dyDescent="0.35">
      <c r="B64" s="461" t="s">
        <v>94</v>
      </c>
      <c r="C64" s="462" t="s">
        <v>489</v>
      </c>
      <c r="D64" s="436" t="s">
        <v>490</v>
      </c>
      <c r="E64" s="437"/>
      <c r="F64" s="437"/>
      <c r="G64" s="437"/>
      <c r="H64" s="437"/>
      <c r="I64" s="438"/>
      <c r="J64" s="319"/>
      <c r="K64" s="319"/>
      <c r="L64" s="319"/>
      <c r="M64" s="319"/>
      <c r="N64" s="319"/>
      <c r="O64" s="319"/>
    </row>
    <row r="65" spans="2:15" hidden="1" outlineLevel="3" x14ac:dyDescent="0.35">
      <c r="B65" s="461" t="s">
        <v>491</v>
      </c>
      <c r="C65" s="462" t="s">
        <v>489</v>
      </c>
      <c r="D65" s="436" t="s">
        <v>492</v>
      </c>
      <c r="E65" s="437"/>
      <c r="F65" s="437"/>
      <c r="G65" s="437"/>
      <c r="H65" s="437"/>
      <c r="I65" s="438"/>
      <c r="J65" s="319"/>
      <c r="K65" s="319"/>
      <c r="L65" s="319"/>
      <c r="M65" s="319"/>
      <c r="N65" s="319"/>
      <c r="O65" s="319"/>
    </row>
    <row r="66" spans="2:15" hidden="1" outlineLevel="3" x14ac:dyDescent="0.35">
      <c r="B66" s="497" t="s">
        <v>493</v>
      </c>
      <c r="C66" s="498"/>
      <c r="D66" s="498"/>
      <c r="E66" s="498"/>
      <c r="F66" s="498"/>
      <c r="G66" s="498"/>
      <c r="H66" s="498"/>
      <c r="I66" s="499"/>
      <c r="J66" s="320"/>
      <c r="K66" s="320"/>
      <c r="L66" s="320"/>
      <c r="M66" s="320"/>
      <c r="N66" s="320"/>
      <c r="O66" s="320"/>
    </row>
    <row r="67" spans="2:15" ht="15" hidden="1" customHeight="1" outlineLevel="3" x14ac:dyDescent="0.35">
      <c r="B67" s="453" t="s">
        <v>407</v>
      </c>
      <c r="C67" s="500"/>
      <c r="D67" s="478" t="s">
        <v>408</v>
      </c>
      <c r="E67" s="484"/>
      <c r="F67" s="484"/>
      <c r="G67" s="484"/>
      <c r="H67" s="484"/>
      <c r="I67" s="485"/>
      <c r="J67" s="319"/>
      <c r="K67" s="319"/>
      <c r="L67" s="319"/>
      <c r="M67" s="319"/>
      <c r="N67" s="319"/>
      <c r="O67" s="319"/>
    </row>
    <row r="68" spans="2:15" ht="37.5" hidden="1" customHeight="1" outlineLevel="3" x14ac:dyDescent="0.35">
      <c r="B68" s="461" t="s">
        <v>494</v>
      </c>
      <c r="C68" s="462"/>
      <c r="D68" s="436" t="s">
        <v>495</v>
      </c>
      <c r="E68" s="437"/>
      <c r="F68" s="437"/>
      <c r="G68" s="437"/>
      <c r="H68" s="437"/>
      <c r="I68" s="438"/>
      <c r="J68" s="319"/>
      <c r="K68" s="319"/>
      <c r="L68" s="319"/>
      <c r="M68" s="319"/>
      <c r="N68" s="319"/>
      <c r="O68" s="319"/>
    </row>
    <row r="69" spans="2:15" ht="44.25" hidden="1" customHeight="1" outlineLevel="3" x14ac:dyDescent="0.35">
      <c r="B69" s="461" t="s">
        <v>496</v>
      </c>
      <c r="C69" s="462"/>
      <c r="D69" s="436" t="s">
        <v>497</v>
      </c>
      <c r="E69" s="437"/>
      <c r="F69" s="437"/>
      <c r="G69" s="437"/>
      <c r="H69" s="437"/>
      <c r="I69" s="438"/>
      <c r="J69" s="319"/>
      <c r="K69" s="319"/>
      <c r="L69" s="319"/>
      <c r="M69" s="319"/>
      <c r="N69" s="319"/>
      <c r="O69" s="319"/>
    </row>
    <row r="70" spans="2:15" ht="62.25" hidden="1" customHeight="1" outlineLevel="3" x14ac:dyDescent="0.35">
      <c r="B70" s="461" t="s">
        <v>498</v>
      </c>
      <c r="C70" s="462"/>
      <c r="D70" s="436" t="s">
        <v>499</v>
      </c>
      <c r="E70" s="437"/>
      <c r="F70" s="437"/>
      <c r="G70" s="437"/>
      <c r="H70" s="437"/>
      <c r="I70" s="438"/>
      <c r="J70" s="319"/>
      <c r="K70" s="319"/>
      <c r="L70" s="319"/>
      <c r="M70" s="319"/>
      <c r="N70" s="319"/>
      <c r="O70" s="319"/>
    </row>
    <row r="71" spans="2:15" hidden="1" outlineLevel="3" x14ac:dyDescent="0.35">
      <c r="B71" s="461" t="s">
        <v>500</v>
      </c>
      <c r="C71" s="462"/>
      <c r="D71" s="436" t="s">
        <v>501</v>
      </c>
      <c r="E71" s="437"/>
      <c r="F71" s="437"/>
      <c r="G71" s="437"/>
      <c r="H71" s="437"/>
      <c r="I71" s="438"/>
      <c r="J71" s="319"/>
      <c r="K71" s="319"/>
      <c r="L71" s="319"/>
      <c r="M71" s="319"/>
      <c r="N71" s="319"/>
      <c r="O71" s="319"/>
    </row>
    <row r="72" spans="2:15" ht="15" hidden="1" outlineLevel="3" thickBot="1" x14ac:dyDescent="0.4">
      <c r="B72" s="495" t="s">
        <v>502</v>
      </c>
      <c r="C72" s="496"/>
      <c r="D72" s="464" t="s">
        <v>503</v>
      </c>
      <c r="E72" s="465"/>
      <c r="F72" s="465"/>
      <c r="G72" s="465"/>
      <c r="H72" s="465"/>
      <c r="I72" s="466"/>
      <c r="J72" s="319"/>
      <c r="K72" s="319"/>
      <c r="L72" s="319"/>
      <c r="M72" s="319"/>
      <c r="N72" s="319"/>
      <c r="O72" s="319"/>
    </row>
    <row r="73" spans="2:15" ht="15" hidden="1" outlineLevel="2" collapsed="1" thickBot="1" x14ac:dyDescent="0.4">
      <c r="B73" s="492" t="s">
        <v>504</v>
      </c>
      <c r="C73" s="493"/>
      <c r="D73" s="493"/>
      <c r="E73" s="493"/>
      <c r="F73" s="493"/>
      <c r="G73" s="493"/>
      <c r="H73" s="493"/>
      <c r="I73" s="494"/>
      <c r="J73" s="320"/>
      <c r="K73" s="320"/>
      <c r="L73" s="320"/>
      <c r="M73" s="320"/>
      <c r="N73" s="320"/>
      <c r="O73" s="320"/>
    </row>
    <row r="74" spans="2:15" hidden="1" outlineLevel="3" x14ac:dyDescent="0.35">
      <c r="B74" s="515" t="s">
        <v>505</v>
      </c>
      <c r="C74" s="516"/>
      <c r="D74" s="517" t="s">
        <v>408</v>
      </c>
      <c r="E74" s="518"/>
      <c r="F74" s="518"/>
      <c r="G74" s="518"/>
      <c r="H74" s="518"/>
      <c r="I74" s="519"/>
      <c r="J74" s="320"/>
      <c r="K74" s="320"/>
      <c r="L74" s="320"/>
      <c r="M74" s="320"/>
      <c r="N74" s="320"/>
      <c r="O74" s="320"/>
    </row>
    <row r="75" spans="2:15" hidden="1" outlineLevel="3" x14ac:dyDescent="0.35">
      <c r="B75" s="473" t="s">
        <v>81</v>
      </c>
      <c r="C75" s="474"/>
      <c r="D75" s="486" t="s">
        <v>506</v>
      </c>
      <c r="E75" s="512"/>
      <c r="F75" s="512"/>
      <c r="G75" s="512"/>
      <c r="H75" s="512"/>
      <c r="I75" s="513"/>
      <c r="J75" s="320"/>
      <c r="K75" s="320"/>
      <c r="L75" s="320"/>
      <c r="M75" s="320"/>
      <c r="N75" s="320"/>
      <c r="O75" s="320"/>
    </row>
    <row r="76" spans="2:15" hidden="1" outlineLevel="3" x14ac:dyDescent="0.35">
      <c r="B76" s="473" t="s">
        <v>83</v>
      </c>
      <c r="C76" s="474"/>
      <c r="D76" s="491" t="s">
        <v>507</v>
      </c>
      <c r="E76" s="487"/>
      <c r="F76" s="487"/>
      <c r="G76" s="487"/>
      <c r="H76" s="487"/>
      <c r="I76" s="488"/>
      <c r="J76" s="319"/>
      <c r="K76" s="319"/>
      <c r="L76" s="319"/>
      <c r="M76" s="319"/>
      <c r="N76" s="319"/>
      <c r="O76" s="319"/>
    </row>
    <row r="77" spans="2:15" hidden="1" outlineLevel="3" x14ac:dyDescent="0.35">
      <c r="B77" s="489" t="s">
        <v>508</v>
      </c>
      <c r="C77" s="514"/>
      <c r="D77" s="491" t="s">
        <v>509</v>
      </c>
      <c r="E77" s="487"/>
      <c r="F77" s="487"/>
      <c r="G77" s="487"/>
      <c r="H77" s="487"/>
      <c r="I77" s="488"/>
      <c r="J77" s="319"/>
      <c r="K77" s="319"/>
      <c r="L77" s="319"/>
      <c r="M77" s="319"/>
      <c r="N77" s="319"/>
      <c r="O77" s="319"/>
    </row>
    <row r="78" spans="2:15" ht="75.75" hidden="1" customHeight="1" outlineLevel="3" x14ac:dyDescent="0.35">
      <c r="B78" s="473" t="s">
        <v>85</v>
      </c>
      <c r="C78" s="474"/>
      <c r="D78" s="486" t="s">
        <v>510</v>
      </c>
      <c r="E78" s="487"/>
      <c r="F78" s="487"/>
      <c r="G78" s="487"/>
      <c r="H78" s="487"/>
      <c r="I78" s="488"/>
      <c r="J78" s="319"/>
      <c r="K78" s="319"/>
      <c r="L78" s="319"/>
      <c r="M78" s="319"/>
      <c r="N78" s="319"/>
      <c r="O78" s="319"/>
    </row>
    <row r="79" spans="2:15" hidden="1" outlineLevel="3" x14ac:dyDescent="0.35">
      <c r="B79" s="489" t="s">
        <v>84</v>
      </c>
      <c r="C79" s="490"/>
      <c r="D79" s="491" t="s">
        <v>511</v>
      </c>
      <c r="E79" s="487"/>
      <c r="F79" s="487"/>
      <c r="G79" s="487"/>
      <c r="H79" s="487"/>
      <c r="I79" s="488"/>
      <c r="J79" s="319"/>
      <c r="K79" s="319"/>
      <c r="L79" s="319"/>
      <c r="M79" s="319"/>
      <c r="N79" s="319"/>
      <c r="O79" s="319"/>
    </row>
    <row r="80" spans="2:15" ht="37.5" hidden="1" customHeight="1" outlineLevel="3" thickBot="1" x14ac:dyDescent="0.4">
      <c r="B80" s="468" t="s">
        <v>512</v>
      </c>
      <c r="C80" s="469"/>
      <c r="D80" s="470" t="s">
        <v>513</v>
      </c>
      <c r="E80" s="471"/>
      <c r="F80" s="471"/>
      <c r="G80" s="471"/>
      <c r="H80" s="471"/>
      <c r="I80" s="472"/>
      <c r="J80" s="319"/>
      <c r="K80" s="319"/>
      <c r="L80" s="319"/>
      <c r="M80" s="319"/>
      <c r="N80" s="319"/>
      <c r="O80" s="319"/>
    </row>
    <row r="81" spans="2:15" ht="15" hidden="1" outlineLevel="2" thickBot="1" x14ac:dyDescent="0.4">
      <c r="B81" s="492" t="s">
        <v>514</v>
      </c>
      <c r="C81" s="493"/>
      <c r="D81" s="493"/>
      <c r="E81" s="493"/>
      <c r="F81" s="493"/>
      <c r="G81" s="493"/>
      <c r="H81" s="493"/>
      <c r="I81" s="494"/>
      <c r="J81" s="319"/>
      <c r="K81" s="319"/>
      <c r="L81" s="319"/>
      <c r="M81" s="319"/>
      <c r="N81" s="319"/>
      <c r="O81" s="319"/>
    </row>
    <row r="82" spans="2:15" ht="40.5" hidden="1" customHeight="1" outlineLevel="3" thickBot="1" x14ac:dyDescent="0.4">
      <c r="B82" s="520" t="s">
        <v>515</v>
      </c>
      <c r="C82" s="521"/>
      <c r="D82" s="521"/>
      <c r="E82" s="521"/>
      <c r="F82" s="521"/>
      <c r="G82" s="521"/>
      <c r="H82" s="521"/>
      <c r="I82" s="522"/>
      <c r="J82" s="320"/>
      <c r="K82" s="320"/>
      <c r="L82" s="320"/>
      <c r="M82" s="320"/>
      <c r="N82" s="320"/>
      <c r="O82" s="320"/>
    </row>
    <row r="83" spans="2:15" ht="16" hidden="1" outlineLevel="1" thickBot="1" x14ac:dyDescent="0.4">
      <c r="B83" s="509" t="s">
        <v>516</v>
      </c>
      <c r="C83" s="510"/>
      <c r="D83" s="510"/>
      <c r="E83" s="510"/>
      <c r="F83" s="510"/>
      <c r="G83" s="510"/>
      <c r="H83" s="510"/>
      <c r="I83" s="511"/>
      <c r="J83" s="319"/>
      <c r="K83" s="319"/>
      <c r="L83" s="319"/>
      <c r="M83" s="319"/>
      <c r="N83" s="319"/>
      <c r="O83" s="319"/>
    </row>
    <row r="84" spans="2:15" ht="127.5" hidden="1" customHeight="1" outlineLevel="2" x14ac:dyDescent="0.35">
      <c r="B84" s="480" t="s">
        <v>517</v>
      </c>
      <c r="C84" s="481"/>
      <c r="D84" s="481"/>
      <c r="E84" s="481"/>
      <c r="F84" s="481"/>
      <c r="G84" s="481"/>
      <c r="H84" s="481"/>
      <c r="I84" s="482"/>
      <c r="J84" s="320"/>
      <c r="K84" s="320"/>
      <c r="L84" s="320"/>
      <c r="M84" s="320"/>
      <c r="N84" s="320"/>
      <c r="O84" s="320"/>
    </row>
    <row r="85" spans="2:15" hidden="1" outlineLevel="2" x14ac:dyDescent="0.35">
      <c r="B85" s="483" t="s">
        <v>407</v>
      </c>
      <c r="C85" s="454"/>
      <c r="D85" s="478" t="s">
        <v>408</v>
      </c>
      <c r="E85" s="484"/>
      <c r="F85" s="484"/>
      <c r="G85" s="484"/>
      <c r="H85" s="484"/>
      <c r="I85" s="485"/>
      <c r="J85" s="320"/>
      <c r="K85" s="320"/>
      <c r="L85" s="320"/>
      <c r="M85" s="320"/>
      <c r="N85" s="320"/>
      <c r="O85" s="320"/>
    </row>
    <row r="86" spans="2:15" hidden="1" outlineLevel="2" x14ac:dyDescent="0.35">
      <c r="B86" s="448" t="s">
        <v>409</v>
      </c>
      <c r="C86" s="463"/>
      <c r="D86" s="436" t="s">
        <v>518</v>
      </c>
      <c r="E86" s="437"/>
      <c r="F86" s="437"/>
      <c r="G86" s="437"/>
      <c r="H86" s="437"/>
      <c r="I86" s="438"/>
      <c r="J86" s="319"/>
      <c r="K86" s="319"/>
      <c r="L86" s="319"/>
      <c r="M86" s="319"/>
      <c r="N86" s="319"/>
      <c r="O86" s="319"/>
    </row>
    <row r="87" spans="2:15" hidden="1" outlineLevel="2" x14ac:dyDescent="0.35">
      <c r="B87" s="448" t="s">
        <v>62</v>
      </c>
      <c r="C87" s="463"/>
      <c r="D87" s="436" t="s">
        <v>519</v>
      </c>
      <c r="E87" s="437"/>
      <c r="F87" s="437"/>
      <c r="G87" s="437"/>
      <c r="H87" s="437"/>
      <c r="I87" s="438"/>
      <c r="J87" s="319"/>
      <c r="K87" s="319"/>
      <c r="L87" s="319"/>
      <c r="M87" s="319"/>
      <c r="N87" s="319"/>
      <c r="O87" s="319"/>
    </row>
    <row r="88" spans="2:15" ht="49.5" hidden="1" customHeight="1" outlineLevel="2" x14ac:dyDescent="0.35">
      <c r="B88" s="448" t="s">
        <v>520</v>
      </c>
      <c r="C88" s="463"/>
      <c r="D88" s="436" t="s">
        <v>521</v>
      </c>
      <c r="E88" s="437"/>
      <c r="F88" s="437"/>
      <c r="G88" s="437"/>
      <c r="H88" s="437"/>
      <c r="I88" s="438"/>
      <c r="J88" s="319"/>
      <c r="K88" s="319"/>
      <c r="L88" s="319"/>
      <c r="M88" s="319"/>
      <c r="N88" s="319"/>
      <c r="O88" s="319"/>
    </row>
    <row r="89" spans="2:15" hidden="1" outlineLevel="2" x14ac:dyDescent="0.35">
      <c r="B89" s="448" t="s">
        <v>522</v>
      </c>
      <c r="C89" s="463"/>
      <c r="D89" s="436" t="s">
        <v>523</v>
      </c>
      <c r="E89" s="437"/>
      <c r="F89" s="437"/>
      <c r="G89" s="437"/>
      <c r="H89" s="437"/>
      <c r="I89" s="438"/>
      <c r="J89" s="319"/>
      <c r="K89" s="319"/>
      <c r="L89" s="319"/>
      <c r="M89" s="319"/>
      <c r="N89" s="319"/>
      <c r="O89" s="319"/>
    </row>
    <row r="90" spans="2:15" ht="27.75" hidden="1" customHeight="1" outlineLevel="2" x14ac:dyDescent="0.35">
      <c r="B90" s="448" t="s">
        <v>524</v>
      </c>
      <c r="C90" s="463"/>
      <c r="D90" s="436" t="s">
        <v>525</v>
      </c>
      <c r="E90" s="437"/>
      <c r="F90" s="437"/>
      <c r="G90" s="437"/>
      <c r="H90" s="437"/>
      <c r="I90" s="438"/>
      <c r="J90" s="319"/>
      <c r="K90" s="319"/>
      <c r="L90" s="319"/>
      <c r="M90" s="319"/>
      <c r="N90" s="319"/>
      <c r="O90" s="319"/>
    </row>
    <row r="91" spans="2:15" hidden="1" outlineLevel="2" x14ac:dyDescent="0.35">
      <c r="B91" s="448" t="s">
        <v>526</v>
      </c>
      <c r="C91" s="463"/>
      <c r="D91" s="436" t="s">
        <v>527</v>
      </c>
      <c r="E91" s="437"/>
      <c r="F91" s="437"/>
      <c r="G91" s="437"/>
      <c r="H91" s="437"/>
      <c r="I91" s="438"/>
      <c r="J91" s="319"/>
      <c r="K91" s="319"/>
      <c r="L91" s="319"/>
      <c r="M91" s="319"/>
      <c r="N91" s="319"/>
      <c r="O91" s="319"/>
    </row>
    <row r="92" spans="2:15" hidden="1" outlineLevel="2" x14ac:dyDescent="0.35">
      <c r="B92" s="448" t="s">
        <v>528</v>
      </c>
      <c r="C92" s="463"/>
      <c r="D92" s="436" t="s">
        <v>529</v>
      </c>
      <c r="E92" s="437"/>
      <c r="F92" s="437"/>
      <c r="G92" s="437"/>
      <c r="H92" s="437"/>
      <c r="I92" s="438"/>
      <c r="J92" s="319"/>
      <c r="K92" s="319"/>
      <c r="L92" s="319"/>
      <c r="M92" s="319"/>
      <c r="N92" s="319"/>
      <c r="O92" s="319"/>
    </row>
    <row r="93" spans="2:15" hidden="1" outlineLevel="2" x14ac:dyDescent="0.35">
      <c r="B93" s="448" t="s">
        <v>530</v>
      </c>
      <c r="C93" s="463"/>
      <c r="D93" s="436" t="s">
        <v>531</v>
      </c>
      <c r="E93" s="437"/>
      <c r="F93" s="437"/>
      <c r="G93" s="437"/>
      <c r="H93" s="437"/>
      <c r="I93" s="438"/>
      <c r="J93" s="319"/>
      <c r="K93" s="319"/>
      <c r="L93" s="319"/>
      <c r="M93" s="319"/>
      <c r="N93" s="319"/>
      <c r="O93" s="319"/>
    </row>
    <row r="94" spans="2:15" hidden="1" outlineLevel="2" x14ac:dyDescent="0.35">
      <c r="B94" s="448" t="s">
        <v>532</v>
      </c>
      <c r="C94" s="463"/>
      <c r="D94" s="436" t="s">
        <v>533</v>
      </c>
      <c r="E94" s="437"/>
      <c r="F94" s="437"/>
      <c r="G94" s="437"/>
      <c r="H94" s="437"/>
      <c r="I94" s="438"/>
      <c r="J94" s="319"/>
      <c r="K94" s="319"/>
      <c r="L94" s="319"/>
      <c r="M94" s="319"/>
      <c r="N94" s="319"/>
      <c r="O94" s="319"/>
    </row>
    <row r="95" spans="2:15" hidden="1" outlineLevel="2" x14ac:dyDescent="0.35">
      <c r="B95" s="448" t="s">
        <v>534</v>
      </c>
      <c r="C95" s="463"/>
      <c r="D95" s="436" t="s">
        <v>535</v>
      </c>
      <c r="E95" s="437"/>
      <c r="F95" s="437"/>
      <c r="G95" s="437"/>
      <c r="H95" s="437"/>
      <c r="I95" s="438"/>
      <c r="J95" s="319"/>
      <c r="K95" s="319"/>
      <c r="L95" s="319"/>
      <c r="M95" s="319"/>
      <c r="N95" s="319"/>
      <c r="O95" s="319"/>
    </row>
    <row r="96" spans="2:15" hidden="1" outlineLevel="2" x14ac:dyDescent="0.35">
      <c r="B96" s="448" t="s">
        <v>536</v>
      </c>
      <c r="C96" s="463"/>
      <c r="D96" s="436" t="s">
        <v>537</v>
      </c>
      <c r="E96" s="437"/>
      <c r="F96" s="437"/>
      <c r="G96" s="437"/>
      <c r="H96" s="437"/>
      <c r="I96" s="438"/>
      <c r="J96" s="319"/>
      <c r="K96" s="319"/>
      <c r="L96" s="319"/>
      <c r="M96" s="319"/>
      <c r="N96" s="319"/>
      <c r="O96" s="319"/>
    </row>
    <row r="97" spans="2:15" ht="15" hidden="1" customHeight="1" outlineLevel="2" x14ac:dyDescent="0.35">
      <c r="B97" s="448" t="s">
        <v>538</v>
      </c>
      <c r="C97" s="463"/>
      <c r="D97" s="436" t="s">
        <v>539</v>
      </c>
      <c r="E97" s="437"/>
      <c r="F97" s="437"/>
      <c r="G97" s="437"/>
      <c r="H97" s="437"/>
      <c r="I97" s="438"/>
      <c r="J97" s="319"/>
      <c r="K97" s="319"/>
      <c r="L97" s="319"/>
      <c r="M97" s="319"/>
      <c r="N97" s="319"/>
      <c r="O97" s="319"/>
    </row>
    <row r="98" spans="2:15" hidden="1" outlineLevel="2" x14ac:dyDescent="0.35">
      <c r="B98" s="448" t="s">
        <v>540</v>
      </c>
      <c r="C98" s="463"/>
      <c r="D98" s="436" t="s">
        <v>541</v>
      </c>
      <c r="E98" s="437"/>
      <c r="F98" s="437"/>
      <c r="G98" s="437"/>
      <c r="H98" s="437"/>
      <c r="I98" s="438"/>
      <c r="J98" s="319"/>
      <c r="K98" s="319"/>
      <c r="L98" s="319"/>
      <c r="M98" s="319"/>
      <c r="N98" s="319"/>
      <c r="O98" s="319"/>
    </row>
    <row r="99" spans="2:15" hidden="1" outlineLevel="2" x14ac:dyDescent="0.35">
      <c r="B99" s="448" t="s">
        <v>542</v>
      </c>
      <c r="C99" s="463"/>
      <c r="D99" s="436" t="s">
        <v>543</v>
      </c>
      <c r="E99" s="437"/>
      <c r="F99" s="437"/>
      <c r="G99" s="437"/>
      <c r="H99" s="437"/>
      <c r="I99" s="438"/>
      <c r="J99" s="319"/>
      <c r="K99" s="319"/>
      <c r="L99" s="319"/>
      <c r="M99" s="319"/>
      <c r="N99" s="319"/>
      <c r="O99" s="319"/>
    </row>
    <row r="100" spans="2:15" ht="15" hidden="1" outlineLevel="2" thickBot="1" x14ac:dyDescent="0.4">
      <c r="B100" s="448" t="s">
        <v>544</v>
      </c>
      <c r="C100" s="463"/>
      <c r="D100" s="436" t="s">
        <v>545</v>
      </c>
      <c r="E100" s="437"/>
      <c r="F100" s="437"/>
      <c r="G100" s="437"/>
      <c r="H100" s="437"/>
      <c r="I100" s="438"/>
      <c r="J100" s="319"/>
      <c r="K100" s="319"/>
      <c r="L100" s="319"/>
      <c r="M100" s="319"/>
      <c r="N100" s="319"/>
      <c r="O100" s="319"/>
    </row>
    <row r="101" spans="2:15" ht="16" hidden="1" outlineLevel="1" thickBot="1" x14ac:dyDescent="0.4">
      <c r="B101" s="509" t="s">
        <v>546</v>
      </c>
      <c r="C101" s="510"/>
      <c r="D101" s="510"/>
      <c r="E101" s="510"/>
      <c r="F101" s="510"/>
      <c r="G101" s="510"/>
      <c r="H101" s="510"/>
      <c r="I101" s="511"/>
      <c r="J101" s="319"/>
      <c r="K101" s="319"/>
      <c r="L101" s="319"/>
      <c r="M101" s="319"/>
      <c r="N101" s="319"/>
      <c r="O101" s="319"/>
    </row>
    <row r="102" spans="2:15" ht="180.75" hidden="1" customHeight="1" outlineLevel="2" thickBot="1" x14ac:dyDescent="0.4">
      <c r="B102" s="475" t="s">
        <v>547</v>
      </c>
      <c r="C102" s="476"/>
      <c r="D102" s="476"/>
      <c r="E102" s="476"/>
      <c r="F102" s="476"/>
      <c r="G102" s="476"/>
      <c r="H102" s="476"/>
      <c r="I102" s="477"/>
      <c r="J102" s="320"/>
      <c r="K102" s="320"/>
      <c r="L102" s="320"/>
      <c r="M102" s="320"/>
      <c r="N102" s="320"/>
      <c r="O102" s="320"/>
    </row>
    <row r="103" spans="2:15" ht="16" hidden="1" outlineLevel="1" thickBot="1" x14ac:dyDescent="0.4">
      <c r="B103" s="509" t="s">
        <v>548</v>
      </c>
      <c r="C103" s="510"/>
      <c r="D103" s="510"/>
      <c r="E103" s="510"/>
      <c r="F103" s="510"/>
      <c r="G103" s="510"/>
      <c r="H103" s="510"/>
      <c r="I103" s="511"/>
      <c r="J103" s="319"/>
      <c r="K103" s="319"/>
      <c r="L103" s="319"/>
      <c r="M103" s="319"/>
      <c r="N103" s="319"/>
      <c r="O103" s="319"/>
    </row>
    <row r="104" spans="2:15" ht="39" hidden="1" customHeight="1" outlineLevel="2" x14ac:dyDescent="0.35">
      <c r="B104" s="501" t="s">
        <v>549</v>
      </c>
      <c r="C104" s="502"/>
      <c r="D104" s="502"/>
      <c r="E104" s="502"/>
      <c r="F104" s="502"/>
      <c r="G104" s="502"/>
      <c r="H104" s="502"/>
      <c r="I104" s="503"/>
      <c r="J104" s="320"/>
      <c r="K104" s="320"/>
      <c r="L104" s="320"/>
      <c r="M104" s="320"/>
      <c r="N104" s="320"/>
      <c r="O104" s="320"/>
    </row>
    <row r="105" spans="2:15" ht="49.5" hidden="1" customHeight="1" outlineLevel="2" collapsed="1" thickBot="1" x14ac:dyDescent="0.4">
      <c r="B105" s="504"/>
      <c r="C105" s="505"/>
      <c r="D105" s="505"/>
      <c r="E105" s="505"/>
      <c r="F105" s="505"/>
      <c r="G105" s="505"/>
      <c r="H105" s="505"/>
      <c r="I105" s="506"/>
      <c r="J105" s="320"/>
      <c r="K105" s="320"/>
      <c r="L105" s="320"/>
      <c r="M105" s="320"/>
      <c r="N105" s="320"/>
      <c r="O105" s="320"/>
    </row>
    <row r="106" spans="2:15" x14ac:dyDescent="0.35">
      <c r="B106" s="319"/>
      <c r="C106" s="319"/>
      <c r="D106" s="319"/>
      <c r="E106" s="319"/>
      <c r="F106" s="319"/>
      <c r="G106" s="319"/>
      <c r="H106" s="319"/>
      <c r="I106" s="319"/>
      <c r="J106" s="319"/>
      <c r="K106" s="319"/>
      <c r="L106" s="319"/>
      <c r="M106" s="319"/>
      <c r="N106" s="319"/>
      <c r="O106" s="319"/>
    </row>
  </sheetData>
  <mergeCells count="158">
    <mergeCell ref="B43:I43"/>
    <mergeCell ref="B44:I44"/>
    <mergeCell ref="B103:I103"/>
    <mergeCell ref="B42:I42"/>
    <mergeCell ref="B45:I45"/>
    <mergeCell ref="B81:I81"/>
    <mergeCell ref="B101:I101"/>
    <mergeCell ref="B48:C48"/>
    <mergeCell ref="D48:I48"/>
    <mergeCell ref="B49:C49"/>
    <mergeCell ref="D49:I49"/>
    <mergeCell ref="B87:C87"/>
    <mergeCell ref="D87:I87"/>
    <mergeCell ref="B46:I46"/>
    <mergeCell ref="B47:C47"/>
    <mergeCell ref="D47:I47"/>
    <mergeCell ref="B92:C92"/>
    <mergeCell ref="D92:I92"/>
    <mergeCell ref="B59:C59"/>
    <mergeCell ref="D59:I59"/>
    <mergeCell ref="B56:I56"/>
    <mergeCell ref="B57:I57"/>
    <mergeCell ref="B55:I55"/>
    <mergeCell ref="B71:C71"/>
    <mergeCell ref="B104:I105"/>
    <mergeCell ref="B50:C50"/>
    <mergeCell ref="D50:I50"/>
    <mergeCell ref="B83:I83"/>
    <mergeCell ref="B54:C54"/>
    <mergeCell ref="B51:C51"/>
    <mergeCell ref="D51:I51"/>
    <mergeCell ref="B52:C52"/>
    <mergeCell ref="D52:I52"/>
    <mergeCell ref="B53:C53"/>
    <mergeCell ref="D53:I53"/>
    <mergeCell ref="D54:I54"/>
    <mergeCell ref="B58:C58"/>
    <mergeCell ref="D58:I58"/>
    <mergeCell ref="B75:C75"/>
    <mergeCell ref="D75:I75"/>
    <mergeCell ref="B77:C77"/>
    <mergeCell ref="D77:I77"/>
    <mergeCell ref="D65:I65"/>
    <mergeCell ref="B65:C65"/>
    <mergeCell ref="B74:C74"/>
    <mergeCell ref="D74:I74"/>
    <mergeCell ref="B61:C61"/>
    <mergeCell ref="B82:I82"/>
    <mergeCell ref="D63:I63"/>
    <mergeCell ref="B64:C64"/>
    <mergeCell ref="D64:I64"/>
    <mergeCell ref="B70:C70"/>
    <mergeCell ref="B72:C72"/>
    <mergeCell ref="B68:C68"/>
    <mergeCell ref="D70:I70"/>
    <mergeCell ref="D61:I61"/>
    <mergeCell ref="D62:I62"/>
    <mergeCell ref="B62:C62"/>
    <mergeCell ref="B66:I66"/>
    <mergeCell ref="D68:I68"/>
    <mergeCell ref="D69:I69"/>
    <mergeCell ref="B67:C67"/>
    <mergeCell ref="D67:I67"/>
    <mergeCell ref="B69:C69"/>
    <mergeCell ref="B97:C97"/>
    <mergeCell ref="D97:I97"/>
    <mergeCell ref="D78:I78"/>
    <mergeCell ref="B79:C79"/>
    <mergeCell ref="D79:I79"/>
    <mergeCell ref="B76:C76"/>
    <mergeCell ref="D76:I76"/>
    <mergeCell ref="B73:I73"/>
    <mergeCell ref="D71:I71"/>
    <mergeCell ref="B99:C99"/>
    <mergeCell ref="B102:I102"/>
    <mergeCell ref="C41:D41"/>
    <mergeCell ref="B35:I35"/>
    <mergeCell ref="C36:D36"/>
    <mergeCell ref="D99:I99"/>
    <mergeCell ref="B100:C100"/>
    <mergeCell ref="D100:I100"/>
    <mergeCell ref="C38:D40"/>
    <mergeCell ref="B98:C98"/>
    <mergeCell ref="B95:C95"/>
    <mergeCell ref="D95:I95"/>
    <mergeCell ref="D86:I86"/>
    <mergeCell ref="B84:I84"/>
    <mergeCell ref="B85:C85"/>
    <mergeCell ref="D85:I85"/>
    <mergeCell ref="B86:C86"/>
    <mergeCell ref="B93:C93"/>
    <mergeCell ref="D93:I93"/>
    <mergeCell ref="B88:C88"/>
    <mergeCell ref="D88:I88"/>
    <mergeCell ref="B96:C96"/>
    <mergeCell ref="D96:I96"/>
    <mergeCell ref="B94:C94"/>
    <mergeCell ref="D98:I98"/>
    <mergeCell ref="B60:C60"/>
    <mergeCell ref="D60:I60"/>
    <mergeCell ref="B26:C26"/>
    <mergeCell ref="D26:I26"/>
    <mergeCell ref="D23:I23"/>
    <mergeCell ref="B63:C63"/>
    <mergeCell ref="D28:I28"/>
    <mergeCell ref="B89:C89"/>
    <mergeCell ref="D89:I89"/>
    <mergeCell ref="B90:C90"/>
    <mergeCell ref="D90:I90"/>
    <mergeCell ref="B91:C91"/>
    <mergeCell ref="D91:I91"/>
    <mergeCell ref="D72:I72"/>
    <mergeCell ref="D33:I33"/>
    <mergeCell ref="B34:C34"/>
    <mergeCell ref="D34:I34"/>
    <mergeCell ref="C37:D37"/>
    <mergeCell ref="B38:B40"/>
    <mergeCell ref="B80:C80"/>
    <mergeCell ref="D80:I80"/>
    <mergeCell ref="B78:C78"/>
    <mergeCell ref="D94:I94"/>
    <mergeCell ref="B31:C31"/>
    <mergeCell ref="D29:I29"/>
    <mergeCell ref="B32:C32"/>
    <mergeCell ref="D30:I30"/>
    <mergeCell ref="B33:C33"/>
    <mergeCell ref="D31:I31"/>
    <mergeCell ref="D32:I32"/>
    <mergeCell ref="B27:C27"/>
    <mergeCell ref="B23:C23"/>
    <mergeCell ref="B28:C28"/>
    <mergeCell ref="D27:I27"/>
    <mergeCell ref="B29:C29"/>
    <mergeCell ref="B30:C30"/>
    <mergeCell ref="B2:H2"/>
    <mergeCell ref="B7:I7"/>
    <mergeCell ref="B8:I8"/>
    <mergeCell ref="B22:C22"/>
    <mergeCell ref="D22:I22"/>
    <mergeCell ref="B24:C24"/>
    <mergeCell ref="D24:I24"/>
    <mergeCell ref="B25:C25"/>
    <mergeCell ref="D25:I25"/>
    <mergeCell ref="B3:I6"/>
    <mergeCell ref="B9:I9"/>
    <mergeCell ref="B10:I10"/>
    <mergeCell ref="B13:I13"/>
    <mergeCell ref="B14:I14"/>
    <mergeCell ref="B19:I19"/>
    <mergeCell ref="B16:I16"/>
    <mergeCell ref="B17:I17"/>
    <mergeCell ref="B18:I18"/>
    <mergeCell ref="B11:I11"/>
    <mergeCell ref="B15:I15"/>
    <mergeCell ref="B12:I12"/>
    <mergeCell ref="B20:I20"/>
    <mergeCell ref="B21:C21"/>
    <mergeCell ref="D21:I2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C000"/>
    <pageSetUpPr fitToPage="1"/>
  </sheetPr>
  <dimension ref="A1:AN151"/>
  <sheetViews>
    <sheetView showGridLines="0" zoomScaleNormal="100" zoomScaleSheetLayoutView="120" workbookViewId="0">
      <selection activeCell="B9" sqref="B9:F9"/>
    </sheetView>
  </sheetViews>
  <sheetFormatPr defaultColWidth="8.81640625" defaultRowHeight="14.5" x14ac:dyDescent="0.35"/>
  <cols>
    <col min="1" max="1" width="1.81640625" style="157" customWidth="1"/>
    <col min="2" max="2" width="4.453125" style="157" customWidth="1"/>
    <col min="3" max="3" width="8" style="157" customWidth="1"/>
    <col min="4" max="5" width="11.54296875" style="157" customWidth="1"/>
    <col min="6" max="6" width="38.54296875" style="157" customWidth="1"/>
    <col min="7" max="7" width="7.453125" style="157" customWidth="1"/>
    <col min="8" max="8" width="9.54296875" style="157" customWidth="1"/>
    <col min="9" max="9" width="30.453125" style="157" bestFit="1" customWidth="1"/>
    <col min="10" max="10" width="2.1796875" style="157" customWidth="1"/>
    <col min="11" max="15" width="9.1796875" style="160" customWidth="1"/>
    <col min="16" max="40" width="8.81640625" style="160"/>
    <col min="41" max="16384" width="8.81640625" style="159"/>
  </cols>
  <sheetData>
    <row r="1" spans="1:10" ht="9" customHeight="1" thickBot="1" x14ac:dyDescent="0.4">
      <c r="A1" s="194"/>
      <c r="B1" s="194"/>
      <c r="C1" s="194"/>
      <c r="D1" s="194"/>
      <c r="E1" s="194"/>
      <c r="F1" s="194"/>
      <c r="G1" s="194"/>
      <c r="H1" s="194"/>
      <c r="I1" s="194"/>
    </row>
    <row r="2" spans="1:10" ht="42.75" customHeight="1" thickBot="1" x14ac:dyDescent="0.4">
      <c r="A2" s="194"/>
      <c r="B2" s="195"/>
      <c r="C2" s="196"/>
      <c r="D2" s="543" t="s">
        <v>550</v>
      </c>
      <c r="E2" s="543"/>
      <c r="F2" s="543"/>
      <c r="G2" s="543"/>
      <c r="H2" s="543"/>
      <c r="I2" s="197" t="s">
        <v>551</v>
      </c>
    </row>
    <row r="3" spans="1:10" ht="15" customHeight="1" x14ac:dyDescent="0.35">
      <c r="A3" s="194"/>
      <c r="B3" s="544" t="s">
        <v>1</v>
      </c>
      <c r="C3" s="545"/>
      <c r="D3" s="545"/>
      <c r="E3" s="548" t="s">
        <v>1032</v>
      </c>
      <c r="F3" s="548"/>
      <c r="G3" s="548"/>
      <c r="H3" s="548"/>
      <c r="I3" s="549"/>
    </row>
    <row r="4" spans="1:10" x14ac:dyDescent="0.35">
      <c r="A4" s="194"/>
      <c r="B4" s="546" t="s">
        <v>552</v>
      </c>
      <c r="C4" s="547"/>
      <c r="D4" s="547"/>
      <c r="E4" s="550" t="s">
        <v>1033</v>
      </c>
      <c r="F4" s="550"/>
      <c r="G4" s="550"/>
      <c r="H4" s="550"/>
      <c r="I4" s="551"/>
    </row>
    <row r="5" spans="1:10" s="174" customFormat="1" ht="24.75" hidden="1" customHeight="1" thickBot="1" x14ac:dyDescent="0.35">
      <c r="A5" s="198"/>
      <c r="B5" s="554" t="s">
        <v>553</v>
      </c>
      <c r="C5" s="555"/>
      <c r="D5" s="555"/>
      <c r="E5" s="555"/>
      <c r="F5" s="555"/>
      <c r="G5" s="555"/>
      <c r="H5" s="555"/>
      <c r="I5" s="199">
        <f>COUNTIF(G9:G15,"Yes")+COUNTIF(G9:G15,"N/A")+COUNTIF(G17:G18,"Yes")+COUNTIF(G17:G18,"N/A")</f>
        <v>9</v>
      </c>
      <c r="J5" s="173"/>
    </row>
    <row r="6" spans="1:10" s="174" customFormat="1" ht="43.5" customHeight="1" thickBot="1" x14ac:dyDescent="0.35">
      <c r="A6" s="198"/>
      <c r="B6" s="556"/>
      <c r="C6" s="557"/>
      <c r="D6" s="557"/>
      <c r="E6" s="557"/>
      <c r="F6" s="557"/>
      <c r="G6" s="557"/>
      <c r="H6" s="557"/>
      <c r="I6" s="200" t="str">
        <f>IF(I5=9,"You may promote ticket status to 'For CAB Approval'","You still have incomplete item/s")</f>
        <v>You may promote ticket status to 'For CAB Approval'</v>
      </c>
      <c r="J6" s="173"/>
    </row>
    <row r="7" spans="1:10" s="160" customFormat="1" ht="26.25" customHeight="1" x14ac:dyDescent="0.35">
      <c r="A7" s="194"/>
      <c r="B7" s="561" t="s">
        <v>554</v>
      </c>
      <c r="C7" s="562"/>
      <c r="D7" s="562"/>
      <c r="E7" s="562"/>
      <c r="F7" s="563"/>
      <c r="G7" s="552" t="s">
        <v>555</v>
      </c>
      <c r="H7" s="553"/>
      <c r="I7" s="201" t="s">
        <v>10</v>
      </c>
      <c r="J7" s="157"/>
    </row>
    <row r="8" spans="1:10" s="160" customFormat="1" ht="12.75" customHeight="1" x14ac:dyDescent="0.35">
      <c r="A8" s="194"/>
      <c r="B8" s="567" t="s">
        <v>556</v>
      </c>
      <c r="C8" s="568"/>
      <c r="D8" s="568"/>
      <c r="E8" s="568"/>
      <c r="F8" s="568"/>
      <c r="G8" s="568"/>
      <c r="H8" s="568"/>
      <c r="I8" s="569"/>
      <c r="J8" s="157"/>
    </row>
    <row r="9" spans="1:10" s="160" customFormat="1" ht="30" customHeight="1" x14ac:dyDescent="0.35">
      <c r="A9" s="157"/>
      <c r="B9" s="540" t="s">
        <v>557</v>
      </c>
      <c r="C9" s="541"/>
      <c r="D9" s="541"/>
      <c r="E9" s="541"/>
      <c r="F9" s="542"/>
      <c r="G9" s="538" t="s">
        <v>130</v>
      </c>
      <c r="H9" s="539"/>
      <c r="I9" s="203"/>
      <c r="J9" s="157"/>
    </row>
    <row r="10" spans="1:10" s="160" customFormat="1" ht="42.75" customHeight="1" x14ac:dyDescent="0.35">
      <c r="A10" s="157"/>
      <c r="B10" s="540" t="s">
        <v>558</v>
      </c>
      <c r="C10" s="541"/>
      <c r="D10" s="541"/>
      <c r="E10" s="541"/>
      <c r="F10" s="542"/>
      <c r="G10" s="538" t="s">
        <v>130</v>
      </c>
      <c r="H10" s="539"/>
      <c r="I10" s="203"/>
      <c r="J10" s="157"/>
    </row>
    <row r="11" spans="1:10" s="160" customFormat="1" ht="45.75" customHeight="1" x14ac:dyDescent="0.35">
      <c r="A11" s="157"/>
      <c r="B11" s="535" t="s">
        <v>559</v>
      </c>
      <c r="C11" s="536"/>
      <c r="D11" s="536"/>
      <c r="E11" s="536"/>
      <c r="F11" s="537"/>
      <c r="G11" s="538" t="s">
        <v>130</v>
      </c>
      <c r="H11" s="539"/>
      <c r="I11" s="202" t="s">
        <v>560</v>
      </c>
      <c r="J11" s="157"/>
    </row>
    <row r="12" spans="1:10" s="160" customFormat="1" ht="42.75" customHeight="1" x14ac:dyDescent="0.35">
      <c r="A12" s="157"/>
      <c r="B12" s="570" t="s">
        <v>561</v>
      </c>
      <c r="C12" s="536"/>
      <c r="D12" s="536"/>
      <c r="E12" s="536"/>
      <c r="F12" s="537"/>
      <c r="G12" s="538" t="s">
        <v>138</v>
      </c>
      <c r="H12" s="539"/>
      <c r="I12" s="202" t="s">
        <v>560</v>
      </c>
      <c r="J12" s="157"/>
    </row>
    <row r="13" spans="1:10" s="160" customFormat="1" ht="45.65" customHeight="1" x14ac:dyDescent="0.35">
      <c r="A13" s="157"/>
      <c r="B13" s="535" t="s">
        <v>562</v>
      </c>
      <c r="C13" s="536"/>
      <c r="D13" s="536"/>
      <c r="E13" s="536"/>
      <c r="F13" s="537"/>
      <c r="G13" s="538" t="s">
        <v>138</v>
      </c>
      <c r="H13" s="539"/>
      <c r="I13" s="202" t="s">
        <v>560</v>
      </c>
      <c r="J13" s="157"/>
    </row>
    <row r="14" spans="1:10" s="160" customFormat="1" ht="68.25" customHeight="1" x14ac:dyDescent="0.35">
      <c r="A14" s="157"/>
      <c r="B14" s="535" t="s">
        <v>563</v>
      </c>
      <c r="C14" s="536"/>
      <c r="D14" s="536"/>
      <c r="E14" s="536"/>
      <c r="F14" s="537"/>
      <c r="G14" s="538" t="s">
        <v>130</v>
      </c>
      <c r="H14" s="539"/>
      <c r="I14" s="202" t="s">
        <v>560</v>
      </c>
      <c r="J14" s="157"/>
    </row>
    <row r="15" spans="1:10" s="160" customFormat="1" ht="54.75" customHeight="1" x14ac:dyDescent="0.35">
      <c r="A15" s="157"/>
      <c r="B15" s="564" t="s">
        <v>564</v>
      </c>
      <c r="C15" s="565"/>
      <c r="D15" s="565"/>
      <c r="E15" s="565"/>
      <c r="F15" s="566"/>
      <c r="G15" s="538" t="s">
        <v>138</v>
      </c>
      <c r="H15" s="539"/>
      <c r="I15" s="202" t="s">
        <v>560</v>
      </c>
      <c r="J15" s="157"/>
    </row>
    <row r="16" spans="1:10" s="160" customFormat="1" ht="12.75" customHeight="1" x14ac:dyDescent="0.35">
      <c r="A16" s="157"/>
      <c r="B16" s="567" t="s">
        <v>565</v>
      </c>
      <c r="C16" s="568"/>
      <c r="D16" s="568"/>
      <c r="E16" s="568"/>
      <c r="F16" s="568"/>
      <c r="G16" s="568"/>
      <c r="H16" s="568"/>
      <c r="I16" s="569"/>
      <c r="J16" s="157"/>
    </row>
    <row r="17" spans="1:10" s="160" customFormat="1" ht="27.75" customHeight="1" x14ac:dyDescent="0.35">
      <c r="A17" s="157"/>
      <c r="B17" s="564" t="s">
        <v>566</v>
      </c>
      <c r="C17" s="536"/>
      <c r="D17" s="536"/>
      <c r="E17" s="536"/>
      <c r="F17" s="537"/>
      <c r="G17" s="538" t="s">
        <v>130</v>
      </c>
      <c r="H17" s="539"/>
      <c r="I17" s="202" t="s">
        <v>567</v>
      </c>
      <c r="J17" s="157"/>
    </row>
    <row r="18" spans="1:10" s="160" customFormat="1" ht="32.25" customHeight="1" x14ac:dyDescent="0.35">
      <c r="A18" s="172"/>
      <c r="B18" s="564" t="s">
        <v>568</v>
      </c>
      <c r="C18" s="565"/>
      <c r="D18" s="565"/>
      <c r="E18" s="565"/>
      <c r="F18" s="566"/>
      <c r="G18" s="538" t="s">
        <v>130</v>
      </c>
      <c r="H18" s="539"/>
      <c r="I18" s="202" t="s">
        <v>569</v>
      </c>
      <c r="J18" s="157"/>
    </row>
    <row r="19" spans="1:10" s="160" customFormat="1" ht="15" thickBot="1" x14ac:dyDescent="0.4">
      <c r="A19" s="157"/>
      <c r="B19" s="558" t="s">
        <v>570</v>
      </c>
      <c r="C19" s="559"/>
      <c r="D19" s="559"/>
      <c r="E19" s="559"/>
      <c r="F19" s="559"/>
      <c r="G19" s="559"/>
      <c r="H19" s="559"/>
      <c r="I19" s="560"/>
      <c r="J19" s="157"/>
    </row>
    <row r="20" spans="1:10" s="160" customFormat="1" x14ac:dyDescent="0.35">
      <c r="A20" s="157"/>
      <c r="B20" s="170"/>
      <c r="C20" s="170"/>
      <c r="D20" s="170"/>
      <c r="E20" s="170"/>
      <c r="F20" s="170"/>
      <c r="G20" s="170"/>
      <c r="H20" s="170"/>
      <c r="I20" s="170"/>
      <c r="J20" s="157"/>
    </row>
    <row r="21" spans="1:10" s="160" customFormat="1" x14ac:dyDescent="0.35">
      <c r="B21" s="171"/>
      <c r="C21" s="171"/>
      <c r="D21" s="171"/>
      <c r="E21" s="171"/>
      <c r="F21" s="171"/>
      <c r="G21" s="171"/>
      <c r="H21" s="171"/>
      <c r="I21" s="171"/>
    </row>
    <row r="22" spans="1:10" s="160" customFormat="1" x14ac:dyDescent="0.35">
      <c r="B22" s="171"/>
      <c r="C22" s="171"/>
      <c r="D22" s="171"/>
      <c r="E22" s="171"/>
      <c r="F22" s="171"/>
      <c r="G22" s="171"/>
      <c r="H22" s="171"/>
      <c r="I22" s="171"/>
    </row>
    <row r="23" spans="1:10" s="160" customFormat="1" x14ac:dyDescent="0.35">
      <c r="B23" s="171"/>
      <c r="C23" s="171"/>
      <c r="D23" s="171"/>
      <c r="E23" s="171"/>
      <c r="F23" s="171"/>
      <c r="G23" s="171"/>
      <c r="H23" s="171"/>
      <c r="I23" s="171"/>
    </row>
    <row r="24" spans="1:10" s="160" customFormat="1" x14ac:dyDescent="0.35">
      <c r="B24" s="171"/>
      <c r="C24" s="171"/>
      <c r="D24" s="171"/>
      <c r="E24" s="171"/>
      <c r="F24" s="171"/>
      <c r="G24" s="171"/>
      <c r="H24" s="171"/>
      <c r="I24" s="171"/>
    </row>
    <row r="25" spans="1:10" s="160" customFormat="1" x14ac:dyDescent="0.35">
      <c r="B25" s="171"/>
      <c r="C25" s="171"/>
      <c r="D25" s="171"/>
      <c r="E25" s="171"/>
      <c r="F25" s="171"/>
      <c r="G25" s="171"/>
      <c r="H25" s="171"/>
      <c r="I25" s="171"/>
    </row>
    <row r="26" spans="1:10" s="160" customFormat="1" x14ac:dyDescent="0.35">
      <c r="B26" s="171"/>
      <c r="C26" s="171"/>
      <c r="D26" s="171"/>
      <c r="E26" s="171"/>
      <c r="F26" s="171"/>
      <c r="G26" s="171"/>
      <c r="H26" s="171"/>
      <c r="I26" s="171"/>
    </row>
    <row r="27" spans="1:10" s="160" customFormat="1" x14ac:dyDescent="0.35">
      <c r="B27" s="171"/>
      <c r="C27" s="171"/>
      <c r="D27" s="171"/>
      <c r="E27" s="171"/>
      <c r="F27" s="171"/>
      <c r="G27" s="171"/>
      <c r="H27" s="171"/>
      <c r="I27" s="171"/>
    </row>
    <row r="28" spans="1:10" s="160" customFormat="1" x14ac:dyDescent="0.35">
      <c r="B28" s="171"/>
      <c r="C28" s="171"/>
      <c r="D28" s="171"/>
      <c r="E28" s="171"/>
      <c r="F28" s="171"/>
      <c r="G28" s="171"/>
      <c r="H28" s="171"/>
      <c r="I28" s="171"/>
    </row>
    <row r="29" spans="1:10" s="160" customFormat="1" x14ac:dyDescent="0.35">
      <c r="B29" s="171"/>
      <c r="C29" s="171"/>
      <c r="D29" s="171"/>
      <c r="E29" s="171"/>
      <c r="F29" s="171"/>
      <c r="G29" s="171"/>
      <c r="H29" s="171"/>
      <c r="I29" s="171"/>
    </row>
    <row r="30" spans="1:10" s="160" customFormat="1" x14ac:dyDescent="0.35">
      <c r="B30" s="171"/>
      <c r="C30" s="171"/>
      <c r="D30" s="171"/>
      <c r="E30" s="171"/>
      <c r="F30" s="171"/>
      <c r="G30" s="171"/>
      <c r="H30" s="171"/>
      <c r="I30" s="171"/>
    </row>
    <row r="31" spans="1:10" s="160" customFormat="1" x14ac:dyDescent="0.35">
      <c r="B31" s="171"/>
      <c r="C31" s="171"/>
      <c r="D31" s="171"/>
      <c r="E31" s="171"/>
      <c r="F31" s="171"/>
      <c r="G31" s="171"/>
      <c r="H31" s="171"/>
      <c r="I31" s="171"/>
    </row>
    <row r="32" spans="1:10" s="160" customFormat="1" x14ac:dyDescent="0.35">
      <c r="B32" s="171"/>
      <c r="C32" s="171"/>
      <c r="D32" s="171"/>
      <c r="E32" s="171"/>
      <c r="F32" s="171"/>
      <c r="G32" s="171"/>
      <c r="H32" s="171"/>
      <c r="I32" s="171"/>
    </row>
    <row r="33" spans="2:9" s="160" customFormat="1" x14ac:dyDescent="0.35">
      <c r="B33" s="171"/>
      <c r="C33" s="171"/>
      <c r="D33" s="171"/>
      <c r="E33" s="171"/>
      <c r="F33" s="171"/>
      <c r="G33" s="171"/>
      <c r="H33" s="171"/>
      <c r="I33" s="171"/>
    </row>
    <row r="34" spans="2:9" s="160" customFormat="1" x14ac:dyDescent="0.35">
      <c r="B34" s="171"/>
      <c r="C34" s="171"/>
      <c r="D34" s="171"/>
      <c r="E34" s="171"/>
      <c r="F34" s="171"/>
      <c r="G34" s="171"/>
      <c r="H34" s="171"/>
      <c r="I34" s="171"/>
    </row>
    <row r="35" spans="2:9" s="160" customFormat="1" x14ac:dyDescent="0.35">
      <c r="B35" s="171"/>
      <c r="C35" s="171"/>
      <c r="D35" s="171"/>
      <c r="E35" s="171"/>
      <c r="F35" s="171"/>
      <c r="G35" s="171"/>
      <c r="H35" s="171"/>
      <c r="I35" s="171"/>
    </row>
    <row r="36" spans="2:9" s="160" customFormat="1" x14ac:dyDescent="0.35">
      <c r="B36" s="171"/>
      <c r="C36" s="171"/>
      <c r="D36" s="171"/>
      <c r="E36" s="171"/>
      <c r="F36" s="171"/>
      <c r="G36" s="171"/>
      <c r="H36" s="171"/>
      <c r="I36" s="171"/>
    </row>
    <row r="37" spans="2:9" s="160" customFormat="1" x14ac:dyDescent="0.35">
      <c r="B37" s="171"/>
      <c r="C37" s="171"/>
      <c r="D37" s="171"/>
      <c r="E37" s="171"/>
      <c r="F37" s="171"/>
      <c r="G37" s="171"/>
      <c r="H37" s="171"/>
      <c r="I37" s="171"/>
    </row>
    <row r="38" spans="2:9" s="160" customFormat="1" x14ac:dyDescent="0.35">
      <c r="B38" s="171"/>
      <c r="C38" s="171"/>
      <c r="D38" s="171"/>
      <c r="E38" s="171"/>
      <c r="F38" s="171"/>
      <c r="G38" s="171"/>
      <c r="H38" s="171"/>
      <c r="I38" s="171"/>
    </row>
    <row r="39" spans="2:9" s="160" customFormat="1" x14ac:dyDescent="0.35">
      <c r="B39" s="171"/>
      <c r="C39" s="171"/>
      <c r="D39" s="171"/>
      <c r="E39" s="171"/>
      <c r="F39" s="171"/>
      <c r="G39" s="171"/>
      <c r="H39" s="171"/>
      <c r="I39" s="171"/>
    </row>
    <row r="40" spans="2:9" s="160" customFormat="1" x14ac:dyDescent="0.35"/>
    <row r="41" spans="2:9" s="160" customFormat="1" x14ac:dyDescent="0.35"/>
    <row r="42" spans="2:9" s="160" customFormat="1" x14ac:dyDescent="0.35"/>
    <row r="43" spans="2:9" s="160" customFormat="1" x14ac:dyDescent="0.35"/>
    <row r="44" spans="2:9" s="160" customFormat="1" x14ac:dyDescent="0.35"/>
    <row r="45" spans="2:9" s="160" customFormat="1" x14ac:dyDescent="0.35"/>
    <row r="46" spans="2:9" s="160" customFormat="1" x14ac:dyDescent="0.35"/>
    <row r="47" spans="2:9" s="160" customFormat="1" x14ac:dyDescent="0.35"/>
    <row r="48" spans="2:9" s="160" customFormat="1" x14ac:dyDescent="0.35"/>
    <row r="49" s="160" customFormat="1" x14ac:dyDescent="0.35"/>
    <row r="50" s="160" customFormat="1" x14ac:dyDescent="0.35"/>
    <row r="51" s="160" customFormat="1" x14ac:dyDescent="0.35"/>
    <row r="52" s="160" customFormat="1" x14ac:dyDescent="0.35"/>
    <row r="53" s="160" customFormat="1" x14ac:dyDescent="0.35"/>
    <row r="54" s="160" customFormat="1" x14ac:dyDescent="0.35"/>
    <row r="55" s="160" customFormat="1" x14ac:dyDescent="0.35"/>
    <row r="56" s="160" customFormat="1" x14ac:dyDescent="0.35"/>
    <row r="57" s="160" customFormat="1" x14ac:dyDescent="0.35"/>
    <row r="58" s="160" customFormat="1" x14ac:dyDescent="0.35"/>
    <row r="59" s="160" customFormat="1" x14ac:dyDescent="0.35"/>
    <row r="60" s="160" customFormat="1" x14ac:dyDescent="0.35"/>
    <row r="61" s="160" customFormat="1" x14ac:dyDescent="0.35"/>
    <row r="62" s="160" customFormat="1" x14ac:dyDescent="0.35"/>
    <row r="63" s="160" customFormat="1" x14ac:dyDescent="0.35"/>
    <row r="64" s="160" customFormat="1" x14ac:dyDescent="0.35"/>
    <row r="65" s="160" customFormat="1" x14ac:dyDescent="0.35"/>
    <row r="66" s="160" customFormat="1" x14ac:dyDescent="0.35"/>
    <row r="67" s="160" customFormat="1" x14ac:dyDescent="0.35"/>
    <row r="68" s="160" customFormat="1" x14ac:dyDescent="0.35"/>
    <row r="69" s="160" customFormat="1" x14ac:dyDescent="0.35"/>
    <row r="70" s="160" customFormat="1" x14ac:dyDescent="0.35"/>
    <row r="71" s="160" customFormat="1" x14ac:dyDescent="0.35"/>
    <row r="72" s="160" customFormat="1" x14ac:dyDescent="0.35"/>
    <row r="73" s="160" customFormat="1" x14ac:dyDescent="0.35"/>
    <row r="74" s="160" customFormat="1" x14ac:dyDescent="0.35"/>
    <row r="75" s="160" customFormat="1" x14ac:dyDescent="0.35"/>
    <row r="76" s="160" customFormat="1" x14ac:dyDescent="0.35"/>
    <row r="77" s="160" customFormat="1" x14ac:dyDescent="0.35"/>
    <row r="78" s="160" customFormat="1" x14ac:dyDescent="0.35"/>
    <row r="79" s="160" customFormat="1" x14ac:dyDescent="0.35"/>
    <row r="80" s="160" customFormat="1" x14ac:dyDescent="0.35"/>
    <row r="81" s="160" customFormat="1" x14ac:dyDescent="0.35"/>
    <row r="82" s="160" customFormat="1" x14ac:dyDescent="0.35"/>
    <row r="83" s="160" customFormat="1" x14ac:dyDescent="0.35"/>
    <row r="84" s="160" customFormat="1" x14ac:dyDescent="0.35"/>
    <row r="85" s="160" customFormat="1" x14ac:dyDescent="0.35"/>
    <row r="86" s="160" customFormat="1" x14ac:dyDescent="0.35"/>
    <row r="87" s="160" customFormat="1" x14ac:dyDescent="0.35"/>
    <row r="88" s="160" customFormat="1" x14ac:dyDescent="0.35"/>
    <row r="89" s="160" customFormat="1" x14ac:dyDescent="0.35"/>
    <row r="90" s="160" customFormat="1" x14ac:dyDescent="0.35"/>
    <row r="91" s="160" customFormat="1" x14ac:dyDescent="0.35"/>
    <row r="92" s="160" customFormat="1" x14ac:dyDescent="0.35"/>
    <row r="93" s="160" customFormat="1" x14ac:dyDescent="0.35"/>
    <row r="94" s="160" customFormat="1" x14ac:dyDescent="0.35"/>
    <row r="95" s="160" customFormat="1" x14ac:dyDescent="0.35"/>
    <row r="96" s="160" customFormat="1" x14ac:dyDescent="0.35"/>
    <row r="97" s="160" customFormat="1" x14ac:dyDescent="0.35"/>
    <row r="98" s="160" customFormat="1" x14ac:dyDescent="0.35"/>
    <row r="99" s="160" customFormat="1" x14ac:dyDescent="0.35"/>
    <row r="100" s="160" customFormat="1" x14ac:dyDescent="0.35"/>
    <row r="101" s="160" customFormat="1" x14ac:dyDescent="0.35"/>
    <row r="102" s="160" customFormat="1" x14ac:dyDescent="0.35"/>
    <row r="103" s="160" customFormat="1" x14ac:dyDescent="0.35"/>
    <row r="104" s="160" customFormat="1" x14ac:dyDescent="0.35"/>
    <row r="105" s="160" customFormat="1" x14ac:dyDescent="0.35"/>
    <row r="106" s="160" customFormat="1" x14ac:dyDescent="0.35"/>
    <row r="107" s="160" customFormat="1" x14ac:dyDescent="0.35"/>
    <row r="108" s="160" customFormat="1" x14ac:dyDescent="0.35"/>
    <row r="109" s="160" customFormat="1" x14ac:dyDescent="0.35"/>
    <row r="110" s="160" customFormat="1" x14ac:dyDescent="0.35"/>
    <row r="111" s="160" customFormat="1" x14ac:dyDescent="0.35"/>
    <row r="112" s="160" customFormat="1" x14ac:dyDescent="0.35"/>
    <row r="113" s="160" customFormat="1" x14ac:dyDescent="0.35"/>
    <row r="114" s="160" customFormat="1" x14ac:dyDescent="0.35"/>
    <row r="115" s="160" customFormat="1" x14ac:dyDescent="0.35"/>
    <row r="116" s="160" customFormat="1" x14ac:dyDescent="0.35"/>
    <row r="117" s="160" customFormat="1" x14ac:dyDescent="0.35"/>
    <row r="118" s="160" customFormat="1" x14ac:dyDescent="0.35"/>
    <row r="119" s="160" customFormat="1" x14ac:dyDescent="0.35"/>
    <row r="120" s="160" customFormat="1" x14ac:dyDescent="0.35"/>
    <row r="121" s="160" customFormat="1" x14ac:dyDescent="0.35"/>
    <row r="122" s="160" customFormat="1" x14ac:dyDescent="0.35"/>
    <row r="123" s="160" customFormat="1" x14ac:dyDescent="0.35"/>
    <row r="124" s="160" customFormat="1" x14ac:dyDescent="0.35"/>
    <row r="125" s="160" customFormat="1" x14ac:dyDescent="0.35"/>
    <row r="126" s="160" customFormat="1" x14ac:dyDescent="0.35"/>
    <row r="127" s="160" customFormat="1" x14ac:dyDescent="0.35"/>
    <row r="128" s="160" customFormat="1" x14ac:dyDescent="0.35"/>
    <row r="129" s="160" customFormat="1" x14ac:dyDescent="0.35"/>
    <row r="130" s="160" customFormat="1" x14ac:dyDescent="0.35"/>
    <row r="131" s="160" customFormat="1" x14ac:dyDescent="0.35"/>
    <row r="132" s="160" customFormat="1" x14ac:dyDescent="0.35"/>
    <row r="133" s="160" customFormat="1" x14ac:dyDescent="0.35"/>
    <row r="134" s="160" customFormat="1" x14ac:dyDescent="0.35"/>
    <row r="135" s="160" customFormat="1" x14ac:dyDescent="0.35"/>
    <row r="136" s="160" customFormat="1" x14ac:dyDescent="0.35"/>
    <row r="137" s="160" customFormat="1" x14ac:dyDescent="0.35"/>
    <row r="138" s="160" customFormat="1" x14ac:dyDescent="0.35"/>
    <row r="139" s="160" customFormat="1" x14ac:dyDescent="0.35"/>
    <row r="140" s="160" customFormat="1" x14ac:dyDescent="0.35"/>
    <row r="141" s="160" customFormat="1" x14ac:dyDescent="0.35"/>
    <row r="142" s="160" customFormat="1" x14ac:dyDescent="0.35"/>
    <row r="143" s="160" customFormat="1" x14ac:dyDescent="0.35"/>
    <row r="144" s="160" customFormat="1" x14ac:dyDescent="0.35"/>
    <row r="145" s="160" customFormat="1" x14ac:dyDescent="0.35"/>
    <row r="146" s="160" customFormat="1" x14ac:dyDescent="0.35"/>
    <row r="147" s="160" customFormat="1" x14ac:dyDescent="0.35"/>
    <row r="148" s="160" customFormat="1" x14ac:dyDescent="0.35"/>
    <row r="149" s="160" customFormat="1" x14ac:dyDescent="0.35"/>
    <row r="150" s="160" customFormat="1" x14ac:dyDescent="0.35"/>
    <row r="151" s="160" customFormat="1" x14ac:dyDescent="0.35"/>
  </sheetData>
  <mergeCells count="29">
    <mergeCell ref="B19:I19"/>
    <mergeCell ref="B7:F7"/>
    <mergeCell ref="G18:H18"/>
    <mergeCell ref="B18:F18"/>
    <mergeCell ref="G12:H12"/>
    <mergeCell ref="B8:I8"/>
    <mergeCell ref="B11:F11"/>
    <mergeCell ref="B12:F12"/>
    <mergeCell ref="G17:H17"/>
    <mergeCell ref="B17:F17"/>
    <mergeCell ref="G14:H14"/>
    <mergeCell ref="G11:H11"/>
    <mergeCell ref="B16:I16"/>
    <mergeCell ref="B14:F14"/>
    <mergeCell ref="B15:F15"/>
    <mergeCell ref="G15:H15"/>
    <mergeCell ref="B13:F13"/>
    <mergeCell ref="G13:H13"/>
    <mergeCell ref="B10:F10"/>
    <mergeCell ref="G10:H10"/>
    <mergeCell ref="D2:H2"/>
    <mergeCell ref="B3:D3"/>
    <mergeCell ref="B4:D4"/>
    <mergeCell ref="E3:I3"/>
    <mergeCell ref="E4:I4"/>
    <mergeCell ref="G7:H7"/>
    <mergeCell ref="B9:F9"/>
    <mergeCell ref="G9:H9"/>
    <mergeCell ref="B5:H6"/>
  </mergeCells>
  <conditionalFormatting sqref="I6">
    <cfRule type="expression" dxfId="67" priority="9">
      <formula>$I$5=9</formula>
    </cfRule>
    <cfRule type="cellIs" dxfId="66" priority="10" operator="notEqual">
      <formula>8</formula>
    </cfRule>
  </conditionalFormatting>
  <conditionalFormatting sqref="G9:H15">
    <cfRule type="cellIs" dxfId="65" priority="7" operator="equal">
      <formula>"N/A"</formula>
    </cfRule>
    <cfRule type="cellIs" dxfId="64" priority="8" operator="equal">
      <formula>"Yes"</formula>
    </cfRule>
  </conditionalFormatting>
  <conditionalFormatting sqref="G17:H18">
    <cfRule type="cellIs" dxfId="63" priority="5" operator="equal">
      <formula>"N/A"</formula>
    </cfRule>
    <cfRule type="cellIs" dxfId="62" priority="6" operator="equal">
      <formula>"Yes"</formula>
    </cfRule>
  </conditionalFormatting>
  <dataValidations count="1">
    <dataValidation type="list" showInputMessage="1" showErrorMessage="1" sqref="G9:H15 G17:H18" xr:uid="{00000000-0002-0000-0600-000000000000}">
      <formula1>"Yes, N/A"</formula1>
    </dataValidation>
  </dataValidations>
  <pageMargins left="0.7" right="0.7" top="0.75" bottom="0.75" header="0.3" footer="0.3"/>
  <pageSetup scale="94" orientation="landscape" r:id="rId1"/>
  <rowBreaks count="1" manualBreakCount="1">
    <brk id="20" min="1" max="18" man="1"/>
  </rowBreaks>
  <customProperties>
    <customPr name="EpmWorksheetKeyString_GUID" r:id="rId2"/>
  </customProperties>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tabColor rgb="FFFFC000"/>
  </sheetPr>
  <dimension ref="A1:AG428"/>
  <sheetViews>
    <sheetView showGridLines="0" showZeros="0" tabSelected="1" zoomScale="95" zoomScaleNormal="95" zoomScaleSheetLayoutView="100" workbookViewId="0">
      <selection activeCell="E4" sqref="E4:G4"/>
    </sheetView>
  </sheetViews>
  <sheetFormatPr defaultColWidth="9.1796875" defaultRowHeight="14.5" x14ac:dyDescent="0.35"/>
  <cols>
    <col min="1" max="1" width="1.81640625" style="176" customWidth="1"/>
    <col min="2" max="2" width="29" style="176" customWidth="1"/>
    <col min="3" max="3" width="29.453125" style="176" customWidth="1"/>
    <col min="4" max="4" width="19.1796875" style="176" bestFit="1" customWidth="1"/>
    <col min="5" max="5" width="27.453125" style="176" bestFit="1" customWidth="1"/>
    <col min="6" max="7" width="25.54296875" style="176" customWidth="1"/>
    <col min="8" max="8" width="1.54296875" style="177" customWidth="1"/>
    <col min="9" max="9" width="9.1796875" style="177" hidden="1" customWidth="1"/>
    <col min="10" max="10" width="0.453125" style="177" hidden="1" customWidth="1"/>
    <col min="11" max="21" width="9.1796875" style="177" hidden="1" customWidth="1"/>
    <col min="22" max="22" width="27.1796875" style="177" customWidth="1"/>
    <col min="23" max="16384" width="9.1796875" style="177"/>
  </cols>
  <sheetData>
    <row r="1" spans="1:22" ht="9.75" customHeight="1" thickBot="1" x14ac:dyDescent="0.4">
      <c r="A1" s="330"/>
      <c r="B1" s="330"/>
      <c r="C1" s="330"/>
      <c r="D1" s="330"/>
      <c r="E1" s="330"/>
      <c r="F1" s="330"/>
      <c r="G1" s="330"/>
      <c r="H1" s="331"/>
      <c r="I1" s="331"/>
      <c r="J1" s="331"/>
      <c r="K1" s="331"/>
      <c r="L1" s="331"/>
      <c r="M1" s="331"/>
      <c r="N1" s="331"/>
      <c r="O1" s="331"/>
      <c r="P1" s="331"/>
      <c r="Q1" s="331"/>
      <c r="R1" s="331"/>
      <c r="S1" s="331"/>
      <c r="T1" s="331"/>
      <c r="U1" s="331"/>
      <c r="V1" s="332"/>
    </row>
    <row r="2" spans="1:22" ht="42" customHeight="1" thickBot="1" x14ac:dyDescent="0.4">
      <c r="A2" s="330"/>
      <c r="B2" s="195"/>
      <c r="C2" s="543" t="s">
        <v>571</v>
      </c>
      <c r="D2" s="543"/>
      <c r="E2" s="543"/>
      <c r="F2" s="593"/>
      <c r="G2" s="216" t="s">
        <v>572</v>
      </c>
      <c r="H2" s="331"/>
      <c r="I2" s="333"/>
      <c r="J2" s="334"/>
      <c r="K2" s="334"/>
      <c r="L2" s="334"/>
      <c r="M2" s="334"/>
      <c r="N2" s="334"/>
      <c r="O2" s="334"/>
      <c r="P2" s="334"/>
      <c r="Q2" s="334"/>
      <c r="R2" s="334"/>
      <c r="S2" s="334"/>
      <c r="T2" s="334"/>
      <c r="U2" s="334"/>
      <c r="V2" s="332"/>
    </row>
    <row r="3" spans="1:22" ht="16" thickBot="1" x14ac:dyDescent="0.4">
      <c r="A3" s="330"/>
      <c r="B3" s="605" t="s">
        <v>573</v>
      </c>
      <c r="C3" s="606"/>
      <c r="D3" s="606"/>
      <c r="E3" s="606"/>
      <c r="F3" s="606"/>
      <c r="G3" s="607"/>
      <c r="H3" s="335"/>
      <c r="I3" s="336"/>
      <c r="J3" s="334"/>
      <c r="K3" s="334"/>
      <c r="L3" s="334"/>
      <c r="M3" s="334"/>
      <c r="N3" s="334"/>
      <c r="O3" s="334"/>
      <c r="P3" s="334"/>
      <c r="Q3" s="334"/>
      <c r="R3" s="334"/>
      <c r="S3" s="334"/>
      <c r="T3" s="334"/>
      <c r="U3" s="334"/>
      <c r="V3" s="332"/>
    </row>
    <row r="4" spans="1:22" ht="19.5" customHeight="1" x14ac:dyDescent="0.35">
      <c r="A4" s="331"/>
      <c r="B4" s="280" t="s">
        <v>60</v>
      </c>
      <c r="C4" s="204" t="s">
        <v>1032</v>
      </c>
      <c r="D4" s="337" t="s">
        <v>62</v>
      </c>
      <c r="E4" s="618" t="s">
        <v>1033</v>
      </c>
      <c r="F4" s="619"/>
      <c r="G4" s="620"/>
      <c r="H4" s="331"/>
      <c r="I4" s="333"/>
      <c r="J4" s="334"/>
      <c r="K4" s="334"/>
      <c r="L4" s="334"/>
      <c r="M4" s="334"/>
      <c r="N4" s="334"/>
      <c r="O4" s="334"/>
      <c r="P4" s="334"/>
      <c r="Q4" s="334"/>
      <c r="R4" s="334"/>
      <c r="S4" s="334"/>
      <c r="T4" s="334"/>
      <c r="U4" s="334"/>
      <c r="V4" s="338"/>
    </row>
    <row r="5" spans="1:22" ht="19.5" customHeight="1" x14ac:dyDescent="0.35">
      <c r="A5" s="331"/>
      <c r="B5" s="339" t="s">
        <v>574</v>
      </c>
      <c r="C5" s="283" t="s">
        <v>575</v>
      </c>
      <c r="D5" s="345" t="s">
        <v>472</v>
      </c>
      <c r="E5" s="340" t="s">
        <v>368</v>
      </c>
      <c r="F5" s="345" t="s">
        <v>67</v>
      </c>
      <c r="G5" s="274" t="s">
        <v>390</v>
      </c>
      <c r="H5" s="331"/>
      <c r="I5" s="333"/>
      <c r="J5" s="334"/>
      <c r="K5" s="334"/>
      <c r="L5" s="334"/>
      <c r="M5" s="334"/>
      <c r="N5" s="334"/>
      <c r="O5" s="334"/>
      <c r="P5" s="334"/>
      <c r="Q5" s="334"/>
      <c r="R5" s="334"/>
      <c r="S5" s="334"/>
      <c r="T5" s="334"/>
      <c r="U5" s="334"/>
      <c r="V5" s="332"/>
    </row>
    <row r="6" spans="1:22" ht="20.149999999999999" customHeight="1" thickBot="1" x14ac:dyDescent="0.4">
      <c r="A6" s="331"/>
      <c r="B6" s="341"/>
      <c r="C6" s="284"/>
      <c r="D6" s="342" t="s">
        <v>477</v>
      </c>
      <c r="E6" s="340" t="s">
        <v>145</v>
      </c>
      <c r="F6" s="343" t="s">
        <v>576</v>
      </c>
      <c r="G6" s="274" t="s">
        <v>134</v>
      </c>
      <c r="H6" s="331"/>
      <c r="I6" s="333"/>
      <c r="J6" s="334"/>
      <c r="K6" s="334"/>
      <c r="L6" s="334"/>
      <c r="M6" s="334"/>
      <c r="N6" s="334"/>
      <c r="O6" s="334"/>
      <c r="P6" s="334"/>
      <c r="Q6" s="334"/>
      <c r="R6" s="334"/>
      <c r="S6" s="334"/>
      <c r="T6" s="334"/>
      <c r="U6" s="334"/>
      <c r="V6" s="332"/>
    </row>
    <row r="7" spans="1:22" ht="5.15" customHeight="1" thickBot="1" x14ac:dyDescent="0.4">
      <c r="A7" s="331"/>
      <c r="B7" s="602"/>
      <c r="C7" s="603"/>
      <c r="D7" s="603"/>
      <c r="E7" s="603"/>
      <c r="F7" s="603"/>
      <c r="G7" s="604"/>
      <c r="H7" s="331"/>
      <c r="I7" s="333"/>
      <c r="J7" s="334"/>
      <c r="K7" s="334"/>
      <c r="L7" s="334"/>
      <c r="M7" s="334"/>
      <c r="N7" s="334"/>
      <c r="O7" s="334"/>
      <c r="P7" s="334"/>
      <c r="Q7" s="334"/>
      <c r="R7" s="334"/>
      <c r="S7" s="334"/>
      <c r="T7" s="334"/>
      <c r="U7" s="334"/>
      <c r="V7" s="332"/>
    </row>
    <row r="8" spans="1:22" ht="16" thickBot="1" x14ac:dyDescent="0.4">
      <c r="A8" s="331"/>
      <c r="B8" s="599" t="s">
        <v>577</v>
      </c>
      <c r="C8" s="600"/>
      <c r="D8" s="600"/>
      <c r="E8" s="600"/>
      <c r="F8" s="600"/>
      <c r="G8" s="601"/>
      <c r="H8" s="335"/>
      <c r="I8" s="336"/>
      <c r="J8" s="334"/>
      <c r="K8" s="334"/>
      <c r="L8" s="334"/>
      <c r="M8" s="334"/>
      <c r="N8" s="334"/>
      <c r="O8" s="334"/>
      <c r="P8" s="334"/>
      <c r="Q8" s="334"/>
      <c r="R8" s="334"/>
      <c r="S8" s="334"/>
      <c r="T8" s="334"/>
      <c r="U8" s="334"/>
      <c r="V8" s="332"/>
    </row>
    <row r="9" spans="1:22" ht="26.5" thickBot="1" x14ac:dyDescent="0.4">
      <c r="A9" s="331"/>
      <c r="B9" s="613" t="s">
        <v>578</v>
      </c>
      <c r="C9" s="614"/>
      <c r="D9" s="615" t="str">
        <f>'RC'!I11</f>
        <v>MEDIUM</v>
      </c>
      <c r="E9" s="616"/>
      <c r="F9" s="616"/>
      <c r="G9" s="617"/>
      <c r="H9" s="331"/>
      <c r="I9" s="333"/>
      <c r="J9" s="334"/>
      <c r="K9" s="334"/>
      <c r="L9" s="334"/>
      <c r="M9" s="334"/>
      <c r="N9" s="334"/>
      <c r="O9" s="334"/>
      <c r="P9" s="334"/>
      <c r="Q9" s="334"/>
      <c r="R9" s="334"/>
      <c r="S9" s="334"/>
      <c r="T9" s="334"/>
      <c r="U9" s="334"/>
      <c r="V9" s="332"/>
    </row>
    <row r="10" spans="1:22" ht="20.149999999999999" customHeight="1" x14ac:dyDescent="0.35">
      <c r="A10" s="331"/>
      <c r="B10" s="611" t="s">
        <v>91</v>
      </c>
      <c r="C10" s="612"/>
      <c r="D10" s="608" t="s">
        <v>97</v>
      </c>
      <c r="E10" s="609"/>
      <c r="F10" s="609"/>
      <c r="G10" s="610"/>
      <c r="H10" s="331"/>
      <c r="I10" s="333"/>
      <c r="J10" s="334"/>
      <c r="K10" s="334"/>
      <c r="L10" s="334"/>
      <c r="M10" s="334"/>
      <c r="N10" s="334"/>
      <c r="O10" s="334"/>
      <c r="P10" s="334">
        <f>C10</f>
        <v>0</v>
      </c>
      <c r="Q10" s="334">
        <f>C1</f>
        <v>0</v>
      </c>
      <c r="R10" s="334"/>
      <c r="S10" s="334"/>
      <c r="T10" s="334"/>
      <c r="U10" s="334"/>
      <c r="V10" s="332"/>
    </row>
    <row r="11" spans="1:22" ht="20.149999999999999" customHeight="1" x14ac:dyDescent="0.35">
      <c r="A11" s="331"/>
      <c r="B11" s="594" t="s">
        <v>113</v>
      </c>
      <c r="C11" s="595"/>
      <c r="D11" s="596" t="s">
        <v>121</v>
      </c>
      <c r="E11" s="597"/>
      <c r="F11" s="597"/>
      <c r="G11" s="598"/>
      <c r="H11" s="335"/>
      <c r="I11" s="333"/>
      <c r="J11" s="334"/>
      <c r="K11" s="334"/>
      <c r="L11" s="334"/>
      <c r="M11" s="334"/>
      <c r="N11" s="334"/>
      <c r="O11" s="334"/>
      <c r="P11" s="334">
        <f>C11</f>
        <v>0</v>
      </c>
      <c r="Q11" s="334">
        <f>C8</f>
        <v>0</v>
      </c>
      <c r="R11" s="334"/>
      <c r="S11" s="334"/>
      <c r="T11" s="334"/>
      <c r="U11" s="334"/>
      <c r="V11" s="332"/>
    </row>
    <row r="12" spans="1:22" ht="20.149999999999999" customHeight="1" x14ac:dyDescent="0.35">
      <c r="A12" s="331"/>
      <c r="B12" s="594" t="s">
        <v>484</v>
      </c>
      <c r="C12" s="595"/>
      <c r="D12" s="596" t="s">
        <v>98</v>
      </c>
      <c r="E12" s="597"/>
      <c r="F12" s="597"/>
      <c r="G12" s="598"/>
      <c r="H12" s="331"/>
      <c r="I12" s="333"/>
      <c r="J12" s="334"/>
      <c r="K12" s="334"/>
      <c r="L12" s="334"/>
      <c r="M12" s="334"/>
      <c r="N12" s="334"/>
      <c r="O12" s="334"/>
      <c r="P12" s="334">
        <f>C12</f>
        <v>0</v>
      </c>
      <c r="Q12" s="334" t="str">
        <f>C14</f>
        <v>No</v>
      </c>
      <c r="R12" s="334" t="str">
        <f>C15</f>
        <v>In place, easily executed</v>
      </c>
      <c r="S12" s="334"/>
      <c r="T12" s="334"/>
      <c r="U12" s="334"/>
      <c r="V12" s="332"/>
    </row>
    <row r="13" spans="1:22" ht="20.149999999999999" customHeight="1" x14ac:dyDescent="0.35">
      <c r="A13" s="331"/>
      <c r="B13" s="594" t="s">
        <v>486</v>
      </c>
      <c r="C13" s="595"/>
      <c r="D13" s="596" t="s">
        <v>100</v>
      </c>
      <c r="E13" s="597"/>
      <c r="F13" s="597"/>
      <c r="G13" s="598"/>
      <c r="H13" s="331"/>
      <c r="I13" s="333"/>
      <c r="J13" s="334"/>
      <c r="K13" s="334"/>
      <c r="L13" s="334"/>
      <c r="M13" s="334"/>
      <c r="N13" s="334"/>
      <c r="O13" s="334"/>
      <c r="P13" s="334"/>
      <c r="Q13" s="334"/>
      <c r="R13" s="334"/>
      <c r="S13" s="334"/>
      <c r="T13" s="334"/>
      <c r="U13" s="334"/>
      <c r="V13" s="332"/>
    </row>
    <row r="14" spans="1:22" ht="20.149999999999999" customHeight="1" x14ac:dyDescent="0.35">
      <c r="A14" s="331"/>
      <c r="B14" s="575" t="s">
        <v>114</v>
      </c>
      <c r="C14" s="576" t="s">
        <v>134</v>
      </c>
      <c r="D14" s="571" t="s">
        <v>118</v>
      </c>
      <c r="E14" s="571"/>
      <c r="F14" s="571"/>
      <c r="G14" s="572"/>
      <c r="H14" s="331"/>
      <c r="I14" s="333"/>
      <c r="J14" s="334"/>
      <c r="K14" s="334"/>
      <c r="L14" s="334"/>
      <c r="M14" s="334"/>
      <c r="N14" s="334"/>
      <c r="O14" s="334"/>
      <c r="P14" s="334" t="e">
        <f>#REF!</f>
        <v>#REF!</v>
      </c>
      <c r="Q14" s="334"/>
      <c r="R14" s="334"/>
      <c r="S14" s="334"/>
      <c r="T14" s="334"/>
      <c r="U14" s="334"/>
      <c r="V14" s="332"/>
    </row>
    <row r="15" spans="1:22" ht="20.149999999999999" customHeight="1" x14ac:dyDescent="0.35">
      <c r="A15" s="331"/>
      <c r="B15" s="575" t="s">
        <v>94</v>
      </c>
      <c r="C15" s="576" t="s">
        <v>489</v>
      </c>
      <c r="D15" s="571" t="s">
        <v>99</v>
      </c>
      <c r="E15" s="571"/>
      <c r="F15" s="571"/>
      <c r="G15" s="572"/>
      <c r="H15" s="344"/>
      <c r="I15" s="333"/>
      <c r="J15" s="334"/>
      <c r="K15" s="334"/>
      <c r="L15" s="334"/>
      <c r="M15" s="334"/>
      <c r="N15" s="334"/>
      <c r="O15" s="334"/>
      <c r="P15" s="334" t="e">
        <f>#REF!</f>
        <v>#REF!</v>
      </c>
      <c r="Q15" s="334" t="e">
        <f>#REF!</f>
        <v>#REF!</v>
      </c>
      <c r="R15" s="334" t="e">
        <f>#REF!</f>
        <v>#REF!</v>
      </c>
      <c r="S15" s="334"/>
      <c r="T15" s="334"/>
      <c r="U15" s="334"/>
      <c r="V15" s="332"/>
    </row>
    <row r="16" spans="1:22" ht="20.149999999999999" customHeight="1" x14ac:dyDescent="0.35">
      <c r="A16" s="331"/>
      <c r="B16" s="577" t="s">
        <v>491</v>
      </c>
      <c r="C16" s="578" t="s">
        <v>489</v>
      </c>
      <c r="D16" s="573" t="s">
        <v>123</v>
      </c>
      <c r="E16" s="573"/>
      <c r="F16" s="573"/>
      <c r="G16" s="574"/>
      <c r="H16" s="344"/>
      <c r="I16" s="333"/>
      <c r="J16" s="334"/>
      <c r="K16" s="334"/>
      <c r="L16" s="334"/>
      <c r="M16" s="334"/>
      <c r="N16" s="334"/>
      <c r="O16" s="334"/>
      <c r="P16" s="334" t="e">
        <f>#REF!</f>
        <v>#REF!</v>
      </c>
      <c r="Q16" s="334" t="e">
        <f>#REF!</f>
        <v>#REF!</v>
      </c>
      <c r="R16" s="334" t="e">
        <f>#REF!</f>
        <v>#REF!</v>
      </c>
      <c r="S16" s="334"/>
      <c r="T16" s="334"/>
      <c r="U16" s="334"/>
      <c r="V16" s="332"/>
    </row>
    <row r="17" spans="1:33" ht="14.25" customHeight="1" x14ac:dyDescent="0.35">
      <c r="A17" s="331"/>
      <c r="B17" s="579" t="s">
        <v>493</v>
      </c>
      <c r="C17" s="580"/>
      <c r="D17" s="179"/>
      <c r="E17" s="179"/>
      <c r="F17" s="179"/>
      <c r="G17" s="180"/>
      <c r="H17" s="344"/>
      <c r="I17" s="333"/>
      <c r="J17" s="334"/>
      <c r="K17" s="334"/>
      <c r="L17" s="334"/>
      <c r="M17" s="334"/>
      <c r="N17" s="334"/>
      <c r="O17" s="334"/>
      <c r="P17" s="334"/>
      <c r="Q17" s="334"/>
      <c r="R17" s="334"/>
      <c r="S17" s="334"/>
      <c r="T17" s="334"/>
      <c r="U17" s="334"/>
      <c r="V17" s="332"/>
      <c r="W17" s="332"/>
      <c r="X17" s="332"/>
      <c r="Y17" s="332"/>
      <c r="Z17" s="332"/>
      <c r="AA17" s="332"/>
      <c r="AB17" s="332"/>
      <c r="AC17" s="332"/>
      <c r="AD17" s="332"/>
      <c r="AE17" s="332"/>
      <c r="AF17" s="332"/>
      <c r="AG17" s="332"/>
    </row>
    <row r="18" spans="1:33" ht="20.149999999999999" customHeight="1" x14ac:dyDescent="0.35">
      <c r="A18" s="331"/>
      <c r="B18" s="588" t="s">
        <v>494</v>
      </c>
      <c r="C18" s="589"/>
      <c r="D18" s="590" t="s">
        <v>201</v>
      </c>
      <c r="E18" s="591"/>
      <c r="F18" s="591"/>
      <c r="G18" s="592"/>
      <c r="H18" s="344"/>
      <c r="I18" s="333"/>
      <c r="J18" s="334"/>
      <c r="K18" s="334"/>
      <c r="L18" s="334"/>
      <c r="M18" s="334"/>
      <c r="N18" s="334"/>
      <c r="O18" s="334"/>
      <c r="P18" s="334"/>
      <c r="Q18" s="334"/>
      <c r="R18" s="334"/>
      <c r="S18" s="334"/>
      <c r="T18" s="334"/>
      <c r="U18" s="334"/>
      <c r="V18" s="332"/>
      <c r="W18" s="332"/>
      <c r="X18" s="332"/>
      <c r="Y18" s="332"/>
      <c r="Z18" s="332"/>
      <c r="AA18" s="332"/>
      <c r="AB18" s="332"/>
      <c r="AC18" s="332"/>
      <c r="AD18" s="332"/>
      <c r="AE18" s="332"/>
      <c r="AF18" s="332"/>
      <c r="AG18" s="332"/>
    </row>
    <row r="19" spans="1:33" ht="25" customHeight="1" x14ac:dyDescent="0.35">
      <c r="A19" s="331"/>
      <c r="B19" s="633" t="s">
        <v>496</v>
      </c>
      <c r="C19" s="634"/>
      <c r="D19" s="637" t="s">
        <v>230</v>
      </c>
      <c r="E19" s="638"/>
      <c r="F19" s="638"/>
      <c r="G19" s="639"/>
      <c r="H19" s="344"/>
      <c r="I19" s="333"/>
      <c r="J19" s="334"/>
      <c r="K19" s="334"/>
      <c r="L19" s="334"/>
      <c r="M19" s="334"/>
      <c r="N19" s="334"/>
      <c r="O19" s="334"/>
      <c r="P19" s="334"/>
      <c r="Q19" s="334"/>
      <c r="R19" s="334"/>
      <c r="S19" s="334"/>
      <c r="T19" s="334"/>
      <c r="U19" s="334"/>
      <c r="V19" s="332"/>
      <c r="W19" s="332"/>
      <c r="X19" s="332"/>
      <c r="Y19" s="332"/>
      <c r="Z19" s="332"/>
      <c r="AA19" s="332"/>
      <c r="AB19" s="332"/>
      <c r="AC19" s="332"/>
      <c r="AD19" s="332"/>
      <c r="AE19" s="332"/>
      <c r="AF19" s="332"/>
      <c r="AG19" s="332"/>
    </row>
    <row r="20" spans="1:33" ht="38.25" customHeight="1" x14ac:dyDescent="0.35">
      <c r="A20" s="331"/>
      <c r="B20" s="633" t="s">
        <v>498</v>
      </c>
      <c r="C20" s="634"/>
      <c r="D20" s="637" t="s">
        <v>243</v>
      </c>
      <c r="E20" s="638"/>
      <c r="F20" s="638"/>
      <c r="G20" s="639"/>
      <c r="H20" s="344"/>
      <c r="I20" s="333"/>
      <c r="J20" s="334"/>
      <c r="K20" s="334"/>
      <c r="L20" s="334"/>
      <c r="M20" s="334"/>
      <c r="N20" s="334"/>
      <c r="O20" s="334"/>
      <c r="P20" s="334"/>
      <c r="Q20" s="334"/>
      <c r="R20" s="334"/>
      <c r="S20" s="334"/>
      <c r="T20" s="334"/>
      <c r="U20" s="334"/>
      <c r="V20" s="332"/>
      <c r="W20" s="332"/>
      <c r="X20" s="332"/>
      <c r="Y20" s="332"/>
      <c r="Z20" s="332"/>
      <c r="AA20" s="332"/>
      <c r="AB20" s="332"/>
      <c r="AC20" s="332"/>
      <c r="AD20" s="332"/>
      <c r="AE20" s="332"/>
      <c r="AF20" s="332"/>
      <c r="AG20" s="332"/>
    </row>
    <row r="21" spans="1:33" ht="20.149999999999999" customHeight="1" x14ac:dyDescent="0.35">
      <c r="A21" s="331"/>
      <c r="B21" s="633" t="s">
        <v>500</v>
      </c>
      <c r="C21" s="634"/>
      <c r="D21" s="635" t="s">
        <v>257</v>
      </c>
      <c r="E21" s="635"/>
      <c r="F21" s="635"/>
      <c r="G21" s="636"/>
      <c r="H21" s="344"/>
      <c r="I21" s="333"/>
      <c r="J21" s="334"/>
      <c r="K21" s="334"/>
      <c r="L21" s="334"/>
      <c r="M21" s="334"/>
      <c r="N21" s="334"/>
      <c r="O21" s="334"/>
      <c r="P21" s="334"/>
      <c r="Q21" s="334"/>
      <c r="R21" s="334"/>
      <c r="S21" s="334"/>
      <c r="T21" s="334"/>
      <c r="U21" s="334"/>
      <c r="V21" s="332"/>
      <c r="W21" s="332"/>
      <c r="X21" s="332"/>
      <c r="Y21" s="332"/>
      <c r="Z21" s="332"/>
      <c r="AA21" s="332"/>
      <c r="AB21" s="332"/>
      <c r="AC21" s="332"/>
      <c r="AD21" s="332"/>
      <c r="AE21" s="332"/>
      <c r="AF21" s="332"/>
      <c r="AG21" s="332"/>
    </row>
    <row r="22" spans="1:33" ht="20.149999999999999" customHeight="1" thickBot="1" x14ac:dyDescent="0.4">
      <c r="A22" s="331"/>
      <c r="B22" s="584" t="s">
        <v>502</v>
      </c>
      <c r="C22" s="585"/>
      <c r="D22" s="586" t="s">
        <v>275</v>
      </c>
      <c r="E22" s="586"/>
      <c r="F22" s="586"/>
      <c r="G22" s="587"/>
      <c r="H22" s="344"/>
      <c r="I22" s="333"/>
      <c r="J22" s="334"/>
      <c r="K22" s="334"/>
      <c r="L22" s="334"/>
      <c r="M22" s="334"/>
      <c r="N22" s="334"/>
      <c r="O22" s="334"/>
      <c r="P22" s="334"/>
      <c r="Q22" s="334"/>
      <c r="R22" s="334"/>
      <c r="S22" s="334"/>
      <c r="T22" s="334"/>
      <c r="U22" s="334"/>
      <c r="V22" s="332"/>
      <c r="W22" s="332"/>
      <c r="X22" s="332"/>
      <c r="Y22" s="332"/>
      <c r="Z22" s="332"/>
      <c r="AA22" s="332"/>
      <c r="AB22" s="332"/>
      <c r="AC22" s="332"/>
      <c r="AD22" s="332"/>
      <c r="AE22" s="332"/>
      <c r="AF22" s="332"/>
      <c r="AG22" s="332"/>
    </row>
    <row r="23" spans="1:33" ht="5.15" customHeight="1" thickBot="1" x14ac:dyDescent="0.4">
      <c r="A23" s="331"/>
      <c r="B23" s="630"/>
      <c r="C23" s="631"/>
      <c r="D23" s="631"/>
      <c r="E23" s="631"/>
      <c r="F23" s="631"/>
      <c r="G23" s="632"/>
      <c r="H23" s="335"/>
      <c r="I23" s="336"/>
      <c r="J23" s="334"/>
      <c r="K23" s="334"/>
      <c r="L23" s="334"/>
      <c r="M23" s="334"/>
      <c r="N23" s="334"/>
      <c r="O23" s="334"/>
      <c r="P23" s="334"/>
      <c r="Q23" s="334"/>
      <c r="R23" s="334"/>
      <c r="S23" s="334"/>
      <c r="T23" s="334"/>
      <c r="U23" s="334"/>
      <c r="V23" s="332"/>
      <c r="W23" s="332"/>
      <c r="X23" s="332"/>
      <c r="Y23" s="332"/>
      <c r="Z23" s="332"/>
      <c r="AA23" s="332"/>
      <c r="AB23" s="332"/>
      <c r="AC23" s="332"/>
      <c r="AD23" s="332"/>
      <c r="AE23" s="332"/>
      <c r="AF23" s="332"/>
      <c r="AG23" s="332"/>
    </row>
    <row r="24" spans="1:33" ht="16" thickBot="1" x14ac:dyDescent="0.4">
      <c r="A24" s="331"/>
      <c r="B24" s="581" t="s">
        <v>579</v>
      </c>
      <c r="C24" s="582"/>
      <c r="D24" s="582"/>
      <c r="E24" s="582"/>
      <c r="F24" s="582"/>
      <c r="G24" s="583"/>
      <c r="H24" s="335"/>
      <c r="I24" s="336"/>
      <c r="J24" s="334"/>
      <c r="K24" s="334"/>
      <c r="L24" s="334"/>
      <c r="M24" s="334"/>
      <c r="N24" s="334"/>
      <c r="O24" s="334"/>
      <c r="P24" s="334"/>
      <c r="Q24" s="334"/>
      <c r="R24" s="334"/>
      <c r="S24" s="334"/>
      <c r="T24" s="334"/>
      <c r="U24" s="334"/>
      <c r="V24" s="332"/>
      <c r="W24" s="332"/>
      <c r="X24" s="332"/>
      <c r="Y24" s="332"/>
      <c r="Z24" s="332"/>
      <c r="AA24" s="332"/>
      <c r="AB24" s="332"/>
      <c r="AC24" s="332"/>
      <c r="AD24" s="332"/>
      <c r="AE24" s="332"/>
      <c r="AF24" s="332"/>
      <c r="AG24" s="332"/>
    </row>
    <row r="25" spans="1:33" ht="26.5" x14ac:dyDescent="0.35">
      <c r="A25" s="331"/>
      <c r="B25" s="346" t="s">
        <v>81</v>
      </c>
      <c r="C25" s="347" t="s">
        <v>580</v>
      </c>
      <c r="D25" s="347" t="s">
        <v>581</v>
      </c>
      <c r="E25" s="347" t="s">
        <v>582</v>
      </c>
      <c r="F25" s="348" t="s">
        <v>84</v>
      </c>
      <c r="G25" s="349" t="s">
        <v>512</v>
      </c>
      <c r="H25" s="335"/>
      <c r="I25" s="336"/>
      <c r="J25" s="334"/>
      <c r="K25" s="334"/>
      <c r="L25" s="334"/>
      <c r="M25" s="334"/>
      <c r="N25" s="334"/>
      <c r="O25" s="334"/>
      <c r="P25" s="334"/>
      <c r="Q25" s="334"/>
      <c r="R25" s="334"/>
      <c r="S25" s="334"/>
      <c r="T25" s="334"/>
      <c r="U25" s="334"/>
      <c r="V25" s="332"/>
      <c r="W25" s="332"/>
      <c r="X25" s="332"/>
      <c r="Y25" s="332"/>
      <c r="Z25" s="332"/>
      <c r="AA25" s="332"/>
      <c r="AB25" s="332"/>
      <c r="AC25" s="332"/>
      <c r="AD25" s="332"/>
      <c r="AE25" s="332"/>
      <c r="AF25" s="332"/>
      <c r="AG25" s="332"/>
    </row>
    <row r="26" spans="1:33" x14ac:dyDescent="0.35">
      <c r="A26" s="331"/>
      <c r="B26" s="181"/>
      <c r="C26" s="182"/>
      <c r="D26" s="182"/>
      <c r="E26" s="182"/>
      <c r="F26" s="182"/>
      <c r="G26" s="183"/>
      <c r="H26" s="331"/>
      <c r="I26" s="333"/>
      <c r="J26" s="334"/>
      <c r="K26" s="334"/>
      <c r="L26" s="334"/>
      <c r="M26" s="334"/>
      <c r="N26" s="334"/>
      <c r="O26" s="334"/>
      <c r="P26" s="334"/>
      <c r="Q26" s="334"/>
      <c r="R26" s="334"/>
      <c r="S26" s="334"/>
      <c r="T26" s="334"/>
      <c r="U26" s="334"/>
      <c r="V26" s="332"/>
      <c r="W26" s="332"/>
      <c r="X26" s="332"/>
      <c r="Y26" s="332"/>
      <c r="Z26" s="332"/>
      <c r="AA26" s="332"/>
      <c r="AB26" s="332"/>
      <c r="AC26" s="332"/>
      <c r="AD26" s="332"/>
      <c r="AE26" s="332"/>
      <c r="AF26" s="332"/>
      <c r="AG26" s="332"/>
    </row>
    <row r="27" spans="1:33" x14ac:dyDescent="0.35">
      <c r="A27" s="331"/>
      <c r="B27" s="181"/>
      <c r="C27" s="182"/>
      <c r="D27" s="182"/>
      <c r="E27" s="182"/>
      <c r="F27" s="182"/>
      <c r="G27" s="183"/>
      <c r="H27" s="331"/>
      <c r="I27" s="333"/>
      <c r="J27" s="334"/>
      <c r="K27" s="334"/>
      <c r="L27" s="334"/>
      <c r="M27" s="334"/>
      <c r="N27" s="334"/>
      <c r="O27" s="334"/>
      <c r="P27" s="334"/>
      <c r="Q27" s="334"/>
      <c r="R27" s="334"/>
      <c r="S27" s="334"/>
      <c r="T27" s="334"/>
      <c r="U27" s="334"/>
      <c r="V27" s="332"/>
      <c r="W27" s="332"/>
      <c r="X27" s="332"/>
      <c r="Y27" s="332"/>
      <c r="Z27" s="332"/>
      <c r="AA27" s="332"/>
      <c r="AB27" s="332"/>
      <c r="AC27" s="332"/>
      <c r="AD27" s="332"/>
      <c r="AE27" s="332"/>
      <c r="AF27" s="332"/>
      <c r="AG27" s="332"/>
    </row>
    <row r="28" spans="1:33" ht="15" thickBot="1" x14ac:dyDescent="0.4">
      <c r="A28" s="331"/>
      <c r="B28" s="184"/>
      <c r="C28" s="185"/>
      <c r="D28" s="185"/>
      <c r="E28" s="185"/>
      <c r="F28" s="185"/>
      <c r="G28" s="186"/>
      <c r="H28" s="331"/>
      <c r="I28" s="333"/>
      <c r="J28" s="334"/>
      <c r="K28" s="334"/>
      <c r="L28" s="334"/>
      <c r="M28" s="334"/>
      <c r="N28" s="334"/>
      <c r="O28" s="334"/>
      <c r="P28" s="334"/>
      <c r="Q28" s="334"/>
      <c r="R28" s="334"/>
      <c r="S28" s="334"/>
      <c r="T28" s="334"/>
      <c r="U28" s="334"/>
      <c r="V28" s="332"/>
      <c r="W28" s="332"/>
      <c r="X28" s="332"/>
      <c r="Y28" s="332"/>
      <c r="Z28" s="332"/>
      <c r="AA28" s="332"/>
      <c r="AB28" s="332"/>
      <c r="AC28" s="332"/>
      <c r="AD28" s="332"/>
      <c r="AE28" s="332"/>
      <c r="AF28" s="332"/>
      <c r="AG28" s="332"/>
    </row>
    <row r="29" spans="1:33" s="178" customFormat="1" ht="16" thickBot="1" x14ac:dyDescent="0.4">
      <c r="A29" s="350"/>
      <c r="B29" s="640" t="s">
        <v>583</v>
      </c>
      <c r="C29" s="641"/>
      <c r="D29" s="641"/>
      <c r="E29" s="641"/>
      <c r="F29" s="641"/>
      <c r="G29" s="641"/>
      <c r="H29" s="642"/>
      <c r="I29" s="641"/>
      <c r="J29" s="641"/>
      <c r="K29" s="641"/>
      <c r="L29" s="643"/>
      <c r="M29" s="351"/>
      <c r="N29" s="352"/>
      <c r="O29" s="353"/>
      <c r="P29" s="353"/>
      <c r="Q29" s="353"/>
      <c r="R29" s="353"/>
      <c r="S29" s="353"/>
      <c r="T29" s="353"/>
      <c r="U29" s="353"/>
      <c r="V29" s="353"/>
      <c r="W29" s="353"/>
      <c r="X29" s="353"/>
      <c r="Y29" s="353"/>
      <c r="Z29" s="353"/>
      <c r="AA29" s="353"/>
      <c r="AB29" s="353"/>
      <c r="AC29" s="353"/>
      <c r="AD29" s="353"/>
      <c r="AE29" s="354"/>
      <c r="AF29" s="354"/>
      <c r="AG29" s="354"/>
    </row>
    <row r="30" spans="1:33" s="178" customFormat="1" ht="15" customHeight="1" x14ac:dyDescent="0.35">
      <c r="A30" s="350"/>
      <c r="B30" s="621"/>
      <c r="C30" s="622"/>
      <c r="D30" s="622"/>
      <c r="E30" s="622"/>
      <c r="F30" s="622"/>
      <c r="G30" s="623"/>
      <c r="H30" s="187"/>
      <c r="I30" s="188"/>
      <c r="J30" s="188"/>
      <c r="K30" s="188"/>
      <c r="L30" s="189"/>
      <c r="M30" s="355"/>
      <c r="N30" s="352"/>
      <c r="O30" s="353"/>
      <c r="P30" s="353"/>
      <c r="Q30" s="353"/>
      <c r="R30" s="353"/>
      <c r="S30" s="353"/>
      <c r="T30" s="353"/>
      <c r="U30" s="353"/>
      <c r="V30" s="353"/>
      <c r="W30" s="353"/>
      <c r="X30" s="353"/>
      <c r="Y30" s="353"/>
      <c r="Z30" s="353"/>
      <c r="AA30" s="353"/>
      <c r="AB30" s="353"/>
      <c r="AC30" s="353"/>
      <c r="AD30" s="353"/>
      <c r="AE30" s="354"/>
      <c r="AF30" s="354"/>
      <c r="AG30" s="354"/>
    </row>
    <row r="31" spans="1:33" s="178" customFormat="1" x14ac:dyDescent="0.35">
      <c r="A31" s="350"/>
      <c r="B31" s="624"/>
      <c r="C31" s="625"/>
      <c r="D31" s="625"/>
      <c r="E31" s="625"/>
      <c r="F31" s="625"/>
      <c r="G31" s="626"/>
      <c r="H31" s="187"/>
      <c r="I31" s="190"/>
      <c r="J31" s="190"/>
      <c r="K31" s="190"/>
      <c r="L31" s="191"/>
      <c r="M31" s="355"/>
      <c r="N31" s="352"/>
      <c r="O31" s="353"/>
      <c r="P31" s="353"/>
      <c r="Q31" s="353"/>
      <c r="R31" s="353"/>
      <c r="S31" s="353"/>
      <c r="T31" s="353"/>
      <c r="U31" s="353"/>
      <c r="V31" s="353"/>
      <c r="W31" s="353"/>
      <c r="X31" s="353"/>
      <c r="Y31" s="353"/>
      <c r="Z31" s="353"/>
      <c r="AA31" s="353"/>
      <c r="AB31" s="353"/>
      <c r="AC31" s="353"/>
      <c r="AD31" s="353"/>
      <c r="AE31" s="354"/>
      <c r="AF31" s="354"/>
      <c r="AG31" s="354"/>
    </row>
    <row r="32" spans="1:33" s="178" customFormat="1" x14ac:dyDescent="0.35">
      <c r="A32" s="350"/>
      <c r="B32" s="624"/>
      <c r="C32" s="625"/>
      <c r="D32" s="625"/>
      <c r="E32" s="625"/>
      <c r="F32" s="625"/>
      <c r="G32" s="626"/>
      <c r="H32" s="187"/>
      <c r="I32" s="190"/>
      <c r="J32" s="190"/>
      <c r="K32" s="190"/>
      <c r="L32" s="191"/>
      <c r="M32" s="355"/>
      <c r="N32" s="352"/>
      <c r="O32" s="353"/>
      <c r="P32" s="353"/>
      <c r="Q32" s="353"/>
      <c r="R32" s="353"/>
      <c r="S32" s="353"/>
      <c r="T32" s="353"/>
      <c r="U32" s="353"/>
      <c r="V32" s="353"/>
      <c r="W32" s="353"/>
      <c r="X32" s="353"/>
      <c r="Y32" s="353"/>
      <c r="Z32" s="353"/>
      <c r="AA32" s="353"/>
      <c r="AB32" s="353"/>
      <c r="AC32" s="353"/>
      <c r="AD32" s="353"/>
      <c r="AE32" s="354"/>
      <c r="AF32" s="354"/>
      <c r="AG32" s="354"/>
    </row>
    <row r="33" spans="1:33" s="178" customFormat="1" x14ac:dyDescent="0.35">
      <c r="A33" s="350"/>
      <c r="B33" s="624"/>
      <c r="C33" s="625"/>
      <c r="D33" s="625"/>
      <c r="E33" s="625"/>
      <c r="F33" s="625"/>
      <c r="G33" s="626"/>
      <c r="H33" s="187"/>
      <c r="I33" s="190"/>
      <c r="J33" s="190"/>
      <c r="K33" s="190"/>
      <c r="L33" s="191"/>
      <c r="M33" s="355"/>
      <c r="N33" s="352"/>
      <c r="O33" s="353"/>
      <c r="P33" s="353"/>
      <c r="Q33" s="353"/>
      <c r="R33" s="353"/>
      <c r="S33" s="353"/>
      <c r="T33" s="353"/>
      <c r="U33" s="353"/>
      <c r="V33" s="353"/>
      <c r="W33" s="353"/>
      <c r="X33" s="353"/>
      <c r="Y33" s="353"/>
      <c r="Z33" s="353"/>
      <c r="AA33" s="353"/>
      <c r="AB33" s="353"/>
      <c r="AC33" s="353"/>
      <c r="AD33" s="353"/>
      <c r="AE33" s="354"/>
      <c r="AF33" s="354"/>
      <c r="AG33" s="354"/>
    </row>
    <row r="34" spans="1:33" s="178" customFormat="1" x14ac:dyDescent="0.35">
      <c r="A34" s="350"/>
      <c r="B34" s="624"/>
      <c r="C34" s="625"/>
      <c r="D34" s="625"/>
      <c r="E34" s="625"/>
      <c r="F34" s="625"/>
      <c r="G34" s="626"/>
      <c r="H34" s="187"/>
      <c r="I34" s="190"/>
      <c r="J34" s="190"/>
      <c r="K34" s="190"/>
      <c r="L34" s="191"/>
      <c r="M34" s="355"/>
      <c r="N34" s="352"/>
      <c r="O34" s="353"/>
      <c r="P34" s="353"/>
      <c r="Q34" s="353"/>
      <c r="R34" s="353"/>
      <c r="S34" s="353"/>
      <c r="T34" s="353"/>
      <c r="U34" s="353"/>
      <c r="V34" s="353"/>
      <c r="W34" s="353"/>
      <c r="X34" s="353"/>
      <c r="Y34" s="353"/>
      <c r="Z34" s="353"/>
      <c r="AA34" s="353"/>
      <c r="AB34" s="353"/>
      <c r="AC34" s="353"/>
      <c r="AD34" s="353"/>
      <c r="AE34" s="354"/>
      <c r="AF34" s="354"/>
      <c r="AG34" s="354"/>
    </row>
    <row r="35" spans="1:33" s="178" customFormat="1" x14ac:dyDescent="0.35">
      <c r="A35" s="350"/>
      <c r="B35" s="624"/>
      <c r="C35" s="625"/>
      <c r="D35" s="625"/>
      <c r="E35" s="625"/>
      <c r="F35" s="625"/>
      <c r="G35" s="626"/>
      <c r="H35" s="187"/>
      <c r="I35" s="190"/>
      <c r="J35" s="190"/>
      <c r="K35" s="190"/>
      <c r="L35" s="191"/>
      <c r="M35" s="355"/>
      <c r="N35" s="352"/>
      <c r="O35" s="353"/>
      <c r="P35" s="353"/>
      <c r="Q35" s="353"/>
      <c r="R35" s="353"/>
      <c r="S35" s="353"/>
      <c r="T35" s="353"/>
      <c r="U35" s="353"/>
      <c r="V35" s="353"/>
      <c r="W35" s="353"/>
      <c r="X35" s="353"/>
      <c r="Y35" s="353"/>
      <c r="Z35" s="353"/>
      <c r="AA35" s="353"/>
      <c r="AB35" s="353"/>
      <c r="AC35" s="353"/>
      <c r="AD35" s="353"/>
      <c r="AE35" s="354"/>
      <c r="AF35" s="354"/>
      <c r="AG35" s="354"/>
    </row>
    <row r="36" spans="1:33" s="178" customFormat="1" x14ac:dyDescent="0.35">
      <c r="A36" s="350"/>
      <c r="B36" s="624"/>
      <c r="C36" s="625"/>
      <c r="D36" s="625"/>
      <c r="E36" s="625"/>
      <c r="F36" s="625"/>
      <c r="G36" s="626"/>
      <c r="H36" s="187"/>
      <c r="I36" s="190"/>
      <c r="J36" s="190"/>
      <c r="K36" s="190"/>
      <c r="L36" s="191"/>
      <c r="M36" s="355"/>
      <c r="N36" s="352"/>
      <c r="O36" s="353"/>
      <c r="P36" s="353"/>
      <c r="Q36" s="353"/>
      <c r="R36" s="353"/>
      <c r="S36" s="353"/>
      <c r="T36" s="353"/>
      <c r="U36" s="353"/>
      <c r="V36" s="353"/>
      <c r="W36" s="353"/>
      <c r="X36" s="353"/>
      <c r="Y36" s="353"/>
      <c r="Z36" s="353"/>
      <c r="AA36" s="353"/>
      <c r="AB36" s="353"/>
      <c r="AC36" s="353"/>
      <c r="AD36" s="353"/>
      <c r="AE36" s="354"/>
      <c r="AF36" s="354"/>
      <c r="AG36" s="354"/>
    </row>
    <row r="37" spans="1:33" s="178" customFormat="1" x14ac:dyDescent="0.35">
      <c r="A37" s="350"/>
      <c r="B37" s="624"/>
      <c r="C37" s="625"/>
      <c r="D37" s="625"/>
      <c r="E37" s="625"/>
      <c r="F37" s="625"/>
      <c r="G37" s="626"/>
      <c r="H37" s="187"/>
      <c r="I37" s="190"/>
      <c r="J37" s="190"/>
      <c r="K37" s="190"/>
      <c r="L37" s="191"/>
      <c r="M37" s="355"/>
      <c r="N37" s="352"/>
      <c r="O37" s="353"/>
      <c r="P37" s="353"/>
      <c r="Q37" s="353"/>
      <c r="R37" s="353"/>
      <c r="S37" s="353"/>
      <c r="T37" s="353"/>
      <c r="U37" s="353"/>
      <c r="V37" s="353"/>
      <c r="W37" s="353"/>
      <c r="X37" s="353"/>
      <c r="Y37" s="353"/>
      <c r="Z37" s="353"/>
      <c r="AA37" s="353"/>
      <c r="AB37" s="353"/>
      <c r="AC37" s="353"/>
      <c r="AD37" s="353"/>
      <c r="AE37" s="354"/>
      <c r="AF37" s="354"/>
      <c r="AG37" s="354"/>
    </row>
    <row r="38" spans="1:33" s="178" customFormat="1" x14ac:dyDescent="0.35">
      <c r="A38" s="350"/>
      <c r="B38" s="624"/>
      <c r="C38" s="625"/>
      <c r="D38" s="625"/>
      <c r="E38" s="625"/>
      <c r="F38" s="625"/>
      <c r="G38" s="626"/>
      <c r="H38" s="187"/>
      <c r="I38" s="190"/>
      <c r="J38" s="190"/>
      <c r="K38" s="190"/>
      <c r="L38" s="191"/>
      <c r="M38" s="355"/>
      <c r="N38" s="352"/>
      <c r="O38" s="353"/>
      <c r="P38" s="353"/>
      <c r="Q38" s="353"/>
      <c r="R38" s="353"/>
      <c r="S38" s="353"/>
      <c r="T38" s="353"/>
      <c r="U38" s="353"/>
      <c r="V38" s="353"/>
      <c r="W38" s="353"/>
      <c r="X38" s="353"/>
      <c r="Y38" s="353"/>
      <c r="Z38" s="353"/>
      <c r="AA38" s="353"/>
      <c r="AB38" s="353"/>
      <c r="AC38" s="353"/>
      <c r="AD38" s="353"/>
      <c r="AE38" s="354"/>
      <c r="AF38" s="354"/>
      <c r="AG38" s="354"/>
    </row>
    <row r="39" spans="1:33" s="178" customFormat="1" ht="12.75" customHeight="1" thickBot="1" x14ac:dyDescent="0.4">
      <c r="A39" s="350"/>
      <c r="B39" s="627"/>
      <c r="C39" s="628"/>
      <c r="D39" s="628"/>
      <c r="E39" s="628"/>
      <c r="F39" s="628"/>
      <c r="G39" s="629"/>
      <c r="H39" s="187"/>
      <c r="I39" s="192"/>
      <c r="J39" s="192"/>
      <c r="K39" s="192"/>
      <c r="L39" s="193"/>
      <c r="M39" s="355"/>
      <c r="N39" s="352"/>
      <c r="O39" s="353"/>
      <c r="P39" s="353"/>
      <c r="Q39" s="353"/>
      <c r="R39" s="353"/>
      <c r="S39" s="353"/>
      <c r="T39" s="353"/>
      <c r="U39" s="353"/>
      <c r="V39" s="353"/>
      <c r="W39" s="353"/>
      <c r="X39" s="353"/>
      <c r="Y39" s="353"/>
      <c r="Z39" s="353"/>
      <c r="AA39" s="353"/>
      <c r="AB39" s="353"/>
      <c r="AC39" s="353"/>
      <c r="AD39" s="353"/>
      <c r="AE39" s="354"/>
      <c r="AF39" s="354"/>
      <c r="AG39" s="354"/>
    </row>
    <row r="40" spans="1:33" s="176" customFormat="1" ht="15" thickBot="1" x14ac:dyDescent="0.4">
      <c r="A40" s="350"/>
      <c r="B40" s="335"/>
      <c r="C40" s="335"/>
      <c r="D40" s="335"/>
      <c r="E40" s="335"/>
      <c r="F40" s="335"/>
      <c r="G40" s="335"/>
      <c r="H40" s="335"/>
      <c r="I40" s="356"/>
      <c r="J40" s="356"/>
      <c r="K40" s="356"/>
      <c r="L40" s="356"/>
      <c r="M40" s="357"/>
      <c r="N40" s="352"/>
      <c r="O40" s="353"/>
      <c r="P40" s="353"/>
      <c r="Q40" s="353"/>
      <c r="R40" s="353"/>
      <c r="S40" s="353"/>
      <c r="T40" s="353"/>
      <c r="U40" s="353"/>
      <c r="V40" s="353"/>
      <c r="W40" s="353"/>
      <c r="X40" s="353"/>
      <c r="Y40" s="353"/>
      <c r="Z40" s="353"/>
      <c r="AA40" s="353"/>
      <c r="AB40" s="353"/>
      <c r="AC40" s="353"/>
      <c r="AD40" s="353"/>
      <c r="AE40" s="335"/>
      <c r="AF40" s="335"/>
      <c r="AG40" s="335"/>
    </row>
    <row r="41" spans="1:33" x14ac:dyDescent="0.35">
      <c r="A41" s="352"/>
      <c r="B41" s="352"/>
      <c r="C41" s="352"/>
      <c r="D41" s="352"/>
      <c r="E41" s="352"/>
      <c r="F41" s="352"/>
      <c r="G41" s="352"/>
      <c r="H41" s="332"/>
      <c r="I41" s="332"/>
      <c r="J41" s="332"/>
      <c r="K41" s="332"/>
      <c r="L41" s="332"/>
      <c r="M41" s="332"/>
      <c r="N41" s="332"/>
      <c r="O41" s="332"/>
      <c r="P41" s="332"/>
      <c r="Q41" s="332"/>
      <c r="R41" s="332"/>
      <c r="S41" s="332"/>
      <c r="T41" s="332"/>
      <c r="U41" s="332"/>
      <c r="V41" s="332"/>
      <c r="W41" s="332"/>
      <c r="X41" s="332"/>
      <c r="Y41" s="332"/>
      <c r="Z41" s="332"/>
      <c r="AA41" s="332"/>
      <c r="AB41" s="332"/>
      <c r="AC41" s="332"/>
      <c r="AD41" s="332"/>
      <c r="AE41" s="332"/>
      <c r="AF41" s="332"/>
      <c r="AG41" s="332"/>
    </row>
    <row r="42" spans="1:33" x14ac:dyDescent="0.35">
      <c r="A42" s="352"/>
      <c r="B42" s="352"/>
      <c r="C42" s="352"/>
      <c r="D42" s="352"/>
      <c r="E42" s="352"/>
      <c r="F42" s="352"/>
      <c r="G42" s="352"/>
      <c r="H42" s="332"/>
      <c r="I42" s="332"/>
      <c r="J42" s="332"/>
      <c r="K42" s="332"/>
      <c r="L42" s="332"/>
      <c r="M42" s="332"/>
      <c r="N42" s="332"/>
      <c r="O42" s="332"/>
      <c r="P42" s="332"/>
      <c r="Q42" s="332"/>
      <c r="R42" s="332"/>
      <c r="S42" s="332"/>
      <c r="T42" s="332"/>
      <c r="U42" s="332"/>
      <c r="V42" s="332"/>
      <c r="W42" s="332"/>
      <c r="X42" s="332"/>
      <c r="Y42" s="332"/>
      <c r="Z42" s="332"/>
      <c r="AA42" s="332"/>
      <c r="AB42" s="332"/>
      <c r="AC42" s="332"/>
      <c r="AD42" s="332"/>
      <c r="AE42" s="332"/>
      <c r="AF42" s="332"/>
      <c r="AG42" s="332"/>
    </row>
    <row r="43" spans="1:33" x14ac:dyDescent="0.35">
      <c r="A43" s="352"/>
      <c r="B43" s="352"/>
      <c r="C43" s="352"/>
      <c r="D43" s="352"/>
      <c r="E43" s="352"/>
      <c r="F43" s="352"/>
      <c r="G43" s="352"/>
      <c r="H43" s="332"/>
      <c r="I43" s="332"/>
      <c r="J43" s="332"/>
      <c r="K43" s="332"/>
      <c r="L43" s="332"/>
      <c r="M43" s="332"/>
      <c r="N43" s="332"/>
      <c r="O43" s="332"/>
      <c r="P43" s="332"/>
      <c r="Q43" s="332"/>
      <c r="R43" s="332"/>
      <c r="S43" s="332"/>
      <c r="T43" s="332"/>
      <c r="U43" s="332"/>
      <c r="V43" s="332"/>
      <c r="W43" s="332"/>
      <c r="X43" s="332"/>
      <c r="Y43" s="332"/>
      <c r="Z43" s="332"/>
      <c r="AA43" s="332"/>
      <c r="AB43" s="332"/>
      <c r="AC43" s="332"/>
      <c r="AD43" s="332"/>
      <c r="AE43" s="332"/>
      <c r="AF43" s="332"/>
      <c r="AG43" s="332"/>
    </row>
    <row r="44" spans="1:33" x14ac:dyDescent="0.35">
      <c r="A44" s="352"/>
      <c r="B44" s="352"/>
      <c r="C44" s="352"/>
      <c r="D44" s="352"/>
      <c r="E44" s="352"/>
      <c r="F44" s="352"/>
      <c r="G44" s="352"/>
      <c r="H44" s="332"/>
      <c r="I44" s="332"/>
      <c r="J44" s="332"/>
      <c r="K44" s="332"/>
      <c r="L44" s="332"/>
      <c r="M44" s="332"/>
      <c r="N44" s="332"/>
      <c r="O44" s="332"/>
      <c r="P44" s="332"/>
      <c r="Q44" s="332"/>
      <c r="R44" s="332"/>
      <c r="S44" s="332"/>
      <c r="T44" s="332"/>
      <c r="U44" s="332"/>
      <c r="V44" s="332"/>
      <c r="W44" s="332"/>
      <c r="X44" s="332"/>
      <c r="Y44" s="332"/>
      <c r="Z44" s="332"/>
      <c r="AA44" s="332"/>
      <c r="AB44" s="332"/>
      <c r="AC44" s="332"/>
      <c r="AD44" s="332"/>
      <c r="AE44" s="332"/>
      <c r="AF44" s="332"/>
      <c r="AG44" s="332"/>
    </row>
    <row r="45" spans="1:33" x14ac:dyDescent="0.35">
      <c r="A45" s="352"/>
      <c r="B45" s="352"/>
      <c r="C45" s="352"/>
      <c r="D45" s="352"/>
      <c r="E45" s="352"/>
      <c r="F45" s="352"/>
      <c r="G45" s="352"/>
      <c r="H45" s="332"/>
      <c r="I45" s="332"/>
      <c r="J45" s="332"/>
      <c r="K45" s="332"/>
      <c r="L45" s="332"/>
      <c r="M45" s="332"/>
      <c r="N45" s="332"/>
      <c r="O45" s="332"/>
      <c r="P45" s="332"/>
      <c r="Q45" s="332"/>
      <c r="R45" s="332"/>
      <c r="S45" s="332"/>
      <c r="T45" s="332"/>
      <c r="U45" s="332"/>
      <c r="V45" s="332"/>
      <c r="W45" s="332"/>
      <c r="X45" s="332"/>
      <c r="Y45" s="332"/>
      <c r="Z45" s="332"/>
      <c r="AA45" s="332"/>
      <c r="AB45" s="332"/>
      <c r="AC45" s="332"/>
      <c r="AD45" s="332"/>
      <c r="AE45" s="332"/>
      <c r="AF45" s="332"/>
      <c r="AG45" s="332"/>
    </row>
    <row r="46" spans="1:33" x14ac:dyDescent="0.35">
      <c r="A46" s="352"/>
      <c r="B46" s="352"/>
      <c r="C46" s="352"/>
      <c r="D46" s="352"/>
      <c r="E46" s="352"/>
      <c r="F46" s="352"/>
      <c r="G46" s="352"/>
      <c r="H46" s="332"/>
      <c r="I46" s="332"/>
      <c r="J46" s="332"/>
      <c r="K46" s="332"/>
      <c r="L46" s="332"/>
      <c r="M46" s="332"/>
      <c r="N46" s="332"/>
      <c r="O46" s="332"/>
      <c r="P46" s="332"/>
      <c r="Q46" s="332"/>
      <c r="R46" s="332"/>
      <c r="S46" s="332"/>
      <c r="T46" s="332"/>
      <c r="U46" s="332"/>
      <c r="V46" s="332"/>
      <c r="W46" s="332"/>
      <c r="X46" s="332"/>
      <c r="Y46" s="332"/>
      <c r="Z46" s="332"/>
      <c r="AA46" s="332"/>
      <c r="AB46" s="332"/>
      <c r="AC46" s="332"/>
      <c r="AD46" s="332"/>
      <c r="AE46" s="332"/>
      <c r="AF46" s="332"/>
      <c r="AG46" s="332"/>
    </row>
    <row r="47" spans="1:33" x14ac:dyDescent="0.35">
      <c r="A47" s="352"/>
      <c r="B47" s="352"/>
      <c r="C47" s="352"/>
      <c r="D47" s="352"/>
      <c r="E47" s="352"/>
      <c r="F47" s="352"/>
      <c r="G47" s="352"/>
      <c r="H47" s="332"/>
      <c r="I47" s="332"/>
      <c r="J47" s="332"/>
      <c r="K47" s="332"/>
      <c r="L47" s="332"/>
      <c r="M47" s="332"/>
      <c r="N47" s="332"/>
      <c r="O47" s="332"/>
      <c r="P47" s="332"/>
      <c r="Q47" s="332"/>
      <c r="R47" s="332"/>
      <c r="S47" s="332"/>
      <c r="T47" s="332"/>
      <c r="U47" s="332"/>
      <c r="V47" s="332"/>
      <c r="W47" s="332"/>
      <c r="X47" s="332"/>
      <c r="Y47" s="332"/>
      <c r="Z47" s="332"/>
      <c r="AA47" s="332"/>
      <c r="AB47" s="332"/>
      <c r="AC47" s="332"/>
      <c r="AD47" s="332"/>
      <c r="AE47" s="332"/>
      <c r="AF47" s="332"/>
      <c r="AG47" s="332"/>
    </row>
    <row r="48" spans="1:33" x14ac:dyDescent="0.35">
      <c r="A48" s="352"/>
      <c r="B48" s="352"/>
      <c r="C48" s="352"/>
      <c r="D48" s="352"/>
      <c r="E48" s="352"/>
      <c r="F48" s="352"/>
      <c r="G48" s="352"/>
      <c r="H48" s="332"/>
      <c r="I48" s="332"/>
      <c r="J48" s="332"/>
      <c r="K48" s="332"/>
      <c r="L48" s="332"/>
      <c r="M48" s="332"/>
      <c r="N48" s="332"/>
      <c r="O48" s="332"/>
      <c r="P48" s="332"/>
      <c r="Q48" s="332"/>
      <c r="R48" s="332"/>
      <c r="S48" s="332"/>
      <c r="T48" s="332"/>
      <c r="U48" s="332"/>
      <c r="V48" s="332"/>
      <c r="W48" s="332"/>
      <c r="X48" s="332"/>
      <c r="Y48" s="332"/>
      <c r="Z48" s="332"/>
      <c r="AA48" s="332"/>
      <c r="AB48" s="332"/>
      <c r="AC48" s="332"/>
      <c r="AD48" s="332"/>
      <c r="AE48" s="332"/>
      <c r="AF48" s="332"/>
      <c r="AG48" s="332"/>
    </row>
    <row r="49" spans="1:7" x14ac:dyDescent="0.35">
      <c r="A49" s="352"/>
      <c r="B49" s="352"/>
      <c r="C49" s="352"/>
      <c r="D49" s="352"/>
      <c r="E49" s="352"/>
      <c r="F49" s="352"/>
      <c r="G49" s="352"/>
    </row>
    <row r="50" spans="1:7" x14ac:dyDescent="0.35">
      <c r="A50" s="352"/>
      <c r="B50" s="352"/>
      <c r="C50" s="352"/>
      <c r="D50" s="352"/>
      <c r="E50" s="352"/>
      <c r="F50" s="352"/>
      <c r="G50" s="352"/>
    </row>
    <row r="51" spans="1:7" x14ac:dyDescent="0.35">
      <c r="A51" s="352"/>
      <c r="B51" s="352"/>
      <c r="C51" s="352"/>
      <c r="D51" s="352"/>
      <c r="E51" s="352"/>
      <c r="F51" s="352"/>
      <c r="G51" s="352"/>
    </row>
    <row r="52" spans="1:7" x14ac:dyDescent="0.35">
      <c r="A52" s="352"/>
      <c r="B52" s="352"/>
      <c r="C52" s="352"/>
      <c r="D52" s="352"/>
      <c r="E52" s="352"/>
      <c r="F52" s="352"/>
      <c r="G52" s="352"/>
    </row>
    <row r="53" spans="1:7" x14ac:dyDescent="0.35">
      <c r="A53" s="352"/>
      <c r="B53" s="352"/>
      <c r="C53" s="352"/>
      <c r="D53" s="352"/>
      <c r="E53" s="352"/>
      <c r="F53" s="352"/>
      <c r="G53" s="352"/>
    </row>
    <row r="54" spans="1:7" x14ac:dyDescent="0.35">
      <c r="A54" s="352"/>
      <c r="B54" s="352"/>
      <c r="C54" s="352"/>
      <c r="D54" s="352"/>
      <c r="E54" s="352"/>
      <c r="F54" s="352"/>
      <c r="G54" s="352"/>
    </row>
    <row r="55" spans="1:7" x14ac:dyDescent="0.35">
      <c r="A55" s="352"/>
      <c r="B55" s="352"/>
      <c r="C55" s="352"/>
      <c r="D55" s="352"/>
      <c r="E55" s="352"/>
      <c r="F55" s="352"/>
      <c r="G55" s="352"/>
    </row>
    <row r="56" spans="1:7" x14ac:dyDescent="0.35">
      <c r="A56" s="352"/>
      <c r="B56" s="352"/>
      <c r="C56" s="352"/>
      <c r="D56" s="352"/>
      <c r="E56" s="352"/>
      <c r="F56" s="352"/>
      <c r="G56" s="352"/>
    </row>
    <row r="57" spans="1:7" x14ac:dyDescent="0.35">
      <c r="A57" s="352"/>
      <c r="B57" s="352"/>
      <c r="C57" s="352"/>
      <c r="D57" s="352"/>
      <c r="E57" s="352"/>
      <c r="F57" s="352"/>
      <c r="G57" s="352"/>
    </row>
    <row r="58" spans="1:7" x14ac:dyDescent="0.35">
      <c r="A58" s="352"/>
      <c r="B58" s="352"/>
      <c r="C58" s="352"/>
      <c r="D58" s="352"/>
      <c r="E58" s="352"/>
      <c r="F58" s="352"/>
      <c r="G58" s="352"/>
    </row>
    <row r="59" spans="1:7" x14ac:dyDescent="0.35">
      <c r="A59" s="352"/>
      <c r="B59" s="352"/>
      <c r="C59" s="352"/>
      <c r="D59" s="352"/>
      <c r="E59" s="352"/>
      <c r="F59" s="352"/>
      <c r="G59" s="352"/>
    </row>
    <row r="60" spans="1:7" x14ac:dyDescent="0.35">
      <c r="A60" s="352"/>
      <c r="B60" s="352"/>
      <c r="C60" s="352"/>
      <c r="D60" s="352"/>
      <c r="E60" s="352"/>
      <c r="F60" s="352"/>
      <c r="G60" s="352"/>
    </row>
    <row r="61" spans="1:7" x14ac:dyDescent="0.35">
      <c r="A61" s="352"/>
      <c r="B61" s="352"/>
      <c r="C61" s="352"/>
      <c r="D61" s="352"/>
      <c r="E61" s="352"/>
      <c r="F61" s="352"/>
      <c r="G61" s="352"/>
    </row>
    <row r="62" spans="1:7" x14ac:dyDescent="0.35">
      <c r="A62" s="352"/>
      <c r="B62" s="352"/>
      <c r="C62" s="352"/>
      <c r="D62" s="352"/>
      <c r="E62" s="352"/>
      <c r="F62" s="352"/>
      <c r="G62" s="352"/>
    </row>
    <row r="63" spans="1:7" x14ac:dyDescent="0.35">
      <c r="A63" s="352"/>
      <c r="B63" s="352"/>
      <c r="C63" s="352"/>
      <c r="D63" s="352"/>
      <c r="E63" s="352"/>
      <c r="F63" s="352"/>
      <c r="G63" s="352"/>
    </row>
    <row r="64" spans="1:7" x14ac:dyDescent="0.35">
      <c r="A64" s="352"/>
      <c r="B64" s="352"/>
      <c r="C64" s="352"/>
      <c r="D64" s="352"/>
      <c r="E64" s="352"/>
      <c r="F64" s="352"/>
      <c r="G64" s="352"/>
    </row>
    <row r="65" spans="1:7" x14ac:dyDescent="0.35">
      <c r="A65" s="352"/>
      <c r="B65" s="352"/>
      <c r="C65" s="352"/>
      <c r="D65" s="352"/>
      <c r="E65" s="352"/>
      <c r="F65" s="352"/>
      <c r="G65" s="352"/>
    </row>
    <row r="66" spans="1:7" x14ac:dyDescent="0.35">
      <c r="A66" s="352"/>
      <c r="B66" s="352"/>
      <c r="C66" s="352"/>
      <c r="D66" s="352"/>
      <c r="E66" s="352"/>
      <c r="F66" s="352"/>
      <c r="G66" s="352"/>
    </row>
    <row r="67" spans="1:7" x14ac:dyDescent="0.35">
      <c r="A67" s="352"/>
      <c r="B67" s="352"/>
      <c r="C67" s="352"/>
      <c r="D67" s="352"/>
      <c r="E67" s="352"/>
      <c r="F67" s="352"/>
      <c r="G67" s="352"/>
    </row>
    <row r="68" spans="1:7" x14ac:dyDescent="0.35">
      <c r="A68" s="352"/>
      <c r="B68" s="352"/>
      <c r="C68" s="352"/>
      <c r="D68" s="352"/>
      <c r="E68" s="352"/>
      <c r="F68" s="352"/>
      <c r="G68" s="352"/>
    </row>
    <row r="69" spans="1:7" x14ac:dyDescent="0.35">
      <c r="A69" s="352"/>
      <c r="B69" s="352"/>
      <c r="C69" s="352"/>
      <c r="D69" s="352"/>
      <c r="E69" s="352"/>
      <c r="F69" s="352"/>
      <c r="G69" s="352"/>
    </row>
    <row r="70" spans="1:7" x14ac:dyDescent="0.35">
      <c r="A70" s="352"/>
      <c r="B70" s="352"/>
      <c r="C70" s="352"/>
      <c r="D70" s="352"/>
      <c r="E70" s="352"/>
      <c r="F70" s="352"/>
      <c r="G70" s="352"/>
    </row>
    <row r="71" spans="1:7" x14ac:dyDescent="0.35">
      <c r="A71" s="352"/>
      <c r="B71" s="352"/>
      <c r="C71" s="352"/>
      <c r="D71" s="352"/>
      <c r="E71" s="352"/>
      <c r="F71" s="352"/>
      <c r="G71" s="352"/>
    </row>
    <row r="72" spans="1:7" x14ac:dyDescent="0.35">
      <c r="A72" s="352"/>
      <c r="B72" s="352"/>
      <c r="C72" s="352"/>
      <c r="D72" s="352"/>
      <c r="E72" s="352"/>
      <c r="F72" s="352"/>
      <c r="G72" s="352"/>
    </row>
    <row r="73" spans="1:7" x14ac:dyDescent="0.35">
      <c r="A73" s="352"/>
      <c r="B73" s="352"/>
      <c r="C73" s="352"/>
      <c r="D73" s="352"/>
      <c r="E73" s="352"/>
      <c r="F73" s="352"/>
      <c r="G73" s="352"/>
    </row>
    <row r="74" spans="1:7" x14ac:dyDescent="0.35">
      <c r="A74" s="352"/>
      <c r="B74" s="352"/>
      <c r="C74" s="352"/>
      <c r="D74" s="352"/>
      <c r="E74" s="352"/>
      <c r="F74" s="352"/>
      <c r="G74" s="352"/>
    </row>
    <row r="75" spans="1:7" x14ac:dyDescent="0.35">
      <c r="A75" s="352"/>
      <c r="B75" s="352"/>
      <c r="C75" s="352"/>
      <c r="D75" s="352"/>
      <c r="E75" s="352"/>
      <c r="F75" s="352"/>
      <c r="G75" s="352"/>
    </row>
    <row r="76" spans="1:7" x14ac:dyDescent="0.35">
      <c r="A76" s="352"/>
      <c r="B76" s="352"/>
      <c r="C76" s="352"/>
      <c r="D76" s="352"/>
      <c r="E76" s="352"/>
      <c r="F76" s="352"/>
      <c r="G76" s="352"/>
    </row>
    <row r="77" spans="1:7" x14ac:dyDescent="0.35">
      <c r="A77" s="352"/>
      <c r="B77" s="352"/>
      <c r="C77" s="352"/>
      <c r="D77" s="352"/>
      <c r="E77" s="352"/>
      <c r="F77" s="352"/>
      <c r="G77" s="352"/>
    </row>
    <row r="78" spans="1:7" x14ac:dyDescent="0.35">
      <c r="A78" s="352"/>
      <c r="B78" s="352"/>
      <c r="C78" s="352"/>
      <c r="D78" s="352"/>
      <c r="E78" s="352"/>
      <c r="F78" s="352"/>
      <c r="G78" s="352"/>
    </row>
    <row r="79" spans="1:7" x14ac:dyDescent="0.35">
      <c r="A79" s="352"/>
      <c r="B79" s="352"/>
      <c r="C79" s="352"/>
      <c r="D79" s="352"/>
      <c r="E79" s="352"/>
      <c r="F79" s="352"/>
      <c r="G79" s="352"/>
    </row>
    <row r="80" spans="1:7" x14ac:dyDescent="0.35">
      <c r="A80" s="352"/>
      <c r="B80" s="352"/>
      <c r="C80" s="352"/>
      <c r="D80" s="352"/>
      <c r="E80" s="352"/>
      <c r="F80" s="352"/>
      <c r="G80" s="352"/>
    </row>
    <row r="81" spans="1:7" x14ac:dyDescent="0.35">
      <c r="A81" s="352"/>
      <c r="B81" s="352"/>
      <c r="C81" s="352"/>
      <c r="D81" s="352"/>
      <c r="E81" s="352"/>
      <c r="F81" s="352"/>
      <c r="G81" s="352"/>
    </row>
    <row r="82" spans="1:7" x14ac:dyDescent="0.35">
      <c r="A82" s="352"/>
      <c r="B82" s="352"/>
      <c r="C82" s="352"/>
      <c r="D82" s="352"/>
      <c r="E82" s="352"/>
      <c r="F82" s="352"/>
      <c r="G82" s="352"/>
    </row>
    <row r="83" spans="1:7" x14ac:dyDescent="0.35">
      <c r="A83" s="352"/>
      <c r="B83" s="352"/>
      <c r="C83" s="352"/>
      <c r="D83" s="352"/>
      <c r="E83" s="352"/>
      <c r="F83" s="352"/>
      <c r="G83" s="352"/>
    </row>
    <row r="84" spans="1:7" x14ac:dyDescent="0.35">
      <c r="A84" s="352"/>
      <c r="B84" s="352"/>
      <c r="C84" s="352"/>
      <c r="D84" s="352"/>
      <c r="E84" s="352"/>
      <c r="F84" s="352"/>
      <c r="G84" s="352"/>
    </row>
    <row r="85" spans="1:7" x14ac:dyDescent="0.35">
      <c r="A85" s="352"/>
      <c r="B85" s="352"/>
      <c r="C85" s="352"/>
      <c r="D85" s="352"/>
      <c r="E85" s="352"/>
      <c r="F85" s="352"/>
      <c r="G85" s="352"/>
    </row>
    <row r="86" spans="1:7" x14ac:dyDescent="0.35">
      <c r="A86" s="352"/>
      <c r="B86" s="352"/>
      <c r="C86" s="352"/>
      <c r="D86" s="352"/>
      <c r="E86" s="352"/>
      <c r="F86" s="352"/>
      <c r="G86" s="352"/>
    </row>
    <row r="87" spans="1:7" x14ac:dyDescent="0.35">
      <c r="A87" s="352"/>
      <c r="B87" s="352"/>
      <c r="C87" s="352"/>
      <c r="D87" s="352"/>
      <c r="E87" s="352"/>
      <c r="F87" s="352"/>
      <c r="G87" s="352"/>
    </row>
    <row r="88" spans="1:7" x14ac:dyDescent="0.35">
      <c r="A88" s="352"/>
      <c r="B88" s="352"/>
      <c r="C88" s="352"/>
      <c r="D88" s="352"/>
      <c r="E88" s="352"/>
      <c r="F88" s="352"/>
      <c r="G88" s="352"/>
    </row>
    <row r="89" spans="1:7" x14ac:dyDescent="0.35">
      <c r="A89" s="352"/>
      <c r="B89" s="352"/>
      <c r="C89" s="352"/>
      <c r="D89" s="352"/>
      <c r="E89" s="352"/>
      <c r="F89" s="352"/>
      <c r="G89" s="352"/>
    </row>
    <row r="90" spans="1:7" x14ac:dyDescent="0.35">
      <c r="A90" s="352"/>
      <c r="B90" s="352"/>
      <c r="C90" s="352"/>
      <c r="D90" s="352"/>
      <c r="E90" s="352"/>
      <c r="F90" s="352"/>
      <c r="G90" s="352"/>
    </row>
    <row r="91" spans="1:7" x14ac:dyDescent="0.35">
      <c r="A91" s="352"/>
      <c r="B91" s="352"/>
      <c r="C91" s="352"/>
      <c r="D91" s="352"/>
      <c r="E91" s="352"/>
      <c r="F91" s="352"/>
      <c r="G91" s="352"/>
    </row>
    <row r="92" spans="1:7" x14ac:dyDescent="0.35">
      <c r="A92" s="352"/>
      <c r="B92" s="352"/>
      <c r="C92" s="352"/>
      <c r="D92" s="352"/>
      <c r="E92" s="352"/>
      <c r="F92" s="352"/>
      <c r="G92" s="352"/>
    </row>
    <row r="93" spans="1:7" x14ac:dyDescent="0.35">
      <c r="A93" s="352"/>
      <c r="B93" s="352"/>
      <c r="C93" s="352"/>
      <c r="D93" s="352"/>
      <c r="E93" s="352"/>
      <c r="F93" s="352"/>
      <c r="G93" s="352"/>
    </row>
    <row r="94" spans="1:7" x14ac:dyDescent="0.35">
      <c r="A94" s="352"/>
      <c r="B94" s="352"/>
      <c r="C94" s="352"/>
      <c r="D94" s="352"/>
      <c r="E94" s="352"/>
      <c r="F94" s="352"/>
      <c r="G94" s="352"/>
    </row>
    <row r="95" spans="1:7" x14ac:dyDescent="0.35">
      <c r="A95" s="352"/>
      <c r="B95" s="352"/>
      <c r="C95" s="352"/>
      <c r="D95" s="352"/>
      <c r="E95" s="352"/>
      <c r="F95" s="352"/>
      <c r="G95" s="352"/>
    </row>
    <row r="96" spans="1:7" x14ac:dyDescent="0.35">
      <c r="A96" s="352"/>
      <c r="B96" s="352"/>
      <c r="C96" s="352"/>
      <c r="D96" s="352"/>
      <c r="E96" s="352"/>
      <c r="F96" s="352"/>
      <c r="G96" s="352"/>
    </row>
    <row r="97" spans="1:7" x14ac:dyDescent="0.35">
      <c r="A97" s="352"/>
      <c r="B97" s="352"/>
      <c r="C97" s="352"/>
      <c r="D97" s="352"/>
      <c r="E97" s="352"/>
      <c r="F97" s="352"/>
      <c r="G97" s="352"/>
    </row>
    <row r="98" spans="1:7" x14ac:dyDescent="0.35">
      <c r="A98" s="352"/>
      <c r="B98" s="352"/>
      <c r="C98" s="352"/>
      <c r="D98" s="352"/>
      <c r="E98" s="352"/>
      <c r="F98" s="352"/>
      <c r="G98" s="352"/>
    </row>
    <row r="99" spans="1:7" x14ac:dyDescent="0.35">
      <c r="A99" s="352"/>
      <c r="B99" s="352"/>
      <c r="C99" s="352"/>
      <c r="D99" s="352"/>
      <c r="E99" s="352"/>
      <c r="F99" s="352"/>
      <c r="G99" s="352"/>
    </row>
    <row r="100" spans="1:7" x14ac:dyDescent="0.35">
      <c r="A100" s="352"/>
      <c r="B100" s="352"/>
      <c r="C100" s="352"/>
      <c r="D100" s="352"/>
      <c r="E100" s="352"/>
      <c r="F100" s="352"/>
      <c r="G100" s="352"/>
    </row>
    <row r="101" spans="1:7" x14ac:dyDescent="0.35">
      <c r="A101" s="352"/>
      <c r="B101" s="352"/>
      <c r="C101" s="352"/>
      <c r="D101" s="352"/>
      <c r="E101" s="352"/>
      <c r="F101" s="352"/>
      <c r="G101" s="352"/>
    </row>
    <row r="102" spans="1:7" x14ac:dyDescent="0.35">
      <c r="A102" s="352"/>
      <c r="B102" s="352"/>
      <c r="C102" s="352"/>
      <c r="D102" s="352"/>
      <c r="E102" s="352"/>
      <c r="F102" s="352"/>
      <c r="G102" s="352"/>
    </row>
    <row r="103" spans="1:7" x14ac:dyDescent="0.35">
      <c r="A103" s="352"/>
      <c r="B103" s="352"/>
      <c r="C103" s="352"/>
      <c r="D103" s="352"/>
      <c r="E103" s="352"/>
      <c r="F103" s="352"/>
      <c r="G103" s="352"/>
    </row>
    <row r="104" spans="1:7" x14ac:dyDescent="0.35">
      <c r="A104" s="352"/>
      <c r="B104" s="352"/>
      <c r="C104" s="352"/>
      <c r="D104" s="352"/>
      <c r="E104" s="352"/>
      <c r="F104" s="352"/>
      <c r="G104" s="352"/>
    </row>
    <row r="105" spans="1:7" x14ac:dyDescent="0.35">
      <c r="A105" s="352"/>
      <c r="B105" s="352"/>
      <c r="C105" s="352"/>
      <c r="D105" s="352"/>
      <c r="E105" s="352"/>
      <c r="F105" s="352"/>
      <c r="G105" s="352"/>
    </row>
    <row r="106" spans="1:7" x14ac:dyDescent="0.35">
      <c r="A106" s="352"/>
      <c r="B106" s="352"/>
      <c r="C106" s="352"/>
      <c r="D106" s="352"/>
      <c r="E106" s="352"/>
      <c r="F106" s="352"/>
      <c r="G106" s="352"/>
    </row>
    <row r="107" spans="1:7" x14ac:dyDescent="0.35">
      <c r="A107" s="352"/>
      <c r="B107" s="352"/>
      <c r="C107" s="352"/>
      <c r="D107" s="352"/>
      <c r="E107" s="352"/>
      <c r="F107" s="352"/>
      <c r="G107" s="352"/>
    </row>
    <row r="108" spans="1:7" x14ac:dyDescent="0.35">
      <c r="A108" s="352"/>
      <c r="B108" s="352"/>
      <c r="C108" s="352"/>
      <c r="D108" s="352"/>
      <c r="E108" s="352"/>
      <c r="F108" s="352"/>
      <c r="G108" s="352"/>
    </row>
    <row r="109" spans="1:7" x14ac:dyDescent="0.35">
      <c r="A109" s="352"/>
      <c r="B109" s="352"/>
      <c r="C109" s="352"/>
      <c r="D109" s="352"/>
      <c r="E109" s="352"/>
      <c r="F109" s="352"/>
      <c r="G109" s="352"/>
    </row>
    <row r="110" spans="1:7" x14ac:dyDescent="0.35">
      <c r="A110" s="352"/>
      <c r="B110" s="352"/>
      <c r="C110" s="352"/>
      <c r="D110" s="352"/>
      <c r="E110" s="352"/>
      <c r="F110" s="352"/>
      <c r="G110" s="352"/>
    </row>
    <row r="111" spans="1:7" x14ac:dyDescent="0.35">
      <c r="A111" s="352"/>
      <c r="B111" s="352"/>
      <c r="C111" s="352"/>
      <c r="D111" s="352"/>
      <c r="E111" s="352"/>
      <c r="F111" s="352"/>
      <c r="G111" s="352"/>
    </row>
    <row r="112" spans="1:7" x14ac:dyDescent="0.35">
      <c r="A112" s="352"/>
      <c r="B112" s="352"/>
      <c r="C112" s="352"/>
      <c r="D112" s="352"/>
      <c r="E112" s="352"/>
      <c r="F112" s="352"/>
      <c r="G112" s="352"/>
    </row>
    <row r="113" spans="1:7" x14ac:dyDescent="0.35">
      <c r="A113" s="352"/>
      <c r="B113" s="352"/>
      <c r="C113" s="352"/>
      <c r="D113" s="352"/>
      <c r="E113" s="352"/>
      <c r="F113" s="352"/>
      <c r="G113" s="352"/>
    </row>
    <row r="114" spans="1:7" x14ac:dyDescent="0.35">
      <c r="A114" s="352"/>
      <c r="B114" s="352"/>
      <c r="C114" s="352"/>
      <c r="D114" s="352"/>
      <c r="E114" s="352"/>
      <c r="F114" s="352"/>
      <c r="G114" s="352"/>
    </row>
    <row r="115" spans="1:7" x14ac:dyDescent="0.35">
      <c r="A115" s="352"/>
      <c r="B115" s="352"/>
      <c r="C115" s="352"/>
      <c r="D115" s="352"/>
      <c r="E115" s="352"/>
      <c r="F115" s="352"/>
      <c r="G115" s="352"/>
    </row>
    <row r="116" spans="1:7" x14ac:dyDescent="0.35">
      <c r="A116" s="352"/>
      <c r="B116" s="352"/>
      <c r="C116" s="352"/>
      <c r="D116" s="352"/>
      <c r="E116" s="352"/>
      <c r="F116" s="352"/>
      <c r="G116" s="352"/>
    </row>
    <row r="117" spans="1:7" x14ac:dyDescent="0.35">
      <c r="A117" s="352"/>
      <c r="B117" s="352"/>
      <c r="C117" s="352"/>
      <c r="D117" s="352"/>
      <c r="E117" s="352"/>
      <c r="F117" s="352"/>
      <c r="G117" s="352"/>
    </row>
    <row r="118" spans="1:7" x14ac:dyDescent="0.35">
      <c r="A118" s="352"/>
      <c r="B118" s="352"/>
      <c r="C118" s="352"/>
      <c r="D118" s="352"/>
      <c r="E118" s="352"/>
      <c r="F118" s="352"/>
      <c r="G118" s="352"/>
    </row>
    <row r="119" spans="1:7" x14ac:dyDescent="0.35">
      <c r="A119" s="352"/>
      <c r="B119" s="352"/>
      <c r="C119" s="352"/>
      <c r="D119" s="352"/>
      <c r="E119" s="352"/>
      <c r="F119" s="352"/>
      <c r="G119" s="352"/>
    </row>
    <row r="120" spans="1:7" x14ac:dyDescent="0.35">
      <c r="A120" s="352"/>
      <c r="B120" s="352"/>
      <c r="C120" s="352"/>
      <c r="D120" s="352"/>
      <c r="E120" s="352"/>
      <c r="F120" s="352"/>
      <c r="G120" s="352"/>
    </row>
    <row r="121" spans="1:7" x14ac:dyDescent="0.35">
      <c r="A121" s="352"/>
      <c r="B121" s="352"/>
      <c r="C121" s="352"/>
      <c r="D121" s="352"/>
      <c r="E121" s="352"/>
      <c r="F121" s="352"/>
      <c r="G121" s="352"/>
    </row>
    <row r="122" spans="1:7" x14ac:dyDescent="0.35">
      <c r="A122" s="352"/>
      <c r="B122" s="352"/>
      <c r="C122" s="352"/>
      <c r="D122" s="352"/>
      <c r="E122" s="352"/>
      <c r="F122" s="352"/>
      <c r="G122" s="352"/>
    </row>
    <row r="123" spans="1:7" x14ac:dyDescent="0.35">
      <c r="A123" s="352"/>
      <c r="B123" s="352"/>
      <c r="C123" s="352"/>
      <c r="D123" s="352"/>
      <c r="E123" s="352"/>
      <c r="F123" s="352"/>
      <c r="G123" s="352"/>
    </row>
    <row r="124" spans="1:7" x14ac:dyDescent="0.35">
      <c r="A124" s="352"/>
      <c r="B124" s="352"/>
      <c r="C124" s="352"/>
      <c r="D124" s="352"/>
      <c r="E124" s="352"/>
      <c r="F124" s="352"/>
      <c r="G124" s="352"/>
    </row>
    <row r="125" spans="1:7" x14ac:dyDescent="0.35">
      <c r="A125" s="352"/>
      <c r="B125" s="352"/>
      <c r="C125" s="352"/>
      <c r="D125" s="352"/>
      <c r="E125" s="352"/>
      <c r="F125" s="352"/>
      <c r="G125" s="352"/>
    </row>
    <row r="126" spans="1:7" x14ac:dyDescent="0.35">
      <c r="A126" s="352"/>
      <c r="B126" s="352"/>
      <c r="C126" s="352"/>
      <c r="D126" s="352"/>
      <c r="E126" s="352"/>
      <c r="F126" s="352"/>
      <c r="G126" s="352"/>
    </row>
    <row r="127" spans="1:7" x14ac:dyDescent="0.35">
      <c r="A127" s="352"/>
      <c r="B127" s="352"/>
      <c r="C127" s="352"/>
      <c r="D127" s="352"/>
      <c r="E127" s="352"/>
      <c r="F127" s="352"/>
      <c r="G127" s="352"/>
    </row>
    <row r="128" spans="1:7" x14ac:dyDescent="0.35">
      <c r="A128" s="352"/>
      <c r="B128" s="352"/>
      <c r="C128" s="352"/>
      <c r="D128" s="352"/>
      <c r="E128" s="352"/>
      <c r="F128" s="352"/>
      <c r="G128" s="352"/>
    </row>
    <row r="129" spans="1:7" x14ac:dyDescent="0.35">
      <c r="A129" s="352"/>
      <c r="B129" s="352"/>
      <c r="C129" s="352"/>
      <c r="D129" s="352"/>
      <c r="E129" s="352"/>
      <c r="F129" s="352"/>
      <c r="G129" s="352"/>
    </row>
    <row r="130" spans="1:7" x14ac:dyDescent="0.35">
      <c r="A130" s="352"/>
      <c r="B130" s="352"/>
      <c r="C130" s="352"/>
      <c r="D130" s="352"/>
      <c r="E130" s="352"/>
      <c r="F130" s="352"/>
      <c r="G130" s="352"/>
    </row>
    <row r="131" spans="1:7" x14ac:dyDescent="0.35">
      <c r="A131" s="352"/>
      <c r="B131" s="352"/>
      <c r="C131" s="352"/>
      <c r="D131" s="352"/>
      <c r="E131" s="352"/>
      <c r="F131" s="352"/>
      <c r="G131" s="352"/>
    </row>
    <row r="132" spans="1:7" x14ac:dyDescent="0.35">
      <c r="A132" s="352"/>
      <c r="B132" s="352"/>
      <c r="C132" s="352"/>
      <c r="D132" s="352"/>
      <c r="E132" s="352"/>
      <c r="F132" s="352"/>
      <c r="G132" s="352"/>
    </row>
    <row r="133" spans="1:7" x14ac:dyDescent="0.35">
      <c r="A133" s="352"/>
      <c r="B133" s="352"/>
      <c r="C133" s="352"/>
      <c r="D133" s="352"/>
      <c r="E133" s="352"/>
      <c r="F133" s="352"/>
      <c r="G133" s="352"/>
    </row>
    <row r="134" spans="1:7" x14ac:dyDescent="0.35">
      <c r="A134" s="352"/>
      <c r="B134" s="352"/>
      <c r="C134" s="352"/>
      <c r="D134" s="352"/>
      <c r="E134" s="352"/>
      <c r="F134" s="352"/>
      <c r="G134" s="352"/>
    </row>
    <row r="135" spans="1:7" x14ac:dyDescent="0.35">
      <c r="A135" s="352"/>
      <c r="B135" s="352"/>
      <c r="C135" s="352"/>
      <c r="D135" s="352"/>
      <c r="E135" s="352"/>
      <c r="F135" s="352"/>
      <c r="G135" s="352"/>
    </row>
    <row r="136" spans="1:7" x14ac:dyDescent="0.35">
      <c r="A136" s="352"/>
      <c r="B136" s="352"/>
      <c r="C136" s="352"/>
      <c r="D136" s="352"/>
      <c r="E136" s="352"/>
      <c r="F136" s="352"/>
      <c r="G136" s="352"/>
    </row>
    <row r="137" spans="1:7" x14ac:dyDescent="0.35">
      <c r="A137" s="352"/>
      <c r="B137" s="352"/>
      <c r="C137" s="352"/>
      <c r="D137" s="352"/>
      <c r="E137" s="352"/>
      <c r="F137" s="352"/>
      <c r="G137" s="352"/>
    </row>
    <row r="138" spans="1:7" x14ac:dyDescent="0.35">
      <c r="A138" s="352"/>
      <c r="B138" s="352"/>
      <c r="C138" s="352"/>
      <c r="D138" s="352"/>
      <c r="E138" s="352"/>
      <c r="F138" s="352"/>
      <c r="G138" s="352"/>
    </row>
    <row r="139" spans="1:7" x14ac:dyDescent="0.35">
      <c r="A139" s="352"/>
      <c r="B139" s="352"/>
      <c r="C139" s="352"/>
      <c r="D139" s="352"/>
      <c r="E139" s="352"/>
      <c r="F139" s="352"/>
      <c r="G139" s="352"/>
    </row>
    <row r="140" spans="1:7" x14ac:dyDescent="0.35">
      <c r="A140" s="352"/>
      <c r="B140" s="352"/>
      <c r="C140" s="352"/>
      <c r="D140" s="352"/>
      <c r="E140" s="352"/>
      <c r="F140" s="352"/>
      <c r="G140" s="352"/>
    </row>
    <row r="141" spans="1:7" x14ac:dyDescent="0.35">
      <c r="A141" s="352"/>
      <c r="B141" s="352"/>
      <c r="C141" s="352"/>
      <c r="D141" s="352"/>
      <c r="E141" s="352"/>
      <c r="F141" s="352"/>
      <c r="G141" s="352"/>
    </row>
    <row r="142" spans="1:7" x14ac:dyDescent="0.35">
      <c r="A142" s="352"/>
      <c r="B142" s="352"/>
      <c r="C142" s="352"/>
      <c r="D142" s="352"/>
      <c r="E142" s="352"/>
      <c r="F142" s="352"/>
      <c r="G142" s="352"/>
    </row>
    <row r="143" spans="1:7" x14ac:dyDescent="0.35">
      <c r="A143" s="352"/>
      <c r="B143" s="352"/>
      <c r="C143" s="352"/>
      <c r="D143" s="352"/>
      <c r="E143" s="352"/>
      <c r="F143" s="352"/>
      <c r="G143" s="352"/>
    </row>
    <row r="144" spans="1:7" x14ac:dyDescent="0.35">
      <c r="A144" s="352"/>
      <c r="B144" s="352"/>
      <c r="C144" s="352"/>
      <c r="D144" s="352"/>
      <c r="E144" s="352"/>
      <c r="F144" s="352"/>
      <c r="G144" s="352"/>
    </row>
    <row r="145" spans="1:7" x14ac:dyDescent="0.35">
      <c r="A145" s="352"/>
      <c r="B145" s="352"/>
      <c r="C145" s="352"/>
      <c r="D145" s="352"/>
      <c r="E145" s="352"/>
      <c r="F145" s="352"/>
      <c r="G145" s="352"/>
    </row>
    <row r="146" spans="1:7" x14ac:dyDescent="0.35">
      <c r="A146" s="352"/>
      <c r="B146" s="352"/>
      <c r="C146" s="352"/>
      <c r="D146" s="352"/>
      <c r="E146" s="352"/>
      <c r="F146" s="352"/>
      <c r="G146" s="352"/>
    </row>
    <row r="147" spans="1:7" x14ac:dyDescent="0.35">
      <c r="A147" s="352"/>
      <c r="B147" s="352"/>
      <c r="C147" s="352"/>
      <c r="D147" s="352"/>
      <c r="E147" s="352"/>
      <c r="F147" s="352"/>
      <c r="G147" s="352"/>
    </row>
    <row r="148" spans="1:7" x14ac:dyDescent="0.35">
      <c r="A148" s="352"/>
      <c r="B148" s="352"/>
      <c r="C148" s="352"/>
      <c r="D148" s="352"/>
      <c r="E148" s="352"/>
      <c r="F148" s="352"/>
      <c r="G148" s="352"/>
    </row>
    <row r="149" spans="1:7" x14ac:dyDescent="0.35">
      <c r="A149" s="352"/>
      <c r="B149" s="352"/>
      <c r="C149" s="352"/>
      <c r="D149" s="352"/>
      <c r="E149" s="352"/>
      <c r="F149" s="352"/>
      <c r="G149" s="352"/>
    </row>
    <row r="150" spans="1:7" x14ac:dyDescent="0.35">
      <c r="A150" s="352"/>
      <c r="B150" s="352"/>
      <c r="C150" s="352"/>
      <c r="D150" s="352"/>
      <c r="E150" s="352"/>
      <c r="F150" s="352"/>
      <c r="G150" s="352"/>
    </row>
    <row r="151" spans="1:7" x14ac:dyDescent="0.35">
      <c r="A151" s="352"/>
      <c r="B151" s="352"/>
      <c r="C151" s="352"/>
      <c r="D151" s="352"/>
      <c r="E151" s="352"/>
      <c r="F151" s="352"/>
      <c r="G151" s="352"/>
    </row>
    <row r="152" spans="1:7" x14ac:dyDescent="0.35">
      <c r="A152" s="352"/>
      <c r="B152" s="352"/>
      <c r="C152" s="352"/>
      <c r="D152" s="352"/>
      <c r="E152" s="352"/>
      <c r="F152" s="352"/>
      <c r="G152" s="352"/>
    </row>
    <row r="153" spans="1:7" x14ac:dyDescent="0.35">
      <c r="A153" s="352"/>
      <c r="B153" s="352"/>
      <c r="C153" s="352"/>
      <c r="D153" s="352"/>
      <c r="E153" s="352"/>
      <c r="F153" s="352"/>
      <c r="G153" s="352"/>
    </row>
    <row r="154" spans="1:7" x14ac:dyDescent="0.35">
      <c r="A154" s="352"/>
      <c r="B154" s="352"/>
      <c r="C154" s="352"/>
      <c r="D154" s="352"/>
      <c r="E154" s="352"/>
      <c r="F154" s="352"/>
      <c r="G154" s="352"/>
    </row>
    <row r="155" spans="1:7" x14ac:dyDescent="0.35">
      <c r="A155" s="352"/>
      <c r="B155" s="352"/>
      <c r="C155" s="352"/>
      <c r="D155" s="352"/>
      <c r="E155" s="352"/>
      <c r="F155" s="352"/>
      <c r="G155" s="352"/>
    </row>
    <row r="156" spans="1:7" x14ac:dyDescent="0.35">
      <c r="A156" s="352"/>
      <c r="B156" s="352"/>
      <c r="C156" s="352"/>
      <c r="D156" s="352"/>
      <c r="E156" s="352"/>
      <c r="F156" s="352"/>
      <c r="G156" s="352"/>
    </row>
    <row r="157" spans="1:7" x14ac:dyDescent="0.35">
      <c r="A157" s="352"/>
      <c r="B157" s="352"/>
      <c r="C157" s="352"/>
      <c r="D157" s="352"/>
      <c r="E157" s="352"/>
      <c r="F157" s="352"/>
      <c r="G157" s="352"/>
    </row>
    <row r="158" spans="1:7" x14ac:dyDescent="0.35">
      <c r="A158" s="352"/>
      <c r="B158" s="352"/>
      <c r="C158" s="352"/>
      <c r="D158" s="352"/>
      <c r="E158" s="352"/>
      <c r="F158" s="352"/>
      <c r="G158" s="352"/>
    </row>
    <row r="159" spans="1:7" x14ac:dyDescent="0.35">
      <c r="A159" s="352"/>
      <c r="B159" s="352"/>
      <c r="C159" s="352"/>
      <c r="D159" s="352"/>
      <c r="E159" s="352"/>
      <c r="F159" s="352"/>
      <c r="G159" s="352"/>
    </row>
    <row r="160" spans="1:7" x14ac:dyDescent="0.35">
      <c r="A160" s="352"/>
      <c r="B160" s="352"/>
      <c r="C160" s="352"/>
      <c r="D160" s="352"/>
      <c r="E160" s="352"/>
      <c r="F160" s="352"/>
      <c r="G160" s="352"/>
    </row>
    <row r="161" spans="1:7" x14ac:dyDescent="0.35">
      <c r="A161" s="352"/>
      <c r="B161" s="352"/>
      <c r="C161" s="352"/>
      <c r="D161" s="352"/>
      <c r="E161" s="352"/>
      <c r="F161" s="352"/>
      <c r="G161" s="352"/>
    </row>
    <row r="162" spans="1:7" x14ac:dyDescent="0.35">
      <c r="A162" s="352"/>
      <c r="B162" s="352"/>
      <c r="C162" s="352"/>
      <c r="D162" s="352"/>
      <c r="E162" s="352"/>
      <c r="F162" s="352"/>
      <c r="G162" s="352"/>
    </row>
    <row r="163" spans="1:7" x14ac:dyDescent="0.35">
      <c r="A163" s="352"/>
      <c r="B163" s="352"/>
      <c r="C163" s="352"/>
      <c r="D163" s="352"/>
      <c r="E163" s="352"/>
      <c r="F163" s="352"/>
      <c r="G163" s="352"/>
    </row>
    <row r="164" spans="1:7" x14ac:dyDescent="0.35">
      <c r="A164" s="352"/>
      <c r="B164" s="352"/>
      <c r="C164" s="352"/>
      <c r="D164" s="352"/>
      <c r="E164" s="352"/>
      <c r="F164" s="352"/>
      <c r="G164" s="352"/>
    </row>
    <row r="165" spans="1:7" x14ac:dyDescent="0.35">
      <c r="A165" s="352"/>
      <c r="B165" s="352"/>
      <c r="C165" s="352"/>
      <c r="D165" s="352"/>
      <c r="E165" s="352"/>
      <c r="F165" s="352"/>
      <c r="G165" s="352"/>
    </row>
    <row r="166" spans="1:7" x14ac:dyDescent="0.35">
      <c r="A166" s="352"/>
      <c r="B166" s="352"/>
      <c r="C166" s="352"/>
      <c r="D166" s="352"/>
      <c r="E166" s="352"/>
      <c r="F166" s="352"/>
      <c r="G166" s="352"/>
    </row>
    <row r="167" spans="1:7" x14ac:dyDescent="0.35">
      <c r="A167" s="352"/>
      <c r="B167" s="352"/>
      <c r="C167" s="352"/>
      <c r="D167" s="352"/>
      <c r="E167" s="352"/>
      <c r="F167" s="352"/>
      <c r="G167" s="352"/>
    </row>
    <row r="168" spans="1:7" x14ac:dyDescent="0.35">
      <c r="A168" s="352"/>
      <c r="B168" s="352"/>
      <c r="C168" s="352"/>
      <c r="D168" s="352"/>
      <c r="E168" s="352"/>
      <c r="F168" s="352"/>
      <c r="G168" s="352"/>
    </row>
    <row r="169" spans="1:7" x14ac:dyDescent="0.35">
      <c r="A169" s="352"/>
      <c r="B169" s="352"/>
      <c r="C169" s="352"/>
      <c r="D169" s="352"/>
      <c r="E169" s="352"/>
      <c r="F169" s="352"/>
      <c r="G169" s="352"/>
    </row>
    <row r="170" spans="1:7" x14ac:dyDescent="0.35">
      <c r="A170" s="352"/>
      <c r="B170" s="352"/>
      <c r="C170" s="352"/>
      <c r="D170" s="352"/>
      <c r="E170" s="352"/>
      <c r="F170" s="352"/>
      <c r="G170" s="352"/>
    </row>
    <row r="171" spans="1:7" x14ac:dyDescent="0.35">
      <c r="A171" s="352"/>
      <c r="B171" s="352"/>
      <c r="C171" s="352"/>
      <c r="D171" s="352"/>
      <c r="E171" s="352"/>
      <c r="F171" s="352"/>
      <c r="G171" s="352"/>
    </row>
    <row r="172" spans="1:7" x14ac:dyDescent="0.35">
      <c r="A172" s="352"/>
      <c r="B172" s="352"/>
      <c r="C172" s="352"/>
      <c r="D172" s="352"/>
      <c r="E172" s="352"/>
      <c r="F172" s="352"/>
      <c r="G172" s="352"/>
    </row>
    <row r="173" spans="1:7" x14ac:dyDescent="0.35">
      <c r="A173" s="352"/>
      <c r="B173" s="352"/>
      <c r="C173" s="352"/>
      <c r="D173" s="352"/>
      <c r="E173" s="352"/>
      <c r="F173" s="352"/>
      <c r="G173" s="352"/>
    </row>
    <row r="174" spans="1:7" x14ac:dyDescent="0.35">
      <c r="A174" s="352"/>
      <c r="B174" s="352"/>
      <c r="C174" s="352"/>
      <c r="D174" s="352"/>
      <c r="E174" s="352"/>
      <c r="F174" s="352"/>
      <c r="G174" s="352"/>
    </row>
    <row r="175" spans="1:7" x14ac:dyDescent="0.35">
      <c r="A175" s="352"/>
      <c r="B175" s="352"/>
      <c r="C175" s="352"/>
      <c r="D175" s="352"/>
      <c r="E175" s="352"/>
      <c r="F175" s="352"/>
      <c r="G175" s="352"/>
    </row>
    <row r="176" spans="1:7" x14ac:dyDescent="0.35">
      <c r="A176" s="352"/>
      <c r="B176" s="352"/>
      <c r="C176" s="352"/>
      <c r="D176" s="352"/>
      <c r="E176" s="352"/>
      <c r="F176" s="352"/>
      <c r="G176" s="352"/>
    </row>
    <row r="177" spans="1:7" x14ac:dyDescent="0.35">
      <c r="A177" s="352"/>
      <c r="B177" s="352"/>
      <c r="C177" s="352"/>
      <c r="D177" s="352"/>
      <c r="E177" s="352"/>
      <c r="F177" s="352"/>
      <c r="G177" s="352"/>
    </row>
    <row r="178" spans="1:7" x14ac:dyDescent="0.35">
      <c r="A178" s="352"/>
      <c r="B178" s="352"/>
      <c r="C178" s="352"/>
      <c r="D178" s="352"/>
      <c r="E178" s="352"/>
      <c r="F178" s="352"/>
      <c r="G178" s="352"/>
    </row>
    <row r="179" spans="1:7" x14ac:dyDescent="0.35">
      <c r="A179" s="352"/>
      <c r="B179" s="352"/>
      <c r="C179" s="352"/>
      <c r="D179" s="352"/>
      <c r="E179" s="352"/>
      <c r="F179" s="352"/>
      <c r="G179" s="352"/>
    </row>
    <row r="180" spans="1:7" x14ac:dyDescent="0.35">
      <c r="A180" s="352"/>
      <c r="B180" s="352"/>
      <c r="C180" s="352"/>
      <c r="D180" s="352"/>
      <c r="E180" s="352"/>
      <c r="F180" s="352"/>
      <c r="G180" s="352"/>
    </row>
    <row r="181" spans="1:7" x14ac:dyDescent="0.35">
      <c r="A181" s="352"/>
      <c r="B181" s="352"/>
      <c r="C181" s="352"/>
      <c r="D181" s="352"/>
      <c r="E181" s="352"/>
      <c r="F181" s="352"/>
      <c r="G181" s="352"/>
    </row>
    <row r="182" spans="1:7" x14ac:dyDescent="0.35">
      <c r="A182" s="352"/>
      <c r="B182" s="352"/>
      <c r="C182" s="352"/>
      <c r="D182" s="352"/>
      <c r="E182" s="352"/>
      <c r="F182" s="352"/>
      <c r="G182" s="352"/>
    </row>
    <row r="183" spans="1:7" x14ac:dyDescent="0.35">
      <c r="A183" s="352"/>
      <c r="B183" s="352"/>
      <c r="C183" s="352"/>
      <c r="D183" s="352"/>
      <c r="E183" s="352"/>
      <c r="F183" s="352"/>
      <c r="G183" s="352"/>
    </row>
    <row r="184" spans="1:7" x14ac:dyDescent="0.35">
      <c r="A184" s="352"/>
      <c r="B184" s="352"/>
      <c r="C184" s="352"/>
      <c r="D184" s="352"/>
      <c r="E184" s="352"/>
      <c r="F184" s="352"/>
      <c r="G184" s="352"/>
    </row>
    <row r="185" spans="1:7" x14ac:dyDescent="0.35">
      <c r="A185" s="352"/>
      <c r="B185" s="352"/>
      <c r="C185" s="352"/>
      <c r="D185" s="352"/>
      <c r="E185" s="352"/>
      <c r="F185" s="352"/>
      <c r="G185" s="352"/>
    </row>
    <row r="186" spans="1:7" x14ac:dyDescent="0.35">
      <c r="A186" s="352"/>
      <c r="B186" s="352"/>
      <c r="C186" s="352"/>
      <c r="D186" s="352"/>
      <c r="E186" s="352"/>
      <c r="F186" s="352"/>
      <c r="G186" s="352"/>
    </row>
    <row r="187" spans="1:7" x14ac:dyDescent="0.35">
      <c r="A187" s="352"/>
      <c r="B187" s="352"/>
      <c r="C187" s="352"/>
      <c r="D187" s="352"/>
      <c r="E187" s="352"/>
      <c r="F187" s="352"/>
      <c r="G187" s="352"/>
    </row>
    <row r="188" spans="1:7" x14ac:dyDescent="0.35">
      <c r="A188" s="352"/>
      <c r="B188" s="352"/>
      <c r="C188" s="352"/>
      <c r="D188" s="352"/>
      <c r="E188" s="352"/>
      <c r="F188" s="352"/>
      <c r="G188" s="352"/>
    </row>
    <row r="189" spans="1:7" x14ac:dyDescent="0.35">
      <c r="A189" s="352"/>
      <c r="B189" s="352"/>
      <c r="C189" s="352"/>
      <c r="D189" s="352"/>
      <c r="E189" s="352"/>
      <c r="F189" s="352"/>
      <c r="G189" s="352"/>
    </row>
    <row r="190" spans="1:7" x14ac:dyDescent="0.35">
      <c r="A190" s="352"/>
      <c r="B190" s="352"/>
      <c r="C190" s="352"/>
      <c r="D190" s="352"/>
      <c r="E190" s="352"/>
      <c r="F190" s="352"/>
      <c r="G190" s="352"/>
    </row>
    <row r="191" spans="1:7" x14ac:dyDescent="0.35">
      <c r="A191" s="352"/>
      <c r="B191" s="352"/>
      <c r="C191" s="352"/>
      <c r="D191" s="352"/>
      <c r="E191" s="352"/>
      <c r="F191" s="352"/>
      <c r="G191" s="352"/>
    </row>
    <row r="192" spans="1:7" x14ac:dyDescent="0.35">
      <c r="A192" s="352"/>
      <c r="B192" s="352"/>
      <c r="C192" s="352"/>
      <c r="D192" s="352"/>
      <c r="E192" s="352"/>
      <c r="F192" s="352"/>
      <c r="G192" s="352"/>
    </row>
    <row r="193" spans="1:7" x14ac:dyDescent="0.35">
      <c r="A193" s="352"/>
      <c r="B193" s="352"/>
      <c r="C193" s="352"/>
      <c r="D193" s="352"/>
      <c r="E193" s="352"/>
      <c r="F193" s="352"/>
      <c r="G193" s="352"/>
    </row>
    <row r="194" spans="1:7" x14ac:dyDescent="0.35">
      <c r="A194" s="352"/>
      <c r="B194" s="352"/>
      <c r="C194" s="352"/>
      <c r="D194" s="352"/>
      <c r="E194" s="352"/>
      <c r="F194" s="352"/>
      <c r="G194" s="352"/>
    </row>
    <row r="195" spans="1:7" x14ac:dyDescent="0.35">
      <c r="A195" s="352"/>
      <c r="B195" s="352"/>
      <c r="C195" s="352"/>
      <c r="D195" s="352"/>
      <c r="E195" s="352"/>
      <c r="F195" s="352"/>
      <c r="G195" s="352"/>
    </row>
    <row r="196" spans="1:7" x14ac:dyDescent="0.35">
      <c r="A196" s="352"/>
      <c r="B196" s="352"/>
      <c r="C196" s="352"/>
      <c r="D196" s="352"/>
      <c r="E196" s="352"/>
      <c r="F196" s="352"/>
      <c r="G196" s="352"/>
    </row>
    <row r="197" spans="1:7" x14ac:dyDescent="0.35">
      <c r="A197" s="352"/>
      <c r="B197" s="352"/>
      <c r="C197" s="352"/>
      <c r="D197" s="352"/>
      <c r="E197" s="352"/>
      <c r="F197" s="352"/>
      <c r="G197" s="352"/>
    </row>
    <row r="198" spans="1:7" x14ac:dyDescent="0.35">
      <c r="A198" s="352"/>
      <c r="B198" s="352"/>
      <c r="C198" s="352"/>
      <c r="D198" s="352"/>
      <c r="E198" s="352"/>
      <c r="F198" s="352"/>
      <c r="G198" s="352"/>
    </row>
    <row r="199" spans="1:7" x14ac:dyDescent="0.35">
      <c r="A199" s="352"/>
      <c r="B199" s="352"/>
      <c r="C199" s="352"/>
      <c r="D199" s="352"/>
      <c r="E199" s="352"/>
      <c r="F199" s="352"/>
      <c r="G199" s="352"/>
    </row>
    <row r="200" spans="1:7" x14ac:dyDescent="0.35">
      <c r="A200" s="352"/>
      <c r="B200" s="352"/>
      <c r="C200" s="352"/>
      <c r="D200" s="352"/>
      <c r="E200" s="352"/>
      <c r="F200" s="352"/>
      <c r="G200" s="352"/>
    </row>
    <row r="201" spans="1:7" x14ac:dyDescent="0.35">
      <c r="A201" s="352"/>
      <c r="B201" s="352"/>
      <c r="C201" s="352"/>
      <c r="D201" s="352"/>
      <c r="E201" s="352"/>
      <c r="F201" s="352"/>
      <c r="G201" s="352"/>
    </row>
    <row r="202" spans="1:7" x14ac:dyDescent="0.35">
      <c r="A202" s="352"/>
      <c r="B202" s="352"/>
      <c r="C202" s="352"/>
      <c r="D202" s="352"/>
      <c r="E202" s="352"/>
      <c r="F202" s="352"/>
      <c r="G202" s="352"/>
    </row>
    <row r="203" spans="1:7" x14ac:dyDescent="0.35">
      <c r="A203" s="352"/>
      <c r="B203" s="352"/>
      <c r="C203" s="352"/>
      <c r="D203" s="352"/>
      <c r="E203" s="352"/>
      <c r="F203" s="352"/>
      <c r="G203" s="352"/>
    </row>
    <row r="204" spans="1:7" x14ac:dyDescent="0.35">
      <c r="A204" s="352"/>
      <c r="B204" s="352"/>
      <c r="C204" s="352"/>
      <c r="D204" s="352"/>
      <c r="E204" s="352"/>
      <c r="F204" s="352"/>
      <c r="G204" s="352"/>
    </row>
    <row r="205" spans="1:7" x14ac:dyDescent="0.35">
      <c r="A205" s="352"/>
      <c r="B205" s="352"/>
      <c r="C205" s="352"/>
      <c r="D205" s="352"/>
      <c r="E205" s="352"/>
      <c r="F205" s="352"/>
      <c r="G205" s="352"/>
    </row>
    <row r="206" spans="1:7" x14ac:dyDescent="0.35">
      <c r="A206" s="352"/>
      <c r="B206" s="352"/>
      <c r="C206" s="352"/>
      <c r="D206" s="352"/>
      <c r="E206" s="352"/>
      <c r="F206" s="352"/>
      <c r="G206" s="352"/>
    </row>
    <row r="207" spans="1:7" x14ac:dyDescent="0.35">
      <c r="A207" s="352"/>
      <c r="B207" s="352"/>
      <c r="C207" s="352"/>
      <c r="D207" s="352"/>
      <c r="E207" s="352"/>
      <c r="F207" s="352"/>
      <c r="G207" s="352"/>
    </row>
    <row r="208" spans="1:7" x14ac:dyDescent="0.35">
      <c r="A208" s="352"/>
      <c r="B208" s="352"/>
      <c r="C208" s="352"/>
      <c r="D208" s="352"/>
      <c r="E208" s="352"/>
      <c r="F208" s="352"/>
      <c r="G208" s="352"/>
    </row>
    <row r="209" spans="1:7" x14ac:dyDescent="0.35">
      <c r="A209" s="352"/>
      <c r="B209" s="352"/>
      <c r="C209" s="352"/>
      <c r="D209" s="352"/>
      <c r="E209" s="352"/>
      <c r="F209" s="352"/>
      <c r="G209" s="352"/>
    </row>
    <row r="210" spans="1:7" x14ac:dyDescent="0.35">
      <c r="A210" s="352"/>
      <c r="B210" s="352"/>
      <c r="C210" s="352"/>
      <c r="D210" s="352"/>
      <c r="E210" s="352"/>
      <c r="F210" s="352"/>
      <c r="G210" s="352"/>
    </row>
    <row r="211" spans="1:7" x14ac:dyDescent="0.35">
      <c r="A211" s="352"/>
      <c r="B211" s="352"/>
      <c r="C211" s="352"/>
      <c r="D211" s="352"/>
      <c r="E211" s="352"/>
      <c r="F211" s="352"/>
      <c r="G211" s="352"/>
    </row>
    <row r="212" spans="1:7" x14ac:dyDescent="0.35">
      <c r="A212" s="352"/>
      <c r="B212" s="352"/>
      <c r="C212" s="352"/>
      <c r="D212" s="352"/>
      <c r="E212" s="352"/>
      <c r="F212" s="352"/>
      <c r="G212" s="352"/>
    </row>
    <row r="213" spans="1:7" x14ac:dyDescent="0.35">
      <c r="A213" s="352"/>
      <c r="B213" s="352"/>
      <c r="C213" s="352"/>
      <c r="D213" s="352"/>
      <c r="E213" s="352"/>
      <c r="F213" s="352"/>
      <c r="G213" s="352"/>
    </row>
    <row r="214" spans="1:7" x14ac:dyDescent="0.35">
      <c r="A214" s="352"/>
      <c r="B214" s="352"/>
      <c r="C214" s="352"/>
      <c r="D214" s="352"/>
      <c r="E214" s="352"/>
      <c r="F214" s="352"/>
      <c r="G214" s="352"/>
    </row>
    <row r="215" spans="1:7" x14ac:dyDescent="0.35">
      <c r="A215" s="352"/>
      <c r="B215" s="352"/>
      <c r="C215" s="352"/>
      <c r="D215" s="352"/>
      <c r="E215" s="352"/>
      <c r="F215" s="352"/>
      <c r="G215" s="352"/>
    </row>
    <row r="216" spans="1:7" x14ac:dyDescent="0.35">
      <c r="A216" s="352"/>
      <c r="B216" s="352"/>
      <c r="C216" s="352"/>
      <c r="D216" s="352"/>
      <c r="E216" s="352"/>
      <c r="F216" s="352"/>
      <c r="G216" s="352"/>
    </row>
    <row r="217" spans="1:7" x14ac:dyDescent="0.35">
      <c r="A217" s="352"/>
      <c r="B217" s="352"/>
      <c r="C217" s="352"/>
      <c r="D217" s="352"/>
      <c r="E217" s="352"/>
      <c r="F217" s="352"/>
      <c r="G217" s="352"/>
    </row>
    <row r="218" spans="1:7" x14ac:dyDescent="0.35">
      <c r="A218" s="352"/>
      <c r="B218" s="352"/>
      <c r="C218" s="352"/>
      <c r="D218" s="352"/>
      <c r="E218" s="352"/>
      <c r="F218" s="352"/>
      <c r="G218" s="352"/>
    </row>
    <row r="219" spans="1:7" x14ac:dyDescent="0.35">
      <c r="A219" s="352"/>
      <c r="B219" s="352"/>
      <c r="C219" s="352"/>
      <c r="D219" s="352"/>
      <c r="E219" s="352"/>
      <c r="F219" s="352"/>
      <c r="G219" s="352"/>
    </row>
    <row r="220" spans="1:7" x14ac:dyDescent="0.35">
      <c r="A220" s="352"/>
      <c r="B220" s="352"/>
      <c r="C220" s="352"/>
      <c r="D220" s="352"/>
      <c r="E220" s="352"/>
      <c r="F220" s="352"/>
      <c r="G220" s="352"/>
    </row>
    <row r="221" spans="1:7" x14ac:dyDescent="0.35">
      <c r="A221" s="352"/>
      <c r="B221" s="352"/>
      <c r="C221" s="352"/>
      <c r="D221" s="352"/>
      <c r="E221" s="352"/>
      <c r="F221" s="352"/>
      <c r="G221" s="352"/>
    </row>
    <row r="222" spans="1:7" x14ac:dyDescent="0.35">
      <c r="A222" s="352"/>
      <c r="B222" s="352"/>
      <c r="C222" s="352"/>
      <c r="D222" s="352"/>
      <c r="E222" s="352"/>
      <c r="F222" s="352"/>
      <c r="G222" s="352"/>
    </row>
    <row r="223" spans="1:7" x14ac:dyDescent="0.35">
      <c r="A223" s="352"/>
      <c r="B223" s="352"/>
      <c r="C223" s="352"/>
      <c r="D223" s="352"/>
      <c r="E223" s="352"/>
      <c r="F223" s="352"/>
      <c r="G223" s="352"/>
    </row>
    <row r="224" spans="1:7" x14ac:dyDescent="0.35">
      <c r="A224" s="352"/>
      <c r="B224" s="352"/>
      <c r="C224" s="352"/>
      <c r="D224" s="352"/>
      <c r="E224" s="352"/>
      <c r="F224" s="352"/>
      <c r="G224" s="352"/>
    </row>
    <row r="225" spans="1:7" x14ac:dyDescent="0.35">
      <c r="A225" s="352"/>
      <c r="B225" s="352"/>
      <c r="C225" s="352"/>
      <c r="D225" s="352"/>
      <c r="E225" s="352"/>
      <c r="F225" s="352"/>
      <c r="G225" s="352"/>
    </row>
    <row r="226" spans="1:7" x14ac:dyDescent="0.35">
      <c r="A226" s="352"/>
      <c r="B226" s="352"/>
      <c r="C226" s="352"/>
      <c r="D226" s="352"/>
      <c r="E226" s="352"/>
      <c r="F226" s="352"/>
      <c r="G226" s="352"/>
    </row>
    <row r="227" spans="1:7" x14ac:dyDescent="0.35">
      <c r="A227" s="352"/>
      <c r="B227" s="352"/>
      <c r="C227" s="352"/>
      <c r="D227" s="352"/>
      <c r="E227" s="352"/>
      <c r="F227" s="352"/>
      <c r="G227" s="352"/>
    </row>
    <row r="228" spans="1:7" x14ac:dyDescent="0.35">
      <c r="A228" s="352"/>
      <c r="B228" s="352"/>
      <c r="C228" s="352"/>
      <c r="D228" s="352"/>
      <c r="E228" s="352"/>
      <c r="F228" s="352"/>
      <c r="G228" s="352"/>
    </row>
    <row r="229" spans="1:7" x14ac:dyDescent="0.35">
      <c r="A229" s="352"/>
      <c r="B229" s="352"/>
      <c r="C229" s="352"/>
      <c r="D229" s="352"/>
      <c r="E229" s="352"/>
      <c r="F229" s="352"/>
      <c r="G229" s="352"/>
    </row>
    <row r="230" spans="1:7" x14ac:dyDescent="0.35">
      <c r="A230" s="352"/>
      <c r="B230" s="352"/>
      <c r="C230" s="352"/>
      <c r="D230" s="352"/>
      <c r="E230" s="352"/>
      <c r="F230" s="352"/>
      <c r="G230" s="352"/>
    </row>
    <row r="231" spans="1:7" x14ac:dyDescent="0.35">
      <c r="A231" s="352"/>
      <c r="B231" s="352"/>
      <c r="C231" s="352"/>
      <c r="D231" s="352"/>
      <c r="E231" s="352"/>
      <c r="F231" s="352"/>
      <c r="G231" s="352"/>
    </row>
    <row r="232" spans="1:7" x14ac:dyDescent="0.35">
      <c r="A232" s="352"/>
      <c r="B232" s="352"/>
      <c r="C232" s="352"/>
      <c r="D232" s="352"/>
      <c r="E232" s="352"/>
      <c r="F232" s="352"/>
      <c r="G232" s="352"/>
    </row>
    <row r="233" spans="1:7" x14ac:dyDescent="0.35">
      <c r="A233" s="352"/>
      <c r="B233" s="352"/>
      <c r="C233" s="352"/>
      <c r="D233" s="352"/>
      <c r="E233" s="352"/>
      <c r="F233" s="352"/>
      <c r="G233" s="352"/>
    </row>
    <row r="234" spans="1:7" x14ac:dyDescent="0.35">
      <c r="A234" s="352"/>
      <c r="B234" s="352"/>
      <c r="C234" s="352"/>
      <c r="D234" s="352"/>
      <c r="E234" s="352"/>
      <c r="F234" s="352"/>
      <c r="G234" s="352"/>
    </row>
    <row r="235" spans="1:7" x14ac:dyDescent="0.35">
      <c r="A235" s="352"/>
      <c r="B235" s="352"/>
      <c r="C235" s="352"/>
      <c r="D235" s="352"/>
      <c r="E235" s="352"/>
      <c r="F235" s="352"/>
      <c r="G235" s="352"/>
    </row>
    <row r="236" spans="1:7" x14ac:dyDescent="0.35">
      <c r="A236" s="352"/>
      <c r="B236" s="352"/>
      <c r="C236" s="352"/>
      <c r="D236" s="352"/>
      <c r="E236" s="352"/>
      <c r="F236" s="352"/>
      <c r="G236" s="352"/>
    </row>
    <row r="237" spans="1:7" x14ac:dyDescent="0.35">
      <c r="A237" s="352"/>
      <c r="B237" s="352"/>
      <c r="C237" s="352"/>
      <c r="D237" s="352"/>
      <c r="E237" s="352"/>
      <c r="F237" s="352"/>
      <c r="G237" s="352"/>
    </row>
    <row r="238" spans="1:7" x14ac:dyDescent="0.35">
      <c r="A238" s="352"/>
      <c r="B238" s="352"/>
      <c r="C238" s="352"/>
      <c r="D238" s="352"/>
      <c r="E238" s="352"/>
      <c r="F238" s="352"/>
      <c r="G238" s="352"/>
    </row>
    <row r="239" spans="1:7" x14ac:dyDescent="0.35">
      <c r="A239" s="352"/>
      <c r="B239" s="352"/>
      <c r="C239" s="352"/>
      <c r="D239" s="352"/>
      <c r="E239" s="352"/>
      <c r="F239" s="352"/>
      <c r="G239" s="352"/>
    </row>
    <row r="240" spans="1:7" x14ac:dyDescent="0.35">
      <c r="A240" s="352"/>
      <c r="B240" s="352"/>
      <c r="C240" s="352"/>
      <c r="D240" s="352"/>
      <c r="E240" s="352"/>
      <c r="F240" s="352"/>
      <c r="G240" s="352"/>
    </row>
    <row r="241" spans="1:7" x14ac:dyDescent="0.35">
      <c r="A241" s="352"/>
      <c r="B241" s="352"/>
      <c r="C241" s="352"/>
      <c r="D241" s="352"/>
      <c r="E241" s="352"/>
      <c r="F241" s="352"/>
      <c r="G241" s="352"/>
    </row>
    <row r="242" spans="1:7" x14ac:dyDescent="0.35">
      <c r="A242" s="352"/>
      <c r="B242" s="352"/>
      <c r="C242" s="352"/>
      <c r="D242" s="352"/>
      <c r="E242" s="352"/>
      <c r="F242" s="352"/>
      <c r="G242" s="352"/>
    </row>
    <row r="243" spans="1:7" x14ac:dyDescent="0.35">
      <c r="A243" s="352"/>
      <c r="B243" s="352"/>
      <c r="C243" s="352"/>
      <c r="D243" s="352"/>
      <c r="E243" s="352"/>
      <c r="F243" s="352"/>
      <c r="G243" s="352"/>
    </row>
    <row r="244" spans="1:7" x14ac:dyDescent="0.35">
      <c r="A244" s="352"/>
      <c r="B244" s="352"/>
      <c r="C244" s="352"/>
      <c r="D244" s="352"/>
      <c r="E244" s="352"/>
      <c r="F244" s="352"/>
      <c r="G244" s="352"/>
    </row>
    <row r="245" spans="1:7" x14ac:dyDescent="0.35">
      <c r="A245" s="352"/>
      <c r="B245" s="352"/>
      <c r="C245" s="352"/>
      <c r="D245" s="352"/>
      <c r="E245" s="352"/>
      <c r="F245" s="352"/>
      <c r="G245" s="352"/>
    </row>
    <row r="246" spans="1:7" x14ac:dyDescent="0.35">
      <c r="A246" s="352"/>
      <c r="B246" s="352"/>
      <c r="C246" s="352"/>
      <c r="D246" s="352"/>
      <c r="E246" s="352"/>
      <c r="F246" s="352"/>
      <c r="G246" s="352"/>
    </row>
    <row r="247" spans="1:7" x14ac:dyDescent="0.35">
      <c r="A247" s="352"/>
      <c r="B247" s="352"/>
      <c r="C247" s="352"/>
      <c r="D247" s="352"/>
      <c r="E247" s="352"/>
      <c r="F247" s="352"/>
      <c r="G247" s="352"/>
    </row>
    <row r="248" spans="1:7" x14ac:dyDescent="0.35">
      <c r="A248" s="352"/>
      <c r="B248" s="352"/>
      <c r="C248" s="352"/>
      <c r="D248" s="352"/>
      <c r="E248" s="352"/>
      <c r="F248" s="352"/>
      <c r="G248" s="352"/>
    </row>
    <row r="249" spans="1:7" x14ac:dyDescent="0.35">
      <c r="A249" s="352"/>
      <c r="B249" s="352"/>
      <c r="C249" s="352"/>
      <c r="D249" s="352"/>
      <c r="E249" s="352"/>
      <c r="F249" s="352"/>
      <c r="G249" s="352"/>
    </row>
    <row r="250" spans="1:7" x14ac:dyDescent="0.35">
      <c r="A250" s="352"/>
      <c r="B250" s="352"/>
      <c r="C250" s="352"/>
      <c r="D250" s="352"/>
      <c r="E250" s="352"/>
      <c r="F250" s="352"/>
      <c r="G250" s="352"/>
    </row>
    <row r="251" spans="1:7" x14ac:dyDescent="0.35">
      <c r="A251" s="352"/>
      <c r="B251" s="352"/>
      <c r="C251" s="352"/>
      <c r="D251" s="352"/>
      <c r="E251" s="352"/>
      <c r="F251" s="352"/>
      <c r="G251" s="352"/>
    </row>
    <row r="252" spans="1:7" x14ac:dyDescent="0.35">
      <c r="A252" s="352"/>
      <c r="B252" s="352"/>
      <c r="C252" s="352"/>
      <c r="D252" s="352"/>
      <c r="E252" s="352"/>
      <c r="F252" s="352"/>
      <c r="G252" s="352"/>
    </row>
    <row r="253" spans="1:7" x14ac:dyDescent="0.35">
      <c r="A253" s="352"/>
      <c r="B253" s="352"/>
      <c r="C253" s="352"/>
      <c r="D253" s="352"/>
      <c r="E253" s="352"/>
      <c r="F253" s="352"/>
      <c r="G253" s="352"/>
    </row>
    <row r="254" spans="1:7" x14ac:dyDescent="0.35">
      <c r="A254" s="352"/>
      <c r="B254" s="352"/>
      <c r="C254" s="352"/>
      <c r="D254" s="352"/>
      <c r="E254" s="352"/>
      <c r="F254" s="352"/>
      <c r="G254" s="352"/>
    </row>
    <row r="255" spans="1:7" x14ac:dyDescent="0.35">
      <c r="A255" s="352"/>
      <c r="B255" s="352"/>
      <c r="C255" s="352"/>
      <c r="D255" s="352"/>
      <c r="E255" s="352"/>
      <c r="F255" s="352"/>
      <c r="G255" s="352"/>
    </row>
    <row r="256" spans="1:7" x14ac:dyDescent="0.35">
      <c r="A256" s="352"/>
      <c r="B256" s="352"/>
      <c r="C256" s="352"/>
      <c r="D256" s="352"/>
      <c r="E256" s="352"/>
      <c r="F256" s="352"/>
      <c r="G256" s="352"/>
    </row>
    <row r="257" spans="1:7" x14ac:dyDescent="0.35">
      <c r="A257" s="352"/>
      <c r="B257" s="352"/>
      <c r="C257" s="352"/>
      <c r="D257" s="352"/>
      <c r="E257" s="352"/>
      <c r="F257" s="352"/>
      <c r="G257" s="352"/>
    </row>
    <row r="258" spans="1:7" x14ac:dyDescent="0.35">
      <c r="A258" s="352"/>
      <c r="B258" s="352"/>
      <c r="C258" s="352"/>
      <c r="D258" s="352"/>
      <c r="E258" s="352"/>
      <c r="F258" s="352"/>
      <c r="G258" s="352"/>
    </row>
    <row r="259" spans="1:7" x14ac:dyDescent="0.35">
      <c r="A259" s="352"/>
      <c r="B259" s="352"/>
      <c r="C259" s="352"/>
      <c r="D259" s="352"/>
      <c r="E259" s="352"/>
      <c r="F259" s="352"/>
      <c r="G259" s="352"/>
    </row>
    <row r="260" spans="1:7" x14ac:dyDescent="0.35">
      <c r="A260" s="352"/>
      <c r="B260" s="352"/>
      <c r="C260" s="352"/>
      <c r="D260" s="352"/>
      <c r="E260" s="352"/>
      <c r="F260" s="352"/>
      <c r="G260" s="352"/>
    </row>
    <row r="261" spans="1:7" x14ac:dyDescent="0.35">
      <c r="A261" s="352"/>
      <c r="B261" s="352"/>
      <c r="C261" s="352"/>
      <c r="D261" s="352"/>
      <c r="E261" s="352"/>
      <c r="F261" s="352"/>
      <c r="G261" s="352"/>
    </row>
    <row r="262" spans="1:7" x14ac:dyDescent="0.35">
      <c r="A262" s="352"/>
      <c r="B262" s="352"/>
      <c r="C262" s="352"/>
      <c r="D262" s="352"/>
      <c r="E262" s="352"/>
      <c r="F262" s="352"/>
      <c r="G262" s="352"/>
    </row>
    <row r="263" spans="1:7" x14ac:dyDescent="0.35">
      <c r="A263" s="352"/>
      <c r="B263" s="352"/>
      <c r="C263" s="352"/>
      <c r="D263" s="352"/>
      <c r="E263" s="352"/>
      <c r="F263" s="352"/>
      <c r="G263" s="352"/>
    </row>
    <row r="264" spans="1:7" x14ac:dyDescent="0.35">
      <c r="A264" s="352"/>
      <c r="B264" s="352"/>
      <c r="C264" s="352"/>
      <c r="D264" s="352"/>
      <c r="E264" s="352"/>
      <c r="F264" s="352"/>
      <c r="G264" s="352"/>
    </row>
    <row r="265" spans="1:7" x14ac:dyDescent="0.35">
      <c r="A265" s="352"/>
      <c r="B265" s="352"/>
      <c r="C265" s="352"/>
      <c r="D265" s="352"/>
      <c r="E265" s="352"/>
      <c r="F265" s="352"/>
      <c r="G265" s="352"/>
    </row>
    <row r="266" spans="1:7" x14ac:dyDescent="0.35">
      <c r="A266" s="352"/>
      <c r="B266" s="352"/>
      <c r="C266" s="352"/>
      <c r="D266" s="352"/>
      <c r="E266" s="352"/>
      <c r="F266" s="352"/>
      <c r="G266" s="352"/>
    </row>
    <row r="267" spans="1:7" x14ac:dyDescent="0.35">
      <c r="A267" s="352"/>
      <c r="B267" s="352"/>
      <c r="C267" s="352"/>
      <c r="D267" s="352"/>
      <c r="E267" s="352"/>
      <c r="F267" s="352"/>
      <c r="G267" s="352"/>
    </row>
    <row r="268" spans="1:7" x14ac:dyDescent="0.35">
      <c r="A268" s="352"/>
      <c r="B268" s="352"/>
      <c r="C268" s="352"/>
      <c r="D268" s="352"/>
      <c r="E268" s="352"/>
      <c r="F268" s="352"/>
      <c r="G268" s="352"/>
    </row>
    <row r="269" spans="1:7" x14ac:dyDescent="0.35">
      <c r="A269" s="352"/>
      <c r="B269" s="352"/>
      <c r="C269" s="352"/>
      <c r="D269" s="352"/>
      <c r="E269" s="352"/>
      <c r="F269" s="352"/>
      <c r="G269" s="352"/>
    </row>
    <row r="270" spans="1:7" x14ac:dyDescent="0.35">
      <c r="A270" s="352"/>
      <c r="B270" s="352"/>
      <c r="C270" s="352"/>
      <c r="D270" s="352"/>
      <c r="E270" s="352"/>
      <c r="F270" s="352"/>
      <c r="G270" s="352"/>
    </row>
    <row r="271" spans="1:7" x14ac:dyDescent="0.35">
      <c r="A271" s="352"/>
      <c r="B271" s="352"/>
      <c r="C271" s="352"/>
      <c r="D271" s="352"/>
      <c r="E271" s="352"/>
      <c r="F271" s="352"/>
      <c r="G271" s="352"/>
    </row>
    <row r="272" spans="1:7" x14ac:dyDescent="0.35">
      <c r="A272" s="352"/>
      <c r="B272" s="352"/>
      <c r="C272" s="352"/>
      <c r="D272" s="352"/>
      <c r="E272" s="352"/>
      <c r="F272" s="352"/>
      <c r="G272" s="352"/>
    </row>
    <row r="273" spans="1:7" x14ac:dyDescent="0.35">
      <c r="A273" s="352"/>
      <c r="B273" s="352"/>
      <c r="C273" s="352"/>
      <c r="D273" s="352"/>
      <c r="E273" s="352"/>
      <c r="F273" s="352"/>
      <c r="G273" s="352"/>
    </row>
    <row r="274" spans="1:7" x14ac:dyDescent="0.35">
      <c r="A274" s="352"/>
      <c r="B274" s="352"/>
      <c r="C274" s="352"/>
      <c r="D274" s="352"/>
      <c r="E274" s="352"/>
      <c r="F274" s="352"/>
      <c r="G274" s="352"/>
    </row>
    <row r="275" spans="1:7" x14ac:dyDescent="0.35">
      <c r="A275" s="352"/>
      <c r="B275" s="352"/>
      <c r="C275" s="352"/>
      <c r="D275" s="352"/>
      <c r="E275" s="352"/>
      <c r="F275" s="352"/>
      <c r="G275" s="352"/>
    </row>
    <row r="276" spans="1:7" x14ac:dyDescent="0.35">
      <c r="A276" s="352"/>
      <c r="B276" s="352"/>
      <c r="C276" s="352"/>
      <c r="D276" s="352"/>
      <c r="E276" s="352"/>
      <c r="F276" s="352"/>
      <c r="G276" s="352"/>
    </row>
    <row r="277" spans="1:7" x14ac:dyDescent="0.35">
      <c r="A277" s="352"/>
      <c r="B277" s="352"/>
      <c r="C277" s="352"/>
      <c r="D277" s="352"/>
      <c r="E277" s="352"/>
      <c r="F277" s="352"/>
      <c r="G277" s="352"/>
    </row>
    <row r="278" spans="1:7" x14ac:dyDescent="0.35">
      <c r="A278" s="352"/>
      <c r="B278" s="352"/>
      <c r="C278" s="352"/>
      <c r="D278" s="352"/>
      <c r="E278" s="352"/>
      <c r="F278" s="352"/>
      <c r="G278" s="352"/>
    </row>
    <row r="279" spans="1:7" x14ac:dyDescent="0.35">
      <c r="A279" s="352"/>
      <c r="B279" s="352"/>
      <c r="C279" s="352"/>
      <c r="D279" s="352"/>
      <c r="E279" s="352"/>
      <c r="F279" s="352"/>
      <c r="G279" s="352"/>
    </row>
    <row r="280" spans="1:7" x14ac:dyDescent="0.35">
      <c r="A280" s="352"/>
      <c r="B280" s="352"/>
      <c r="C280" s="352"/>
      <c r="D280" s="352"/>
      <c r="E280" s="352"/>
      <c r="F280" s="352"/>
      <c r="G280" s="352"/>
    </row>
    <row r="281" spans="1:7" x14ac:dyDescent="0.35">
      <c r="A281" s="352"/>
      <c r="B281" s="352"/>
      <c r="C281" s="352"/>
      <c r="D281" s="352"/>
      <c r="E281" s="352"/>
      <c r="F281" s="352"/>
      <c r="G281" s="352"/>
    </row>
    <row r="282" spans="1:7" x14ac:dyDescent="0.35">
      <c r="A282" s="352"/>
      <c r="B282" s="352"/>
      <c r="C282" s="352"/>
      <c r="D282" s="352"/>
      <c r="E282" s="352"/>
      <c r="F282" s="352"/>
      <c r="G282" s="352"/>
    </row>
    <row r="283" spans="1:7" x14ac:dyDescent="0.35">
      <c r="A283" s="352"/>
      <c r="B283" s="352"/>
      <c r="C283" s="352"/>
      <c r="D283" s="352"/>
      <c r="E283" s="352"/>
      <c r="F283" s="352"/>
      <c r="G283" s="352"/>
    </row>
    <row r="284" spans="1:7" x14ac:dyDescent="0.35">
      <c r="A284" s="352"/>
      <c r="B284" s="352"/>
      <c r="C284" s="352"/>
      <c r="D284" s="352"/>
      <c r="E284" s="352"/>
      <c r="F284" s="352"/>
      <c r="G284" s="352"/>
    </row>
    <row r="285" spans="1:7" x14ac:dyDescent="0.35">
      <c r="A285" s="352"/>
      <c r="B285" s="352"/>
      <c r="C285" s="352"/>
      <c r="D285" s="352"/>
      <c r="E285" s="352"/>
      <c r="F285" s="352"/>
      <c r="G285" s="352"/>
    </row>
    <row r="286" spans="1:7" x14ac:dyDescent="0.35">
      <c r="A286" s="352"/>
      <c r="B286" s="352"/>
      <c r="C286" s="352"/>
      <c r="D286" s="352"/>
      <c r="E286" s="352"/>
      <c r="F286" s="352"/>
      <c r="G286" s="352"/>
    </row>
    <row r="287" spans="1:7" x14ac:dyDescent="0.35">
      <c r="A287" s="352"/>
      <c r="B287" s="352"/>
      <c r="C287" s="352"/>
      <c r="D287" s="352"/>
      <c r="E287" s="352"/>
      <c r="F287" s="352"/>
      <c r="G287" s="352"/>
    </row>
    <row r="288" spans="1:7" x14ac:dyDescent="0.35">
      <c r="A288" s="352"/>
      <c r="B288" s="352"/>
      <c r="C288" s="352"/>
      <c r="D288" s="352"/>
      <c r="E288" s="352"/>
      <c r="F288" s="352"/>
      <c r="G288" s="352"/>
    </row>
    <row r="289" spans="1:7" x14ac:dyDescent="0.35">
      <c r="A289" s="352"/>
      <c r="B289" s="352"/>
      <c r="C289" s="352"/>
      <c r="D289" s="352"/>
      <c r="E289" s="352"/>
      <c r="F289" s="352"/>
      <c r="G289" s="352"/>
    </row>
    <row r="290" spans="1:7" x14ac:dyDescent="0.35">
      <c r="A290" s="352"/>
      <c r="B290" s="352"/>
      <c r="C290" s="352"/>
      <c r="D290" s="352"/>
      <c r="E290" s="352"/>
      <c r="F290" s="352"/>
      <c r="G290" s="352"/>
    </row>
    <row r="291" spans="1:7" x14ac:dyDescent="0.35">
      <c r="A291" s="352"/>
      <c r="B291" s="352"/>
      <c r="C291" s="352"/>
      <c r="D291" s="352"/>
      <c r="E291" s="352"/>
      <c r="F291" s="352"/>
      <c r="G291" s="352"/>
    </row>
    <row r="292" spans="1:7" x14ac:dyDescent="0.35">
      <c r="A292" s="352"/>
      <c r="B292" s="352"/>
      <c r="C292" s="352"/>
      <c r="D292" s="352"/>
      <c r="E292" s="352"/>
      <c r="F292" s="352"/>
      <c r="G292" s="352"/>
    </row>
    <row r="293" spans="1:7" x14ac:dyDescent="0.35">
      <c r="A293" s="352"/>
      <c r="B293" s="352"/>
      <c r="C293" s="352"/>
      <c r="D293" s="352"/>
      <c r="E293" s="352"/>
      <c r="F293" s="352"/>
      <c r="G293" s="352"/>
    </row>
    <row r="294" spans="1:7" x14ac:dyDescent="0.35">
      <c r="A294" s="352"/>
      <c r="B294" s="352"/>
      <c r="C294" s="352"/>
      <c r="D294" s="352"/>
      <c r="E294" s="352"/>
      <c r="F294" s="352"/>
      <c r="G294" s="352"/>
    </row>
    <row r="295" spans="1:7" x14ac:dyDescent="0.35">
      <c r="A295" s="352"/>
      <c r="B295" s="352"/>
      <c r="C295" s="352"/>
      <c r="D295" s="352"/>
      <c r="E295" s="352"/>
      <c r="F295" s="352"/>
      <c r="G295" s="352"/>
    </row>
    <row r="296" spans="1:7" x14ac:dyDescent="0.35">
      <c r="A296" s="352"/>
      <c r="B296" s="352"/>
      <c r="C296" s="352"/>
      <c r="D296" s="352"/>
      <c r="E296" s="352"/>
      <c r="F296" s="352"/>
      <c r="G296" s="352"/>
    </row>
    <row r="297" spans="1:7" x14ac:dyDescent="0.35">
      <c r="A297" s="352"/>
      <c r="B297" s="352"/>
      <c r="C297" s="352"/>
      <c r="D297" s="352"/>
      <c r="E297" s="352"/>
      <c r="F297" s="352"/>
      <c r="G297" s="352"/>
    </row>
    <row r="298" spans="1:7" x14ac:dyDescent="0.35">
      <c r="A298" s="352"/>
      <c r="B298" s="352"/>
      <c r="C298" s="352"/>
      <c r="D298" s="352"/>
      <c r="E298" s="352"/>
      <c r="F298" s="352"/>
      <c r="G298" s="352"/>
    </row>
    <row r="299" spans="1:7" x14ac:dyDescent="0.35">
      <c r="A299" s="352"/>
      <c r="B299" s="352"/>
      <c r="C299" s="352"/>
      <c r="D299" s="352"/>
      <c r="E299" s="352"/>
      <c r="F299" s="352"/>
      <c r="G299" s="352"/>
    </row>
    <row r="300" spans="1:7" x14ac:dyDescent="0.35">
      <c r="A300" s="352"/>
      <c r="B300" s="352"/>
      <c r="C300" s="352"/>
      <c r="D300" s="352"/>
      <c r="E300" s="352"/>
      <c r="F300" s="352"/>
      <c r="G300" s="352"/>
    </row>
    <row r="301" spans="1:7" x14ac:dyDescent="0.35">
      <c r="A301" s="352"/>
      <c r="B301" s="352"/>
      <c r="C301" s="352"/>
      <c r="D301" s="352"/>
      <c r="E301" s="352"/>
      <c r="F301" s="352"/>
      <c r="G301" s="352"/>
    </row>
    <row r="302" spans="1:7" x14ac:dyDescent="0.35">
      <c r="A302" s="352"/>
      <c r="B302" s="352"/>
      <c r="C302" s="352"/>
      <c r="D302" s="352"/>
      <c r="E302" s="352"/>
      <c r="F302" s="352"/>
      <c r="G302" s="352"/>
    </row>
    <row r="303" spans="1:7" x14ac:dyDescent="0.35">
      <c r="A303" s="352"/>
      <c r="B303" s="352"/>
      <c r="C303" s="352"/>
      <c r="D303" s="352"/>
      <c r="E303" s="352"/>
      <c r="F303" s="352"/>
      <c r="G303" s="352"/>
    </row>
    <row r="304" spans="1:7" x14ac:dyDescent="0.35">
      <c r="A304" s="352"/>
      <c r="B304" s="352"/>
      <c r="C304" s="352"/>
      <c r="D304" s="352"/>
      <c r="E304" s="352"/>
      <c r="F304" s="352"/>
      <c r="G304" s="352"/>
    </row>
    <row r="305" spans="1:7" x14ac:dyDescent="0.35">
      <c r="A305" s="352"/>
      <c r="B305" s="352"/>
      <c r="C305" s="352"/>
      <c r="D305" s="352"/>
      <c r="E305" s="352"/>
      <c r="F305" s="352"/>
      <c r="G305" s="352"/>
    </row>
    <row r="306" spans="1:7" x14ac:dyDescent="0.35">
      <c r="A306" s="352"/>
      <c r="B306" s="352"/>
      <c r="C306" s="352"/>
      <c r="D306" s="352"/>
      <c r="E306" s="352"/>
      <c r="F306" s="352"/>
      <c r="G306" s="352"/>
    </row>
    <row r="307" spans="1:7" x14ac:dyDescent="0.35">
      <c r="A307" s="352"/>
      <c r="B307" s="352"/>
      <c r="C307" s="352"/>
      <c r="D307" s="352"/>
      <c r="E307" s="352"/>
      <c r="F307" s="352"/>
      <c r="G307" s="352"/>
    </row>
    <row r="308" spans="1:7" x14ac:dyDescent="0.35">
      <c r="A308" s="352"/>
      <c r="B308" s="352"/>
      <c r="C308" s="352"/>
      <c r="D308" s="352"/>
      <c r="E308" s="352"/>
      <c r="F308" s="352"/>
      <c r="G308" s="352"/>
    </row>
    <row r="309" spans="1:7" x14ac:dyDescent="0.35">
      <c r="A309" s="352"/>
      <c r="B309" s="352"/>
      <c r="C309" s="352"/>
      <c r="D309" s="352"/>
      <c r="E309" s="352"/>
      <c r="F309" s="352"/>
      <c r="G309" s="352"/>
    </row>
    <row r="310" spans="1:7" x14ac:dyDescent="0.35">
      <c r="A310" s="352"/>
      <c r="B310" s="352"/>
      <c r="C310" s="352"/>
      <c r="D310" s="352"/>
      <c r="E310" s="352"/>
      <c r="F310" s="352"/>
      <c r="G310" s="352"/>
    </row>
    <row r="311" spans="1:7" x14ac:dyDescent="0.35">
      <c r="A311" s="352"/>
      <c r="B311" s="352"/>
      <c r="C311" s="352"/>
      <c r="D311" s="352"/>
      <c r="E311" s="352"/>
      <c r="F311" s="352"/>
      <c r="G311" s="352"/>
    </row>
    <row r="312" spans="1:7" x14ac:dyDescent="0.35">
      <c r="A312" s="352"/>
      <c r="B312" s="352"/>
      <c r="C312" s="352"/>
      <c r="D312" s="352"/>
      <c r="E312" s="352"/>
      <c r="F312" s="352"/>
      <c r="G312" s="352"/>
    </row>
    <row r="313" spans="1:7" x14ac:dyDescent="0.35">
      <c r="A313" s="352"/>
      <c r="B313" s="352"/>
      <c r="C313" s="352"/>
      <c r="D313" s="352"/>
      <c r="E313" s="352"/>
      <c r="F313" s="352"/>
      <c r="G313" s="352"/>
    </row>
    <row r="314" spans="1:7" x14ac:dyDescent="0.35">
      <c r="A314" s="352"/>
      <c r="B314" s="352"/>
      <c r="C314" s="352"/>
      <c r="D314" s="352"/>
      <c r="E314" s="352"/>
      <c r="F314" s="352"/>
      <c r="G314" s="352"/>
    </row>
    <row r="315" spans="1:7" x14ac:dyDescent="0.35">
      <c r="A315" s="352"/>
      <c r="B315" s="352"/>
      <c r="C315" s="352"/>
      <c r="D315" s="352"/>
      <c r="E315" s="352"/>
      <c r="F315" s="352"/>
      <c r="G315" s="352"/>
    </row>
    <row r="316" spans="1:7" x14ac:dyDescent="0.35">
      <c r="A316" s="352"/>
      <c r="B316" s="352"/>
      <c r="C316" s="352"/>
      <c r="D316" s="352"/>
      <c r="E316" s="352"/>
      <c r="F316" s="352"/>
      <c r="G316" s="352"/>
    </row>
    <row r="317" spans="1:7" x14ac:dyDescent="0.35">
      <c r="A317" s="352"/>
      <c r="B317" s="352"/>
      <c r="C317" s="352"/>
      <c r="D317" s="352"/>
      <c r="E317" s="352"/>
      <c r="F317" s="352"/>
      <c r="G317" s="352"/>
    </row>
    <row r="318" spans="1:7" x14ac:dyDescent="0.35">
      <c r="A318" s="352"/>
      <c r="B318" s="352"/>
      <c r="C318" s="352"/>
      <c r="D318" s="352"/>
      <c r="E318" s="352"/>
      <c r="F318" s="352"/>
      <c r="G318" s="352"/>
    </row>
    <row r="319" spans="1:7" x14ac:dyDescent="0.35">
      <c r="A319" s="352"/>
      <c r="B319" s="352"/>
      <c r="C319" s="352"/>
      <c r="D319" s="352"/>
      <c r="E319" s="352"/>
      <c r="F319" s="352"/>
      <c r="G319" s="352"/>
    </row>
    <row r="320" spans="1:7" x14ac:dyDescent="0.35">
      <c r="A320" s="352"/>
      <c r="B320" s="352"/>
      <c r="C320" s="352"/>
      <c r="D320" s="352"/>
      <c r="E320" s="352"/>
      <c r="F320" s="352"/>
      <c r="G320" s="352"/>
    </row>
    <row r="321" spans="1:7" x14ac:dyDescent="0.35">
      <c r="A321" s="352"/>
      <c r="B321" s="352"/>
      <c r="C321" s="352"/>
      <c r="D321" s="352"/>
      <c r="E321" s="352"/>
      <c r="F321" s="352"/>
      <c r="G321" s="352"/>
    </row>
    <row r="322" spans="1:7" x14ac:dyDescent="0.35">
      <c r="A322" s="352"/>
      <c r="B322" s="352"/>
      <c r="C322" s="352"/>
      <c r="D322" s="352"/>
      <c r="E322" s="352"/>
      <c r="F322" s="352"/>
      <c r="G322" s="352"/>
    </row>
    <row r="323" spans="1:7" x14ac:dyDescent="0.35">
      <c r="A323" s="352"/>
      <c r="B323" s="352"/>
      <c r="C323" s="352"/>
      <c r="D323" s="352"/>
      <c r="E323" s="352"/>
      <c r="F323" s="352"/>
      <c r="G323" s="352"/>
    </row>
    <row r="324" spans="1:7" x14ac:dyDescent="0.35">
      <c r="A324" s="352"/>
      <c r="B324" s="352"/>
      <c r="C324" s="352"/>
      <c r="D324" s="352"/>
      <c r="E324" s="352"/>
      <c r="F324" s="352"/>
      <c r="G324" s="352"/>
    </row>
    <row r="325" spans="1:7" x14ac:dyDescent="0.35">
      <c r="A325" s="352"/>
      <c r="B325" s="352"/>
      <c r="C325" s="352"/>
      <c r="D325" s="352"/>
      <c r="E325" s="352"/>
      <c r="F325" s="352"/>
      <c r="G325" s="352"/>
    </row>
    <row r="326" spans="1:7" x14ac:dyDescent="0.35">
      <c r="A326" s="352"/>
      <c r="B326" s="352"/>
      <c r="C326" s="352"/>
      <c r="D326" s="352"/>
      <c r="E326" s="352"/>
      <c r="F326" s="352"/>
      <c r="G326" s="352"/>
    </row>
    <row r="327" spans="1:7" x14ac:dyDescent="0.35">
      <c r="A327" s="352"/>
      <c r="B327" s="352"/>
      <c r="C327" s="352"/>
      <c r="D327" s="352"/>
      <c r="E327" s="352"/>
      <c r="F327" s="352"/>
      <c r="G327" s="352"/>
    </row>
    <row r="328" spans="1:7" x14ac:dyDescent="0.35">
      <c r="A328" s="352"/>
      <c r="B328" s="352"/>
      <c r="C328" s="352"/>
      <c r="D328" s="352"/>
      <c r="E328" s="352"/>
      <c r="F328" s="352"/>
      <c r="G328" s="352"/>
    </row>
    <row r="329" spans="1:7" x14ac:dyDescent="0.35">
      <c r="A329" s="352"/>
      <c r="B329" s="352"/>
      <c r="C329" s="352"/>
      <c r="D329" s="352"/>
      <c r="E329" s="352"/>
      <c r="F329" s="352"/>
      <c r="G329" s="352"/>
    </row>
    <row r="330" spans="1:7" x14ac:dyDescent="0.35">
      <c r="A330" s="352"/>
      <c r="B330" s="352"/>
      <c r="C330" s="352"/>
      <c r="D330" s="352"/>
      <c r="E330" s="352"/>
      <c r="F330" s="352"/>
      <c r="G330" s="352"/>
    </row>
    <row r="331" spans="1:7" x14ac:dyDescent="0.35">
      <c r="A331" s="352"/>
      <c r="B331" s="352"/>
      <c r="C331" s="352"/>
      <c r="D331" s="352"/>
      <c r="E331" s="352"/>
      <c r="F331" s="352"/>
      <c r="G331" s="352"/>
    </row>
    <row r="332" spans="1:7" x14ac:dyDescent="0.35">
      <c r="A332" s="352"/>
      <c r="B332" s="352"/>
      <c r="C332" s="352"/>
      <c r="D332" s="352"/>
      <c r="E332" s="352"/>
      <c r="F332" s="352"/>
      <c r="G332" s="352"/>
    </row>
    <row r="333" spans="1:7" x14ac:dyDescent="0.35">
      <c r="A333" s="352"/>
      <c r="B333" s="352"/>
      <c r="C333" s="352"/>
      <c r="D333" s="352"/>
      <c r="E333" s="352"/>
      <c r="F333" s="352"/>
      <c r="G333" s="352"/>
    </row>
    <row r="334" spans="1:7" x14ac:dyDescent="0.35">
      <c r="A334" s="352"/>
      <c r="B334" s="352"/>
      <c r="C334" s="352"/>
      <c r="D334" s="352"/>
      <c r="E334" s="352"/>
      <c r="F334" s="352"/>
      <c r="G334" s="352"/>
    </row>
    <row r="335" spans="1:7" x14ac:dyDescent="0.35">
      <c r="A335" s="352"/>
      <c r="B335" s="352"/>
      <c r="C335" s="352"/>
      <c r="D335" s="352"/>
      <c r="E335" s="352"/>
      <c r="F335" s="352"/>
      <c r="G335" s="352"/>
    </row>
    <row r="336" spans="1:7" x14ac:dyDescent="0.35">
      <c r="A336" s="352"/>
      <c r="B336" s="352"/>
      <c r="C336" s="352"/>
      <c r="D336" s="352"/>
      <c r="E336" s="352"/>
      <c r="F336" s="352"/>
      <c r="G336" s="352"/>
    </row>
    <row r="337" spans="1:7" x14ac:dyDescent="0.35">
      <c r="A337" s="352"/>
      <c r="B337" s="352"/>
      <c r="C337" s="352"/>
      <c r="D337" s="352"/>
      <c r="E337" s="352"/>
      <c r="F337" s="352"/>
      <c r="G337" s="352"/>
    </row>
    <row r="338" spans="1:7" x14ac:dyDescent="0.35">
      <c r="A338" s="352"/>
      <c r="B338" s="352"/>
      <c r="C338" s="352"/>
      <c r="D338" s="352"/>
      <c r="E338" s="352"/>
      <c r="F338" s="352"/>
      <c r="G338" s="352"/>
    </row>
    <row r="339" spans="1:7" x14ac:dyDescent="0.35">
      <c r="A339" s="352"/>
      <c r="B339" s="352"/>
      <c r="C339" s="352"/>
      <c r="D339" s="352"/>
      <c r="E339" s="352"/>
      <c r="F339" s="352"/>
      <c r="G339" s="352"/>
    </row>
    <row r="340" spans="1:7" x14ac:dyDescent="0.35">
      <c r="A340" s="352"/>
      <c r="B340" s="352"/>
      <c r="C340" s="352"/>
      <c r="D340" s="352"/>
      <c r="E340" s="352"/>
      <c r="F340" s="352"/>
      <c r="G340" s="352"/>
    </row>
    <row r="341" spans="1:7" x14ac:dyDescent="0.35">
      <c r="A341" s="352"/>
      <c r="B341" s="352"/>
      <c r="C341" s="352"/>
      <c r="D341" s="352"/>
      <c r="E341" s="352"/>
      <c r="F341" s="352"/>
      <c r="G341" s="352"/>
    </row>
    <row r="342" spans="1:7" x14ac:dyDescent="0.35">
      <c r="A342" s="352"/>
      <c r="B342" s="352"/>
      <c r="C342" s="352"/>
      <c r="D342" s="352"/>
      <c r="E342" s="352"/>
      <c r="F342" s="352"/>
      <c r="G342" s="352"/>
    </row>
    <row r="343" spans="1:7" x14ac:dyDescent="0.35">
      <c r="A343" s="352"/>
      <c r="B343" s="352"/>
      <c r="C343" s="352"/>
      <c r="D343" s="352"/>
      <c r="E343" s="352"/>
      <c r="F343" s="352"/>
      <c r="G343" s="352"/>
    </row>
    <row r="344" spans="1:7" x14ac:dyDescent="0.35">
      <c r="A344" s="352"/>
      <c r="B344" s="352"/>
      <c r="C344" s="352"/>
      <c r="D344" s="352"/>
      <c r="E344" s="352"/>
      <c r="F344" s="352"/>
      <c r="G344" s="352"/>
    </row>
    <row r="345" spans="1:7" x14ac:dyDescent="0.35">
      <c r="A345" s="352"/>
      <c r="B345" s="352"/>
      <c r="C345" s="352"/>
      <c r="D345" s="352"/>
      <c r="E345" s="352"/>
      <c r="F345" s="352"/>
      <c r="G345" s="352"/>
    </row>
    <row r="346" spans="1:7" x14ac:dyDescent="0.35">
      <c r="A346" s="352"/>
      <c r="B346" s="352"/>
      <c r="C346" s="352"/>
      <c r="D346" s="352"/>
      <c r="E346" s="352"/>
      <c r="F346" s="352"/>
      <c r="G346" s="352"/>
    </row>
    <row r="347" spans="1:7" x14ac:dyDescent="0.35">
      <c r="A347" s="352"/>
      <c r="B347" s="352"/>
      <c r="C347" s="352"/>
      <c r="D347" s="352"/>
      <c r="E347" s="352"/>
      <c r="F347" s="352"/>
      <c r="G347" s="352"/>
    </row>
    <row r="348" spans="1:7" x14ac:dyDescent="0.35">
      <c r="A348" s="352"/>
      <c r="B348" s="352"/>
      <c r="C348" s="352"/>
      <c r="D348" s="352"/>
      <c r="E348" s="352"/>
      <c r="F348" s="352"/>
      <c r="G348" s="352"/>
    </row>
    <row r="349" spans="1:7" x14ac:dyDescent="0.35">
      <c r="A349" s="352"/>
      <c r="B349" s="352"/>
      <c r="C349" s="352"/>
      <c r="D349" s="352"/>
      <c r="E349" s="352"/>
      <c r="F349" s="352"/>
      <c r="G349" s="352"/>
    </row>
    <row r="350" spans="1:7" x14ac:dyDescent="0.35">
      <c r="A350" s="352"/>
      <c r="B350" s="352"/>
      <c r="C350" s="352"/>
      <c r="D350" s="352"/>
      <c r="E350" s="352"/>
      <c r="F350" s="352"/>
      <c r="G350" s="352"/>
    </row>
    <row r="351" spans="1:7" x14ac:dyDescent="0.35">
      <c r="A351" s="352"/>
      <c r="B351" s="352"/>
      <c r="C351" s="352"/>
      <c r="D351" s="352"/>
      <c r="E351" s="352"/>
      <c r="F351" s="352"/>
      <c r="G351" s="352"/>
    </row>
    <row r="352" spans="1:7" x14ac:dyDescent="0.35">
      <c r="A352" s="352"/>
      <c r="B352" s="352"/>
      <c r="C352" s="352"/>
      <c r="D352" s="352"/>
      <c r="E352" s="352"/>
      <c r="F352" s="352"/>
      <c r="G352" s="352"/>
    </row>
    <row r="353" spans="1:7" x14ac:dyDescent="0.35">
      <c r="A353" s="352"/>
      <c r="B353" s="352"/>
      <c r="C353" s="352"/>
      <c r="D353" s="352"/>
      <c r="E353" s="352"/>
      <c r="F353" s="352"/>
      <c r="G353" s="352"/>
    </row>
    <row r="354" spans="1:7" x14ac:dyDescent="0.35">
      <c r="A354" s="352"/>
      <c r="B354" s="352"/>
      <c r="C354" s="352"/>
      <c r="D354" s="352"/>
      <c r="E354" s="352"/>
      <c r="F354" s="352"/>
      <c r="G354" s="352"/>
    </row>
    <row r="355" spans="1:7" x14ac:dyDescent="0.35">
      <c r="A355" s="352"/>
      <c r="B355" s="352"/>
      <c r="C355" s="352"/>
      <c r="D355" s="352"/>
      <c r="E355" s="352"/>
      <c r="F355" s="352"/>
      <c r="G355" s="352"/>
    </row>
    <row r="356" spans="1:7" x14ac:dyDescent="0.35">
      <c r="A356" s="352"/>
      <c r="B356" s="352"/>
      <c r="C356" s="352"/>
      <c r="D356" s="352"/>
      <c r="E356" s="352"/>
      <c r="F356" s="352"/>
      <c r="G356" s="352"/>
    </row>
    <row r="357" spans="1:7" x14ac:dyDescent="0.35">
      <c r="A357" s="352"/>
      <c r="B357" s="352"/>
      <c r="C357" s="352"/>
      <c r="D357" s="352"/>
      <c r="E357" s="352"/>
      <c r="F357" s="352"/>
      <c r="G357" s="352"/>
    </row>
    <row r="358" spans="1:7" x14ac:dyDescent="0.35">
      <c r="A358" s="352"/>
      <c r="B358" s="352"/>
      <c r="C358" s="352"/>
      <c r="D358" s="352"/>
      <c r="E358" s="352"/>
      <c r="F358" s="352"/>
      <c r="G358" s="352"/>
    </row>
    <row r="359" spans="1:7" x14ac:dyDescent="0.35">
      <c r="A359" s="352"/>
      <c r="B359" s="352"/>
      <c r="C359" s="352"/>
      <c r="D359" s="352"/>
      <c r="E359" s="352"/>
      <c r="F359" s="352"/>
      <c r="G359" s="352"/>
    </row>
    <row r="360" spans="1:7" x14ac:dyDescent="0.35">
      <c r="A360" s="352"/>
      <c r="B360" s="352"/>
      <c r="C360" s="352"/>
      <c r="D360" s="352"/>
      <c r="E360" s="352"/>
      <c r="F360" s="352"/>
      <c r="G360" s="352"/>
    </row>
    <row r="361" spans="1:7" x14ac:dyDescent="0.35">
      <c r="A361" s="352"/>
      <c r="B361" s="352"/>
      <c r="C361" s="352"/>
      <c r="D361" s="352"/>
      <c r="E361" s="352"/>
      <c r="F361" s="352"/>
      <c r="G361" s="352"/>
    </row>
    <row r="362" spans="1:7" x14ac:dyDescent="0.35">
      <c r="A362" s="352"/>
      <c r="B362" s="352"/>
      <c r="C362" s="352"/>
      <c r="D362" s="352"/>
      <c r="E362" s="352"/>
      <c r="F362" s="352"/>
      <c r="G362" s="352"/>
    </row>
    <row r="363" spans="1:7" x14ac:dyDescent="0.35">
      <c r="A363" s="352"/>
      <c r="B363" s="352"/>
      <c r="C363" s="352"/>
      <c r="D363" s="352"/>
      <c r="E363" s="352"/>
      <c r="F363" s="352"/>
      <c r="G363" s="352"/>
    </row>
    <row r="364" spans="1:7" x14ac:dyDescent="0.35">
      <c r="A364" s="352"/>
      <c r="B364" s="352"/>
      <c r="C364" s="352"/>
      <c r="D364" s="352"/>
      <c r="E364" s="352"/>
      <c r="F364" s="352"/>
      <c r="G364" s="352"/>
    </row>
    <row r="365" spans="1:7" x14ac:dyDescent="0.35">
      <c r="A365" s="352"/>
      <c r="B365" s="352"/>
      <c r="C365" s="352"/>
      <c r="D365" s="352"/>
      <c r="E365" s="352"/>
      <c r="F365" s="352"/>
      <c r="G365" s="352"/>
    </row>
    <row r="366" spans="1:7" x14ac:dyDescent="0.35">
      <c r="A366" s="352"/>
      <c r="B366" s="352"/>
      <c r="C366" s="352"/>
      <c r="D366" s="352"/>
      <c r="E366" s="352"/>
      <c r="F366" s="352"/>
      <c r="G366" s="352"/>
    </row>
    <row r="367" spans="1:7" x14ac:dyDescent="0.35">
      <c r="A367" s="352"/>
      <c r="B367" s="352"/>
      <c r="C367" s="352"/>
      <c r="D367" s="352"/>
      <c r="E367" s="352"/>
      <c r="F367" s="352"/>
      <c r="G367" s="352"/>
    </row>
    <row r="368" spans="1:7" x14ac:dyDescent="0.35">
      <c r="A368" s="352"/>
      <c r="B368" s="352"/>
      <c r="C368" s="352"/>
      <c r="D368" s="352"/>
      <c r="E368" s="352"/>
      <c r="F368" s="352"/>
      <c r="G368" s="352"/>
    </row>
    <row r="369" spans="1:7" x14ac:dyDescent="0.35">
      <c r="A369" s="352"/>
      <c r="B369" s="352"/>
      <c r="C369" s="352"/>
      <c r="D369" s="352"/>
      <c r="E369" s="352"/>
      <c r="F369" s="352"/>
      <c r="G369" s="352"/>
    </row>
    <row r="370" spans="1:7" x14ac:dyDescent="0.35">
      <c r="A370" s="352"/>
      <c r="B370" s="352"/>
      <c r="C370" s="352"/>
      <c r="D370" s="352"/>
      <c r="E370" s="352"/>
      <c r="F370" s="352"/>
      <c r="G370" s="352"/>
    </row>
    <row r="371" spans="1:7" x14ac:dyDescent="0.35">
      <c r="A371" s="352"/>
      <c r="B371" s="352"/>
      <c r="C371" s="352"/>
      <c r="D371" s="352"/>
      <c r="E371" s="352"/>
      <c r="F371" s="352"/>
      <c r="G371" s="352"/>
    </row>
    <row r="372" spans="1:7" x14ac:dyDescent="0.35">
      <c r="A372" s="352"/>
      <c r="B372" s="352"/>
      <c r="C372" s="352"/>
      <c r="D372" s="352"/>
      <c r="E372" s="352"/>
      <c r="F372" s="352"/>
      <c r="G372" s="352"/>
    </row>
    <row r="373" spans="1:7" x14ac:dyDescent="0.35">
      <c r="A373" s="352"/>
      <c r="B373" s="352"/>
      <c r="C373" s="352"/>
      <c r="D373" s="352"/>
      <c r="E373" s="352"/>
      <c r="F373" s="352"/>
      <c r="G373" s="352"/>
    </row>
    <row r="374" spans="1:7" x14ac:dyDescent="0.35">
      <c r="A374" s="352"/>
      <c r="B374" s="352"/>
      <c r="C374" s="352"/>
      <c r="D374" s="352"/>
      <c r="E374" s="352"/>
      <c r="F374" s="352"/>
      <c r="G374" s="352"/>
    </row>
    <row r="375" spans="1:7" x14ac:dyDescent="0.35">
      <c r="A375" s="352"/>
      <c r="B375" s="352"/>
      <c r="C375" s="352"/>
      <c r="D375" s="352"/>
      <c r="E375" s="352"/>
      <c r="F375" s="352"/>
      <c r="G375" s="352"/>
    </row>
    <row r="376" spans="1:7" x14ac:dyDescent="0.35">
      <c r="A376" s="352"/>
      <c r="B376" s="352"/>
      <c r="C376" s="352"/>
      <c r="D376" s="352"/>
      <c r="E376" s="352"/>
      <c r="F376" s="352"/>
      <c r="G376" s="352"/>
    </row>
    <row r="377" spans="1:7" x14ac:dyDescent="0.35">
      <c r="A377" s="352"/>
      <c r="B377" s="352"/>
      <c r="C377" s="352"/>
      <c r="D377" s="352"/>
      <c r="E377" s="352"/>
      <c r="F377" s="352"/>
      <c r="G377" s="352"/>
    </row>
    <row r="378" spans="1:7" x14ac:dyDescent="0.35">
      <c r="A378" s="352"/>
      <c r="B378" s="352"/>
      <c r="C378" s="352"/>
      <c r="D378" s="352"/>
      <c r="E378" s="352"/>
      <c r="F378" s="352"/>
      <c r="G378" s="352"/>
    </row>
    <row r="379" spans="1:7" x14ac:dyDescent="0.35">
      <c r="A379" s="352"/>
      <c r="B379" s="352"/>
      <c r="C379" s="352"/>
      <c r="D379" s="352"/>
      <c r="E379" s="352"/>
      <c r="F379" s="352"/>
      <c r="G379" s="352"/>
    </row>
    <row r="380" spans="1:7" x14ac:dyDescent="0.35">
      <c r="A380" s="352"/>
      <c r="B380" s="352"/>
      <c r="C380" s="352"/>
      <c r="D380" s="352"/>
      <c r="E380" s="352"/>
      <c r="F380" s="352"/>
      <c r="G380" s="352"/>
    </row>
    <row r="381" spans="1:7" x14ac:dyDescent="0.35">
      <c r="A381" s="352"/>
      <c r="B381" s="352"/>
      <c r="C381" s="352"/>
      <c r="D381" s="352"/>
      <c r="E381" s="352"/>
      <c r="F381" s="352"/>
      <c r="G381" s="352"/>
    </row>
    <row r="382" spans="1:7" x14ac:dyDescent="0.35">
      <c r="A382" s="352"/>
      <c r="B382" s="352"/>
      <c r="C382" s="352"/>
      <c r="D382" s="352"/>
      <c r="E382" s="352"/>
      <c r="F382" s="352"/>
      <c r="G382" s="352"/>
    </row>
    <row r="383" spans="1:7" x14ac:dyDescent="0.35">
      <c r="A383" s="352"/>
      <c r="B383" s="352"/>
      <c r="C383" s="352"/>
      <c r="D383" s="352"/>
      <c r="E383" s="352"/>
      <c r="F383" s="352"/>
      <c r="G383" s="352"/>
    </row>
    <row r="384" spans="1:7" x14ac:dyDescent="0.35">
      <c r="A384" s="352"/>
      <c r="B384" s="352"/>
      <c r="C384" s="352"/>
      <c r="D384" s="352"/>
      <c r="E384" s="352"/>
      <c r="F384" s="352"/>
      <c r="G384" s="352"/>
    </row>
    <row r="385" spans="1:7" x14ac:dyDescent="0.35">
      <c r="A385" s="352"/>
      <c r="B385" s="352"/>
      <c r="C385" s="352"/>
      <c r="D385" s="352"/>
      <c r="E385" s="352"/>
      <c r="F385" s="352"/>
      <c r="G385" s="352"/>
    </row>
    <row r="386" spans="1:7" x14ac:dyDescent="0.35">
      <c r="A386" s="352"/>
      <c r="B386" s="352"/>
      <c r="C386" s="352"/>
      <c r="D386" s="352"/>
      <c r="E386" s="352"/>
      <c r="F386" s="352"/>
      <c r="G386" s="352"/>
    </row>
    <row r="387" spans="1:7" x14ac:dyDescent="0.35">
      <c r="A387" s="352"/>
      <c r="B387" s="352"/>
      <c r="C387" s="352"/>
      <c r="D387" s="352"/>
      <c r="E387" s="352"/>
      <c r="F387" s="352"/>
      <c r="G387" s="352"/>
    </row>
    <row r="388" spans="1:7" x14ac:dyDescent="0.35">
      <c r="A388" s="352"/>
      <c r="B388" s="352"/>
      <c r="C388" s="352"/>
      <c r="D388" s="352"/>
      <c r="E388" s="352"/>
      <c r="F388" s="352"/>
      <c r="G388" s="352"/>
    </row>
    <row r="389" spans="1:7" x14ac:dyDescent="0.35">
      <c r="A389" s="352"/>
      <c r="B389" s="352"/>
      <c r="C389" s="352"/>
      <c r="D389" s="352"/>
      <c r="E389" s="352"/>
      <c r="F389" s="352"/>
      <c r="G389" s="352"/>
    </row>
    <row r="390" spans="1:7" x14ac:dyDescent="0.35">
      <c r="A390" s="352"/>
      <c r="B390" s="352"/>
      <c r="C390" s="352"/>
      <c r="D390" s="352"/>
      <c r="E390" s="352"/>
      <c r="F390" s="352"/>
      <c r="G390" s="352"/>
    </row>
    <row r="391" spans="1:7" x14ac:dyDescent="0.35">
      <c r="A391" s="352"/>
      <c r="B391" s="352"/>
      <c r="C391" s="352"/>
      <c r="D391" s="352"/>
      <c r="E391" s="352"/>
      <c r="F391" s="352"/>
      <c r="G391" s="352"/>
    </row>
    <row r="392" spans="1:7" x14ac:dyDescent="0.35">
      <c r="A392" s="352"/>
      <c r="B392" s="352"/>
      <c r="C392" s="352"/>
      <c r="D392" s="352"/>
      <c r="E392" s="352"/>
      <c r="F392" s="352"/>
      <c r="G392" s="352"/>
    </row>
    <row r="393" spans="1:7" x14ac:dyDescent="0.35">
      <c r="A393" s="352"/>
      <c r="B393" s="352"/>
      <c r="C393" s="352"/>
      <c r="D393" s="352"/>
      <c r="E393" s="352"/>
      <c r="F393" s="352"/>
      <c r="G393" s="352"/>
    </row>
    <row r="394" spans="1:7" x14ac:dyDescent="0.35">
      <c r="A394" s="352"/>
      <c r="B394" s="352"/>
      <c r="C394" s="352"/>
      <c r="D394" s="352"/>
      <c r="E394" s="352"/>
      <c r="F394" s="352"/>
      <c r="G394" s="352"/>
    </row>
    <row r="395" spans="1:7" x14ac:dyDescent="0.35">
      <c r="A395" s="352"/>
      <c r="B395" s="352"/>
      <c r="C395" s="352"/>
      <c r="D395" s="352"/>
      <c r="E395" s="352"/>
      <c r="F395" s="352"/>
      <c r="G395" s="352"/>
    </row>
    <row r="396" spans="1:7" x14ac:dyDescent="0.35">
      <c r="A396" s="352"/>
      <c r="B396" s="352"/>
      <c r="C396" s="352"/>
      <c r="D396" s="352"/>
      <c r="E396" s="352"/>
      <c r="F396" s="352"/>
      <c r="G396" s="352"/>
    </row>
    <row r="397" spans="1:7" x14ac:dyDescent="0.35">
      <c r="A397" s="352"/>
      <c r="B397" s="352"/>
      <c r="C397" s="352"/>
      <c r="D397" s="352"/>
      <c r="E397" s="352"/>
      <c r="F397" s="352"/>
      <c r="G397" s="352"/>
    </row>
    <row r="398" spans="1:7" x14ac:dyDescent="0.35">
      <c r="A398" s="352"/>
      <c r="B398" s="352"/>
      <c r="C398" s="352"/>
      <c r="D398" s="352"/>
      <c r="E398" s="352"/>
      <c r="F398" s="352"/>
      <c r="G398" s="352"/>
    </row>
    <row r="399" spans="1:7" x14ac:dyDescent="0.35">
      <c r="A399" s="352"/>
      <c r="B399" s="352"/>
      <c r="C399" s="352"/>
      <c r="D399" s="352"/>
      <c r="E399" s="352"/>
      <c r="F399" s="352"/>
      <c r="G399" s="352"/>
    </row>
    <row r="400" spans="1:7" x14ac:dyDescent="0.35">
      <c r="A400" s="352"/>
      <c r="B400" s="352"/>
      <c r="C400" s="352"/>
      <c r="D400" s="352"/>
      <c r="E400" s="352"/>
      <c r="F400" s="352"/>
      <c r="G400" s="352"/>
    </row>
    <row r="401" spans="1:7" x14ac:dyDescent="0.35">
      <c r="A401" s="352"/>
      <c r="B401" s="352"/>
      <c r="C401" s="352"/>
      <c r="D401" s="352"/>
      <c r="E401" s="352"/>
      <c r="F401" s="352"/>
      <c r="G401" s="352"/>
    </row>
    <row r="402" spans="1:7" x14ac:dyDescent="0.35">
      <c r="A402" s="352"/>
      <c r="B402" s="352"/>
      <c r="C402" s="352"/>
      <c r="D402" s="352"/>
      <c r="E402" s="352"/>
      <c r="F402" s="352"/>
      <c r="G402" s="352"/>
    </row>
    <row r="403" spans="1:7" x14ac:dyDescent="0.35">
      <c r="A403" s="352"/>
      <c r="B403" s="352"/>
      <c r="C403" s="352"/>
      <c r="D403" s="352"/>
      <c r="E403" s="352"/>
      <c r="F403" s="352"/>
      <c r="G403" s="352"/>
    </row>
    <row r="404" spans="1:7" x14ac:dyDescent="0.35">
      <c r="A404" s="352"/>
      <c r="B404" s="352"/>
      <c r="C404" s="352"/>
      <c r="D404" s="352"/>
      <c r="E404" s="352"/>
      <c r="F404" s="352"/>
      <c r="G404" s="352"/>
    </row>
    <row r="405" spans="1:7" x14ac:dyDescent="0.35">
      <c r="A405" s="352"/>
      <c r="B405" s="352"/>
      <c r="C405" s="352"/>
      <c r="D405" s="352"/>
      <c r="E405" s="352"/>
      <c r="F405" s="352"/>
      <c r="G405" s="352"/>
    </row>
    <row r="406" spans="1:7" x14ac:dyDescent="0.35">
      <c r="A406" s="352"/>
      <c r="B406" s="352"/>
      <c r="C406" s="352"/>
      <c r="D406" s="352"/>
      <c r="E406" s="352"/>
      <c r="F406" s="352"/>
      <c r="G406" s="352"/>
    </row>
    <row r="407" spans="1:7" x14ac:dyDescent="0.35">
      <c r="A407" s="352"/>
      <c r="B407" s="352"/>
      <c r="C407" s="352"/>
      <c r="D407" s="352"/>
      <c r="E407" s="352"/>
      <c r="F407" s="352"/>
      <c r="G407" s="352"/>
    </row>
    <row r="408" spans="1:7" x14ac:dyDescent="0.35">
      <c r="A408" s="352"/>
      <c r="B408" s="352"/>
      <c r="C408" s="352"/>
      <c r="D408" s="352"/>
      <c r="E408" s="352"/>
      <c r="F408" s="352"/>
      <c r="G408" s="352"/>
    </row>
    <row r="409" spans="1:7" x14ac:dyDescent="0.35">
      <c r="A409" s="352"/>
      <c r="B409" s="352"/>
      <c r="C409" s="352"/>
      <c r="D409" s="352"/>
      <c r="E409" s="352"/>
      <c r="F409" s="352"/>
      <c r="G409" s="352"/>
    </row>
    <row r="410" spans="1:7" x14ac:dyDescent="0.35">
      <c r="A410" s="352"/>
      <c r="B410" s="352"/>
      <c r="C410" s="352"/>
      <c r="D410" s="352"/>
      <c r="E410" s="352"/>
      <c r="F410" s="352"/>
      <c r="G410" s="352"/>
    </row>
    <row r="411" spans="1:7" x14ac:dyDescent="0.35">
      <c r="A411" s="352"/>
      <c r="B411" s="352"/>
      <c r="C411" s="352"/>
      <c r="D411" s="352"/>
      <c r="E411" s="352"/>
      <c r="F411" s="352"/>
      <c r="G411" s="352"/>
    </row>
    <row r="412" spans="1:7" x14ac:dyDescent="0.35">
      <c r="A412" s="352"/>
      <c r="B412" s="352"/>
      <c r="C412" s="352"/>
      <c r="D412" s="352"/>
      <c r="E412" s="352"/>
      <c r="F412" s="352"/>
      <c r="G412" s="352"/>
    </row>
    <row r="413" spans="1:7" x14ac:dyDescent="0.35">
      <c r="A413" s="352"/>
      <c r="B413" s="352"/>
      <c r="C413" s="352"/>
      <c r="D413" s="352"/>
      <c r="E413" s="352"/>
      <c r="F413" s="352"/>
      <c r="G413" s="352"/>
    </row>
    <row r="414" spans="1:7" x14ac:dyDescent="0.35">
      <c r="A414" s="352"/>
      <c r="B414" s="352"/>
      <c r="C414" s="352"/>
      <c r="D414" s="352"/>
      <c r="E414" s="352"/>
      <c r="F414" s="352"/>
      <c r="G414" s="352"/>
    </row>
    <row r="415" spans="1:7" x14ac:dyDescent="0.35">
      <c r="A415" s="352"/>
      <c r="B415" s="352"/>
      <c r="C415" s="352"/>
      <c r="D415" s="352"/>
      <c r="E415" s="352"/>
      <c r="F415" s="352"/>
      <c r="G415" s="352"/>
    </row>
    <row r="416" spans="1:7" x14ac:dyDescent="0.35">
      <c r="A416" s="352"/>
      <c r="B416" s="352"/>
      <c r="C416" s="352"/>
      <c r="D416" s="352"/>
      <c r="E416" s="352"/>
      <c r="F416" s="352"/>
      <c r="G416" s="352"/>
    </row>
    <row r="417" spans="1:7" x14ac:dyDescent="0.35">
      <c r="A417" s="352"/>
      <c r="B417" s="352"/>
      <c r="C417" s="352"/>
      <c r="D417" s="352"/>
      <c r="E417" s="352"/>
      <c r="F417" s="352"/>
      <c r="G417" s="352"/>
    </row>
    <row r="418" spans="1:7" x14ac:dyDescent="0.35">
      <c r="A418" s="352"/>
      <c r="B418" s="352"/>
      <c r="C418" s="352"/>
      <c r="D418" s="352"/>
      <c r="E418" s="352"/>
      <c r="F418" s="352"/>
      <c r="G418" s="352"/>
    </row>
    <row r="419" spans="1:7" x14ac:dyDescent="0.35">
      <c r="A419" s="352"/>
      <c r="B419" s="352"/>
      <c r="C419" s="352"/>
      <c r="D419" s="352"/>
      <c r="E419" s="352"/>
      <c r="F419" s="352"/>
      <c r="G419" s="352"/>
    </row>
    <row r="420" spans="1:7" x14ac:dyDescent="0.35">
      <c r="A420" s="352"/>
      <c r="B420" s="352"/>
      <c r="C420" s="352"/>
      <c r="D420" s="352"/>
      <c r="E420" s="352"/>
      <c r="F420" s="352"/>
      <c r="G420" s="352"/>
    </row>
    <row r="421" spans="1:7" x14ac:dyDescent="0.35">
      <c r="A421" s="352"/>
      <c r="B421" s="352"/>
      <c r="C421" s="352"/>
      <c r="D421" s="352"/>
      <c r="E421" s="352"/>
      <c r="F421" s="352"/>
      <c r="G421" s="352"/>
    </row>
    <row r="422" spans="1:7" x14ac:dyDescent="0.35">
      <c r="A422" s="352"/>
      <c r="B422" s="352"/>
      <c r="C422" s="352"/>
      <c r="D422" s="352"/>
      <c r="E422" s="352"/>
      <c r="F422" s="352"/>
      <c r="G422" s="352"/>
    </row>
    <row r="423" spans="1:7" x14ac:dyDescent="0.35">
      <c r="A423" s="352"/>
      <c r="B423" s="352"/>
      <c r="C423" s="352"/>
      <c r="D423" s="352"/>
      <c r="E423" s="352"/>
      <c r="F423" s="352"/>
      <c r="G423" s="352"/>
    </row>
    <row r="424" spans="1:7" x14ac:dyDescent="0.35">
      <c r="A424" s="352"/>
      <c r="B424" s="352"/>
      <c r="C424" s="352"/>
      <c r="D424" s="352"/>
      <c r="E424" s="352"/>
      <c r="F424" s="352"/>
      <c r="G424" s="352"/>
    </row>
    <row r="425" spans="1:7" x14ac:dyDescent="0.35">
      <c r="A425" s="352"/>
      <c r="B425" s="352"/>
      <c r="C425" s="352"/>
      <c r="D425" s="352"/>
      <c r="E425" s="352"/>
      <c r="F425" s="352"/>
      <c r="G425" s="352"/>
    </row>
    <row r="426" spans="1:7" x14ac:dyDescent="0.35">
      <c r="A426" s="352"/>
      <c r="B426" s="352"/>
      <c r="C426" s="352"/>
      <c r="D426" s="352"/>
      <c r="E426" s="352"/>
      <c r="F426" s="352"/>
      <c r="G426" s="352"/>
    </row>
    <row r="427" spans="1:7" x14ac:dyDescent="0.35">
      <c r="A427" s="352"/>
      <c r="B427" s="352"/>
      <c r="C427" s="352"/>
      <c r="D427" s="352"/>
      <c r="E427" s="352"/>
      <c r="F427" s="352"/>
      <c r="G427" s="352"/>
    </row>
    <row r="428" spans="1:7" x14ac:dyDescent="0.35">
      <c r="A428" s="352"/>
      <c r="B428" s="352"/>
      <c r="C428" s="352"/>
      <c r="D428" s="352"/>
      <c r="E428" s="352"/>
      <c r="F428" s="352"/>
      <c r="G428" s="352"/>
    </row>
  </sheetData>
  <sheetProtection formatCells="0" formatColumns="0" formatRows="0" insertColumns="0" insertRows="0" insertHyperlinks="0" deleteColumns="0" deleteRows="0" sort="0" autoFilter="0" pivotTables="0"/>
  <mergeCells count="36">
    <mergeCell ref="B30:G39"/>
    <mergeCell ref="B23:G23"/>
    <mergeCell ref="B21:C21"/>
    <mergeCell ref="D21:G21"/>
    <mergeCell ref="D19:G19"/>
    <mergeCell ref="B20:C20"/>
    <mergeCell ref="D20:G20"/>
    <mergeCell ref="B19:C19"/>
    <mergeCell ref="B29:L29"/>
    <mergeCell ref="C2:F2"/>
    <mergeCell ref="B13:C13"/>
    <mergeCell ref="D13:G13"/>
    <mergeCell ref="B8:G8"/>
    <mergeCell ref="B7:G7"/>
    <mergeCell ref="B3:G3"/>
    <mergeCell ref="D10:G10"/>
    <mergeCell ref="D11:G11"/>
    <mergeCell ref="D12:G12"/>
    <mergeCell ref="B10:C10"/>
    <mergeCell ref="B9:C9"/>
    <mergeCell ref="D9:G9"/>
    <mergeCell ref="E4:G4"/>
    <mergeCell ref="B12:C12"/>
    <mergeCell ref="B11:C11"/>
    <mergeCell ref="B17:C17"/>
    <mergeCell ref="B24:G24"/>
    <mergeCell ref="B22:C22"/>
    <mergeCell ref="D22:G22"/>
    <mergeCell ref="B18:C18"/>
    <mergeCell ref="D18:G18"/>
    <mergeCell ref="D14:G14"/>
    <mergeCell ref="D15:G15"/>
    <mergeCell ref="D16:G16"/>
    <mergeCell ref="B14:C14"/>
    <mergeCell ref="B15:C15"/>
    <mergeCell ref="B16:C16"/>
  </mergeCells>
  <conditionalFormatting sqref="D9">
    <cfRule type="expression" dxfId="61" priority="18">
      <formula>$D$9="LOW"</formula>
    </cfRule>
    <cfRule type="expression" dxfId="60" priority="19">
      <formula>$D$9="MEDIUM"</formula>
    </cfRule>
    <cfRule type="expression" dxfId="59" priority="20">
      <formula>$D$9="HIGH"</formula>
    </cfRule>
  </conditionalFormatting>
  <dataValidations count="10">
    <dataValidation type="list" allowBlank="1" showInputMessage="1" showErrorMessage="1" sqref="D18:G18" xr:uid="{00000000-0002-0000-0700-000000000000}">
      <formula1>INDIRECT("Table33[Q1]")</formula1>
    </dataValidation>
    <dataValidation type="list" allowBlank="1" showInputMessage="1" showErrorMessage="1" sqref="D19:G19" xr:uid="{00000000-0002-0000-0700-000001000000}">
      <formula1>INDIRECT("Table34[Q2]")</formula1>
    </dataValidation>
    <dataValidation type="list" allowBlank="1" showInputMessage="1" showErrorMessage="1" sqref="D20:G20" xr:uid="{00000000-0002-0000-0700-000002000000}">
      <formula1>INDIRECT("Table3537[Q3]")</formula1>
    </dataValidation>
    <dataValidation type="list" allowBlank="1" showInputMessage="1" showErrorMessage="1" sqref="D21:G21" xr:uid="{00000000-0002-0000-0700-000003000000}">
      <formula1>INDIRECT("Table3538[Q4]")</formula1>
    </dataValidation>
    <dataValidation type="list" allowBlank="1" showInputMessage="1" showErrorMessage="1" sqref="D22:G22" xr:uid="{00000000-0002-0000-0700-000004000000}">
      <formula1>INDIRECT("Table35[Q5]")</formula1>
    </dataValidation>
    <dataValidation type="list" allowBlank="1" showInputMessage="1" showErrorMessage="1" sqref="D13:G13" xr:uid="{00000000-0002-0000-0700-000005000000}">
      <formula1>INDIRECT("Table1639[Implementation Coordination Complexity (External)]")</formula1>
    </dataValidation>
    <dataValidation type="list" allowBlank="1" showInputMessage="1" showErrorMessage="1" sqref="C26:D28" xr:uid="{00000000-0002-0000-0700-000006000000}">
      <formula1>INDIRECT("Table223342[LMH]")</formula1>
    </dataValidation>
    <dataValidation type="list" allowBlank="1" showInputMessage="1" showErrorMessage="1" sqref="E26:E28" xr:uid="{00000000-0002-0000-0700-000007000000}">
      <formula1>INDIRECT("Table2943[Risk]")</formula1>
    </dataValidation>
    <dataValidation type="list" allowBlank="1" showInputMessage="1" showErrorMessage="1" sqref="E5" xr:uid="{00000000-0002-0000-0700-000008000000}">
      <formula1>ChangeType</formula1>
    </dataValidation>
    <dataValidation type="list" allowBlank="1" showInputMessage="1" showErrorMessage="1" sqref="G5" xr:uid="{00000000-0002-0000-0700-000009000000}">
      <formula1>INDIRECT(E5)</formula1>
    </dataValidation>
  </dataValidations>
  <pageMargins left="0.7" right="0.7" top="0.75" bottom="0.75" header="0.3" footer="0.3"/>
  <pageSetup scale="45" orientation="landscape" r:id="rId1"/>
  <customProperties>
    <customPr name="EpmWorksheetKeyString_GUID" r:id="rId2"/>
  </customProperties>
  <drawing r:id="rId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A000000}">
          <x14:formula1>
            <xm:f>Table!#REF!</xm:f>
          </x14:formula1>
          <xm:sqref>C13:C14</xm:sqref>
        </x14:dataValidation>
        <x14:dataValidation type="list" allowBlank="1" showInputMessage="1" showErrorMessage="1" xr:uid="{00000000-0002-0000-0700-00000B000000}">
          <x14:formula1>
            <xm:f>Table!$E$3:$E$5</xm:f>
          </x14:formula1>
          <xm:sqref>D10</xm:sqref>
        </x14:dataValidation>
        <x14:dataValidation type="list" allowBlank="1" showInputMessage="1" showErrorMessage="1" xr:uid="{00000000-0002-0000-0700-00000C000000}">
          <x14:formula1>
            <xm:f>Table!$E$8:$E$10</xm:f>
          </x14:formula1>
          <xm:sqref>D11:E11</xm:sqref>
        </x14:dataValidation>
        <x14:dataValidation type="list" allowBlank="1" showInputMessage="1" showErrorMessage="1" xr:uid="{00000000-0002-0000-0700-00000D000000}">
          <x14:formula1>
            <xm:f>Table!$H$3:$H$5</xm:f>
          </x14:formula1>
          <xm:sqref>D12:E12</xm:sqref>
        </x14:dataValidation>
        <x14:dataValidation type="list" allowBlank="1" showInputMessage="1" showErrorMessage="1" xr:uid="{00000000-0002-0000-0700-00000E000000}">
          <x14:formula1>
            <xm:f>Table!$H$8:$H$10</xm:f>
          </x14:formula1>
          <xm:sqref>D14:G14</xm:sqref>
        </x14:dataValidation>
        <x14:dataValidation type="list" allowBlank="1" showInputMessage="1" showErrorMessage="1" xr:uid="{00000000-0002-0000-0700-00000F000000}">
          <x14:formula1>
            <xm:f>Table!$K$3:$K$5</xm:f>
          </x14:formula1>
          <xm:sqref>D15:G15</xm:sqref>
        </x14:dataValidation>
        <x14:dataValidation type="list" allowBlank="1" showInputMessage="1" showErrorMessage="1" xr:uid="{00000000-0002-0000-0700-000010000000}">
          <x14:formula1>
            <xm:f>Table!$K$8:$K$11</xm:f>
          </x14:formula1>
          <xm:sqref>D16:G16</xm:sqref>
        </x14:dataValidation>
        <x14:dataValidation type="list" allowBlank="1" showInputMessage="1" showErrorMessage="1" xr:uid="{00000000-0002-0000-0700-000011000000}">
          <x14:formula1>
            <xm:f>Table!$N$1:$N$18</xm:f>
          </x14:formula1>
          <xm:sqref>C15:C16</xm:sqref>
        </x14:dataValidation>
        <x14:dataValidation type="list" allowBlank="1" showInputMessage="1" showErrorMessage="1" xr:uid="{00000000-0002-0000-0700-000012000000}">
          <x14:formula1>
            <xm:f>Table!$E$13:$E$15</xm:f>
          </x14:formula1>
          <xm:sqref>E6</xm:sqref>
        </x14:dataValidation>
        <x14:dataValidation type="list" allowBlank="1" showInputMessage="1" showErrorMessage="1" xr:uid="{00000000-0002-0000-0700-000013000000}">
          <x14:formula1>
            <xm:f>Table!$H$52:$H$54</xm:f>
          </x14:formula1>
          <xm:sqref>G6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FFC000"/>
  </sheetPr>
  <dimension ref="A1:AU314"/>
  <sheetViews>
    <sheetView showZeros="0" topLeftCell="A94" zoomScaleNormal="100" zoomScaleSheetLayoutView="100" workbookViewId="0">
      <selection activeCell="J13" sqref="J13"/>
    </sheetView>
  </sheetViews>
  <sheetFormatPr defaultColWidth="9.1796875" defaultRowHeight="14.5" x14ac:dyDescent="0.35"/>
  <cols>
    <col min="1" max="1" width="1.54296875" style="8" customWidth="1"/>
    <col min="2" max="2" width="4.453125" style="8" customWidth="1"/>
    <col min="3" max="3" width="13.453125" style="6" customWidth="1"/>
    <col min="4" max="5" width="9.1796875" style="6"/>
    <col min="6" max="6" width="9.54296875" style="6" customWidth="1"/>
    <col min="7" max="7" width="17.54296875" style="6" customWidth="1"/>
    <col min="8" max="8" width="16.1796875" style="6" customWidth="1"/>
    <col min="9" max="9" width="14" style="6" bestFit="1" customWidth="1"/>
    <col min="10" max="10" width="16.26953125" style="6" bestFit="1" customWidth="1"/>
    <col min="11" max="11" width="11.453125" style="6" bestFit="1" customWidth="1"/>
    <col min="12" max="12" width="18.54296875" style="6" bestFit="1" customWidth="1"/>
    <col min="13" max="13" width="9.81640625" style="6" customWidth="1"/>
    <col min="14" max="14" width="10.54296875" style="6" customWidth="1"/>
    <col min="15" max="15" width="1.54296875" style="13" customWidth="1"/>
    <col min="16" max="47" width="9.1796875" style="134"/>
    <col min="48" max="16384" width="9.1796875" style="6"/>
  </cols>
  <sheetData>
    <row r="1" spans="1:47" s="8" customFormat="1" ht="9" customHeight="1" thickBot="1" x14ac:dyDescent="0.4">
      <c r="O1" s="9"/>
      <c r="P1" s="134"/>
      <c r="Q1" s="134"/>
      <c r="R1" s="134"/>
      <c r="S1" s="134"/>
      <c r="T1" s="134"/>
      <c r="U1" s="134"/>
      <c r="V1" s="134"/>
      <c r="W1" s="134"/>
      <c r="X1" s="134"/>
      <c r="Y1" s="134"/>
      <c r="Z1" s="134"/>
      <c r="AA1" s="134"/>
      <c r="AB1" s="134"/>
      <c r="AC1" s="134"/>
      <c r="AD1" s="134"/>
      <c r="AE1" s="134"/>
      <c r="AF1" s="134"/>
      <c r="AG1" s="134"/>
      <c r="AH1" s="134"/>
      <c r="AI1" s="134"/>
      <c r="AJ1" s="134"/>
      <c r="AK1" s="134"/>
      <c r="AL1" s="134"/>
      <c r="AM1" s="134"/>
      <c r="AN1" s="134"/>
      <c r="AO1" s="134"/>
      <c r="AP1" s="134"/>
      <c r="AQ1" s="134"/>
      <c r="AR1" s="134"/>
      <c r="AS1" s="134"/>
      <c r="AT1" s="134"/>
      <c r="AU1" s="134"/>
    </row>
    <row r="2" spans="1:47" s="1" customFormat="1" ht="39" customHeight="1" thickBot="1" x14ac:dyDescent="0.4">
      <c r="A2" s="8"/>
      <c r="B2" s="645"/>
      <c r="C2" s="646"/>
      <c r="D2" s="647" t="s">
        <v>584</v>
      </c>
      <c r="E2" s="647"/>
      <c r="F2" s="647"/>
      <c r="G2" s="647"/>
      <c r="H2" s="647"/>
      <c r="I2" s="647"/>
      <c r="J2" s="647"/>
      <c r="K2" s="647"/>
      <c r="L2" s="647"/>
      <c r="M2" s="647"/>
      <c r="N2" s="161" t="s">
        <v>551</v>
      </c>
      <c r="O2" s="12"/>
      <c r="P2" s="134"/>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row>
    <row r="3" spans="1:47" s="1" customFormat="1" ht="15" customHeight="1" x14ac:dyDescent="0.35">
      <c r="A3" s="8"/>
      <c r="B3" s="655" t="s">
        <v>1</v>
      </c>
      <c r="C3" s="656"/>
      <c r="D3" s="657" t="str">
        <f>'1. Release Checklist'!E3</f>
        <v>RFC629598</v>
      </c>
      <c r="E3" s="657"/>
      <c r="F3" s="657"/>
      <c r="G3" s="657"/>
      <c r="H3" s="657"/>
      <c r="I3" s="657"/>
      <c r="J3" s="657"/>
      <c r="K3" s="657"/>
      <c r="L3" s="657"/>
      <c r="M3" s="657"/>
      <c r="N3" s="658"/>
      <c r="O3" s="12"/>
      <c r="P3" s="134"/>
      <c r="Q3" s="134"/>
      <c r="R3" s="134"/>
      <c r="S3" s="134"/>
      <c r="T3" s="134"/>
      <c r="U3" s="134"/>
      <c r="V3" s="134"/>
      <c r="W3" s="134"/>
      <c r="X3" s="134"/>
      <c r="Y3" s="134"/>
      <c r="Z3" s="134"/>
      <c r="AA3" s="134"/>
      <c r="AB3" s="134"/>
      <c r="AC3" s="134"/>
      <c r="AD3" s="134"/>
      <c r="AE3" s="134"/>
      <c r="AF3" s="134"/>
      <c r="AG3" s="134"/>
      <c r="AH3" s="134"/>
      <c r="AI3" s="134"/>
      <c r="AJ3" s="134"/>
      <c r="AK3" s="134"/>
      <c r="AL3" s="134"/>
      <c r="AM3" s="134"/>
      <c r="AN3" s="134"/>
      <c r="AO3" s="134"/>
      <c r="AP3" s="134"/>
      <c r="AQ3" s="134"/>
      <c r="AR3" s="134"/>
      <c r="AS3" s="134"/>
      <c r="AT3" s="134"/>
      <c r="AU3" s="134"/>
    </row>
    <row r="4" spans="1:47" s="1" customFormat="1" ht="15" customHeight="1" thickBot="1" x14ac:dyDescent="0.4">
      <c r="A4" s="8"/>
      <c r="B4" s="546" t="s">
        <v>62</v>
      </c>
      <c r="C4" s="547"/>
      <c r="D4" s="659" t="str">
        <f>'1. Release Checklist'!E4</f>
        <v>CXE Release 5B - 5.1.0</v>
      </c>
      <c r="E4" s="659"/>
      <c r="F4" s="659"/>
      <c r="G4" s="659"/>
      <c r="H4" s="659"/>
      <c r="I4" s="659"/>
      <c r="J4" s="659"/>
      <c r="K4" s="659"/>
      <c r="L4" s="659"/>
      <c r="M4" s="659"/>
      <c r="N4" s="660"/>
      <c r="O4" s="12"/>
      <c r="P4" s="134"/>
      <c r="Q4" s="134"/>
      <c r="R4" s="134"/>
      <c r="S4" s="134"/>
      <c r="T4" s="134"/>
      <c r="U4" s="134"/>
      <c r="V4" s="134"/>
      <c r="W4" s="134"/>
      <c r="X4" s="134"/>
      <c r="Y4" s="134"/>
      <c r="Z4" s="134"/>
      <c r="AA4" s="134"/>
      <c r="AB4" s="134"/>
      <c r="AC4" s="134"/>
      <c r="AD4" s="134"/>
      <c r="AE4" s="134"/>
      <c r="AF4" s="134"/>
      <c r="AG4" s="134"/>
      <c r="AH4" s="134"/>
      <c r="AI4" s="134"/>
      <c r="AJ4" s="134"/>
      <c r="AK4" s="134"/>
      <c r="AL4" s="134"/>
      <c r="AM4" s="134"/>
      <c r="AN4" s="134"/>
      <c r="AO4" s="134"/>
      <c r="AP4" s="134"/>
      <c r="AQ4" s="134"/>
      <c r="AR4" s="134"/>
      <c r="AS4" s="134"/>
      <c r="AT4" s="134"/>
      <c r="AU4" s="134"/>
    </row>
    <row r="5" spans="1:47" ht="16" thickBot="1" x14ac:dyDescent="0.4">
      <c r="B5" s="648" t="s">
        <v>585</v>
      </c>
      <c r="C5" s="649"/>
      <c r="D5" s="649"/>
      <c r="E5" s="649"/>
      <c r="F5" s="649"/>
      <c r="G5" s="649"/>
      <c r="H5" s="649"/>
      <c r="I5" s="649"/>
      <c r="J5" s="649"/>
      <c r="K5" s="649"/>
      <c r="L5" s="649"/>
      <c r="M5" s="649"/>
      <c r="N5" s="650"/>
      <c r="O5" s="16"/>
    </row>
    <row r="6" spans="1:47" ht="16.5" customHeight="1" thickBot="1" x14ac:dyDescent="0.4">
      <c r="B6" s="661" t="s">
        <v>586</v>
      </c>
      <c r="C6" s="662"/>
      <c r="D6" s="662"/>
      <c r="E6" s="662"/>
      <c r="F6" s="662"/>
      <c r="G6" s="662"/>
      <c r="H6" s="662"/>
      <c r="I6" s="662"/>
      <c r="J6" s="662"/>
      <c r="K6" s="662"/>
      <c r="L6" s="662"/>
      <c r="M6" s="662"/>
      <c r="N6" s="663"/>
      <c r="O6" s="16"/>
    </row>
    <row r="7" spans="1:47" s="14" customFormat="1" ht="10.5" x14ac:dyDescent="0.25">
      <c r="A7" s="205"/>
      <c r="B7" s="651" t="s">
        <v>530</v>
      </c>
      <c r="C7" s="652"/>
      <c r="D7" s="652"/>
      <c r="E7" s="652"/>
      <c r="F7" s="652"/>
      <c r="G7" s="399" t="s">
        <v>532</v>
      </c>
      <c r="H7" s="399" t="s">
        <v>534</v>
      </c>
      <c r="I7" s="399" t="s">
        <v>536</v>
      </c>
      <c r="J7" s="399" t="s">
        <v>538</v>
      </c>
      <c r="K7" s="206" t="s">
        <v>540</v>
      </c>
      <c r="L7" s="206" t="s">
        <v>542</v>
      </c>
      <c r="M7" s="653" t="s">
        <v>544</v>
      </c>
      <c r="N7" s="654"/>
      <c r="O7" s="10"/>
      <c r="P7" s="136"/>
      <c r="Q7" s="136"/>
      <c r="R7" s="136"/>
      <c r="S7" s="136"/>
      <c r="T7" s="136"/>
      <c r="U7" s="136"/>
      <c r="V7" s="136"/>
      <c r="W7" s="136"/>
      <c r="X7" s="136"/>
      <c r="Y7" s="136"/>
      <c r="Z7" s="136"/>
      <c r="AA7" s="136"/>
      <c r="AB7" s="136"/>
      <c r="AC7" s="136"/>
      <c r="AD7" s="136"/>
      <c r="AE7" s="136"/>
      <c r="AF7" s="136"/>
      <c r="AG7" s="136"/>
      <c r="AH7" s="136"/>
      <c r="AI7" s="136"/>
      <c r="AJ7" s="136"/>
      <c r="AK7" s="136"/>
      <c r="AL7" s="136"/>
      <c r="AM7" s="136"/>
      <c r="AN7" s="136"/>
      <c r="AO7" s="136"/>
      <c r="AP7" s="136"/>
      <c r="AQ7" s="136"/>
      <c r="AR7" s="136"/>
      <c r="AS7" s="136"/>
      <c r="AT7" s="136"/>
      <c r="AU7" s="136"/>
    </row>
    <row r="8" spans="1:47" s="14" customFormat="1" ht="20" customHeight="1" x14ac:dyDescent="0.35">
      <c r="A8" s="157"/>
      <c r="B8" s="835" t="s">
        <v>520</v>
      </c>
      <c r="C8" s="836"/>
      <c r="D8" s="836"/>
      <c r="E8" s="836"/>
      <c r="F8" s="836"/>
      <c r="G8" s="836"/>
      <c r="H8" s="836"/>
      <c r="I8" s="836"/>
      <c r="J8" s="836"/>
      <c r="K8" s="836"/>
      <c r="L8" s="836"/>
      <c r="M8" s="836"/>
      <c r="N8" s="836"/>
      <c r="O8" s="15"/>
      <c r="P8" s="136"/>
      <c r="Q8" s="136"/>
      <c r="R8" s="136"/>
      <c r="S8" s="136"/>
      <c r="T8" s="136"/>
      <c r="U8" s="136"/>
      <c r="V8" s="136"/>
      <c r="W8" s="136"/>
      <c r="X8" s="136"/>
      <c r="Y8" s="136"/>
      <c r="Z8" s="136"/>
      <c r="AA8" s="136"/>
      <c r="AB8" s="136"/>
      <c r="AC8" s="136"/>
      <c r="AD8" s="136"/>
      <c r="AE8" s="136"/>
      <c r="AF8" s="136"/>
      <c r="AG8" s="136"/>
      <c r="AH8" s="136"/>
      <c r="AI8" s="136"/>
      <c r="AJ8" s="136"/>
      <c r="AK8" s="136"/>
      <c r="AL8" s="136"/>
      <c r="AM8" s="136"/>
      <c r="AN8" s="136"/>
      <c r="AO8" s="136"/>
      <c r="AP8" s="136"/>
      <c r="AQ8" s="136"/>
      <c r="AR8" s="136"/>
      <c r="AS8" s="136"/>
      <c r="AT8" s="136"/>
      <c r="AU8" s="136"/>
    </row>
    <row r="9" spans="1:47" s="14" customFormat="1" ht="12" customHeight="1" thickBot="1" x14ac:dyDescent="0.3">
      <c r="A9" s="205"/>
      <c r="B9" s="895" t="s">
        <v>1060</v>
      </c>
      <c r="C9" s="896"/>
      <c r="D9" s="896"/>
      <c r="E9" s="896"/>
      <c r="F9" s="896"/>
      <c r="G9" s="896"/>
      <c r="H9" s="896"/>
      <c r="I9" s="896"/>
      <c r="J9" s="896"/>
      <c r="K9" s="896"/>
      <c r="L9" s="896"/>
      <c r="M9" s="896"/>
      <c r="N9" s="897"/>
      <c r="O9" s="15"/>
      <c r="P9" s="136"/>
      <c r="Q9" s="136"/>
      <c r="R9" s="136"/>
      <c r="S9" s="136"/>
      <c r="T9" s="136"/>
      <c r="U9" s="136"/>
      <c r="V9" s="136"/>
      <c r="W9" s="136"/>
      <c r="X9" s="136"/>
      <c r="Y9" s="136"/>
      <c r="Z9" s="136"/>
      <c r="AA9" s="136"/>
      <c r="AB9" s="136"/>
      <c r="AC9" s="136"/>
      <c r="AD9" s="136"/>
      <c r="AE9" s="136"/>
      <c r="AF9" s="136"/>
      <c r="AG9" s="136"/>
      <c r="AH9" s="136"/>
      <c r="AI9" s="136"/>
      <c r="AJ9" s="136"/>
      <c r="AK9" s="136"/>
      <c r="AL9" s="136"/>
      <c r="AM9" s="136"/>
      <c r="AN9" s="136"/>
      <c r="AO9" s="136"/>
      <c r="AP9" s="136"/>
      <c r="AQ9" s="136"/>
      <c r="AR9" s="136"/>
      <c r="AS9" s="136"/>
      <c r="AT9" s="136"/>
      <c r="AU9" s="136"/>
    </row>
    <row r="10" spans="1:47" s="14" customFormat="1" ht="24.5" customHeight="1" x14ac:dyDescent="0.25">
      <c r="A10" s="205"/>
      <c r="B10" s="891" t="s">
        <v>587</v>
      </c>
      <c r="C10" s="892" t="s">
        <v>588</v>
      </c>
      <c r="D10" s="892"/>
      <c r="E10" s="892"/>
      <c r="F10" s="892"/>
      <c r="G10" s="842" t="s">
        <v>1061</v>
      </c>
      <c r="H10" s="842" t="s">
        <v>1062</v>
      </c>
      <c r="I10" s="893" t="s">
        <v>589</v>
      </c>
      <c r="J10" s="893" t="s">
        <v>590</v>
      </c>
      <c r="K10" s="893"/>
      <c r="L10" s="893"/>
      <c r="M10" s="893"/>
      <c r="N10" s="894"/>
      <c r="O10" s="15"/>
      <c r="P10" s="136"/>
      <c r="Q10" s="136"/>
      <c r="R10" s="136"/>
      <c r="S10" s="136"/>
      <c r="T10" s="136"/>
      <c r="U10" s="136"/>
      <c r="V10" s="136"/>
      <c r="W10" s="136"/>
      <c r="X10" s="136"/>
      <c r="Y10" s="136"/>
      <c r="Z10" s="136"/>
      <c r="AA10" s="136"/>
      <c r="AB10" s="136"/>
      <c r="AC10" s="136"/>
      <c r="AD10" s="136"/>
      <c r="AE10" s="136"/>
      <c r="AF10" s="136"/>
      <c r="AG10" s="136"/>
      <c r="AH10" s="136"/>
      <c r="AI10" s="136"/>
      <c r="AJ10" s="136"/>
      <c r="AK10" s="136"/>
      <c r="AL10" s="136"/>
      <c r="AM10" s="136"/>
      <c r="AN10" s="136"/>
      <c r="AO10" s="136"/>
      <c r="AP10" s="136"/>
      <c r="AQ10" s="136"/>
      <c r="AR10" s="136"/>
      <c r="AS10" s="136"/>
      <c r="AT10" s="136"/>
      <c r="AU10" s="136"/>
    </row>
    <row r="11" spans="1:47" s="14" customFormat="1" ht="13" x14ac:dyDescent="0.25">
      <c r="A11" s="205"/>
      <c r="B11" s="837" t="s">
        <v>1034</v>
      </c>
      <c r="C11" s="838" t="s">
        <v>1035</v>
      </c>
      <c r="D11" s="838"/>
      <c r="E11" s="838"/>
      <c r="F11" s="838"/>
      <c r="G11" s="838"/>
      <c r="H11" s="838"/>
      <c r="I11" s="838"/>
      <c r="J11" s="838"/>
      <c r="K11" s="838"/>
      <c r="L11" s="838"/>
      <c r="M11" s="838"/>
      <c r="N11" s="838"/>
      <c r="O11" s="15"/>
      <c r="P11" s="136"/>
      <c r="Q11" s="136"/>
      <c r="R11" s="136"/>
      <c r="S11" s="136"/>
      <c r="T11" s="136"/>
      <c r="U11" s="136"/>
      <c r="V11" s="136"/>
      <c r="W11" s="136"/>
      <c r="X11" s="136"/>
      <c r="Y11" s="136"/>
      <c r="Z11" s="136"/>
      <c r="AA11" s="136"/>
      <c r="AB11" s="136"/>
      <c r="AC11" s="136"/>
      <c r="AD11" s="136"/>
      <c r="AE11" s="136"/>
      <c r="AF11" s="136"/>
      <c r="AG11" s="136"/>
      <c r="AH11" s="136"/>
      <c r="AI11" s="136"/>
      <c r="AJ11" s="136"/>
      <c r="AK11" s="136"/>
      <c r="AL11" s="136"/>
      <c r="AM11" s="136"/>
      <c r="AN11" s="136"/>
      <c r="AO11" s="136"/>
      <c r="AP11" s="136"/>
      <c r="AQ11" s="136"/>
      <c r="AR11" s="136"/>
      <c r="AS11" s="136"/>
      <c r="AT11" s="136"/>
      <c r="AU11" s="136"/>
    </row>
    <row r="12" spans="1:47" s="14" customFormat="1" ht="13" x14ac:dyDescent="0.25">
      <c r="A12" s="205"/>
      <c r="B12" s="864" t="s">
        <v>591</v>
      </c>
      <c r="C12" s="864"/>
      <c r="D12" s="864"/>
      <c r="E12" s="864"/>
      <c r="F12" s="864"/>
      <c r="G12" s="293"/>
      <c r="H12" s="839"/>
      <c r="I12" s="294"/>
      <c r="J12" s="156"/>
      <c r="K12" s="295"/>
      <c r="L12" s="885"/>
      <c r="M12" s="886"/>
      <c r="N12" s="887"/>
      <c r="O12" s="15"/>
      <c r="P12" s="136"/>
      <c r="Q12" s="136"/>
      <c r="R12" s="136"/>
      <c r="S12" s="136"/>
      <c r="T12" s="136"/>
      <c r="U12" s="136"/>
      <c r="V12" s="136"/>
      <c r="W12" s="136"/>
      <c r="X12" s="136"/>
      <c r="Y12" s="136"/>
      <c r="Z12" s="136"/>
      <c r="AA12" s="136"/>
      <c r="AB12" s="136"/>
      <c r="AC12" s="136"/>
      <c r="AD12" s="136"/>
      <c r="AE12" s="136"/>
      <c r="AF12" s="136"/>
      <c r="AG12" s="136"/>
      <c r="AH12" s="136"/>
      <c r="AI12" s="136"/>
      <c r="AJ12" s="136"/>
      <c r="AK12" s="136"/>
      <c r="AL12" s="136"/>
      <c r="AM12" s="136"/>
      <c r="AN12" s="136"/>
      <c r="AO12" s="136"/>
      <c r="AP12" s="136"/>
      <c r="AQ12" s="136"/>
      <c r="AR12" s="136"/>
      <c r="AS12" s="136"/>
      <c r="AT12" s="136"/>
      <c r="AU12" s="136"/>
    </row>
    <row r="13" spans="1:47" s="14" customFormat="1" ht="25" customHeight="1" x14ac:dyDescent="0.25">
      <c r="A13" s="205"/>
      <c r="B13" s="840" t="s">
        <v>1086</v>
      </c>
      <c r="C13" s="869" t="s">
        <v>1063</v>
      </c>
      <c r="D13" s="870"/>
      <c r="E13" s="870"/>
      <c r="F13" s="871"/>
      <c r="G13" s="293" t="s">
        <v>1185</v>
      </c>
      <c r="H13" s="293" t="s">
        <v>1190</v>
      </c>
      <c r="I13" s="294" t="s">
        <v>592</v>
      </c>
      <c r="J13" s="156" t="s">
        <v>593</v>
      </c>
      <c r="K13" s="295"/>
      <c r="L13" s="885"/>
      <c r="M13" s="886"/>
      <c r="N13" s="887"/>
      <c r="O13" s="15"/>
      <c r="P13" s="136"/>
      <c r="Q13" s="136"/>
      <c r="R13" s="136"/>
      <c r="S13" s="136"/>
      <c r="T13" s="136"/>
      <c r="U13" s="136"/>
      <c r="V13" s="136"/>
      <c r="W13" s="136"/>
      <c r="X13" s="136"/>
      <c r="Y13" s="136"/>
      <c r="Z13" s="136"/>
      <c r="AA13" s="136"/>
      <c r="AB13" s="136"/>
      <c r="AC13" s="136"/>
      <c r="AD13" s="136"/>
      <c r="AE13" s="136"/>
      <c r="AF13" s="136"/>
      <c r="AG13" s="136"/>
      <c r="AH13" s="136"/>
      <c r="AI13" s="136"/>
      <c r="AJ13" s="136"/>
      <c r="AK13" s="136"/>
      <c r="AL13" s="136"/>
      <c r="AM13" s="136"/>
      <c r="AN13" s="136"/>
      <c r="AO13" s="136"/>
      <c r="AP13" s="136"/>
      <c r="AQ13" s="136"/>
      <c r="AR13" s="136"/>
      <c r="AS13" s="136"/>
      <c r="AT13" s="136"/>
      <c r="AU13" s="136"/>
    </row>
    <row r="14" spans="1:47" s="14" customFormat="1" ht="16" customHeight="1" x14ac:dyDescent="0.25">
      <c r="A14" s="205"/>
      <c r="B14" s="840" t="s">
        <v>1087</v>
      </c>
      <c r="C14" s="872" t="s">
        <v>1188</v>
      </c>
      <c r="D14" s="873"/>
      <c r="E14" s="873"/>
      <c r="F14" s="874"/>
      <c r="G14" s="293" t="s">
        <v>1186</v>
      </c>
      <c r="H14" s="293" t="s">
        <v>1195</v>
      </c>
      <c r="I14" s="294" t="s">
        <v>1187</v>
      </c>
      <c r="J14" s="156" t="s">
        <v>593</v>
      </c>
      <c r="K14" s="295"/>
      <c r="L14" s="885"/>
      <c r="M14" s="886"/>
      <c r="N14" s="887"/>
      <c r="O14" s="15"/>
      <c r="P14" s="136"/>
      <c r="Q14" s="136"/>
      <c r="R14" s="136"/>
      <c r="S14" s="136"/>
      <c r="T14" s="136"/>
      <c r="U14" s="136"/>
      <c r="V14" s="136"/>
      <c r="W14" s="136"/>
      <c r="X14" s="136"/>
      <c r="Y14" s="136"/>
      <c r="Z14" s="136"/>
      <c r="AA14" s="136"/>
      <c r="AB14" s="136"/>
      <c r="AC14" s="136"/>
      <c r="AD14" s="136"/>
      <c r="AE14" s="136"/>
      <c r="AF14" s="136"/>
      <c r="AG14" s="136"/>
      <c r="AH14" s="136"/>
      <c r="AI14" s="136"/>
      <c r="AJ14" s="136"/>
      <c r="AK14" s="136"/>
      <c r="AL14" s="136"/>
      <c r="AM14" s="136"/>
      <c r="AN14" s="136"/>
      <c r="AO14" s="136"/>
      <c r="AP14" s="136"/>
      <c r="AQ14" s="136"/>
      <c r="AR14" s="136"/>
      <c r="AS14" s="136"/>
      <c r="AT14" s="136"/>
      <c r="AU14" s="136"/>
    </row>
    <row r="15" spans="1:47" s="14" customFormat="1" ht="16" customHeight="1" x14ac:dyDescent="0.25">
      <c r="A15" s="205"/>
      <c r="B15" s="840" t="s">
        <v>1088</v>
      </c>
      <c r="C15" s="869" t="s">
        <v>1064</v>
      </c>
      <c r="D15" s="870"/>
      <c r="E15" s="870"/>
      <c r="F15" s="871"/>
      <c r="G15" s="293" t="s">
        <v>1192</v>
      </c>
      <c r="H15" s="293" t="s">
        <v>1194</v>
      </c>
      <c r="I15" s="841" t="s">
        <v>592</v>
      </c>
      <c r="J15" s="156" t="s">
        <v>593</v>
      </c>
      <c r="K15" s="295"/>
      <c r="L15" s="885"/>
      <c r="M15" s="886"/>
      <c r="N15" s="887"/>
      <c r="O15" s="15"/>
      <c r="P15" s="136"/>
      <c r="Q15" s="136"/>
      <c r="R15" s="136"/>
      <c r="S15" s="136"/>
      <c r="T15" s="136"/>
      <c r="U15" s="136"/>
      <c r="V15" s="136"/>
      <c r="W15" s="136"/>
      <c r="X15" s="136"/>
      <c r="Y15" s="136"/>
      <c r="Z15" s="136"/>
      <c r="AA15" s="136"/>
      <c r="AB15" s="136"/>
      <c r="AC15" s="136"/>
      <c r="AD15" s="136"/>
      <c r="AE15" s="136"/>
      <c r="AF15" s="136"/>
      <c r="AG15" s="136"/>
      <c r="AH15" s="136"/>
      <c r="AI15" s="136"/>
      <c r="AJ15" s="136"/>
      <c r="AK15" s="136"/>
      <c r="AL15" s="136"/>
      <c r="AM15" s="136"/>
      <c r="AN15" s="136"/>
      <c r="AO15" s="136"/>
      <c r="AP15" s="136"/>
      <c r="AQ15" s="136"/>
      <c r="AR15" s="136"/>
      <c r="AS15" s="136"/>
      <c r="AT15" s="136"/>
      <c r="AU15" s="136"/>
    </row>
    <row r="16" spans="1:47" s="14" customFormat="1" ht="16" customHeight="1" x14ac:dyDescent="0.25">
      <c r="A16" s="205"/>
      <c r="B16" s="840" t="s">
        <v>1089</v>
      </c>
      <c r="C16" s="869" t="s">
        <v>1065</v>
      </c>
      <c r="D16" s="870"/>
      <c r="E16" s="870"/>
      <c r="F16" s="871"/>
      <c r="G16" s="293" t="s">
        <v>1194</v>
      </c>
      <c r="H16" s="293" t="s">
        <v>1193</v>
      </c>
      <c r="I16" s="294" t="s">
        <v>592</v>
      </c>
      <c r="J16" s="156" t="s">
        <v>593</v>
      </c>
      <c r="K16" s="295"/>
      <c r="L16" s="885"/>
      <c r="M16" s="886"/>
      <c r="N16" s="887"/>
      <c r="O16" s="15"/>
      <c r="P16" s="136"/>
      <c r="Q16" s="136"/>
      <c r="R16" s="136"/>
      <c r="S16" s="136"/>
      <c r="T16" s="136"/>
      <c r="U16" s="136"/>
      <c r="V16" s="136"/>
      <c r="W16" s="136"/>
      <c r="X16" s="136"/>
      <c r="Y16" s="136"/>
      <c r="Z16" s="136"/>
      <c r="AA16" s="136"/>
      <c r="AB16" s="136"/>
      <c r="AC16" s="136"/>
      <c r="AD16" s="136"/>
      <c r="AE16" s="136"/>
      <c r="AF16" s="136"/>
      <c r="AG16" s="136"/>
      <c r="AH16" s="136"/>
      <c r="AI16" s="136"/>
      <c r="AJ16" s="136"/>
      <c r="AK16" s="136"/>
      <c r="AL16" s="136"/>
      <c r="AM16" s="136"/>
      <c r="AN16" s="136"/>
      <c r="AO16" s="136"/>
      <c r="AP16" s="136"/>
      <c r="AQ16" s="136"/>
      <c r="AR16" s="136"/>
      <c r="AS16" s="136"/>
      <c r="AT16" s="136"/>
      <c r="AU16" s="136"/>
    </row>
    <row r="17" spans="1:47" s="14" customFormat="1" ht="13" customHeight="1" x14ac:dyDescent="0.25">
      <c r="A17" s="205"/>
      <c r="B17" s="840" t="s">
        <v>1090</v>
      </c>
      <c r="C17" s="866" t="s">
        <v>595</v>
      </c>
      <c r="D17" s="867"/>
      <c r="E17" s="867"/>
      <c r="F17" s="868"/>
      <c r="G17" s="293" t="s">
        <v>1061</v>
      </c>
      <c r="H17" s="293" t="s">
        <v>1196</v>
      </c>
      <c r="I17" s="294" t="s">
        <v>1187</v>
      </c>
      <c r="J17" s="156" t="s">
        <v>593</v>
      </c>
      <c r="K17" s="295"/>
      <c r="L17" s="885"/>
      <c r="M17" s="886"/>
      <c r="N17" s="887"/>
      <c r="O17" s="15"/>
      <c r="P17" s="136"/>
      <c r="Q17" s="136"/>
      <c r="R17" s="136"/>
      <c r="S17" s="136"/>
      <c r="T17" s="136"/>
      <c r="U17" s="136"/>
      <c r="V17" s="136"/>
      <c r="W17" s="136"/>
      <c r="X17" s="136"/>
      <c r="Y17" s="136"/>
      <c r="Z17" s="136"/>
      <c r="AA17" s="136"/>
      <c r="AB17" s="136"/>
      <c r="AC17" s="136"/>
      <c r="AD17" s="136"/>
      <c r="AE17" s="136"/>
      <c r="AF17" s="136"/>
      <c r="AG17" s="136"/>
      <c r="AH17" s="136"/>
      <c r="AI17" s="136"/>
      <c r="AJ17" s="136"/>
      <c r="AK17" s="136"/>
      <c r="AL17" s="136"/>
      <c r="AM17" s="136"/>
      <c r="AN17" s="136"/>
      <c r="AO17" s="136"/>
      <c r="AP17" s="136"/>
      <c r="AQ17" s="136"/>
      <c r="AR17" s="136"/>
      <c r="AS17" s="136"/>
      <c r="AT17" s="136"/>
      <c r="AU17" s="136"/>
    </row>
    <row r="18" spans="1:47" ht="21" customHeight="1" x14ac:dyDescent="0.35">
      <c r="A18" s="205"/>
      <c r="B18" s="840" t="s">
        <v>1091</v>
      </c>
      <c r="C18" s="866" t="s">
        <v>1066</v>
      </c>
      <c r="D18" s="867"/>
      <c r="E18" s="867"/>
      <c r="F18" s="868"/>
      <c r="G18" s="293" t="s">
        <v>1197</v>
      </c>
      <c r="H18" s="293" t="s">
        <v>1198</v>
      </c>
      <c r="I18" s="294" t="s">
        <v>1187</v>
      </c>
      <c r="J18" s="156" t="s">
        <v>593</v>
      </c>
      <c r="K18" s="295"/>
      <c r="L18" s="398"/>
      <c r="M18" s="886"/>
      <c r="N18" s="888"/>
      <c r="O18" s="8"/>
    </row>
    <row r="19" spans="1:47" ht="21" customHeight="1" x14ac:dyDescent="0.35">
      <c r="A19" s="205"/>
      <c r="B19" s="840" t="s">
        <v>1092</v>
      </c>
      <c r="C19" s="866" t="s">
        <v>1067</v>
      </c>
      <c r="D19" s="867"/>
      <c r="E19" s="867"/>
      <c r="F19" s="868"/>
      <c r="G19" s="293" t="s">
        <v>1197</v>
      </c>
      <c r="H19" s="293" t="s">
        <v>1199</v>
      </c>
      <c r="I19" s="294" t="s">
        <v>1200</v>
      </c>
      <c r="J19" s="156" t="s">
        <v>1201</v>
      </c>
      <c r="K19" s="295"/>
      <c r="L19" s="398"/>
      <c r="M19" s="886"/>
      <c r="N19" s="888"/>
      <c r="O19" s="8"/>
    </row>
    <row r="20" spans="1:47" ht="21" customHeight="1" x14ac:dyDescent="0.35">
      <c r="A20" s="205"/>
      <c r="B20" s="840" t="s">
        <v>1093</v>
      </c>
      <c r="C20" s="866" t="s">
        <v>1068</v>
      </c>
      <c r="D20" s="867"/>
      <c r="E20" s="867"/>
      <c r="F20" s="868"/>
      <c r="G20" s="293" t="s">
        <v>1199</v>
      </c>
      <c r="H20" s="293" t="s">
        <v>1202</v>
      </c>
      <c r="I20" s="294" t="s">
        <v>1200</v>
      </c>
      <c r="J20" s="156" t="s">
        <v>1201</v>
      </c>
      <c r="K20" s="295"/>
      <c r="L20" s="398"/>
      <c r="M20" s="886"/>
      <c r="N20" s="888"/>
      <c r="O20" s="8"/>
    </row>
    <row r="21" spans="1:47" ht="21" customHeight="1" x14ac:dyDescent="0.35">
      <c r="A21" s="205"/>
      <c r="B21" s="840" t="s">
        <v>1094</v>
      </c>
      <c r="C21" s="866" t="s">
        <v>1069</v>
      </c>
      <c r="D21" s="867"/>
      <c r="E21" s="867"/>
      <c r="F21" s="868"/>
      <c r="G21" s="293" t="s">
        <v>1202</v>
      </c>
      <c r="H21" s="293" t="s">
        <v>1203</v>
      </c>
      <c r="I21" s="294" t="s">
        <v>1204</v>
      </c>
      <c r="J21" s="156" t="s">
        <v>593</v>
      </c>
      <c r="K21" s="295"/>
      <c r="L21" s="398"/>
      <c r="M21" s="886"/>
      <c r="N21" s="888"/>
      <c r="O21" s="8"/>
    </row>
    <row r="22" spans="1:47" s="14" customFormat="1" ht="13" x14ac:dyDescent="0.25">
      <c r="A22" s="205"/>
      <c r="B22" s="864" t="s">
        <v>1070</v>
      </c>
      <c r="C22" s="864"/>
      <c r="D22" s="864"/>
      <c r="E22" s="864"/>
      <c r="F22" s="864"/>
      <c r="G22" s="293"/>
      <c r="H22" s="839"/>
      <c r="I22" s="294"/>
      <c r="J22" s="156"/>
      <c r="K22" s="295"/>
      <c r="L22" s="885"/>
      <c r="M22" s="886"/>
      <c r="N22" s="887"/>
      <c r="O22" s="15"/>
      <c r="P22" s="136"/>
      <c r="Q22" s="136"/>
      <c r="R22" s="136"/>
      <c r="S22" s="136"/>
      <c r="T22" s="136"/>
      <c r="U22" s="136"/>
      <c r="V22" s="136"/>
      <c r="W22" s="136"/>
      <c r="X22" s="136"/>
      <c r="Y22" s="136"/>
      <c r="Z22" s="136"/>
      <c r="AA22" s="136"/>
      <c r="AB22" s="136"/>
      <c r="AC22" s="136"/>
      <c r="AD22" s="136"/>
      <c r="AE22" s="136"/>
      <c r="AF22" s="136"/>
      <c r="AG22" s="136"/>
      <c r="AH22" s="136"/>
      <c r="AI22" s="136"/>
      <c r="AJ22" s="136"/>
      <c r="AK22" s="136"/>
      <c r="AL22" s="136"/>
      <c r="AM22" s="136"/>
      <c r="AN22" s="136"/>
      <c r="AO22" s="136"/>
      <c r="AP22" s="136"/>
      <c r="AQ22" s="136"/>
      <c r="AR22" s="136"/>
      <c r="AS22" s="136"/>
      <c r="AT22" s="136"/>
      <c r="AU22" s="136"/>
    </row>
    <row r="23" spans="1:47" ht="21" customHeight="1" x14ac:dyDescent="0.35">
      <c r="A23" s="205"/>
      <c r="B23" s="840" t="s">
        <v>1095</v>
      </c>
      <c r="C23" s="869" t="s">
        <v>1071</v>
      </c>
      <c r="D23" s="870"/>
      <c r="E23" s="870"/>
      <c r="F23" s="871"/>
      <c r="G23" s="293" t="s">
        <v>1205</v>
      </c>
      <c r="H23" s="293" t="s">
        <v>1198</v>
      </c>
      <c r="I23" s="294" t="s">
        <v>1206</v>
      </c>
      <c r="J23" s="156" t="s">
        <v>593</v>
      </c>
      <c r="K23" s="295"/>
      <c r="L23" s="398"/>
      <c r="M23" s="886"/>
      <c r="N23" s="888"/>
      <c r="O23" s="8"/>
    </row>
    <row r="24" spans="1:47" ht="21" customHeight="1" x14ac:dyDescent="0.35">
      <c r="A24" s="205"/>
      <c r="B24" s="840" t="s">
        <v>1096</v>
      </c>
      <c r="C24" s="869" t="s">
        <v>1073</v>
      </c>
      <c r="D24" s="870"/>
      <c r="E24" s="870"/>
      <c r="F24" s="871"/>
      <c r="G24" s="293" t="s">
        <v>1207</v>
      </c>
      <c r="H24" s="293" t="s">
        <v>1208</v>
      </c>
      <c r="I24" s="294" t="s">
        <v>1206</v>
      </c>
      <c r="J24" s="156" t="s">
        <v>593</v>
      </c>
      <c r="K24" s="295"/>
      <c r="L24" s="398"/>
      <c r="M24" s="886"/>
      <c r="N24" s="888"/>
      <c r="O24" s="8"/>
    </row>
    <row r="25" spans="1:47" ht="21" customHeight="1" x14ac:dyDescent="0.35">
      <c r="A25" s="205"/>
      <c r="B25" s="840" t="s">
        <v>1097</v>
      </c>
      <c r="C25" s="869" t="s">
        <v>1072</v>
      </c>
      <c r="D25" s="870"/>
      <c r="E25" s="870"/>
      <c r="F25" s="871"/>
      <c r="G25" s="293" t="s">
        <v>1198</v>
      </c>
      <c r="H25" s="293" t="s">
        <v>1199</v>
      </c>
      <c r="I25" s="294" t="s">
        <v>1206</v>
      </c>
      <c r="J25" s="156" t="s">
        <v>593</v>
      </c>
      <c r="K25" s="295"/>
      <c r="L25" s="398"/>
      <c r="M25" s="886"/>
      <c r="N25" s="888"/>
      <c r="O25" s="8"/>
    </row>
    <row r="26" spans="1:47" s="14" customFormat="1" ht="13" x14ac:dyDescent="0.25">
      <c r="A26" s="205"/>
      <c r="B26" s="864" t="s">
        <v>1074</v>
      </c>
      <c r="C26" s="864"/>
      <c r="D26" s="864"/>
      <c r="E26" s="864"/>
      <c r="F26" s="864"/>
      <c r="G26" s="293"/>
      <c r="H26" s="839"/>
      <c r="I26" s="294"/>
      <c r="J26" s="156"/>
      <c r="K26" s="295"/>
      <c r="L26" s="885"/>
      <c r="M26" s="886"/>
      <c r="N26" s="887"/>
      <c r="O26" s="15"/>
      <c r="P26" s="136"/>
      <c r="Q26" s="136"/>
      <c r="R26" s="136"/>
      <c r="S26" s="136"/>
      <c r="T26" s="136"/>
      <c r="U26" s="136"/>
      <c r="V26" s="136"/>
      <c r="W26" s="136"/>
      <c r="X26" s="136"/>
      <c r="Y26" s="136"/>
      <c r="Z26" s="136"/>
      <c r="AA26" s="136"/>
      <c r="AB26" s="136"/>
      <c r="AC26" s="136"/>
      <c r="AD26" s="136"/>
      <c r="AE26" s="136"/>
      <c r="AF26" s="136"/>
      <c r="AG26" s="136"/>
      <c r="AH26" s="136"/>
      <c r="AI26" s="136"/>
      <c r="AJ26" s="136"/>
      <c r="AK26" s="136"/>
      <c r="AL26" s="136"/>
      <c r="AM26" s="136"/>
      <c r="AN26" s="136"/>
      <c r="AO26" s="136"/>
      <c r="AP26" s="136"/>
      <c r="AQ26" s="136"/>
      <c r="AR26" s="136"/>
      <c r="AS26" s="136"/>
      <c r="AT26" s="136"/>
      <c r="AU26" s="136"/>
    </row>
    <row r="27" spans="1:47" ht="21" customHeight="1" x14ac:dyDescent="0.35">
      <c r="A27" s="205"/>
      <c r="B27" s="840" t="s">
        <v>1098</v>
      </c>
      <c r="C27" s="869" t="s">
        <v>1075</v>
      </c>
      <c r="D27" s="870"/>
      <c r="E27" s="870"/>
      <c r="F27" s="871"/>
      <c r="G27" s="293" t="s">
        <v>1205</v>
      </c>
      <c r="H27" s="293" t="s">
        <v>1198</v>
      </c>
      <c r="I27" s="294" t="s">
        <v>1209</v>
      </c>
      <c r="J27" s="156" t="s">
        <v>593</v>
      </c>
      <c r="K27" s="295"/>
      <c r="L27" s="398"/>
      <c r="M27" s="886"/>
      <c r="N27" s="888"/>
      <c r="O27" s="8"/>
    </row>
    <row r="28" spans="1:47" ht="21" customHeight="1" x14ac:dyDescent="0.35">
      <c r="A28" s="205"/>
      <c r="B28" s="840" t="s">
        <v>1099</v>
      </c>
      <c r="C28" s="869" t="s">
        <v>1076</v>
      </c>
      <c r="D28" s="870"/>
      <c r="E28" s="870"/>
      <c r="F28" s="871"/>
      <c r="G28" s="293" t="s">
        <v>1198</v>
      </c>
      <c r="H28" s="293" t="s">
        <v>1203</v>
      </c>
      <c r="I28" s="294" t="s">
        <v>1209</v>
      </c>
      <c r="J28" s="156" t="s">
        <v>593</v>
      </c>
      <c r="K28" s="295"/>
      <c r="L28" s="398"/>
      <c r="M28" s="886"/>
      <c r="N28" s="888"/>
      <c r="O28" s="8"/>
    </row>
    <row r="29" spans="1:47" ht="21" customHeight="1" x14ac:dyDescent="0.35">
      <c r="A29" s="205"/>
      <c r="B29" s="840" t="s">
        <v>1100</v>
      </c>
      <c r="C29" s="869" t="s">
        <v>1077</v>
      </c>
      <c r="D29" s="870"/>
      <c r="E29" s="870"/>
      <c r="F29" s="871"/>
      <c r="G29" s="293" t="s">
        <v>1198</v>
      </c>
      <c r="H29" s="293" t="s">
        <v>1203</v>
      </c>
      <c r="I29" s="294" t="s">
        <v>1209</v>
      </c>
      <c r="J29" s="156" t="s">
        <v>593</v>
      </c>
      <c r="K29" s="295"/>
      <c r="L29" s="398"/>
      <c r="M29" s="886"/>
      <c r="N29" s="888"/>
      <c r="O29" s="8"/>
    </row>
    <row r="30" spans="1:47" ht="21" customHeight="1" x14ac:dyDescent="0.35">
      <c r="A30" s="205"/>
      <c r="B30" s="840" t="s">
        <v>1101</v>
      </c>
      <c r="C30" s="869" t="s">
        <v>1078</v>
      </c>
      <c r="D30" s="870"/>
      <c r="E30" s="870"/>
      <c r="F30" s="871"/>
      <c r="G30" s="293" t="s">
        <v>1205</v>
      </c>
      <c r="H30" s="293" t="s">
        <v>1198</v>
      </c>
      <c r="I30" s="294" t="s">
        <v>1209</v>
      </c>
      <c r="J30" s="156" t="s">
        <v>593</v>
      </c>
      <c r="K30" s="295"/>
      <c r="L30" s="398"/>
      <c r="M30" s="886"/>
      <c r="N30" s="888"/>
      <c r="O30" s="8"/>
    </row>
    <row r="31" spans="1:47" ht="21" customHeight="1" x14ac:dyDescent="0.35">
      <c r="A31" s="205"/>
      <c r="B31" s="840" t="s">
        <v>1102</v>
      </c>
      <c r="C31" s="869" t="s">
        <v>1073</v>
      </c>
      <c r="D31" s="870"/>
      <c r="E31" s="870"/>
      <c r="F31" s="871"/>
      <c r="G31" s="293" t="s">
        <v>1210</v>
      </c>
      <c r="H31" s="293" t="s">
        <v>1211</v>
      </c>
      <c r="I31" s="294" t="s">
        <v>1209</v>
      </c>
      <c r="J31" s="156" t="s">
        <v>593</v>
      </c>
      <c r="K31" s="295"/>
      <c r="L31" s="398"/>
      <c r="M31" s="886"/>
      <c r="N31" s="888"/>
      <c r="O31" s="8"/>
    </row>
    <row r="32" spans="1:47" s="14" customFormat="1" ht="13" x14ac:dyDescent="0.25">
      <c r="A32" s="205"/>
      <c r="B32" s="864" t="s">
        <v>1079</v>
      </c>
      <c r="C32" s="864"/>
      <c r="D32" s="864"/>
      <c r="E32" s="864"/>
      <c r="F32" s="864"/>
      <c r="G32" s="293"/>
      <c r="H32" s="839"/>
      <c r="I32" s="294"/>
      <c r="J32" s="156"/>
      <c r="K32" s="295"/>
      <c r="L32" s="885"/>
      <c r="M32" s="886"/>
      <c r="N32" s="887"/>
      <c r="O32" s="15"/>
      <c r="P32" s="136"/>
      <c r="Q32" s="136"/>
      <c r="R32" s="136"/>
      <c r="S32" s="136"/>
      <c r="T32" s="136"/>
      <c r="U32" s="136"/>
      <c r="V32" s="136"/>
      <c r="W32" s="136"/>
      <c r="X32" s="136"/>
      <c r="Y32" s="136"/>
      <c r="Z32" s="136"/>
      <c r="AA32" s="136"/>
      <c r="AB32" s="136"/>
      <c r="AC32" s="136"/>
      <c r="AD32" s="136"/>
      <c r="AE32" s="136"/>
      <c r="AF32" s="136"/>
      <c r="AG32" s="136"/>
      <c r="AH32" s="136"/>
      <c r="AI32" s="136"/>
      <c r="AJ32" s="136"/>
      <c r="AK32" s="136"/>
      <c r="AL32" s="136"/>
      <c r="AM32" s="136"/>
      <c r="AN32" s="136"/>
      <c r="AO32" s="136"/>
      <c r="AP32" s="136"/>
      <c r="AQ32" s="136"/>
      <c r="AR32" s="136"/>
      <c r="AS32" s="136"/>
      <c r="AT32" s="136"/>
      <c r="AU32" s="136"/>
    </row>
    <row r="33" spans="1:47" ht="21" customHeight="1" x14ac:dyDescent="0.35">
      <c r="A33" s="205"/>
      <c r="B33" s="840" t="s">
        <v>1103</v>
      </c>
      <c r="C33" s="869" t="s">
        <v>1080</v>
      </c>
      <c r="D33" s="870"/>
      <c r="E33" s="870"/>
      <c r="F33" s="871"/>
      <c r="G33" s="293" t="s">
        <v>1189</v>
      </c>
      <c r="H33" s="293" t="s">
        <v>1213</v>
      </c>
      <c r="I33" s="294" t="s">
        <v>1212</v>
      </c>
      <c r="J33" s="156" t="s">
        <v>593</v>
      </c>
      <c r="K33" s="295"/>
      <c r="L33" s="398"/>
      <c r="M33" s="886"/>
      <c r="N33" s="888"/>
      <c r="O33" s="8"/>
    </row>
    <row r="34" spans="1:47" ht="21" customHeight="1" x14ac:dyDescent="0.35">
      <c r="A34" s="205"/>
      <c r="B34" s="840" t="s">
        <v>1104</v>
      </c>
      <c r="C34" s="869" t="s">
        <v>1081</v>
      </c>
      <c r="D34" s="870"/>
      <c r="E34" s="870"/>
      <c r="F34" s="871"/>
      <c r="G34" s="293" t="s">
        <v>1213</v>
      </c>
      <c r="H34" s="293" t="s">
        <v>1186</v>
      </c>
      <c r="I34" s="294" t="s">
        <v>1212</v>
      </c>
      <c r="J34" s="156" t="s">
        <v>593</v>
      </c>
      <c r="K34" s="295"/>
      <c r="L34" s="398"/>
      <c r="M34" s="886"/>
      <c r="N34" s="888"/>
      <c r="O34" s="8"/>
    </row>
    <row r="35" spans="1:47" ht="43.5" customHeight="1" x14ac:dyDescent="0.35">
      <c r="A35" s="205"/>
      <c r="B35" s="840" t="s">
        <v>1105</v>
      </c>
      <c r="C35" s="869" t="s">
        <v>1082</v>
      </c>
      <c r="D35" s="870"/>
      <c r="E35" s="870"/>
      <c r="F35" s="871"/>
      <c r="G35" s="293" t="s">
        <v>1186</v>
      </c>
      <c r="H35" s="293" t="s">
        <v>1214</v>
      </c>
      <c r="I35" s="294" t="s">
        <v>594</v>
      </c>
      <c r="J35" s="156" t="s">
        <v>593</v>
      </c>
      <c r="K35" s="295"/>
      <c r="L35" s="398"/>
      <c r="M35" s="886"/>
      <c r="N35" s="888"/>
      <c r="O35" s="8"/>
    </row>
    <row r="36" spans="1:47" ht="21" customHeight="1" x14ac:dyDescent="0.35">
      <c r="A36" s="205"/>
      <c r="B36" s="840" t="s">
        <v>1106</v>
      </c>
      <c r="C36" s="869" t="s">
        <v>1083</v>
      </c>
      <c r="D36" s="870"/>
      <c r="E36" s="870"/>
      <c r="F36" s="871"/>
      <c r="G36" s="293" t="s">
        <v>1186</v>
      </c>
      <c r="H36" s="293" t="s">
        <v>1214</v>
      </c>
      <c r="I36" s="294" t="s">
        <v>594</v>
      </c>
      <c r="J36" s="156" t="s">
        <v>593</v>
      </c>
      <c r="K36" s="295"/>
      <c r="L36" s="398"/>
      <c r="M36" s="886"/>
      <c r="N36" s="888"/>
      <c r="O36" s="8"/>
    </row>
    <row r="37" spans="1:47" ht="21" customHeight="1" x14ac:dyDescent="0.35">
      <c r="A37" s="205"/>
      <c r="B37" s="840" t="s">
        <v>1107</v>
      </c>
      <c r="C37" s="869" t="s">
        <v>1084</v>
      </c>
      <c r="D37" s="870"/>
      <c r="E37" s="870"/>
      <c r="F37" s="871"/>
      <c r="G37" s="293" t="s">
        <v>1186</v>
      </c>
      <c r="H37" s="293" t="s">
        <v>1214</v>
      </c>
      <c r="I37" s="294" t="s">
        <v>594</v>
      </c>
      <c r="J37" s="156" t="s">
        <v>593</v>
      </c>
      <c r="K37" s="295"/>
      <c r="L37" s="398"/>
      <c r="M37" s="886"/>
      <c r="N37" s="888"/>
      <c r="O37" s="8"/>
    </row>
    <row r="38" spans="1:47" ht="21" customHeight="1" x14ac:dyDescent="0.35">
      <c r="A38" s="205"/>
      <c r="B38" s="840" t="s">
        <v>1108</v>
      </c>
      <c r="C38" s="869" t="s">
        <v>1085</v>
      </c>
      <c r="D38" s="870"/>
      <c r="E38" s="870"/>
      <c r="F38" s="871"/>
      <c r="G38" s="293" t="s">
        <v>1186</v>
      </c>
      <c r="H38" s="293" t="s">
        <v>1214</v>
      </c>
      <c r="I38" s="294" t="s">
        <v>594</v>
      </c>
      <c r="J38" s="156" t="s">
        <v>593</v>
      </c>
      <c r="K38" s="295"/>
      <c r="L38" s="398"/>
      <c r="M38" s="886"/>
      <c r="N38" s="888"/>
      <c r="O38" s="8"/>
    </row>
    <row r="39" spans="1:47" s="14" customFormat="1" ht="13" x14ac:dyDescent="0.25">
      <c r="A39" s="205"/>
      <c r="B39" s="837" t="s">
        <v>1036</v>
      </c>
      <c r="C39" s="838"/>
      <c r="D39" s="838"/>
      <c r="E39" s="838"/>
      <c r="F39" s="838"/>
      <c r="G39" s="838"/>
      <c r="H39" s="838"/>
      <c r="I39" s="838"/>
      <c r="J39" s="838"/>
      <c r="K39" s="838"/>
      <c r="L39" s="838"/>
      <c r="M39" s="838"/>
      <c r="N39" s="838"/>
      <c r="O39" s="15"/>
      <c r="P39" s="136"/>
      <c r="Q39" s="136"/>
      <c r="R39" s="136"/>
      <c r="S39" s="136"/>
      <c r="T39" s="136"/>
      <c r="U39" s="136"/>
      <c r="V39" s="136"/>
      <c r="W39" s="136"/>
      <c r="X39" s="136"/>
      <c r="Y39" s="136"/>
      <c r="Z39" s="136"/>
      <c r="AA39" s="136"/>
      <c r="AB39" s="136"/>
      <c r="AC39" s="136"/>
      <c r="AD39" s="136"/>
      <c r="AE39" s="136"/>
      <c r="AF39" s="136"/>
      <c r="AG39" s="136"/>
      <c r="AH39" s="136"/>
      <c r="AI39" s="136"/>
      <c r="AJ39" s="136"/>
      <c r="AK39" s="136"/>
      <c r="AL39" s="136"/>
      <c r="AM39" s="136"/>
      <c r="AN39" s="136"/>
      <c r="AO39" s="136"/>
      <c r="AP39" s="136"/>
      <c r="AQ39" s="136"/>
      <c r="AR39" s="136"/>
      <c r="AS39" s="136"/>
      <c r="AT39" s="136"/>
      <c r="AU39" s="136"/>
    </row>
    <row r="40" spans="1:47" s="304" customFormat="1" ht="13" customHeight="1" x14ac:dyDescent="0.25">
      <c r="A40" s="879"/>
      <c r="B40" s="864" t="s">
        <v>1079</v>
      </c>
      <c r="C40" s="864"/>
      <c r="D40" s="864"/>
      <c r="E40" s="864"/>
      <c r="F40" s="864"/>
      <c r="G40" s="882"/>
      <c r="H40" s="882"/>
      <c r="I40" s="882"/>
      <c r="J40" s="882"/>
      <c r="K40" s="882"/>
      <c r="L40" s="882"/>
      <c r="M40" s="882"/>
      <c r="N40" s="883"/>
      <c r="O40" s="880"/>
      <c r="P40" s="881"/>
      <c r="Q40" s="881"/>
      <c r="R40" s="881"/>
      <c r="S40" s="881"/>
      <c r="T40" s="881"/>
      <c r="U40" s="881"/>
      <c r="V40" s="881"/>
      <c r="W40" s="881"/>
      <c r="X40" s="881"/>
      <c r="Y40" s="881"/>
      <c r="Z40" s="881"/>
      <c r="AA40" s="881"/>
      <c r="AB40" s="881"/>
      <c r="AC40" s="881"/>
      <c r="AD40" s="881"/>
      <c r="AE40" s="881"/>
      <c r="AF40" s="881"/>
      <c r="AG40" s="881"/>
      <c r="AH40" s="881"/>
      <c r="AI40" s="881"/>
      <c r="AJ40" s="881"/>
      <c r="AK40" s="881"/>
      <c r="AL40" s="881"/>
      <c r="AM40" s="881"/>
      <c r="AN40" s="881"/>
      <c r="AO40" s="881"/>
      <c r="AP40" s="881"/>
      <c r="AQ40" s="881"/>
      <c r="AR40" s="881"/>
      <c r="AS40" s="881"/>
      <c r="AT40" s="881"/>
      <c r="AU40" s="881"/>
    </row>
    <row r="41" spans="1:47" s="14" customFormat="1" ht="32" customHeight="1" x14ac:dyDescent="0.25">
      <c r="A41" s="205"/>
      <c r="B41" s="851" t="s">
        <v>1127</v>
      </c>
      <c r="C41" s="673" t="s">
        <v>1128</v>
      </c>
      <c r="D41" s="673"/>
      <c r="E41" s="673"/>
      <c r="F41" s="673"/>
      <c r="G41" s="293" t="s">
        <v>1214</v>
      </c>
      <c r="H41" s="293" t="s">
        <v>1215</v>
      </c>
      <c r="I41" s="294" t="s">
        <v>594</v>
      </c>
      <c r="J41" s="156" t="s">
        <v>593</v>
      </c>
      <c r="K41" s="295"/>
      <c r="L41" s="396"/>
      <c r="M41" s="396"/>
      <c r="N41" s="396"/>
      <c r="O41" s="15"/>
      <c r="P41" s="136"/>
      <c r="Q41" s="136"/>
      <c r="R41" s="136"/>
      <c r="S41" s="136"/>
      <c r="T41" s="136"/>
      <c r="U41" s="136"/>
      <c r="V41" s="136"/>
      <c r="W41" s="136"/>
      <c r="X41" s="136"/>
      <c r="Y41" s="136"/>
      <c r="Z41" s="136"/>
      <c r="AA41" s="136"/>
      <c r="AB41" s="136"/>
      <c r="AC41" s="136"/>
      <c r="AD41" s="136"/>
      <c r="AE41" s="136"/>
      <c r="AF41" s="136"/>
      <c r="AG41" s="136"/>
      <c r="AH41" s="136"/>
      <c r="AI41" s="136"/>
      <c r="AJ41" s="136"/>
      <c r="AK41" s="136"/>
      <c r="AL41" s="136"/>
      <c r="AM41" s="136"/>
      <c r="AN41" s="136"/>
      <c r="AO41" s="136"/>
      <c r="AP41" s="136"/>
      <c r="AQ41" s="136"/>
      <c r="AR41" s="136"/>
      <c r="AS41" s="136"/>
      <c r="AT41" s="136"/>
      <c r="AU41" s="136"/>
    </row>
    <row r="42" spans="1:47" s="14" customFormat="1" ht="23.5" customHeight="1" x14ac:dyDescent="0.25">
      <c r="A42" s="205"/>
      <c r="B42" s="851" t="s">
        <v>1144</v>
      </c>
      <c r="C42" s="673" t="s">
        <v>1129</v>
      </c>
      <c r="D42" s="673"/>
      <c r="E42" s="673"/>
      <c r="F42" s="673"/>
      <c r="G42" s="293" t="s">
        <v>1214</v>
      </c>
      <c r="H42" s="293" t="s">
        <v>1215</v>
      </c>
      <c r="I42" s="294" t="s">
        <v>594</v>
      </c>
      <c r="J42" s="156" t="s">
        <v>593</v>
      </c>
      <c r="K42" s="295"/>
      <c r="L42" s="396"/>
      <c r="M42" s="396"/>
      <c r="N42" s="396"/>
      <c r="O42" s="15"/>
      <c r="P42" s="136"/>
      <c r="Q42" s="136"/>
      <c r="R42" s="136"/>
      <c r="S42" s="136"/>
      <c r="T42" s="136"/>
      <c r="U42" s="136"/>
      <c r="V42" s="136"/>
      <c r="W42" s="136"/>
      <c r="X42" s="136"/>
      <c r="Y42" s="136"/>
      <c r="Z42" s="136"/>
      <c r="AA42" s="136"/>
      <c r="AB42" s="136"/>
      <c r="AC42" s="136"/>
      <c r="AD42" s="136"/>
      <c r="AE42" s="136"/>
      <c r="AF42" s="136"/>
      <c r="AG42" s="136"/>
      <c r="AH42" s="136"/>
      <c r="AI42" s="136"/>
      <c r="AJ42" s="136"/>
      <c r="AK42" s="136"/>
      <c r="AL42" s="136"/>
      <c r="AM42" s="136"/>
      <c r="AN42" s="136"/>
      <c r="AO42" s="136"/>
      <c r="AP42" s="136"/>
      <c r="AQ42" s="136"/>
      <c r="AR42" s="136"/>
      <c r="AS42" s="136"/>
      <c r="AT42" s="136"/>
      <c r="AU42" s="136"/>
    </row>
    <row r="43" spans="1:47" s="14" customFormat="1" ht="24.5" customHeight="1" x14ac:dyDescent="0.25">
      <c r="A43" s="205"/>
      <c r="B43" s="851" t="s">
        <v>1145</v>
      </c>
      <c r="C43" s="673" t="s">
        <v>1130</v>
      </c>
      <c r="D43" s="673"/>
      <c r="E43" s="673"/>
      <c r="F43" s="673"/>
      <c r="G43" s="293" t="s">
        <v>1214</v>
      </c>
      <c r="H43" s="293" t="s">
        <v>1215</v>
      </c>
      <c r="I43" s="294" t="s">
        <v>594</v>
      </c>
      <c r="J43" s="156" t="s">
        <v>593</v>
      </c>
      <c r="K43" s="295"/>
      <c r="L43" s="396"/>
      <c r="M43" s="396"/>
      <c r="N43" s="396"/>
      <c r="O43" s="15"/>
      <c r="P43" s="136"/>
      <c r="Q43" s="136"/>
      <c r="R43" s="136"/>
      <c r="S43" s="136"/>
      <c r="T43" s="136"/>
      <c r="U43" s="136"/>
      <c r="V43" s="136"/>
      <c r="W43" s="136"/>
      <c r="X43" s="136"/>
      <c r="Y43" s="136"/>
      <c r="Z43" s="136"/>
      <c r="AA43" s="136"/>
      <c r="AB43" s="136"/>
      <c r="AC43" s="136"/>
      <c r="AD43" s="136"/>
      <c r="AE43" s="136"/>
      <c r="AF43" s="136"/>
      <c r="AG43" s="136"/>
      <c r="AH43" s="136"/>
      <c r="AI43" s="136"/>
      <c r="AJ43" s="136"/>
      <c r="AK43" s="136"/>
      <c r="AL43" s="136"/>
      <c r="AM43" s="136"/>
      <c r="AN43" s="136"/>
      <c r="AO43" s="136"/>
      <c r="AP43" s="136"/>
      <c r="AQ43" s="136"/>
      <c r="AR43" s="136"/>
      <c r="AS43" s="136"/>
      <c r="AT43" s="136"/>
      <c r="AU43" s="136"/>
    </row>
    <row r="44" spans="1:47" s="14" customFormat="1" ht="46" customHeight="1" x14ac:dyDescent="0.25">
      <c r="A44" s="205"/>
      <c r="B44" s="851" t="s">
        <v>1146</v>
      </c>
      <c r="C44" s="673" t="s">
        <v>1131</v>
      </c>
      <c r="D44" s="673"/>
      <c r="E44" s="673"/>
      <c r="F44" s="673"/>
      <c r="G44" s="293" t="s">
        <v>1214</v>
      </c>
      <c r="H44" s="293" t="s">
        <v>1215</v>
      </c>
      <c r="I44" s="294" t="s">
        <v>594</v>
      </c>
      <c r="J44" s="156" t="s">
        <v>593</v>
      </c>
      <c r="K44" s="295"/>
      <c r="L44" s="396"/>
      <c r="M44" s="396"/>
      <c r="N44" s="396"/>
      <c r="O44" s="15"/>
      <c r="P44" s="136"/>
      <c r="Q44" s="136"/>
      <c r="R44" s="136"/>
      <c r="S44" s="136"/>
      <c r="T44" s="136"/>
      <c r="U44" s="136"/>
      <c r="V44" s="136"/>
      <c r="W44" s="136"/>
      <c r="X44" s="136"/>
      <c r="Y44" s="136"/>
      <c r="Z44" s="136"/>
      <c r="AA44" s="136"/>
      <c r="AB44" s="136"/>
      <c r="AC44" s="136"/>
      <c r="AD44" s="136"/>
      <c r="AE44" s="136"/>
      <c r="AF44" s="136"/>
      <c r="AG44" s="136"/>
      <c r="AH44" s="136"/>
      <c r="AI44" s="136"/>
      <c r="AJ44" s="136"/>
      <c r="AK44" s="136"/>
      <c r="AL44" s="136"/>
      <c r="AM44" s="136"/>
      <c r="AN44" s="136"/>
      <c r="AO44" s="136"/>
      <c r="AP44" s="136"/>
      <c r="AQ44" s="136"/>
      <c r="AR44" s="136"/>
      <c r="AS44" s="136"/>
      <c r="AT44" s="136"/>
      <c r="AU44" s="136"/>
    </row>
    <row r="45" spans="1:47" s="14" customFormat="1" ht="25" customHeight="1" x14ac:dyDescent="0.25">
      <c r="A45" s="205"/>
      <c r="B45" s="851" t="s">
        <v>1147</v>
      </c>
      <c r="C45" s="673" t="s">
        <v>1132</v>
      </c>
      <c r="D45" s="673"/>
      <c r="E45" s="673"/>
      <c r="F45" s="673"/>
      <c r="G45" s="293" t="s">
        <v>1214</v>
      </c>
      <c r="H45" s="293" t="s">
        <v>1215</v>
      </c>
      <c r="I45" s="294" t="s">
        <v>594</v>
      </c>
      <c r="J45" s="156" t="s">
        <v>593</v>
      </c>
      <c r="K45" s="295"/>
      <c r="L45" s="396"/>
      <c r="M45" s="396"/>
      <c r="N45" s="396"/>
      <c r="O45" s="15"/>
      <c r="P45" s="136"/>
      <c r="Q45" s="136"/>
      <c r="R45" s="136"/>
      <c r="S45" s="136"/>
      <c r="T45" s="136"/>
      <c r="U45" s="136"/>
      <c r="V45" s="136"/>
      <c r="W45" s="136"/>
      <c r="X45" s="136"/>
      <c r="Y45" s="136"/>
      <c r="Z45" s="136"/>
      <c r="AA45" s="136"/>
      <c r="AB45" s="136"/>
      <c r="AC45" s="136"/>
      <c r="AD45" s="136"/>
      <c r="AE45" s="136"/>
      <c r="AF45" s="136"/>
      <c r="AG45" s="136"/>
      <c r="AH45" s="136"/>
      <c r="AI45" s="136"/>
      <c r="AJ45" s="136"/>
      <c r="AK45" s="136"/>
      <c r="AL45" s="136"/>
      <c r="AM45" s="136"/>
      <c r="AN45" s="136"/>
      <c r="AO45" s="136"/>
      <c r="AP45" s="136"/>
      <c r="AQ45" s="136"/>
      <c r="AR45" s="136"/>
      <c r="AS45" s="136"/>
      <c r="AT45" s="136"/>
      <c r="AU45" s="136"/>
    </row>
    <row r="46" spans="1:47" s="14" customFormat="1" ht="21" customHeight="1" x14ac:dyDescent="0.25">
      <c r="A46" s="205"/>
      <c r="B46" s="851" t="s">
        <v>1148</v>
      </c>
      <c r="C46" s="673" t="s">
        <v>1133</v>
      </c>
      <c r="D46" s="673"/>
      <c r="E46" s="673"/>
      <c r="F46" s="673"/>
      <c r="G46" s="293" t="s">
        <v>1214</v>
      </c>
      <c r="H46" s="293" t="s">
        <v>1215</v>
      </c>
      <c r="I46" s="294" t="s">
        <v>594</v>
      </c>
      <c r="J46" s="156" t="s">
        <v>593</v>
      </c>
      <c r="K46" s="295"/>
      <c r="L46" s="396"/>
      <c r="M46" s="396"/>
      <c r="N46" s="396"/>
      <c r="O46" s="15"/>
      <c r="P46" s="136"/>
      <c r="Q46" s="136"/>
      <c r="R46" s="136"/>
      <c r="S46" s="136"/>
      <c r="T46" s="136"/>
      <c r="U46" s="136"/>
      <c r="V46" s="136"/>
      <c r="W46" s="136"/>
      <c r="X46" s="136"/>
      <c r="Y46" s="136"/>
      <c r="Z46" s="136"/>
      <c r="AA46" s="136"/>
      <c r="AB46" s="136"/>
      <c r="AC46" s="136"/>
      <c r="AD46" s="136"/>
      <c r="AE46" s="136"/>
      <c r="AF46" s="136"/>
      <c r="AG46" s="136"/>
      <c r="AH46" s="136"/>
      <c r="AI46" s="136"/>
      <c r="AJ46" s="136"/>
      <c r="AK46" s="136"/>
      <c r="AL46" s="136"/>
      <c r="AM46" s="136"/>
      <c r="AN46" s="136"/>
      <c r="AO46" s="136"/>
      <c r="AP46" s="136"/>
      <c r="AQ46" s="136"/>
      <c r="AR46" s="136"/>
      <c r="AS46" s="136"/>
      <c r="AT46" s="136"/>
      <c r="AU46" s="136"/>
    </row>
    <row r="47" spans="1:47" s="14" customFormat="1" ht="10.5" x14ac:dyDescent="0.25">
      <c r="A47" s="205"/>
      <c r="B47" s="851" t="s">
        <v>1149</v>
      </c>
      <c r="C47" s="673" t="s">
        <v>1134</v>
      </c>
      <c r="D47" s="673"/>
      <c r="E47" s="673"/>
      <c r="F47" s="673"/>
      <c r="G47" s="293" t="s">
        <v>1214</v>
      </c>
      <c r="H47" s="293" t="s">
        <v>1215</v>
      </c>
      <c r="I47" s="294" t="s">
        <v>594</v>
      </c>
      <c r="J47" s="156" t="s">
        <v>593</v>
      </c>
      <c r="K47" s="295"/>
      <c r="L47" s="396"/>
      <c r="M47" s="396"/>
      <c r="N47" s="396"/>
      <c r="O47" s="15"/>
      <c r="P47" s="136"/>
      <c r="Q47" s="136"/>
      <c r="R47" s="136"/>
      <c r="S47" s="136"/>
      <c r="T47" s="136"/>
      <c r="U47" s="136"/>
      <c r="V47" s="136"/>
      <c r="W47" s="136"/>
      <c r="X47" s="136"/>
      <c r="Y47" s="136"/>
      <c r="Z47" s="136"/>
      <c r="AA47" s="136"/>
      <c r="AB47" s="136"/>
      <c r="AC47" s="136"/>
      <c r="AD47" s="136"/>
      <c r="AE47" s="136"/>
      <c r="AF47" s="136"/>
      <c r="AG47" s="136"/>
      <c r="AH47" s="136"/>
      <c r="AI47" s="136"/>
      <c r="AJ47" s="136"/>
      <c r="AK47" s="136"/>
      <c r="AL47" s="136"/>
      <c r="AM47" s="136"/>
      <c r="AN47" s="136"/>
      <c r="AO47" s="136"/>
      <c r="AP47" s="136"/>
      <c r="AQ47" s="136"/>
      <c r="AR47" s="136"/>
      <c r="AS47" s="136"/>
      <c r="AT47" s="136"/>
      <c r="AU47" s="136"/>
    </row>
    <row r="48" spans="1:47" s="14" customFormat="1" ht="10.5" x14ac:dyDescent="0.25">
      <c r="A48" s="205"/>
      <c r="B48" s="851" t="s">
        <v>1150</v>
      </c>
      <c r="C48" s="673" t="s">
        <v>1135</v>
      </c>
      <c r="D48" s="673"/>
      <c r="E48" s="673"/>
      <c r="F48" s="673"/>
      <c r="G48" s="293" t="s">
        <v>1214</v>
      </c>
      <c r="H48" s="293" t="s">
        <v>1215</v>
      </c>
      <c r="I48" s="294" t="s">
        <v>594</v>
      </c>
      <c r="J48" s="156" t="s">
        <v>593</v>
      </c>
      <c r="K48" s="295"/>
      <c r="L48" s="396"/>
      <c r="M48" s="396"/>
      <c r="N48" s="396"/>
      <c r="O48" s="15"/>
      <c r="P48" s="136"/>
      <c r="Q48" s="136"/>
      <c r="R48" s="136"/>
      <c r="S48" s="136"/>
      <c r="T48" s="136"/>
      <c r="U48" s="136"/>
      <c r="V48" s="136"/>
      <c r="W48" s="136"/>
      <c r="X48" s="136"/>
      <c r="Y48" s="136"/>
      <c r="Z48" s="136"/>
      <c r="AA48" s="136"/>
      <c r="AB48" s="136"/>
      <c r="AC48" s="136"/>
      <c r="AD48" s="136"/>
      <c r="AE48" s="136"/>
      <c r="AF48" s="136"/>
      <c r="AG48" s="136"/>
      <c r="AH48" s="136"/>
      <c r="AI48" s="136"/>
      <c r="AJ48" s="136"/>
      <c r="AK48" s="136"/>
      <c r="AL48" s="136"/>
      <c r="AM48" s="136"/>
      <c r="AN48" s="136"/>
      <c r="AO48" s="136"/>
      <c r="AP48" s="136"/>
      <c r="AQ48" s="136"/>
      <c r="AR48" s="136"/>
      <c r="AS48" s="136"/>
      <c r="AT48" s="136"/>
      <c r="AU48" s="136"/>
    </row>
    <row r="49" spans="1:47" s="14" customFormat="1" ht="32" customHeight="1" x14ac:dyDescent="0.25">
      <c r="A49" s="205"/>
      <c r="B49" s="851" t="s">
        <v>1151</v>
      </c>
      <c r="C49" s="673" t="s">
        <v>1136</v>
      </c>
      <c r="D49" s="673"/>
      <c r="E49" s="673"/>
      <c r="F49" s="673"/>
      <c r="G49" s="293" t="s">
        <v>1214</v>
      </c>
      <c r="H49" s="293" t="s">
        <v>1215</v>
      </c>
      <c r="I49" s="294" t="s">
        <v>594</v>
      </c>
      <c r="J49" s="156" t="s">
        <v>593</v>
      </c>
      <c r="K49" s="295"/>
      <c r="L49" s="396"/>
      <c r="M49" s="396"/>
      <c r="N49" s="396"/>
      <c r="O49" s="15"/>
      <c r="P49" s="136"/>
      <c r="Q49" s="136"/>
      <c r="R49" s="136"/>
      <c r="S49" s="136"/>
      <c r="T49" s="136"/>
      <c r="U49" s="136"/>
      <c r="V49" s="136"/>
      <c r="W49" s="136"/>
      <c r="X49" s="136"/>
      <c r="Y49" s="136"/>
      <c r="Z49" s="136"/>
      <c r="AA49" s="136"/>
      <c r="AB49" s="136"/>
      <c r="AC49" s="136"/>
      <c r="AD49" s="136"/>
      <c r="AE49" s="136"/>
      <c r="AF49" s="136"/>
      <c r="AG49" s="136"/>
      <c r="AH49" s="136"/>
      <c r="AI49" s="136"/>
      <c r="AJ49" s="136"/>
      <c r="AK49" s="136"/>
      <c r="AL49" s="136"/>
      <c r="AM49" s="136"/>
      <c r="AN49" s="136"/>
      <c r="AO49" s="136"/>
      <c r="AP49" s="136"/>
      <c r="AQ49" s="136"/>
      <c r="AR49" s="136"/>
      <c r="AS49" s="136"/>
      <c r="AT49" s="136"/>
      <c r="AU49" s="136"/>
    </row>
    <row r="50" spans="1:47" s="14" customFormat="1" ht="23" customHeight="1" x14ac:dyDescent="0.25">
      <c r="A50" s="205"/>
      <c r="B50" s="851" t="s">
        <v>1152</v>
      </c>
      <c r="C50" s="673" t="s">
        <v>1137</v>
      </c>
      <c r="D50" s="673"/>
      <c r="E50" s="673"/>
      <c r="F50" s="673"/>
      <c r="G50" s="293" t="s">
        <v>1214</v>
      </c>
      <c r="H50" s="293" t="s">
        <v>1215</v>
      </c>
      <c r="I50" s="294" t="s">
        <v>594</v>
      </c>
      <c r="J50" s="156" t="s">
        <v>593</v>
      </c>
      <c r="K50" s="295"/>
      <c r="L50" s="396"/>
      <c r="M50" s="396"/>
      <c r="N50" s="396"/>
      <c r="O50" s="15"/>
      <c r="P50" s="136"/>
      <c r="Q50" s="136"/>
      <c r="R50" s="136"/>
      <c r="S50" s="136"/>
      <c r="T50" s="136"/>
      <c r="U50" s="136"/>
      <c r="V50" s="136"/>
      <c r="W50" s="136"/>
      <c r="X50" s="136"/>
      <c r="Y50" s="136"/>
      <c r="Z50" s="136"/>
      <c r="AA50" s="136"/>
      <c r="AB50" s="136"/>
      <c r="AC50" s="136"/>
      <c r="AD50" s="136"/>
      <c r="AE50" s="136"/>
      <c r="AF50" s="136"/>
      <c r="AG50" s="136"/>
      <c r="AH50" s="136"/>
      <c r="AI50" s="136"/>
      <c r="AJ50" s="136"/>
      <c r="AK50" s="136"/>
      <c r="AL50" s="136"/>
      <c r="AM50" s="136"/>
      <c r="AN50" s="136"/>
      <c r="AO50" s="136"/>
      <c r="AP50" s="136"/>
      <c r="AQ50" s="136"/>
      <c r="AR50" s="136"/>
      <c r="AS50" s="136"/>
      <c r="AT50" s="136"/>
      <c r="AU50" s="136"/>
    </row>
    <row r="51" spans="1:47" s="14" customFormat="1" ht="16.5" customHeight="1" x14ac:dyDescent="0.25">
      <c r="A51" s="205"/>
      <c r="B51" s="851" t="s">
        <v>1153</v>
      </c>
      <c r="C51" s="673" t="s">
        <v>1138</v>
      </c>
      <c r="D51" s="673"/>
      <c r="E51" s="673"/>
      <c r="F51" s="673"/>
      <c r="G51" s="293" t="s">
        <v>1214</v>
      </c>
      <c r="H51" s="293" t="s">
        <v>1215</v>
      </c>
      <c r="I51" s="294" t="s">
        <v>594</v>
      </c>
      <c r="J51" s="156" t="s">
        <v>593</v>
      </c>
      <c r="K51" s="295"/>
      <c r="L51" s="396"/>
      <c r="M51" s="396"/>
      <c r="N51" s="396"/>
      <c r="O51" s="15"/>
      <c r="P51" s="136"/>
      <c r="Q51" s="136"/>
      <c r="R51" s="136"/>
      <c r="S51" s="136"/>
      <c r="T51" s="136"/>
      <c r="U51" s="136"/>
      <c r="V51" s="136"/>
      <c r="W51" s="136"/>
      <c r="X51" s="136"/>
      <c r="Y51" s="136"/>
      <c r="Z51" s="136"/>
      <c r="AA51" s="136"/>
      <c r="AB51" s="136"/>
      <c r="AC51" s="136"/>
      <c r="AD51" s="136"/>
      <c r="AE51" s="136"/>
      <c r="AF51" s="136"/>
      <c r="AG51" s="136"/>
      <c r="AH51" s="136"/>
      <c r="AI51" s="136"/>
      <c r="AJ51" s="136"/>
      <c r="AK51" s="136"/>
      <c r="AL51" s="136"/>
      <c r="AM51" s="136"/>
      <c r="AN51" s="136"/>
      <c r="AO51" s="136"/>
      <c r="AP51" s="136"/>
      <c r="AQ51" s="136"/>
      <c r="AR51" s="136"/>
      <c r="AS51" s="136"/>
      <c r="AT51" s="136"/>
      <c r="AU51" s="136"/>
    </row>
    <row r="52" spans="1:47" s="14" customFormat="1" ht="16.5" customHeight="1" x14ac:dyDescent="0.25">
      <c r="A52" s="205"/>
      <c r="B52" s="851" t="s">
        <v>1154</v>
      </c>
      <c r="C52" s="673" t="s">
        <v>1139</v>
      </c>
      <c r="D52" s="673"/>
      <c r="E52" s="673"/>
      <c r="F52" s="673"/>
      <c r="G52" s="293" t="s">
        <v>1215</v>
      </c>
      <c r="H52" s="293" t="s">
        <v>1216</v>
      </c>
      <c r="I52" s="294" t="s">
        <v>594</v>
      </c>
      <c r="J52" s="156" t="s">
        <v>593</v>
      </c>
      <c r="K52" s="295"/>
      <c r="L52" s="396"/>
      <c r="M52" s="396"/>
      <c r="N52" s="396"/>
      <c r="O52" s="15"/>
      <c r="P52" s="136"/>
      <c r="Q52" s="136"/>
      <c r="R52" s="136"/>
      <c r="S52" s="136"/>
      <c r="T52" s="136"/>
      <c r="U52" s="136"/>
      <c r="V52" s="136"/>
      <c r="W52" s="136"/>
      <c r="X52" s="136"/>
      <c r="Y52" s="136"/>
      <c r="Z52" s="136"/>
      <c r="AA52" s="136"/>
      <c r="AB52" s="136"/>
      <c r="AC52" s="136"/>
      <c r="AD52" s="136"/>
      <c r="AE52" s="136"/>
      <c r="AF52" s="136"/>
      <c r="AG52" s="136"/>
      <c r="AH52" s="136"/>
      <c r="AI52" s="136"/>
      <c r="AJ52" s="136"/>
      <c r="AK52" s="136"/>
      <c r="AL52" s="136"/>
      <c r="AM52" s="136"/>
      <c r="AN52" s="136"/>
      <c r="AO52" s="136"/>
      <c r="AP52" s="136"/>
      <c r="AQ52" s="136"/>
      <c r="AR52" s="136"/>
      <c r="AS52" s="136"/>
      <c r="AT52" s="136"/>
      <c r="AU52" s="136"/>
    </row>
    <row r="53" spans="1:47" s="14" customFormat="1" ht="16.5" customHeight="1" x14ac:dyDescent="0.25">
      <c r="A53" s="205"/>
      <c r="B53" s="851" t="s">
        <v>1155</v>
      </c>
      <c r="C53" s="673" t="s">
        <v>1140</v>
      </c>
      <c r="D53" s="673"/>
      <c r="E53" s="673"/>
      <c r="F53" s="673"/>
      <c r="G53" s="293" t="s">
        <v>1218</v>
      </c>
      <c r="H53" s="293" t="s">
        <v>1219</v>
      </c>
      <c r="I53" s="294" t="s">
        <v>1220</v>
      </c>
      <c r="J53" s="156" t="s">
        <v>590</v>
      </c>
      <c r="K53" s="295"/>
      <c r="L53" s="396"/>
      <c r="M53" s="396"/>
      <c r="N53" s="396"/>
      <c r="O53" s="15"/>
      <c r="P53" s="136"/>
      <c r="Q53" s="136"/>
      <c r="R53" s="136"/>
      <c r="S53" s="136"/>
      <c r="T53" s="136"/>
      <c r="U53" s="136"/>
      <c r="V53" s="136"/>
      <c r="W53" s="136"/>
      <c r="X53" s="136"/>
      <c r="Y53" s="136"/>
      <c r="Z53" s="136"/>
      <c r="AA53" s="136"/>
      <c r="AB53" s="136"/>
      <c r="AC53" s="136"/>
      <c r="AD53" s="136"/>
      <c r="AE53" s="136"/>
      <c r="AF53" s="136"/>
      <c r="AG53" s="136"/>
      <c r="AH53" s="136"/>
      <c r="AI53" s="136"/>
      <c r="AJ53" s="136"/>
      <c r="AK53" s="136"/>
      <c r="AL53" s="136"/>
      <c r="AM53" s="136"/>
      <c r="AN53" s="136"/>
      <c r="AO53" s="136"/>
      <c r="AP53" s="136"/>
      <c r="AQ53" s="136"/>
      <c r="AR53" s="136"/>
      <c r="AS53" s="136"/>
      <c r="AT53" s="136"/>
      <c r="AU53" s="136"/>
    </row>
    <row r="54" spans="1:47" s="14" customFormat="1" ht="35" customHeight="1" x14ac:dyDescent="0.25">
      <c r="A54" s="205"/>
      <c r="B54" s="851" t="s">
        <v>1156</v>
      </c>
      <c r="C54" s="673" t="s">
        <v>1141</v>
      </c>
      <c r="D54" s="673"/>
      <c r="E54" s="673"/>
      <c r="F54" s="673"/>
      <c r="G54" s="293" t="s">
        <v>1215</v>
      </c>
      <c r="H54" s="293" t="s">
        <v>1216</v>
      </c>
      <c r="I54" s="294" t="s">
        <v>594</v>
      </c>
      <c r="J54" s="156" t="s">
        <v>593</v>
      </c>
      <c r="K54" s="295"/>
      <c r="L54" s="396"/>
      <c r="M54" s="396"/>
      <c r="N54" s="396"/>
      <c r="O54" s="15"/>
      <c r="P54" s="136"/>
      <c r="Q54" s="136"/>
      <c r="R54" s="136"/>
      <c r="S54" s="136"/>
      <c r="T54" s="136"/>
      <c r="U54" s="136"/>
      <c r="V54" s="136"/>
      <c r="W54" s="136"/>
      <c r="X54" s="136"/>
      <c r="Y54" s="136"/>
      <c r="Z54" s="136"/>
      <c r="AA54" s="136"/>
      <c r="AB54" s="136"/>
      <c r="AC54" s="136"/>
      <c r="AD54" s="136"/>
      <c r="AE54" s="136"/>
      <c r="AF54" s="136"/>
      <c r="AG54" s="136"/>
      <c r="AH54" s="136"/>
      <c r="AI54" s="136"/>
      <c r="AJ54" s="136"/>
      <c r="AK54" s="136"/>
      <c r="AL54" s="136"/>
      <c r="AM54" s="136"/>
      <c r="AN54" s="136"/>
      <c r="AO54" s="136"/>
      <c r="AP54" s="136"/>
      <c r="AQ54" s="136"/>
      <c r="AR54" s="136"/>
      <c r="AS54" s="136"/>
      <c r="AT54" s="136"/>
      <c r="AU54" s="136"/>
    </row>
    <row r="55" spans="1:47" s="14" customFormat="1" ht="22" customHeight="1" x14ac:dyDescent="0.25">
      <c r="A55" s="205"/>
      <c r="B55" s="851" t="s">
        <v>1157</v>
      </c>
      <c r="C55" s="673" t="s">
        <v>1143</v>
      </c>
      <c r="D55" s="673"/>
      <c r="E55" s="673"/>
      <c r="F55" s="673"/>
      <c r="G55" s="293" t="s">
        <v>1221</v>
      </c>
      <c r="H55" s="293" t="s">
        <v>1191</v>
      </c>
      <c r="I55" s="294" t="s">
        <v>594</v>
      </c>
      <c r="J55" s="156" t="s">
        <v>593</v>
      </c>
      <c r="K55" s="295"/>
      <c r="L55" s="396"/>
      <c r="M55" s="396"/>
      <c r="N55" s="396"/>
      <c r="O55" s="15"/>
      <c r="P55" s="136"/>
      <c r="Q55" s="136"/>
      <c r="R55" s="136"/>
      <c r="S55" s="136"/>
      <c r="T55" s="136"/>
      <c r="U55" s="136"/>
      <c r="V55" s="136"/>
      <c r="W55" s="136"/>
      <c r="X55" s="136"/>
      <c r="Y55" s="136"/>
      <c r="Z55" s="136"/>
      <c r="AA55" s="136"/>
      <c r="AB55" s="136"/>
      <c r="AC55" s="136"/>
      <c r="AD55" s="136"/>
      <c r="AE55" s="136"/>
      <c r="AF55" s="136"/>
      <c r="AG55" s="136"/>
      <c r="AH55" s="136"/>
      <c r="AI55" s="136"/>
      <c r="AJ55" s="136"/>
      <c r="AK55" s="136"/>
      <c r="AL55" s="136"/>
      <c r="AM55" s="136"/>
      <c r="AN55" s="136"/>
      <c r="AO55" s="136"/>
      <c r="AP55" s="136"/>
      <c r="AQ55" s="136"/>
      <c r="AR55" s="136"/>
      <c r="AS55" s="136"/>
      <c r="AT55" s="136"/>
      <c r="AU55" s="136"/>
    </row>
    <row r="56" spans="1:47" s="14" customFormat="1" ht="25.5" customHeight="1" x14ac:dyDescent="0.25">
      <c r="A56" s="205"/>
      <c r="B56" s="851" t="s">
        <v>1217</v>
      </c>
      <c r="C56" s="673" t="s">
        <v>1142</v>
      </c>
      <c r="D56" s="673"/>
      <c r="E56" s="673"/>
      <c r="F56" s="673"/>
      <c r="G56" s="293" t="s">
        <v>1221</v>
      </c>
      <c r="H56" s="293" t="s">
        <v>1191</v>
      </c>
      <c r="I56" s="294" t="s">
        <v>594</v>
      </c>
      <c r="J56" s="156" t="s">
        <v>593</v>
      </c>
      <c r="K56" s="875"/>
      <c r="L56" s="396"/>
      <c r="M56" s="396"/>
      <c r="N56" s="396"/>
      <c r="O56" s="15"/>
      <c r="P56" s="136"/>
      <c r="Q56" s="136"/>
      <c r="R56" s="136"/>
      <c r="S56" s="136"/>
      <c r="T56" s="136"/>
      <c r="U56" s="136"/>
      <c r="V56" s="136"/>
      <c r="W56" s="136"/>
      <c r="X56" s="136"/>
      <c r="Y56" s="136"/>
      <c r="Z56" s="136"/>
      <c r="AA56" s="136"/>
      <c r="AB56" s="136"/>
      <c r="AC56" s="136"/>
      <c r="AD56" s="136"/>
      <c r="AE56" s="136"/>
      <c r="AF56" s="136"/>
      <c r="AG56" s="136"/>
      <c r="AH56" s="136"/>
      <c r="AI56" s="136"/>
      <c r="AJ56" s="136"/>
      <c r="AK56" s="136"/>
      <c r="AL56" s="136"/>
      <c r="AM56" s="136"/>
      <c r="AN56" s="136"/>
      <c r="AO56" s="136"/>
      <c r="AP56" s="136"/>
      <c r="AQ56" s="136"/>
      <c r="AR56" s="136"/>
      <c r="AS56" s="136"/>
      <c r="AT56" s="136"/>
      <c r="AU56" s="136"/>
    </row>
    <row r="57" spans="1:47" s="14" customFormat="1" ht="12" customHeight="1" x14ac:dyDescent="0.25">
      <c r="A57" s="205"/>
      <c r="B57" s="843" t="s">
        <v>598</v>
      </c>
      <c r="C57" s="844" t="s">
        <v>596</v>
      </c>
      <c r="D57" s="845"/>
      <c r="E57" s="845"/>
      <c r="F57" s="846"/>
      <c r="G57" s="847" t="s">
        <v>1222</v>
      </c>
      <c r="H57" s="847" t="s">
        <v>1211</v>
      </c>
      <c r="I57" s="848"/>
      <c r="J57" s="849" t="s">
        <v>590</v>
      </c>
      <c r="K57" s="875"/>
      <c r="L57" s="850"/>
      <c r="M57" s="396"/>
      <c r="N57" s="396"/>
      <c r="O57" s="15"/>
      <c r="P57" s="136"/>
      <c r="Q57" s="136"/>
      <c r="R57" s="136"/>
      <c r="S57" s="136"/>
      <c r="T57" s="136"/>
      <c r="U57" s="136"/>
      <c r="V57" s="136"/>
      <c r="W57" s="136"/>
      <c r="X57" s="136"/>
      <c r="Y57" s="136"/>
      <c r="Z57" s="136"/>
      <c r="AA57" s="136"/>
      <c r="AB57" s="136"/>
      <c r="AC57" s="136"/>
      <c r="AD57" s="136"/>
      <c r="AE57" s="136"/>
      <c r="AF57" s="136"/>
      <c r="AG57" s="136"/>
      <c r="AH57" s="136"/>
      <c r="AI57" s="136"/>
      <c r="AJ57" s="136"/>
      <c r="AK57" s="136"/>
      <c r="AL57" s="136"/>
      <c r="AM57" s="136"/>
      <c r="AN57" s="136"/>
      <c r="AO57" s="136"/>
      <c r="AP57" s="136"/>
      <c r="AQ57" s="136"/>
      <c r="AR57" s="136"/>
      <c r="AS57" s="136"/>
      <c r="AT57" s="136"/>
      <c r="AU57" s="136"/>
    </row>
    <row r="58" spans="1:47" s="14" customFormat="1" ht="12" customHeight="1" x14ac:dyDescent="0.25">
      <c r="A58" s="205"/>
      <c r="B58" s="843" t="s">
        <v>600</v>
      </c>
      <c r="C58" s="844" t="s">
        <v>599</v>
      </c>
      <c r="D58" s="845"/>
      <c r="E58" s="845"/>
      <c r="F58" s="846"/>
      <c r="G58" s="847" t="s">
        <v>1211</v>
      </c>
      <c r="H58" s="847" t="s">
        <v>1223</v>
      </c>
      <c r="I58" s="848"/>
      <c r="J58" s="849" t="s">
        <v>597</v>
      </c>
      <c r="K58" s="875"/>
      <c r="L58" s="850"/>
      <c r="M58" s="396"/>
      <c r="N58" s="396"/>
      <c r="O58" s="15"/>
      <c r="P58" s="136"/>
      <c r="Q58" s="136"/>
      <c r="R58" s="136"/>
      <c r="S58" s="136"/>
      <c r="T58" s="136"/>
      <c r="U58" s="136"/>
      <c r="V58" s="136"/>
      <c r="W58" s="136"/>
      <c r="X58" s="136"/>
      <c r="Y58" s="136"/>
      <c r="Z58" s="136"/>
      <c r="AA58" s="136"/>
      <c r="AB58" s="136"/>
      <c r="AC58" s="136"/>
      <c r="AD58" s="136"/>
      <c r="AE58" s="136"/>
      <c r="AF58" s="136"/>
      <c r="AG58" s="136"/>
      <c r="AH58" s="136"/>
      <c r="AI58" s="136"/>
      <c r="AJ58" s="136"/>
      <c r="AK58" s="136"/>
      <c r="AL58" s="136"/>
      <c r="AM58" s="136"/>
      <c r="AN58" s="136"/>
      <c r="AO58" s="136"/>
      <c r="AP58" s="136"/>
      <c r="AQ58" s="136"/>
      <c r="AR58" s="136"/>
      <c r="AS58" s="136"/>
      <c r="AT58" s="136"/>
      <c r="AU58" s="136"/>
    </row>
    <row r="59" spans="1:47" s="14" customFormat="1" ht="24.5" customHeight="1" x14ac:dyDescent="0.25">
      <c r="A59" s="205"/>
      <c r="B59" s="851" t="s">
        <v>601</v>
      </c>
      <c r="C59" s="876" t="s">
        <v>1037</v>
      </c>
      <c r="D59" s="877"/>
      <c r="E59" s="877"/>
      <c r="F59" s="878"/>
      <c r="G59" s="293" t="s">
        <v>1223</v>
      </c>
      <c r="H59" s="293" t="s">
        <v>1224</v>
      </c>
      <c r="I59" s="294" t="s">
        <v>1225</v>
      </c>
      <c r="J59" s="296" t="s">
        <v>593</v>
      </c>
      <c r="K59" s="875"/>
      <c r="L59" s="850"/>
      <c r="M59" s="396"/>
      <c r="N59" s="396"/>
      <c r="O59" s="15"/>
      <c r="P59" s="136"/>
      <c r="Q59" s="136"/>
      <c r="R59" s="136"/>
      <c r="S59" s="136"/>
      <c r="T59" s="136"/>
      <c r="U59" s="136"/>
      <c r="V59" s="136"/>
      <c r="W59" s="136"/>
      <c r="X59" s="136"/>
      <c r="Y59" s="136"/>
      <c r="Z59" s="136"/>
      <c r="AA59" s="136"/>
      <c r="AB59" s="136"/>
      <c r="AC59" s="136"/>
      <c r="AD59" s="136"/>
      <c r="AE59" s="136"/>
      <c r="AF59" s="136"/>
      <c r="AG59" s="136"/>
      <c r="AH59" s="136"/>
      <c r="AI59" s="136"/>
      <c r="AJ59" s="136"/>
      <c r="AK59" s="136"/>
      <c r="AL59" s="136"/>
      <c r="AM59" s="136"/>
      <c r="AN59" s="136"/>
      <c r="AO59" s="136"/>
      <c r="AP59" s="136"/>
      <c r="AQ59" s="136"/>
      <c r="AR59" s="136"/>
      <c r="AS59" s="136"/>
      <c r="AT59" s="136"/>
      <c r="AU59" s="136"/>
    </row>
    <row r="60" spans="1:47" s="14" customFormat="1" ht="11" customHeight="1" x14ac:dyDescent="0.25">
      <c r="A60" s="205"/>
      <c r="B60" s="851" t="s">
        <v>603</v>
      </c>
      <c r="C60" s="670" t="s">
        <v>602</v>
      </c>
      <c r="D60" s="671"/>
      <c r="E60" s="671"/>
      <c r="F60" s="672"/>
      <c r="G60" s="293" t="s">
        <v>1224</v>
      </c>
      <c r="H60" s="293" t="s">
        <v>1226</v>
      </c>
      <c r="I60" s="294"/>
      <c r="J60" s="296" t="s">
        <v>590</v>
      </c>
      <c r="K60" s="875"/>
      <c r="L60" s="850"/>
      <c r="M60" s="396"/>
      <c r="N60" s="396"/>
      <c r="O60" s="15"/>
      <c r="P60" s="136"/>
      <c r="Q60" s="136"/>
      <c r="R60" s="136"/>
      <c r="S60" s="136"/>
      <c r="T60" s="136"/>
      <c r="U60" s="136"/>
      <c r="V60" s="136"/>
      <c r="W60" s="136"/>
      <c r="X60" s="136"/>
      <c r="Y60" s="136"/>
      <c r="Z60" s="136"/>
      <c r="AA60" s="136"/>
      <c r="AB60" s="136"/>
      <c r="AC60" s="136"/>
      <c r="AD60" s="136"/>
      <c r="AE60" s="136"/>
      <c r="AF60" s="136"/>
      <c r="AG60" s="136"/>
      <c r="AH60" s="136"/>
      <c r="AI60" s="136"/>
      <c r="AJ60" s="136"/>
      <c r="AK60" s="136"/>
      <c r="AL60" s="136"/>
      <c r="AM60" s="136"/>
      <c r="AN60" s="136"/>
      <c r="AO60" s="136"/>
      <c r="AP60" s="136"/>
      <c r="AQ60" s="136"/>
      <c r="AR60" s="136"/>
      <c r="AS60" s="136"/>
      <c r="AT60" s="136"/>
      <c r="AU60" s="136"/>
    </row>
    <row r="61" spans="1:47" s="304" customFormat="1" ht="13" customHeight="1" x14ac:dyDescent="0.25">
      <c r="A61" s="879"/>
      <c r="B61" s="864" t="s">
        <v>591</v>
      </c>
      <c r="C61" s="864"/>
      <c r="D61" s="864"/>
      <c r="E61" s="864"/>
      <c r="F61" s="864"/>
      <c r="G61" s="882"/>
      <c r="H61" s="882"/>
      <c r="I61" s="882"/>
      <c r="J61" s="882"/>
      <c r="K61" s="882"/>
      <c r="L61" s="889"/>
      <c r="M61" s="889"/>
      <c r="N61" s="889"/>
      <c r="O61" s="880"/>
      <c r="P61" s="881"/>
      <c r="Q61" s="881"/>
      <c r="R61" s="881"/>
      <c r="S61" s="881"/>
      <c r="T61" s="881"/>
      <c r="U61" s="881"/>
      <c r="V61" s="881"/>
      <c r="W61" s="881"/>
      <c r="X61" s="881"/>
      <c r="Y61" s="881"/>
      <c r="Z61" s="881"/>
      <c r="AA61" s="881"/>
      <c r="AB61" s="881"/>
      <c r="AC61" s="881"/>
      <c r="AD61" s="881"/>
      <c r="AE61" s="881"/>
      <c r="AF61" s="881"/>
      <c r="AG61" s="881"/>
      <c r="AH61" s="881"/>
      <c r="AI61" s="881"/>
      <c r="AJ61" s="881"/>
      <c r="AK61" s="881"/>
      <c r="AL61" s="881"/>
      <c r="AM61" s="881"/>
      <c r="AN61" s="881"/>
      <c r="AO61" s="881"/>
      <c r="AP61" s="881"/>
      <c r="AQ61" s="881"/>
      <c r="AR61" s="881"/>
      <c r="AS61" s="881"/>
      <c r="AT61" s="881"/>
      <c r="AU61" s="881"/>
    </row>
    <row r="62" spans="1:47" s="14" customFormat="1" ht="14" customHeight="1" x14ac:dyDescent="0.25">
      <c r="A62" s="205"/>
      <c r="B62" s="851" t="s">
        <v>1113</v>
      </c>
      <c r="C62" s="644" t="s">
        <v>1109</v>
      </c>
      <c r="D62" s="644"/>
      <c r="E62" s="644"/>
      <c r="F62" s="644"/>
      <c r="G62" s="293" t="s">
        <v>1226</v>
      </c>
      <c r="H62" s="293" t="s">
        <v>1227</v>
      </c>
      <c r="I62" s="294" t="s">
        <v>1187</v>
      </c>
      <c r="J62" s="296" t="s">
        <v>593</v>
      </c>
      <c r="K62" s="875"/>
      <c r="L62" s="396"/>
      <c r="M62" s="396"/>
      <c r="N62" s="396"/>
      <c r="O62" s="15"/>
      <c r="P62" s="136"/>
      <c r="Q62" s="136"/>
      <c r="R62" s="136"/>
      <c r="S62" s="136"/>
      <c r="T62" s="136"/>
      <c r="U62" s="136"/>
      <c r="V62" s="136"/>
      <c r="W62" s="136"/>
      <c r="X62" s="136"/>
      <c r="Y62" s="136"/>
      <c r="Z62" s="136"/>
      <c r="AA62" s="136"/>
      <c r="AB62" s="136"/>
      <c r="AC62" s="136"/>
      <c r="AD62" s="136"/>
      <c r="AE62" s="136"/>
      <c r="AF62" s="136"/>
      <c r="AG62" s="136"/>
      <c r="AH62" s="136"/>
      <c r="AI62" s="136"/>
      <c r="AJ62" s="136"/>
      <c r="AK62" s="136"/>
      <c r="AL62" s="136"/>
      <c r="AM62" s="136"/>
      <c r="AN62" s="136"/>
      <c r="AO62" s="136"/>
      <c r="AP62" s="136"/>
      <c r="AQ62" s="136"/>
      <c r="AR62" s="136"/>
      <c r="AS62" s="136"/>
      <c r="AT62" s="136"/>
      <c r="AU62" s="136"/>
    </row>
    <row r="63" spans="1:47" s="14" customFormat="1" ht="14" customHeight="1" x14ac:dyDescent="0.25">
      <c r="A63" s="205"/>
      <c r="B63" s="851" t="s">
        <v>1114</v>
      </c>
      <c r="C63" s="644" t="s">
        <v>1110</v>
      </c>
      <c r="D63" s="644"/>
      <c r="E63" s="644"/>
      <c r="F63" s="644"/>
      <c r="G63" s="293" t="s">
        <v>1227</v>
      </c>
      <c r="H63" s="293" t="s">
        <v>1228</v>
      </c>
      <c r="I63" s="294" t="s">
        <v>1187</v>
      </c>
      <c r="J63" s="296" t="s">
        <v>593</v>
      </c>
      <c r="K63" s="875"/>
      <c r="L63" s="396"/>
      <c r="M63" s="396"/>
      <c r="N63" s="396"/>
      <c r="O63" s="15"/>
      <c r="P63" s="136"/>
      <c r="Q63" s="136"/>
      <c r="R63" s="136"/>
      <c r="S63" s="136"/>
      <c r="T63" s="136"/>
      <c r="U63" s="136"/>
      <c r="V63" s="136"/>
      <c r="W63" s="136"/>
      <c r="X63" s="136"/>
      <c r="Y63" s="136"/>
      <c r="Z63" s="136"/>
      <c r="AA63" s="136"/>
      <c r="AB63" s="136"/>
      <c r="AC63" s="136"/>
      <c r="AD63" s="136"/>
      <c r="AE63" s="136"/>
      <c r="AF63" s="136"/>
      <c r="AG63" s="136"/>
      <c r="AH63" s="136"/>
      <c r="AI63" s="136"/>
      <c r="AJ63" s="136"/>
      <c r="AK63" s="136"/>
      <c r="AL63" s="136"/>
      <c r="AM63" s="136"/>
      <c r="AN63" s="136"/>
      <c r="AO63" s="136"/>
      <c r="AP63" s="136"/>
      <c r="AQ63" s="136"/>
      <c r="AR63" s="136"/>
      <c r="AS63" s="136"/>
      <c r="AT63" s="136"/>
      <c r="AU63" s="136"/>
    </row>
    <row r="64" spans="1:47" s="14" customFormat="1" ht="14" customHeight="1" x14ac:dyDescent="0.25">
      <c r="A64" s="205"/>
      <c r="B64" s="851" t="s">
        <v>1158</v>
      </c>
      <c r="C64" s="644" t="s">
        <v>595</v>
      </c>
      <c r="D64" s="644"/>
      <c r="E64" s="644"/>
      <c r="F64" s="644"/>
      <c r="G64" s="293" t="s">
        <v>1228</v>
      </c>
      <c r="H64" s="293" t="s">
        <v>1229</v>
      </c>
      <c r="I64" s="294" t="s">
        <v>1187</v>
      </c>
      <c r="J64" s="296" t="s">
        <v>593</v>
      </c>
      <c r="K64" s="875"/>
      <c r="L64" s="396"/>
      <c r="M64" s="396"/>
      <c r="N64" s="396"/>
      <c r="O64" s="15"/>
      <c r="P64" s="136"/>
      <c r="Q64" s="136"/>
      <c r="R64" s="136"/>
      <c r="S64" s="136"/>
      <c r="T64" s="136"/>
      <c r="U64" s="136"/>
      <c r="V64" s="136"/>
      <c r="W64" s="136"/>
      <c r="X64" s="136"/>
      <c r="Y64" s="136"/>
      <c r="Z64" s="136"/>
      <c r="AA64" s="136"/>
      <c r="AB64" s="136"/>
      <c r="AC64" s="136"/>
      <c r="AD64" s="136"/>
      <c r="AE64" s="136"/>
      <c r="AF64" s="136"/>
      <c r="AG64" s="136"/>
      <c r="AH64" s="136"/>
      <c r="AI64" s="136"/>
      <c r="AJ64" s="136"/>
      <c r="AK64" s="136"/>
      <c r="AL64" s="136"/>
      <c r="AM64" s="136"/>
      <c r="AN64" s="136"/>
      <c r="AO64" s="136"/>
      <c r="AP64" s="136"/>
      <c r="AQ64" s="136"/>
      <c r="AR64" s="136"/>
      <c r="AS64" s="136"/>
      <c r="AT64" s="136"/>
      <c r="AU64" s="136"/>
    </row>
    <row r="65" spans="1:47" s="304" customFormat="1" ht="13" customHeight="1" x14ac:dyDescent="0.25">
      <c r="A65" s="879"/>
      <c r="B65" s="864" t="s">
        <v>1070</v>
      </c>
      <c r="C65" s="864"/>
      <c r="D65" s="864"/>
      <c r="E65" s="864"/>
      <c r="F65" s="864"/>
      <c r="G65" s="882"/>
      <c r="H65" s="882"/>
      <c r="I65" s="882"/>
      <c r="J65" s="882"/>
      <c r="K65" s="882"/>
      <c r="L65" s="889"/>
      <c r="M65" s="889"/>
      <c r="N65" s="889"/>
      <c r="O65" s="880"/>
      <c r="P65" s="881"/>
      <c r="Q65" s="881"/>
      <c r="R65" s="881"/>
      <c r="S65" s="881"/>
      <c r="T65" s="881"/>
      <c r="U65" s="881"/>
      <c r="V65" s="881"/>
      <c r="W65" s="881"/>
      <c r="X65" s="881"/>
      <c r="Y65" s="881"/>
      <c r="Z65" s="881"/>
      <c r="AA65" s="881"/>
      <c r="AB65" s="881"/>
      <c r="AC65" s="881"/>
      <c r="AD65" s="881"/>
      <c r="AE65" s="881"/>
      <c r="AF65" s="881"/>
      <c r="AG65" s="881"/>
      <c r="AH65" s="881"/>
      <c r="AI65" s="881"/>
      <c r="AJ65" s="881"/>
      <c r="AK65" s="881"/>
      <c r="AL65" s="881"/>
      <c r="AM65" s="881"/>
      <c r="AN65" s="881"/>
      <c r="AO65" s="881"/>
      <c r="AP65" s="881"/>
      <c r="AQ65" s="881"/>
      <c r="AR65" s="881"/>
      <c r="AS65" s="881"/>
      <c r="AT65" s="881"/>
      <c r="AU65" s="881"/>
    </row>
    <row r="66" spans="1:47" s="14" customFormat="1" ht="14" customHeight="1" x14ac:dyDescent="0.25">
      <c r="A66" s="205"/>
      <c r="B66" s="851" t="s">
        <v>1117</v>
      </c>
      <c r="C66" s="644" t="s">
        <v>1111</v>
      </c>
      <c r="D66" s="644"/>
      <c r="E66" s="644"/>
      <c r="F66" s="644"/>
      <c r="G66" s="293" t="s">
        <v>1227</v>
      </c>
      <c r="H66" s="293" t="s">
        <v>1228</v>
      </c>
      <c r="I66" s="865" t="s">
        <v>1231</v>
      </c>
      <c r="J66" s="296" t="s">
        <v>593</v>
      </c>
      <c r="K66" s="875"/>
      <c r="L66" s="396"/>
      <c r="M66" s="396"/>
      <c r="N66" s="396"/>
      <c r="O66" s="15"/>
      <c r="P66" s="136"/>
      <c r="Q66" s="136"/>
      <c r="R66" s="136"/>
      <c r="S66" s="136"/>
      <c r="T66" s="136"/>
      <c r="U66" s="136"/>
      <c r="V66" s="136"/>
      <c r="W66" s="136"/>
      <c r="X66" s="136"/>
      <c r="Y66" s="136"/>
      <c r="Z66" s="136"/>
      <c r="AA66" s="136"/>
      <c r="AB66" s="136"/>
      <c r="AC66" s="136"/>
      <c r="AD66" s="136"/>
      <c r="AE66" s="136"/>
      <c r="AF66" s="136"/>
      <c r="AG66" s="136"/>
      <c r="AH66" s="136"/>
      <c r="AI66" s="136"/>
      <c r="AJ66" s="136"/>
      <c r="AK66" s="136"/>
      <c r="AL66" s="136"/>
      <c r="AM66" s="136"/>
      <c r="AN66" s="136"/>
      <c r="AO66" s="136"/>
      <c r="AP66" s="136"/>
      <c r="AQ66" s="136"/>
      <c r="AR66" s="136"/>
      <c r="AS66" s="136"/>
      <c r="AT66" s="136"/>
      <c r="AU66" s="136"/>
    </row>
    <row r="67" spans="1:47" s="14" customFormat="1" ht="14" customHeight="1" x14ac:dyDescent="0.25">
      <c r="A67" s="205"/>
      <c r="B67" s="851" t="s">
        <v>1118</v>
      </c>
      <c r="C67" s="644" t="s">
        <v>1112</v>
      </c>
      <c r="D67" s="644"/>
      <c r="E67" s="644"/>
      <c r="F67" s="644"/>
      <c r="G67" s="293" t="s">
        <v>1227</v>
      </c>
      <c r="H67" s="293" t="s">
        <v>1228</v>
      </c>
      <c r="I67" s="865" t="s">
        <v>1231</v>
      </c>
      <c r="J67" s="296" t="s">
        <v>593</v>
      </c>
      <c r="K67" s="875"/>
      <c r="L67" s="396"/>
      <c r="M67" s="396"/>
      <c r="N67" s="396"/>
      <c r="O67" s="15"/>
      <c r="P67" s="136"/>
      <c r="Q67" s="136"/>
      <c r="R67" s="136"/>
      <c r="S67" s="136"/>
      <c r="T67" s="136"/>
      <c r="U67" s="136"/>
      <c r="V67" s="136"/>
      <c r="W67" s="136"/>
      <c r="X67" s="136"/>
      <c r="Y67" s="136"/>
      <c r="Z67" s="136"/>
      <c r="AA67" s="136"/>
      <c r="AB67" s="136"/>
      <c r="AC67" s="136"/>
      <c r="AD67" s="136"/>
      <c r="AE67" s="136"/>
      <c r="AF67" s="136"/>
      <c r="AG67" s="136"/>
      <c r="AH67" s="136"/>
      <c r="AI67" s="136"/>
      <c r="AJ67" s="136"/>
      <c r="AK67" s="136"/>
      <c r="AL67" s="136"/>
      <c r="AM67" s="136"/>
      <c r="AN67" s="136"/>
      <c r="AO67" s="136"/>
      <c r="AP67" s="136"/>
      <c r="AQ67" s="136"/>
      <c r="AR67" s="136"/>
      <c r="AS67" s="136"/>
      <c r="AT67" s="136"/>
      <c r="AU67" s="136"/>
    </row>
    <row r="68" spans="1:47" s="304" customFormat="1" ht="13" customHeight="1" x14ac:dyDescent="0.25">
      <c r="A68" s="879"/>
      <c r="B68" s="864" t="s">
        <v>1074</v>
      </c>
      <c r="C68" s="864"/>
      <c r="D68" s="864"/>
      <c r="E68" s="864"/>
      <c r="F68" s="864"/>
      <c r="G68" s="882"/>
      <c r="H68" s="882"/>
      <c r="I68" s="882"/>
      <c r="J68" s="882"/>
      <c r="K68" s="882"/>
      <c r="L68" s="889"/>
      <c r="M68" s="889"/>
      <c r="N68" s="889"/>
      <c r="O68" s="880"/>
      <c r="P68" s="881"/>
      <c r="Q68" s="881"/>
      <c r="R68" s="881"/>
      <c r="S68" s="881"/>
      <c r="T68" s="881"/>
      <c r="U68" s="881"/>
      <c r="V68" s="881"/>
      <c r="W68" s="881"/>
      <c r="X68" s="881"/>
      <c r="Y68" s="881"/>
      <c r="Z68" s="881"/>
      <c r="AA68" s="881"/>
      <c r="AB68" s="881"/>
      <c r="AC68" s="881"/>
      <c r="AD68" s="881"/>
      <c r="AE68" s="881"/>
      <c r="AF68" s="881"/>
      <c r="AG68" s="881"/>
      <c r="AH68" s="881"/>
      <c r="AI68" s="881"/>
      <c r="AJ68" s="881"/>
      <c r="AK68" s="881"/>
      <c r="AL68" s="881"/>
      <c r="AM68" s="881"/>
      <c r="AN68" s="881"/>
      <c r="AO68" s="881"/>
      <c r="AP68" s="881"/>
      <c r="AQ68" s="881"/>
      <c r="AR68" s="881"/>
      <c r="AS68" s="881"/>
      <c r="AT68" s="881"/>
      <c r="AU68" s="881"/>
    </row>
    <row r="69" spans="1:47" s="14" customFormat="1" ht="14" customHeight="1" x14ac:dyDescent="0.25">
      <c r="A69" s="205"/>
      <c r="B69" s="851" t="s">
        <v>1120</v>
      </c>
      <c r="C69" s="644" t="s">
        <v>1115</v>
      </c>
      <c r="D69" s="644"/>
      <c r="E69" s="644"/>
      <c r="F69" s="644"/>
      <c r="G69" s="293" t="s">
        <v>1226</v>
      </c>
      <c r="H69" s="293" t="s">
        <v>1232</v>
      </c>
      <c r="I69" s="294" t="s">
        <v>1209</v>
      </c>
      <c r="J69" s="296" t="s">
        <v>593</v>
      </c>
      <c r="K69" s="875"/>
      <c r="L69" s="396"/>
      <c r="M69" s="396"/>
      <c r="N69" s="396"/>
      <c r="O69" s="15"/>
      <c r="P69" s="136"/>
      <c r="Q69" s="136"/>
      <c r="R69" s="136"/>
      <c r="S69" s="136"/>
      <c r="T69" s="136"/>
      <c r="U69" s="136"/>
      <c r="V69" s="136"/>
      <c r="W69" s="136"/>
      <c r="X69" s="136"/>
      <c r="Y69" s="136"/>
      <c r="Z69" s="136"/>
      <c r="AA69" s="136"/>
      <c r="AB69" s="136"/>
      <c r="AC69" s="136"/>
      <c r="AD69" s="136"/>
      <c r="AE69" s="136"/>
      <c r="AF69" s="136"/>
      <c r="AG69" s="136"/>
      <c r="AH69" s="136"/>
      <c r="AI69" s="136"/>
      <c r="AJ69" s="136"/>
      <c r="AK69" s="136"/>
      <c r="AL69" s="136"/>
      <c r="AM69" s="136"/>
      <c r="AN69" s="136"/>
      <c r="AO69" s="136"/>
      <c r="AP69" s="136"/>
      <c r="AQ69" s="136"/>
      <c r="AR69" s="136"/>
      <c r="AS69" s="136"/>
      <c r="AT69" s="136"/>
      <c r="AU69" s="136"/>
    </row>
    <row r="70" spans="1:47" s="14" customFormat="1" ht="14" customHeight="1" x14ac:dyDescent="0.25">
      <c r="A70" s="205"/>
      <c r="B70" s="851" t="s">
        <v>1123</v>
      </c>
      <c r="C70" s="644" t="s">
        <v>1116</v>
      </c>
      <c r="D70" s="644"/>
      <c r="E70" s="644"/>
      <c r="F70" s="644"/>
      <c r="G70" s="293" t="s">
        <v>1226</v>
      </c>
      <c r="H70" s="293" t="s">
        <v>1232</v>
      </c>
      <c r="I70" s="294" t="s">
        <v>1209</v>
      </c>
      <c r="J70" s="296" t="s">
        <v>593</v>
      </c>
      <c r="K70" s="875"/>
      <c r="L70" s="396"/>
      <c r="M70" s="396"/>
      <c r="N70" s="396"/>
      <c r="O70" s="15"/>
      <c r="P70" s="136"/>
      <c r="Q70" s="136"/>
      <c r="R70" s="136"/>
      <c r="S70" s="136"/>
      <c r="T70" s="136"/>
      <c r="U70" s="136"/>
      <c r="V70" s="136"/>
      <c r="W70" s="136"/>
      <c r="X70" s="136"/>
      <c r="Y70" s="136"/>
      <c r="Z70" s="136"/>
      <c r="AA70" s="136"/>
      <c r="AB70" s="136"/>
      <c r="AC70" s="136"/>
      <c r="AD70" s="136"/>
      <c r="AE70" s="136"/>
      <c r="AF70" s="136"/>
      <c r="AG70" s="136"/>
      <c r="AH70" s="136"/>
      <c r="AI70" s="136"/>
      <c r="AJ70" s="136"/>
      <c r="AK70" s="136"/>
      <c r="AL70" s="136"/>
      <c r="AM70" s="136"/>
      <c r="AN70" s="136"/>
      <c r="AO70" s="136"/>
      <c r="AP70" s="136"/>
      <c r="AQ70" s="136"/>
      <c r="AR70" s="136"/>
      <c r="AS70" s="136"/>
      <c r="AT70" s="136"/>
      <c r="AU70" s="136"/>
    </row>
    <row r="71" spans="1:47" s="304" customFormat="1" ht="13" customHeight="1" x14ac:dyDescent="0.25">
      <c r="A71" s="879"/>
      <c r="B71" s="864" t="s">
        <v>1119</v>
      </c>
      <c r="C71" s="864"/>
      <c r="D71" s="864"/>
      <c r="E71" s="864"/>
      <c r="F71" s="864"/>
      <c r="G71" s="882"/>
      <c r="H71" s="882"/>
      <c r="I71" s="882"/>
      <c r="J71" s="882"/>
      <c r="K71" s="882"/>
      <c r="L71" s="889"/>
      <c r="M71" s="889"/>
      <c r="N71" s="889"/>
      <c r="O71" s="880"/>
      <c r="P71" s="881"/>
      <c r="Q71" s="881"/>
      <c r="R71" s="881"/>
      <c r="S71" s="881"/>
      <c r="T71" s="881"/>
      <c r="U71" s="881"/>
      <c r="V71" s="881"/>
      <c r="W71" s="881"/>
      <c r="X71" s="881"/>
      <c r="Y71" s="881"/>
      <c r="Z71" s="881"/>
      <c r="AA71" s="881"/>
      <c r="AB71" s="881"/>
      <c r="AC71" s="881"/>
      <c r="AD71" s="881"/>
      <c r="AE71" s="881"/>
      <c r="AF71" s="881"/>
      <c r="AG71" s="881"/>
      <c r="AH71" s="881"/>
      <c r="AI71" s="881"/>
      <c r="AJ71" s="881"/>
      <c r="AK71" s="881"/>
      <c r="AL71" s="881"/>
      <c r="AM71" s="881"/>
      <c r="AN71" s="881"/>
      <c r="AO71" s="881"/>
      <c r="AP71" s="881"/>
      <c r="AQ71" s="881"/>
      <c r="AR71" s="881"/>
      <c r="AS71" s="881"/>
      <c r="AT71" s="881"/>
      <c r="AU71" s="881"/>
    </row>
    <row r="72" spans="1:47" s="14" customFormat="1" ht="14" customHeight="1" x14ac:dyDescent="0.25">
      <c r="A72" s="205"/>
      <c r="B72" s="851" t="s">
        <v>1126</v>
      </c>
      <c r="C72" s="644" t="s">
        <v>1121</v>
      </c>
      <c r="D72" s="644"/>
      <c r="E72" s="644"/>
      <c r="F72" s="644"/>
      <c r="G72" s="293" t="s">
        <v>1226</v>
      </c>
      <c r="H72" s="293" t="s">
        <v>1232</v>
      </c>
      <c r="I72" s="294"/>
      <c r="J72" s="296" t="s">
        <v>1119</v>
      </c>
      <c r="K72" s="875"/>
      <c r="L72" s="396"/>
      <c r="M72" s="396"/>
      <c r="N72" s="396"/>
      <c r="O72" s="15"/>
      <c r="P72" s="136"/>
      <c r="Q72" s="136"/>
      <c r="R72" s="136"/>
      <c r="S72" s="136"/>
      <c r="T72" s="136"/>
      <c r="U72" s="136"/>
      <c r="V72" s="136"/>
      <c r="W72" s="136"/>
      <c r="X72" s="136"/>
      <c r="Y72" s="136"/>
      <c r="Z72" s="136"/>
      <c r="AA72" s="136"/>
      <c r="AB72" s="136"/>
      <c r="AC72" s="136"/>
      <c r="AD72" s="136"/>
      <c r="AE72" s="136"/>
      <c r="AF72" s="136"/>
      <c r="AG72" s="136"/>
      <c r="AH72" s="136"/>
      <c r="AI72" s="136"/>
      <c r="AJ72" s="136"/>
      <c r="AK72" s="136"/>
      <c r="AL72" s="136"/>
      <c r="AM72" s="136"/>
      <c r="AN72" s="136"/>
      <c r="AO72" s="136"/>
      <c r="AP72" s="136"/>
      <c r="AQ72" s="136"/>
      <c r="AR72" s="136"/>
      <c r="AS72" s="136"/>
      <c r="AT72" s="136"/>
      <c r="AU72" s="136"/>
    </row>
    <row r="73" spans="1:47" s="14" customFormat="1" ht="14" customHeight="1" x14ac:dyDescent="0.25">
      <c r="A73" s="205"/>
      <c r="B73" s="851" t="s">
        <v>1159</v>
      </c>
      <c r="C73" s="644" t="s">
        <v>1122</v>
      </c>
      <c r="D73" s="644"/>
      <c r="E73" s="644"/>
      <c r="F73" s="644"/>
      <c r="G73" s="293" t="s">
        <v>1233</v>
      </c>
      <c r="H73" s="293" t="s">
        <v>1234</v>
      </c>
      <c r="I73" s="294"/>
      <c r="J73" s="296" t="s">
        <v>1119</v>
      </c>
      <c r="K73" s="875"/>
      <c r="L73" s="396"/>
      <c r="M73" s="396"/>
      <c r="N73" s="396"/>
      <c r="O73" s="15"/>
      <c r="P73" s="136"/>
      <c r="Q73" s="136"/>
      <c r="R73" s="136"/>
      <c r="S73" s="136"/>
      <c r="T73" s="136"/>
      <c r="U73" s="136"/>
      <c r="V73" s="136"/>
      <c r="W73" s="136"/>
      <c r="X73" s="136"/>
      <c r="Y73" s="136"/>
      <c r="Z73" s="136"/>
      <c r="AA73" s="136"/>
      <c r="AB73" s="136"/>
      <c r="AC73" s="136"/>
      <c r="AD73" s="136"/>
      <c r="AE73" s="136"/>
      <c r="AF73" s="136"/>
      <c r="AG73" s="136"/>
      <c r="AH73" s="136"/>
      <c r="AI73" s="136"/>
      <c r="AJ73" s="136"/>
      <c r="AK73" s="136"/>
      <c r="AL73" s="136"/>
      <c r="AM73" s="136"/>
      <c r="AN73" s="136"/>
      <c r="AO73" s="136"/>
      <c r="AP73" s="136"/>
      <c r="AQ73" s="136"/>
      <c r="AR73" s="136"/>
      <c r="AS73" s="136"/>
      <c r="AT73" s="136"/>
      <c r="AU73" s="136"/>
    </row>
    <row r="74" spans="1:47" s="304" customFormat="1" ht="13" customHeight="1" x14ac:dyDescent="0.25">
      <c r="A74" s="879"/>
      <c r="B74" s="864" t="s">
        <v>1124</v>
      </c>
      <c r="C74" s="864"/>
      <c r="D74" s="864"/>
      <c r="E74" s="864"/>
      <c r="F74" s="864"/>
      <c r="G74" s="882"/>
      <c r="H74" s="882"/>
      <c r="I74" s="882"/>
      <c r="J74" s="882"/>
      <c r="K74" s="882"/>
      <c r="L74" s="889"/>
      <c r="M74" s="889"/>
      <c r="N74" s="889"/>
      <c r="O74" s="880"/>
      <c r="P74" s="881"/>
      <c r="Q74" s="881"/>
      <c r="R74" s="881"/>
      <c r="S74" s="881"/>
      <c r="T74" s="881"/>
      <c r="U74" s="881"/>
      <c r="V74" s="881"/>
      <c r="W74" s="881"/>
      <c r="X74" s="881"/>
      <c r="Y74" s="881"/>
      <c r="Z74" s="881"/>
      <c r="AA74" s="881"/>
      <c r="AB74" s="881"/>
      <c r="AC74" s="881"/>
      <c r="AD74" s="881"/>
      <c r="AE74" s="881"/>
      <c r="AF74" s="881"/>
      <c r="AG74" s="881"/>
      <c r="AH74" s="881"/>
      <c r="AI74" s="881"/>
      <c r="AJ74" s="881"/>
      <c r="AK74" s="881"/>
      <c r="AL74" s="881"/>
      <c r="AM74" s="881"/>
      <c r="AN74" s="881"/>
      <c r="AO74" s="881"/>
      <c r="AP74" s="881"/>
      <c r="AQ74" s="881"/>
      <c r="AR74" s="881"/>
      <c r="AS74" s="881"/>
      <c r="AT74" s="881"/>
      <c r="AU74" s="881"/>
    </row>
    <row r="75" spans="1:47" s="14" customFormat="1" ht="14" customHeight="1" x14ac:dyDescent="0.25">
      <c r="A75" s="205"/>
      <c r="B75" s="851" t="s">
        <v>1160</v>
      </c>
      <c r="C75" s="644" t="s">
        <v>1125</v>
      </c>
      <c r="D75" s="644"/>
      <c r="E75" s="644"/>
      <c r="F75" s="644"/>
      <c r="G75" s="293" t="s">
        <v>1227</v>
      </c>
      <c r="H75" s="293" t="s">
        <v>1232</v>
      </c>
      <c r="I75" s="294"/>
      <c r="J75" s="296" t="s">
        <v>1124</v>
      </c>
      <c r="K75" s="875"/>
      <c r="L75" s="396"/>
      <c r="M75" s="396"/>
      <c r="N75" s="396"/>
      <c r="O75" s="15"/>
      <c r="P75" s="136"/>
      <c r="Q75" s="136"/>
      <c r="R75" s="136"/>
      <c r="S75" s="136"/>
      <c r="T75" s="136"/>
      <c r="U75" s="136"/>
      <c r="V75" s="136"/>
      <c r="W75" s="136"/>
      <c r="X75" s="136"/>
      <c r="Y75" s="136"/>
      <c r="Z75" s="136"/>
      <c r="AA75" s="136"/>
      <c r="AB75" s="136"/>
      <c r="AC75" s="136"/>
      <c r="AD75" s="136"/>
      <c r="AE75" s="136"/>
      <c r="AF75" s="136"/>
      <c r="AG75" s="136"/>
      <c r="AH75" s="136"/>
      <c r="AI75" s="136"/>
      <c r="AJ75" s="136"/>
      <c r="AK75" s="136"/>
      <c r="AL75" s="136"/>
      <c r="AM75" s="136"/>
      <c r="AN75" s="136"/>
      <c r="AO75" s="136"/>
      <c r="AP75" s="136"/>
      <c r="AQ75" s="136"/>
      <c r="AR75" s="136"/>
      <c r="AS75" s="136"/>
      <c r="AT75" s="136"/>
      <c r="AU75" s="136"/>
    </row>
    <row r="76" spans="1:47" s="14" customFormat="1" ht="10.5" x14ac:dyDescent="0.25">
      <c r="A76" s="205"/>
      <c r="B76" s="851" t="s">
        <v>604</v>
      </c>
      <c r="C76" s="644" t="s">
        <v>1235</v>
      </c>
      <c r="D76" s="644"/>
      <c r="E76" s="644"/>
      <c r="F76" s="644"/>
      <c r="G76" s="293" t="s">
        <v>1229</v>
      </c>
      <c r="H76" s="293" t="s">
        <v>1236</v>
      </c>
      <c r="I76" s="156"/>
      <c r="J76" s="156" t="s">
        <v>590</v>
      </c>
      <c r="K76" s="875"/>
      <c r="L76" s="396"/>
      <c r="M76" s="396"/>
      <c r="N76" s="396"/>
      <c r="O76" s="15"/>
      <c r="P76" s="136"/>
      <c r="Q76" s="136"/>
      <c r="R76" s="136"/>
      <c r="S76" s="136"/>
      <c r="T76" s="136"/>
      <c r="U76" s="136"/>
      <c r="V76" s="136"/>
      <c r="W76" s="136"/>
      <c r="X76" s="136"/>
      <c r="Y76" s="136"/>
      <c r="Z76" s="136"/>
      <c r="AA76" s="136"/>
      <c r="AB76" s="136"/>
      <c r="AC76" s="136"/>
      <c r="AD76" s="136"/>
      <c r="AE76" s="136"/>
      <c r="AF76" s="136"/>
      <c r="AG76" s="136"/>
      <c r="AH76" s="136"/>
      <c r="AI76" s="136"/>
      <c r="AJ76" s="136"/>
      <c r="AK76" s="136"/>
      <c r="AL76" s="136"/>
      <c r="AM76" s="136"/>
      <c r="AN76" s="136"/>
      <c r="AO76" s="136"/>
      <c r="AP76" s="136"/>
      <c r="AQ76" s="136"/>
      <c r="AR76" s="136"/>
      <c r="AS76" s="136"/>
      <c r="AT76" s="136"/>
      <c r="AU76" s="136"/>
    </row>
    <row r="77" spans="1:47" s="14" customFormat="1" ht="22.5" customHeight="1" x14ac:dyDescent="0.25">
      <c r="A77" s="205"/>
      <c r="B77" s="851" t="s">
        <v>1042</v>
      </c>
      <c r="C77" s="667" t="s">
        <v>1039</v>
      </c>
      <c r="D77" s="668"/>
      <c r="E77" s="668"/>
      <c r="F77" s="669"/>
      <c r="G77" s="293" t="s">
        <v>1236</v>
      </c>
      <c r="H77" s="293" t="s">
        <v>1230</v>
      </c>
      <c r="I77" s="294" t="s">
        <v>1225</v>
      </c>
      <c r="J77" s="296" t="s">
        <v>593</v>
      </c>
      <c r="K77" s="875"/>
      <c r="L77" s="850"/>
      <c r="M77" s="396"/>
      <c r="N77" s="396"/>
      <c r="O77" s="15"/>
      <c r="P77" s="136"/>
      <c r="Q77" s="136"/>
      <c r="R77" s="136"/>
      <c r="S77" s="136"/>
      <c r="T77" s="136"/>
      <c r="U77" s="136"/>
      <c r="V77" s="136"/>
      <c r="W77" s="136"/>
      <c r="X77" s="136"/>
      <c r="Y77" s="136"/>
      <c r="Z77" s="136"/>
      <c r="AA77" s="136"/>
      <c r="AB77" s="136"/>
      <c r="AC77" s="136"/>
      <c r="AD77" s="136"/>
      <c r="AE77" s="136"/>
      <c r="AF77" s="136"/>
      <c r="AG77" s="136"/>
      <c r="AH77" s="136"/>
      <c r="AI77" s="136"/>
      <c r="AJ77" s="136"/>
      <c r="AK77" s="136"/>
      <c r="AL77" s="136"/>
      <c r="AM77" s="136"/>
      <c r="AN77" s="136"/>
      <c r="AO77" s="136"/>
      <c r="AP77" s="136"/>
      <c r="AQ77" s="136"/>
      <c r="AR77" s="136"/>
      <c r="AS77" s="136"/>
      <c r="AT77" s="136"/>
      <c r="AU77" s="136"/>
    </row>
    <row r="78" spans="1:47" s="14" customFormat="1" ht="22.5" customHeight="1" x14ac:dyDescent="0.25">
      <c r="A78" s="205"/>
      <c r="B78" s="851" t="s">
        <v>1161</v>
      </c>
      <c r="C78" s="673" t="s">
        <v>1040</v>
      </c>
      <c r="D78" s="673"/>
      <c r="E78" s="673"/>
      <c r="F78" s="673"/>
      <c r="G78" s="293" t="s">
        <v>1236</v>
      </c>
      <c r="H78" s="293" t="s">
        <v>1230</v>
      </c>
      <c r="I78" s="294" t="s">
        <v>1225</v>
      </c>
      <c r="J78" s="156" t="s">
        <v>593</v>
      </c>
      <c r="K78" s="875"/>
      <c r="L78" s="396"/>
      <c r="M78" s="396"/>
      <c r="N78" s="396"/>
      <c r="O78" s="15"/>
      <c r="P78" s="136"/>
      <c r="Q78" s="136"/>
      <c r="R78" s="136"/>
      <c r="S78" s="136"/>
      <c r="T78" s="136"/>
      <c r="U78" s="136"/>
      <c r="V78" s="136"/>
      <c r="W78" s="136"/>
      <c r="X78" s="136"/>
      <c r="Y78" s="136"/>
      <c r="Z78" s="136"/>
      <c r="AA78" s="136"/>
      <c r="AB78" s="136"/>
      <c r="AC78" s="136"/>
      <c r="AD78" s="136"/>
      <c r="AE78" s="136"/>
      <c r="AF78" s="136"/>
      <c r="AG78" s="136"/>
      <c r="AH78" s="136"/>
      <c r="AI78" s="136"/>
      <c r="AJ78" s="136"/>
      <c r="AK78" s="136"/>
      <c r="AL78" s="136"/>
      <c r="AM78" s="136"/>
      <c r="AN78" s="136"/>
      <c r="AO78" s="136"/>
      <c r="AP78" s="136"/>
      <c r="AQ78" s="136"/>
      <c r="AR78" s="136"/>
      <c r="AS78" s="136"/>
      <c r="AT78" s="136"/>
      <c r="AU78" s="136"/>
    </row>
    <row r="79" spans="1:47" s="14" customFormat="1" ht="22.5" customHeight="1" x14ac:dyDescent="0.25">
      <c r="A79" s="205"/>
      <c r="B79" s="851" t="s">
        <v>1162</v>
      </c>
      <c r="C79" s="673" t="s">
        <v>1041</v>
      </c>
      <c r="D79" s="673"/>
      <c r="E79" s="673"/>
      <c r="F79" s="673"/>
      <c r="G79" s="293" t="s">
        <v>1236</v>
      </c>
      <c r="H79" s="293" t="s">
        <v>1230</v>
      </c>
      <c r="I79" s="294" t="s">
        <v>1225</v>
      </c>
      <c r="J79" s="156" t="s">
        <v>593</v>
      </c>
      <c r="K79" s="875"/>
      <c r="L79" s="396"/>
      <c r="M79" s="396"/>
      <c r="N79" s="396"/>
      <c r="O79" s="15"/>
      <c r="P79" s="136"/>
      <c r="Q79" s="136"/>
      <c r="R79" s="136"/>
      <c r="S79" s="136"/>
      <c r="T79" s="136"/>
      <c r="U79" s="136"/>
      <c r="V79" s="136"/>
      <c r="W79" s="136"/>
      <c r="X79" s="136"/>
      <c r="Y79" s="136"/>
      <c r="Z79" s="136"/>
      <c r="AA79" s="136"/>
      <c r="AB79" s="136"/>
      <c r="AC79" s="136"/>
      <c r="AD79" s="136"/>
      <c r="AE79" s="136"/>
      <c r="AF79" s="136"/>
      <c r="AG79" s="136"/>
      <c r="AH79" s="136"/>
      <c r="AI79" s="136"/>
      <c r="AJ79" s="136"/>
      <c r="AK79" s="136"/>
      <c r="AL79" s="136"/>
      <c r="AM79" s="136"/>
      <c r="AN79" s="136"/>
      <c r="AO79" s="136"/>
      <c r="AP79" s="136"/>
      <c r="AQ79" s="136"/>
      <c r="AR79" s="136"/>
      <c r="AS79" s="136"/>
      <c r="AT79" s="136"/>
      <c r="AU79" s="136"/>
    </row>
    <row r="80" spans="1:47" x14ac:dyDescent="0.35">
      <c r="A80" s="205"/>
      <c r="B80" s="851" t="s">
        <v>1163</v>
      </c>
      <c r="C80" s="644" t="s">
        <v>605</v>
      </c>
      <c r="D80" s="644"/>
      <c r="E80" s="644"/>
      <c r="F80" s="644"/>
      <c r="G80" s="293" t="s">
        <v>1230</v>
      </c>
      <c r="H80" s="293" t="s">
        <v>1237</v>
      </c>
      <c r="I80" s="294" t="s">
        <v>1225</v>
      </c>
      <c r="J80" s="156" t="s">
        <v>593</v>
      </c>
      <c r="K80" s="875"/>
      <c r="L80" s="396"/>
      <c r="M80" s="396"/>
      <c r="N80" s="396"/>
      <c r="O80" s="8"/>
    </row>
    <row r="81" spans="1:47" s="14" customFormat="1" ht="13" x14ac:dyDescent="0.25">
      <c r="A81" s="205"/>
      <c r="B81" s="837" t="s">
        <v>1043</v>
      </c>
      <c r="C81" s="838"/>
      <c r="D81" s="838"/>
      <c r="E81" s="838"/>
      <c r="F81" s="838"/>
      <c r="G81" s="838"/>
      <c r="H81" s="838"/>
      <c r="I81" s="838"/>
      <c r="J81" s="838"/>
      <c r="K81" s="838"/>
      <c r="L81" s="890"/>
      <c r="M81" s="890"/>
      <c r="N81" s="890"/>
      <c r="O81" s="15"/>
      <c r="P81" s="136"/>
      <c r="Q81" s="136"/>
      <c r="R81" s="136"/>
      <c r="S81" s="136"/>
      <c r="T81" s="136"/>
      <c r="U81" s="136"/>
      <c r="V81" s="136"/>
      <c r="W81" s="136"/>
      <c r="X81" s="136"/>
      <c r="Y81" s="136"/>
      <c r="Z81" s="136"/>
      <c r="AA81" s="136"/>
      <c r="AB81" s="136"/>
      <c r="AC81" s="136"/>
      <c r="AD81" s="136"/>
      <c r="AE81" s="136"/>
      <c r="AF81" s="136"/>
      <c r="AG81" s="136"/>
      <c r="AH81" s="136"/>
      <c r="AI81" s="136"/>
      <c r="AJ81" s="136"/>
      <c r="AK81" s="136"/>
      <c r="AL81" s="136"/>
      <c r="AM81" s="136"/>
      <c r="AN81" s="136"/>
      <c r="AO81" s="136"/>
      <c r="AP81" s="136"/>
      <c r="AQ81" s="136"/>
      <c r="AR81" s="136"/>
      <c r="AS81" s="136"/>
      <c r="AT81" s="136"/>
      <c r="AU81" s="136"/>
    </row>
    <row r="82" spans="1:47" s="14" customFormat="1" ht="22" customHeight="1" x14ac:dyDescent="0.25">
      <c r="A82" s="205"/>
      <c r="B82" s="852" t="s">
        <v>606</v>
      </c>
      <c r="C82" s="853" t="s">
        <v>1044</v>
      </c>
      <c r="D82" s="854"/>
      <c r="E82" s="854"/>
      <c r="F82" s="855"/>
      <c r="G82" s="293" t="s">
        <v>1237</v>
      </c>
      <c r="H82" s="293" t="s">
        <v>1238</v>
      </c>
      <c r="I82" s="156"/>
      <c r="J82" s="156" t="s">
        <v>1045</v>
      </c>
      <c r="K82" s="875"/>
      <c r="L82" s="396"/>
      <c r="M82" s="396"/>
      <c r="N82" s="396"/>
      <c r="O82" s="15"/>
      <c r="P82" s="136"/>
      <c r="Q82" s="136"/>
      <c r="R82" s="136"/>
      <c r="S82" s="136"/>
      <c r="T82" s="136"/>
      <c r="U82" s="136"/>
      <c r="V82" s="136"/>
      <c r="W82" s="136"/>
      <c r="X82" s="136"/>
      <c r="Y82" s="136"/>
      <c r="Z82" s="136"/>
      <c r="AA82" s="136"/>
      <c r="AB82" s="136"/>
      <c r="AC82" s="136"/>
      <c r="AD82" s="136"/>
      <c r="AE82" s="136"/>
      <c r="AF82" s="136"/>
      <c r="AG82" s="136"/>
      <c r="AH82" s="136"/>
      <c r="AI82" s="136"/>
      <c r="AJ82" s="136"/>
      <c r="AK82" s="136"/>
      <c r="AL82" s="136"/>
      <c r="AM82" s="136"/>
      <c r="AN82" s="136"/>
      <c r="AO82" s="136"/>
      <c r="AP82" s="136"/>
      <c r="AQ82" s="136"/>
      <c r="AR82" s="136"/>
      <c r="AS82" s="136"/>
      <c r="AT82" s="136"/>
      <c r="AU82" s="136"/>
    </row>
    <row r="83" spans="1:47" s="14" customFormat="1" ht="13" customHeight="1" x14ac:dyDescent="0.25">
      <c r="A83" s="205"/>
      <c r="B83" s="852" t="s">
        <v>608</v>
      </c>
      <c r="C83" s="853" t="s">
        <v>1167</v>
      </c>
      <c r="D83" s="854"/>
      <c r="E83" s="854"/>
      <c r="F83" s="855"/>
      <c r="G83" s="293" t="s">
        <v>1237</v>
      </c>
      <c r="H83" s="293" t="s">
        <v>1238</v>
      </c>
      <c r="I83" s="156"/>
      <c r="J83" s="156" t="s">
        <v>1239</v>
      </c>
      <c r="K83" s="875"/>
      <c r="L83" s="396"/>
      <c r="M83" s="396"/>
      <c r="N83" s="396"/>
      <c r="O83" s="15"/>
      <c r="P83" s="136"/>
      <c r="Q83" s="136"/>
      <c r="R83" s="136"/>
      <c r="S83" s="136"/>
      <c r="T83" s="136"/>
      <c r="U83" s="136"/>
      <c r="V83" s="136"/>
      <c r="W83" s="136"/>
      <c r="X83" s="136"/>
      <c r="Y83" s="136"/>
      <c r="Z83" s="136"/>
      <c r="AA83" s="136"/>
      <c r="AB83" s="136"/>
      <c r="AC83" s="136"/>
      <c r="AD83" s="136"/>
      <c r="AE83" s="136"/>
      <c r="AF83" s="136"/>
      <c r="AG83" s="136"/>
      <c r="AH83" s="136"/>
      <c r="AI83" s="136"/>
      <c r="AJ83" s="136"/>
      <c r="AK83" s="136"/>
      <c r="AL83" s="136"/>
      <c r="AM83" s="136"/>
      <c r="AN83" s="136"/>
      <c r="AO83" s="136"/>
      <c r="AP83" s="136"/>
      <c r="AQ83" s="136"/>
      <c r="AR83" s="136"/>
      <c r="AS83" s="136"/>
      <c r="AT83" s="136"/>
      <c r="AU83" s="136"/>
    </row>
    <row r="84" spans="1:47" s="14" customFormat="1" ht="10.5" x14ac:dyDescent="0.25">
      <c r="A84" s="205"/>
      <c r="B84" s="852" t="s">
        <v>610</v>
      </c>
      <c r="C84" s="644" t="s">
        <v>1046</v>
      </c>
      <c r="D84" s="644"/>
      <c r="E84" s="644"/>
      <c r="F84" s="644"/>
      <c r="G84" s="293" t="s">
        <v>1237</v>
      </c>
      <c r="H84" s="293" t="s">
        <v>1240</v>
      </c>
      <c r="I84" s="294" t="s">
        <v>1038</v>
      </c>
      <c r="J84" s="156" t="s">
        <v>593</v>
      </c>
      <c r="K84" s="875"/>
      <c r="L84" s="396"/>
      <c r="M84" s="396"/>
      <c r="N84" s="396"/>
      <c r="O84" s="15"/>
      <c r="P84" s="136"/>
      <c r="Q84" s="136"/>
      <c r="R84" s="136"/>
      <c r="S84" s="136"/>
      <c r="T84" s="136"/>
      <c r="U84" s="136"/>
      <c r="V84" s="136"/>
      <c r="W84" s="136"/>
      <c r="X84" s="136"/>
      <c r="Y84" s="136"/>
      <c r="Z84" s="136"/>
      <c r="AA84" s="136"/>
      <c r="AB84" s="136"/>
      <c r="AC84" s="136"/>
      <c r="AD84" s="136"/>
      <c r="AE84" s="136"/>
      <c r="AF84" s="136"/>
      <c r="AG84" s="136"/>
      <c r="AH84" s="136"/>
      <c r="AI84" s="136"/>
      <c r="AJ84" s="136"/>
      <c r="AK84" s="136"/>
      <c r="AL84" s="136"/>
      <c r="AM84" s="136"/>
      <c r="AN84" s="136"/>
      <c r="AO84" s="136"/>
      <c r="AP84" s="136"/>
      <c r="AQ84" s="136"/>
      <c r="AR84" s="136"/>
      <c r="AS84" s="136"/>
      <c r="AT84" s="136"/>
      <c r="AU84" s="136"/>
    </row>
    <row r="85" spans="1:47" s="14" customFormat="1" ht="10.5" x14ac:dyDescent="0.25">
      <c r="A85" s="205"/>
      <c r="B85" s="852" t="s">
        <v>612</v>
      </c>
      <c r="C85" s="667" t="s">
        <v>1047</v>
      </c>
      <c r="D85" s="668"/>
      <c r="E85" s="668"/>
      <c r="F85" s="669"/>
      <c r="G85" s="293" t="s">
        <v>1238</v>
      </c>
      <c r="H85" s="293" t="s">
        <v>1240</v>
      </c>
      <c r="I85" s="156"/>
      <c r="J85" s="156" t="s">
        <v>590</v>
      </c>
      <c r="K85" s="875"/>
      <c r="L85" s="396"/>
      <c r="M85" s="396"/>
      <c r="N85" s="396"/>
      <c r="O85" s="15"/>
      <c r="P85" s="136"/>
      <c r="Q85" s="136"/>
      <c r="R85" s="136"/>
      <c r="S85" s="136"/>
      <c r="T85" s="136"/>
      <c r="U85" s="136"/>
      <c r="V85" s="136"/>
      <c r="W85" s="136"/>
      <c r="X85" s="136"/>
      <c r="Y85" s="136"/>
      <c r="Z85" s="136"/>
      <c r="AA85" s="136"/>
      <c r="AB85" s="136"/>
      <c r="AC85" s="136"/>
      <c r="AD85" s="136"/>
      <c r="AE85" s="136"/>
      <c r="AF85" s="136"/>
      <c r="AG85" s="136"/>
      <c r="AH85" s="136"/>
      <c r="AI85" s="136"/>
      <c r="AJ85" s="136"/>
      <c r="AK85" s="136"/>
      <c r="AL85" s="136"/>
      <c r="AM85" s="136"/>
      <c r="AN85" s="136"/>
      <c r="AO85" s="136"/>
      <c r="AP85" s="136"/>
      <c r="AQ85" s="136"/>
      <c r="AR85" s="136"/>
      <c r="AS85" s="136"/>
      <c r="AT85" s="136"/>
      <c r="AU85" s="136"/>
    </row>
    <row r="86" spans="1:47" s="14" customFormat="1" ht="22.5" customHeight="1" x14ac:dyDescent="0.25">
      <c r="A86" s="205"/>
      <c r="B86" s="852" t="s">
        <v>614</v>
      </c>
      <c r="C86" s="673" t="s">
        <v>1048</v>
      </c>
      <c r="D86" s="673"/>
      <c r="E86" s="673"/>
      <c r="F86" s="673"/>
      <c r="G86" s="293" t="s">
        <v>1240</v>
      </c>
      <c r="H86" s="293" t="s">
        <v>1241</v>
      </c>
      <c r="I86" s="294" t="s">
        <v>1225</v>
      </c>
      <c r="J86" s="156" t="s">
        <v>593</v>
      </c>
      <c r="K86" s="875"/>
      <c r="L86" s="396"/>
      <c r="M86" s="396"/>
      <c r="N86" s="396"/>
      <c r="O86" s="15"/>
      <c r="P86" s="136"/>
      <c r="Q86" s="136"/>
      <c r="R86" s="136"/>
      <c r="S86" s="136"/>
      <c r="T86" s="136"/>
      <c r="U86" s="136"/>
      <c r="V86" s="136"/>
      <c r="W86" s="136"/>
      <c r="X86" s="136"/>
      <c r="Y86" s="136"/>
      <c r="Z86" s="136"/>
      <c r="AA86" s="136"/>
      <c r="AB86" s="136"/>
      <c r="AC86" s="136"/>
      <c r="AD86" s="136"/>
      <c r="AE86" s="136"/>
      <c r="AF86" s="136"/>
      <c r="AG86" s="136"/>
      <c r="AH86" s="136"/>
      <c r="AI86" s="136"/>
      <c r="AJ86" s="136"/>
      <c r="AK86" s="136"/>
      <c r="AL86" s="136"/>
      <c r="AM86" s="136"/>
      <c r="AN86" s="136"/>
      <c r="AO86" s="136"/>
      <c r="AP86" s="136"/>
      <c r="AQ86" s="136"/>
      <c r="AR86" s="136"/>
      <c r="AS86" s="136"/>
      <c r="AT86" s="136"/>
      <c r="AU86" s="136"/>
    </row>
    <row r="87" spans="1:47" s="14" customFormat="1" ht="22.5" customHeight="1" x14ac:dyDescent="0.25">
      <c r="A87" s="205"/>
      <c r="B87" s="852" t="s">
        <v>1050</v>
      </c>
      <c r="C87" s="673" t="s">
        <v>1049</v>
      </c>
      <c r="D87" s="673"/>
      <c r="E87" s="673"/>
      <c r="F87" s="673"/>
      <c r="G87" s="293" t="s">
        <v>1240</v>
      </c>
      <c r="H87" s="293" t="s">
        <v>1241</v>
      </c>
      <c r="I87" s="294" t="s">
        <v>1225</v>
      </c>
      <c r="J87" s="156" t="s">
        <v>593</v>
      </c>
      <c r="K87" s="875"/>
      <c r="L87" s="396"/>
      <c r="M87" s="396"/>
      <c r="N87" s="396"/>
      <c r="O87" s="15"/>
      <c r="P87" s="136"/>
      <c r="Q87" s="136"/>
      <c r="R87" s="136"/>
      <c r="S87" s="136"/>
      <c r="T87" s="136"/>
      <c r="U87" s="136"/>
      <c r="V87" s="136"/>
      <c r="W87" s="136"/>
      <c r="X87" s="136"/>
      <c r="Y87" s="136"/>
      <c r="Z87" s="136"/>
      <c r="AA87" s="136"/>
      <c r="AB87" s="136"/>
      <c r="AC87" s="136"/>
      <c r="AD87" s="136"/>
      <c r="AE87" s="136"/>
      <c r="AF87" s="136"/>
      <c r="AG87" s="136"/>
      <c r="AH87" s="136"/>
      <c r="AI87" s="136"/>
      <c r="AJ87" s="136"/>
      <c r="AK87" s="136"/>
      <c r="AL87" s="136"/>
      <c r="AM87" s="136"/>
      <c r="AN87" s="136"/>
      <c r="AO87" s="136"/>
      <c r="AP87" s="136"/>
      <c r="AQ87" s="136"/>
      <c r="AR87" s="136"/>
      <c r="AS87" s="136"/>
      <c r="AT87" s="136"/>
      <c r="AU87" s="136"/>
    </row>
    <row r="88" spans="1:47" s="14" customFormat="1" ht="10.5" x14ac:dyDescent="0.25">
      <c r="A88" s="205"/>
      <c r="B88" s="856" t="s">
        <v>1052</v>
      </c>
      <c r="C88" s="857" t="s">
        <v>1051</v>
      </c>
      <c r="D88" s="858"/>
      <c r="E88" s="858"/>
      <c r="F88" s="859"/>
      <c r="G88" s="847" t="s">
        <v>1241</v>
      </c>
      <c r="H88" s="847" t="s">
        <v>1242</v>
      </c>
      <c r="I88" s="860"/>
      <c r="J88" s="860" t="s">
        <v>597</v>
      </c>
      <c r="K88" s="875"/>
      <c r="L88" s="396"/>
      <c r="M88" s="396"/>
      <c r="N88" s="396"/>
      <c r="O88" s="15"/>
      <c r="P88" s="136"/>
      <c r="Q88" s="136"/>
      <c r="R88" s="136"/>
      <c r="S88" s="136"/>
      <c r="T88" s="136"/>
      <c r="U88" s="136"/>
      <c r="V88" s="136"/>
      <c r="W88" s="136"/>
      <c r="X88" s="136"/>
      <c r="Y88" s="136"/>
      <c r="Z88" s="136"/>
      <c r="AA88" s="136"/>
      <c r="AB88" s="136"/>
      <c r="AC88" s="136"/>
      <c r="AD88" s="136"/>
      <c r="AE88" s="136"/>
      <c r="AF88" s="136"/>
      <c r="AG88" s="136"/>
      <c r="AH88" s="136"/>
      <c r="AI88" s="136"/>
      <c r="AJ88" s="136"/>
      <c r="AK88" s="136"/>
      <c r="AL88" s="136"/>
      <c r="AM88" s="136"/>
      <c r="AN88" s="136"/>
      <c r="AO88" s="136"/>
      <c r="AP88" s="136"/>
      <c r="AQ88" s="136"/>
      <c r="AR88" s="136"/>
      <c r="AS88" s="136"/>
      <c r="AT88" s="136"/>
      <c r="AU88" s="136"/>
    </row>
    <row r="89" spans="1:47" s="14" customFormat="1" ht="10.5" x14ac:dyDescent="0.25">
      <c r="A89" s="205"/>
      <c r="B89" s="852" t="s">
        <v>1053</v>
      </c>
      <c r="C89" s="644" t="s">
        <v>1168</v>
      </c>
      <c r="D89" s="644"/>
      <c r="E89" s="644"/>
      <c r="F89" s="644"/>
      <c r="G89" s="293" t="s">
        <v>1243</v>
      </c>
      <c r="H89" s="293" t="s">
        <v>1244</v>
      </c>
      <c r="I89" s="156"/>
      <c r="J89" s="156" t="s">
        <v>1245</v>
      </c>
      <c r="K89" s="875"/>
      <c r="L89" s="396"/>
      <c r="M89" s="396"/>
      <c r="N89" s="396"/>
      <c r="O89" s="15"/>
      <c r="P89" s="136"/>
      <c r="Q89" s="136"/>
      <c r="R89" s="136"/>
      <c r="S89" s="136"/>
      <c r="T89" s="136"/>
      <c r="U89" s="136"/>
      <c r="V89" s="136"/>
      <c r="W89" s="136"/>
      <c r="X89" s="136"/>
      <c r="Y89" s="136"/>
      <c r="Z89" s="136"/>
      <c r="AA89" s="136"/>
      <c r="AB89" s="136"/>
      <c r="AC89" s="136"/>
      <c r="AD89" s="136"/>
      <c r="AE89" s="136"/>
      <c r="AF89" s="136"/>
      <c r="AG89" s="136"/>
      <c r="AH89" s="136"/>
      <c r="AI89" s="136"/>
      <c r="AJ89" s="136"/>
      <c r="AK89" s="136"/>
      <c r="AL89" s="136"/>
      <c r="AM89" s="136"/>
      <c r="AN89" s="136"/>
      <c r="AO89" s="136"/>
      <c r="AP89" s="136"/>
      <c r="AQ89" s="136"/>
      <c r="AR89" s="136"/>
      <c r="AS89" s="136"/>
      <c r="AT89" s="136"/>
      <c r="AU89" s="136"/>
    </row>
    <row r="90" spans="1:47" s="304" customFormat="1" ht="13" customHeight="1" x14ac:dyDescent="0.25">
      <c r="A90" s="879"/>
      <c r="B90" s="864" t="s">
        <v>591</v>
      </c>
      <c r="C90" s="864"/>
      <c r="D90" s="864"/>
      <c r="E90" s="864"/>
      <c r="F90" s="864"/>
      <c r="G90" s="882"/>
      <c r="H90" s="882"/>
      <c r="I90" s="882"/>
      <c r="J90" s="882"/>
      <c r="K90" s="882"/>
      <c r="L90" s="889"/>
      <c r="M90" s="889"/>
      <c r="N90" s="889"/>
      <c r="O90" s="880"/>
      <c r="P90" s="881"/>
      <c r="Q90" s="881"/>
      <c r="R90" s="881"/>
      <c r="S90" s="881"/>
      <c r="T90" s="881"/>
      <c r="U90" s="881"/>
      <c r="V90" s="881"/>
      <c r="W90" s="881"/>
      <c r="X90" s="881"/>
      <c r="Y90" s="881"/>
      <c r="Z90" s="881"/>
      <c r="AA90" s="881"/>
      <c r="AB90" s="881"/>
      <c r="AC90" s="881"/>
      <c r="AD90" s="881"/>
      <c r="AE90" s="881"/>
      <c r="AF90" s="881"/>
      <c r="AG90" s="881"/>
      <c r="AH90" s="881"/>
      <c r="AI90" s="881"/>
      <c r="AJ90" s="881"/>
      <c r="AK90" s="881"/>
      <c r="AL90" s="881"/>
      <c r="AM90" s="881"/>
      <c r="AN90" s="881"/>
      <c r="AO90" s="881"/>
      <c r="AP90" s="881"/>
      <c r="AQ90" s="881"/>
      <c r="AR90" s="881"/>
      <c r="AS90" s="881"/>
      <c r="AT90" s="881"/>
      <c r="AU90" s="881"/>
    </row>
    <row r="91" spans="1:47" s="14" customFormat="1" ht="10.5" x14ac:dyDescent="0.25">
      <c r="A91" s="205"/>
      <c r="B91" s="852" t="s">
        <v>1166</v>
      </c>
      <c r="C91" s="644" t="s">
        <v>1164</v>
      </c>
      <c r="D91" s="644"/>
      <c r="E91" s="644"/>
      <c r="F91" s="644"/>
      <c r="G91" s="293" t="s">
        <v>1228</v>
      </c>
      <c r="H91" s="293" t="s">
        <v>1246</v>
      </c>
      <c r="I91" s="156" t="s">
        <v>1247</v>
      </c>
      <c r="J91" s="156" t="s">
        <v>593</v>
      </c>
      <c r="K91" s="875"/>
      <c r="L91" s="396"/>
      <c r="M91" s="396"/>
      <c r="N91" s="396"/>
      <c r="O91" s="15"/>
      <c r="P91" s="136"/>
      <c r="Q91" s="136"/>
      <c r="R91" s="136"/>
      <c r="S91" s="136"/>
      <c r="T91" s="136"/>
      <c r="U91" s="136"/>
      <c r="V91" s="136"/>
      <c r="W91" s="136"/>
      <c r="X91" s="136"/>
      <c r="Y91" s="136"/>
      <c r="Z91" s="136"/>
      <c r="AA91" s="136"/>
      <c r="AB91" s="136"/>
      <c r="AC91" s="136"/>
      <c r="AD91" s="136"/>
      <c r="AE91" s="136"/>
      <c r="AF91" s="136"/>
      <c r="AG91" s="136"/>
      <c r="AH91" s="136"/>
      <c r="AI91" s="136"/>
      <c r="AJ91" s="136"/>
      <c r="AK91" s="136"/>
      <c r="AL91" s="136"/>
      <c r="AM91" s="136"/>
      <c r="AN91" s="136"/>
      <c r="AO91" s="136"/>
      <c r="AP91" s="136"/>
      <c r="AQ91" s="136"/>
      <c r="AR91" s="136"/>
      <c r="AS91" s="136"/>
      <c r="AT91" s="136"/>
      <c r="AU91" s="136"/>
    </row>
    <row r="92" spans="1:47" s="304" customFormat="1" ht="13" customHeight="1" x14ac:dyDescent="0.25">
      <c r="A92" s="879"/>
      <c r="B92" s="864" t="s">
        <v>1070</v>
      </c>
      <c r="C92" s="864"/>
      <c r="D92" s="864"/>
      <c r="E92" s="864"/>
      <c r="F92" s="864"/>
      <c r="G92" s="882"/>
      <c r="H92" s="882"/>
      <c r="I92" s="882"/>
      <c r="J92" s="882"/>
      <c r="K92" s="882"/>
      <c r="L92" s="889"/>
      <c r="M92" s="889"/>
      <c r="N92" s="889"/>
      <c r="O92" s="880"/>
      <c r="P92" s="881"/>
      <c r="Q92" s="881"/>
      <c r="R92" s="881"/>
      <c r="S92" s="881"/>
      <c r="T92" s="881"/>
      <c r="U92" s="881"/>
      <c r="V92" s="881"/>
      <c r="W92" s="881"/>
      <c r="X92" s="881"/>
      <c r="Y92" s="881"/>
      <c r="Z92" s="881"/>
      <c r="AA92" s="881"/>
      <c r="AB92" s="881"/>
      <c r="AC92" s="881"/>
      <c r="AD92" s="881"/>
      <c r="AE92" s="881"/>
      <c r="AF92" s="881"/>
      <c r="AG92" s="881"/>
      <c r="AH92" s="881"/>
      <c r="AI92" s="881"/>
      <c r="AJ92" s="881"/>
      <c r="AK92" s="881"/>
      <c r="AL92" s="881"/>
      <c r="AM92" s="881"/>
      <c r="AN92" s="881"/>
      <c r="AO92" s="881"/>
      <c r="AP92" s="881"/>
      <c r="AQ92" s="881"/>
      <c r="AR92" s="881"/>
      <c r="AS92" s="881"/>
      <c r="AT92" s="881"/>
      <c r="AU92" s="881"/>
    </row>
    <row r="93" spans="1:47" s="14" customFormat="1" ht="12" x14ac:dyDescent="0.25">
      <c r="A93" s="205"/>
      <c r="B93" s="852" t="s">
        <v>1174</v>
      </c>
      <c r="C93" s="644" t="s">
        <v>1164</v>
      </c>
      <c r="D93" s="644"/>
      <c r="E93" s="644"/>
      <c r="F93" s="644"/>
      <c r="G93" s="293" t="s">
        <v>1228</v>
      </c>
      <c r="H93" s="293" t="s">
        <v>1229</v>
      </c>
      <c r="I93" s="884" t="s">
        <v>1231</v>
      </c>
      <c r="J93" s="156" t="s">
        <v>593</v>
      </c>
      <c r="K93" s="875"/>
      <c r="L93" s="396"/>
      <c r="M93" s="396"/>
      <c r="N93" s="396"/>
      <c r="O93" s="15"/>
      <c r="P93" s="136"/>
      <c r="Q93" s="136"/>
      <c r="R93" s="136"/>
      <c r="S93" s="136"/>
      <c r="T93" s="136"/>
      <c r="U93" s="136"/>
      <c r="V93" s="136"/>
      <c r="W93" s="136"/>
      <c r="X93" s="136"/>
      <c r="Y93" s="136"/>
      <c r="Z93" s="136"/>
      <c r="AA93" s="136"/>
      <c r="AB93" s="136"/>
      <c r="AC93" s="136"/>
      <c r="AD93" s="136"/>
      <c r="AE93" s="136"/>
      <c r="AF93" s="136"/>
      <c r="AG93" s="136"/>
      <c r="AH93" s="136"/>
      <c r="AI93" s="136"/>
      <c r="AJ93" s="136"/>
      <c r="AK93" s="136"/>
      <c r="AL93" s="136"/>
      <c r="AM93" s="136"/>
      <c r="AN93" s="136"/>
      <c r="AO93" s="136"/>
      <c r="AP93" s="136"/>
      <c r="AQ93" s="136"/>
      <c r="AR93" s="136"/>
      <c r="AS93" s="136"/>
      <c r="AT93" s="136"/>
      <c r="AU93" s="136"/>
    </row>
    <row r="94" spans="1:47" s="14" customFormat="1" ht="12" x14ac:dyDescent="0.25">
      <c r="A94" s="205"/>
      <c r="B94" s="852" t="s">
        <v>1175</v>
      </c>
      <c r="C94" s="644" t="s">
        <v>1112</v>
      </c>
      <c r="D94" s="644"/>
      <c r="E94" s="644"/>
      <c r="F94" s="644"/>
      <c r="G94" s="293" t="s">
        <v>1240</v>
      </c>
      <c r="H94" s="293" t="s">
        <v>1248</v>
      </c>
      <c r="I94" s="884" t="s">
        <v>1231</v>
      </c>
      <c r="J94" s="156" t="s">
        <v>593</v>
      </c>
      <c r="K94" s="875"/>
      <c r="L94" s="396"/>
      <c r="M94" s="396"/>
      <c r="N94" s="396"/>
      <c r="O94" s="15"/>
      <c r="P94" s="136"/>
      <c r="Q94" s="136"/>
      <c r="R94" s="136"/>
      <c r="S94" s="136"/>
      <c r="T94" s="136"/>
      <c r="U94" s="136"/>
      <c r="V94" s="136"/>
      <c r="W94" s="136"/>
      <c r="X94" s="136"/>
      <c r="Y94" s="136"/>
      <c r="Z94" s="136"/>
      <c r="AA94" s="136"/>
      <c r="AB94" s="136"/>
      <c r="AC94" s="136"/>
      <c r="AD94" s="136"/>
      <c r="AE94" s="136"/>
      <c r="AF94" s="136"/>
      <c r="AG94" s="136"/>
      <c r="AH94" s="136"/>
      <c r="AI94" s="136"/>
      <c r="AJ94" s="136"/>
      <c r="AK94" s="136"/>
      <c r="AL94" s="136"/>
      <c r="AM94" s="136"/>
      <c r="AN94" s="136"/>
      <c r="AO94" s="136"/>
      <c r="AP94" s="136"/>
      <c r="AQ94" s="136"/>
      <c r="AR94" s="136"/>
      <c r="AS94" s="136"/>
      <c r="AT94" s="136"/>
      <c r="AU94" s="136"/>
    </row>
    <row r="95" spans="1:47" s="14" customFormat="1" ht="12" x14ac:dyDescent="0.25">
      <c r="A95" s="205"/>
      <c r="B95" s="852" t="s">
        <v>1176</v>
      </c>
      <c r="C95" s="644" t="s">
        <v>1165</v>
      </c>
      <c r="D95" s="644"/>
      <c r="E95" s="644"/>
      <c r="F95" s="644"/>
      <c r="G95" s="293" t="s">
        <v>1249</v>
      </c>
      <c r="H95" s="293" t="s">
        <v>1250</v>
      </c>
      <c r="I95" s="884" t="s">
        <v>1231</v>
      </c>
      <c r="J95" s="156" t="s">
        <v>593</v>
      </c>
      <c r="K95" s="875"/>
      <c r="L95" s="396"/>
      <c r="M95" s="396"/>
      <c r="N95" s="396"/>
      <c r="O95" s="15"/>
      <c r="P95" s="136"/>
      <c r="Q95" s="136"/>
      <c r="R95" s="136"/>
      <c r="S95" s="136"/>
      <c r="T95" s="136"/>
      <c r="U95" s="136"/>
      <c r="V95" s="136"/>
      <c r="W95" s="136"/>
      <c r="X95" s="136"/>
      <c r="Y95" s="136"/>
      <c r="Z95" s="136"/>
      <c r="AA95" s="136"/>
      <c r="AB95" s="136"/>
      <c r="AC95" s="136"/>
      <c r="AD95" s="136"/>
      <c r="AE95" s="136"/>
      <c r="AF95" s="136"/>
      <c r="AG95" s="136"/>
      <c r="AH95" s="136"/>
      <c r="AI95" s="136"/>
      <c r="AJ95" s="136"/>
      <c r="AK95" s="136"/>
      <c r="AL95" s="136"/>
      <c r="AM95" s="136"/>
      <c r="AN95" s="136"/>
      <c r="AO95" s="136"/>
      <c r="AP95" s="136"/>
      <c r="AQ95" s="136"/>
      <c r="AR95" s="136"/>
      <c r="AS95" s="136"/>
      <c r="AT95" s="136"/>
      <c r="AU95" s="136"/>
    </row>
    <row r="96" spans="1:47" s="304" customFormat="1" ht="13" customHeight="1" x14ac:dyDescent="0.25">
      <c r="A96" s="879"/>
      <c r="B96" s="864" t="s">
        <v>1074</v>
      </c>
      <c r="C96" s="864"/>
      <c r="D96" s="864"/>
      <c r="E96" s="864"/>
      <c r="F96" s="864"/>
      <c r="G96" s="882"/>
      <c r="H96" s="882"/>
      <c r="I96" s="882"/>
      <c r="J96" s="882"/>
      <c r="K96" s="882"/>
      <c r="L96" s="889"/>
      <c r="M96" s="889"/>
      <c r="N96" s="889"/>
      <c r="O96" s="880"/>
      <c r="P96" s="881"/>
      <c r="Q96" s="881"/>
      <c r="R96" s="881"/>
      <c r="S96" s="881"/>
      <c r="T96" s="881"/>
      <c r="U96" s="881"/>
      <c r="V96" s="881"/>
      <c r="W96" s="881"/>
      <c r="X96" s="881"/>
      <c r="Y96" s="881"/>
      <c r="Z96" s="881"/>
      <c r="AA96" s="881"/>
      <c r="AB96" s="881"/>
      <c r="AC96" s="881"/>
      <c r="AD96" s="881"/>
      <c r="AE96" s="881"/>
      <c r="AF96" s="881"/>
      <c r="AG96" s="881"/>
      <c r="AH96" s="881"/>
      <c r="AI96" s="881"/>
      <c r="AJ96" s="881"/>
      <c r="AK96" s="881"/>
      <c r="AL96" s="881"/>
      <c r="AM96" s="881"/>
      <c r="AN96" s="881"/>
      <c r="AO96" s="881"/>
      <c r="AP96" s="881"/>
      <c r="AQ96" s="881"/>
      <c r="AR96" s="881"/>
      <c r="AS96" s="881"/>
      <c r="AT96" s="881"/>
      <c r="AU96" s="881"/>
    </row>
    <row r="97" spans="1:47" s="14" customFormat="1" ht="10.5" x14ac:dyDescent="0.25">
      <c r="A97" s="205"/>
      <c r="B97" s="852" t="s">
        <v>1177</v>
      </c>
      <c r="C97" s="644" t="s">
        <v>1164</v>
      </c>
      <c r="D97" s="644"/>
      <c r="E97" s="644"/>
      <c r="F97" s="644"/>
      <c r="G97" s="293" t="s">
        <v>1232</v>
      </c>
      <c r="H97" s="293" t="s">
        <v>1251</v>
      </c>
      <c r="I97" s="156" t="s">
        <v>1209</v>
      </c>
      <c r="J97" s="156" t="s">
        <v>593</v>
      </c>
      <c r="K97" s="875"/>
      <c r="L97" s="396"/>
      <c r="M97" s="396"/>
      <c r="N97" s="396"/>
      <c r="O97" s="15"/>
      <c r="P97" s="136"/>
      <c r="Q97" s="136"/>
      <c r="R97" s="136"/>
      <c r="S97" s="136"/>
      <c r="T97" s="136"/>
      <c r="U97" s="136"/>
      <c r="V97" s="136"/>
      <c r="W97" s="136"/>
      <c r="X97" s="136"/>
      <c r="Y97" s="136"/>
      <c r="Z97" s="136"/>
      <c r="AA97" s="136"/>
      <c r="AB97" s="136"/>
      <c r="AC97" s="136"/>
      <c r="AD97" s="136"/>
      <c r="AE97" s="136"/>
      <c r="AF97" s="136"/>
      <c r="AG97" s="136"/>
      <c r="AH97" s="136"/>
      <c r="AI97" s="136"/>
      <c r="AJ97" s="136"/>
      <c r="AK97" s="136"/>
      <c r="AL97" s="136"/>
      <c r="AM97" s="136"/>
      <c r="AN97" s="136"/>
      <c r="AO97" s="136"/>
      <c r="AP97" s="136"/>
      <c r="AQ97" s="136"/>
      <c r="AR97" s="136"/>
      <c r="AS97" s="136"/>
      <c r="AT97" s="136"/>
      <c r="AU97" s="136"/>
    </row>
    <row r="98" spans="1:47" s="14" customFormat="1" ht="10.5" x14ac:dyDescent="0.25">
      <c r="A98" s="205"/>
      <c r="B98" s="852" t="s">
        <v>1178</v>
      </c>
      <c r="C98" s="644" t="s">
        <v>1165</v>
      </c>
      <c r="D98" s="644"/>
      <c r="E98" s="644"/>
      <c r="F98" s="644"/>
      <c r="G98" s="293" t="s">
        <v>1249</v>
      </c>
      <c r="H98" s="293" t="s">
        <v>1250</v>
      </c>
      <c r="I98" s="156" t="s">
        <v>1209</v>
      </c>
      <c r="J98" s="156" t="s">
        <v>593</v>
      </c>
      <c r="K98" s="875"/>
      <c r="L98" s="396"/>
      <c r="M98" s="396"/>
      <c r="N98" s="396"/>
      <c r="O98" s="15"/>
      <c r="P98" s="136"/>
      <c r="Q98" s="136"/>
      <c r="R98" s="136"/>
      <c r="S98" s="136"/>
      <c r="T98" s="136"/>
      <c r="U98" s="136"/>
      <c r="V98" s="136"/>
      <c r="W98" s="136"/>
      <c r="X98" s="136"/>
      <c r="Y98" s="136"/>
      <c r="Z98" s="136"/>
      <c r="AA98" s="136"/>
      <c r="AB98" s="136"/>
      <c r="AC98" s="136"/>
      <c r="AD98" s="136"/>
      <c r="AE98" s="136"/>
      <c r="AF98" s="136"/>
      <c r="AG98" s="136"/>
      <c r="AH98" s="136"/>
      <c r="AI98" s="136"/>
      <c r="AJ98" s="136"/>
      <c r="AK98" s="136"/>
      <c r="AL98" s="136"/>
      <c r="AM98" s="136"/>
      <c r="AN98" s="136"/>
      <c r="AO98" s="136"/>
      <c r="AP98" s="136"/>
      <c r="AQ98" s="136"/>
      <c r="AR98" s="136"/>
      <c r="AS98" s="136"/>
      <c r="AT98" s="136"/>
      <c r="AU98" s="136"/>
    </row>
    <row r="99" spans="1:47" s="304" customFormat="1" ht="13" customHeight="1" x14ac:dyDescent="0.25">
      <c r="A99" s="879"/>
      <c r="B99" s="864" t="s">
        <v>1079</v>
      </c>
      <c r="C99" s="864"/>
      <c r="D99" s="864"/>
      <c r="E99" s="864"/>
      <c r="F99" s="864"/>
      <c r="G99" s="882"/>
      <c r="H99" s="882"/>
      <c r="I99" s="882"/>
      <c r="J99" s="882"/>
      <c r="K99" s="882"/>
      <c r="L99" s="889"/>
      <c r="M99" s="889"/>
      <c r="N99" s="889"/>
      <c r="O99" s="880"/>
      <c r="P99" s="881"/>
      <c r="Q99" s="881"/>
      <c r="R99" s="881"/>
      <c r="S99" s="881"/>
      <c r="T99" s="881"/>
      <c r="U99" s="881"/>
      <c r="V99" s="881"/>
      <c r="W99" s="881"/>
      <c r="X99" s="881"/>
      <c r="Y99" s="881"/>
      <c r="Z99" s="881"/>
      <c r="AA99" s="881"/>
      <c r="AB99" s="881"/>
      <c r="AC99" s="881"/>
      <c r="AD99" s="881"/>
      <c r="AE99" s="881"/>
      <c r="AF99" s="881"/>
      <c r="AG99" s="881"/>
      <c r="AH99" s="881"/>
      <c r="AI99" s="881"/>
      <c r="AJ99" s="881"/>
      <c r="AK99" s="881"/>
      <c r="AL99" s="881"/>
      <c r="AM99" s="881"/>
      <c r="AN99" s="881"/>
      <c r="AO99" s="881"/>
      <c r="AP99" s="881"/>
      <c r="AQ99" s="881"/>
      <c r="AR99" s="881"/>
      <c r="AS99" s="881"/>
      <c r="AT99" s="881"/>
      <c r="AU99" s="881"/>
    </row>
    <row r="100" spans="1:47" s="14" customFormat="1" ht="10.5" x14ac:dyDescent="0.25">
      <c r="A100" s="205"/>
      <c r="B100" s="852" t="s">
        <v>1179</v>
      </c>
      <c r="C100" s="644" t="s">
        <v>1164</v>
      </c>
      <c r="D100" s="644"/>
      <c r="E100" s="644"/>
      <c r="F100" s="644"/>
      <c r="G100" s="293" t="s">
        <v>1216</v>
      </c>
      <c r="H100" s="293" t="s">
        <v>1252</v>
      </c>
      <c r="I100" s="156" t="s">
        <v>1212</v>
      </c>
      <c r="J100" s="156" t="s">
        <v>593</v>
      </c>
      <c r="K100" s="875"/>
      <c r="L100" s="396"/>
      <c r="M100" s="396"/>
      <c r="N100" s="396"/>
      <c r="O100" s="15"/>
      <c r="P100" s="136"/>
      <c r="Q100" s="136"/>
      <c r="R100" s="136"/>
      <c r="S100" s="136"/>
      <c r="T100" s="136"/>
      <c r="U100" s="136"/>
      <c r="V100" s="136"/>
      <c r="W100" s="136"/>
      <c r="X100" s="136"/>
      <c r="Y100" s="136"/>
      <c r="Z100" s="136"/>
      <c r="AA100" s="136"/>
      <c r="AB100" s="136"/>
      <c r="AC100" s="136"/>
      <c r="AD100" s="136"/>
      <c r="AE100" s="136"/>
      <c r="AF100" s="136"/>
      <c r="AG100" s="136"/>
      <c r="AH100" s="136"/>
      <c r="AI100" s="136"/>
      <c r="AJ100" s="136"/>
      <c r="AK100" s="136"/>
      <c r="AL100" s="136"/>
      <c r="AM100" s="136"/>
      <c r="AN100" s="136"/>
      <c r="AO100" s="136"/>
      <c r="AP100" s="136"/>
      <c r="AQ100" s="136"/>
      <c r="AR100" s="136"/>
      <c r="AS100" s="136"/>
      <c r="AT100" s="136"/>
      <c r="AU100" s="136"/>
    </row>
    <row r="101" spans="1:47" s="304" customFormat="1" ht="13" customHeight="1" x14ac:dyDescent="0.25">
      <c r="A101" s="879"/>
      <c r="B101" s="864" t="s">
        <v>1169</v>
      </c>
      <c r="C101" s="864"/>
      <c r="D101" s="864"/>
      <c r="E101" s="864"/>
      <c r="F101" s="864"/>
      <c r="G101" s="882"/>
      <c r="H101" s="882"/>
      <c r="I101" s="882"/>
      <c r="J101" s="882"/>
      <c r="K101" s="882"/>
      <c r="L101" s="889"/>
      <c r="M101" s="889"/>
      <c r="N101" s="889"/>
      <c r="O101" s="880"/>
      <c r="P101" s="881"/>
      <c r="Q101" s="881"/>
      <c r="R101" s="881"/>
      <c r="S101" s="881"/>
      <c r="T101" s="881"/>
      <c r="U101" s="881"/>
      <c r="V101" s="881"/>
      <c r="W101" s="881"/>
      <c r="X101" s="881"/>
      <c r="Y101" s="881"/>
      <c r="Z101" s="881"/>
      <c r="AA101" s="881"/>
      <c r="AB101" s="881"/>
      <c r="AC101" s="881"/>
      <c r="AD101" s="881"/>
      <c r="AE101" s="881"/>
      <c r="AF101" s="881"/>
      <c r="AG101" s="881"/>
      <c r="AH101" s="881"/>
      <c r="AI101" s="881"/>
      <c r="AJ101" s="881"/>
      <c r="AK101" s="881"/>
      <c r="AL101" s="881"/>
      <c r="AM101" s="881"/>
      <c r="AN101" s="881"/>
      <c r="AO101" s="881"/>
      <c r="AP101" s="881"/>
      <c r="AQ101" s="881"/>
      <c r="AR101" s="881"/>
      <c r="AS101" s="881"/>
      <c r="AT101" s="881"/>
      <c r="AU101" s="881"/>
    </row>
    <row r="102" spans="1:47" s="14" customFormat="1" ht="10.5" x14ac:dyDescent="0.25">
      <c r="A102" s="205"/>
      <c r="B102" s="852" t="s">
        <v>1180</v>
      </c>
      <c r="C102" s="644" t="s">
        <v>1170</v>
      </c>
      <c r="D102" s="644"/>
      <c r="E102" s="644"/>
      <c r="F102" s="644"/>
      <c r="G102" s="293" t="s">
        <v>1242</v>
      </c>
      <c r="H102" s="293" t="s">
        <v>1253</v>
      </c>
      <c r="I102" s="156" t="s">
        <v>1220</v>
      </c>
      <c r="J102" s="156" t="s">
        <v>590</v>
      </c>
      <c r="K102" s="875"/>
      <c r="L102" s="396"/>
      <c r="M102" s="396"/>
      <c r="N102" s="396"/>
      <c r="O102" s="15"/>
      <c r="P102" s="136"/>
      <c r="Q102" s="136"/>
      <c r="R102" s="136"/>
      <c r="S102" s="136"/>
      <c r="T102" s="136"/>
      <c r="U102" s="136"/>
      <c r="V102" s="136"/>
      <c r="W102" s="136"/>
      <c r="X102" s="136"/>
      <c r="Y102" s="136"/>
      <c r="Z102" s="136"/>
      <c r="AA102" s="136"/>
      <c r="AB102" s="136"/>
      <c r="AC102" s="136"/>
      <c r="AD102" s="136"/>
      <c r="AE102" s="136"/>
      <c r="AF102" s="136"/>
      <c r="AG102" s="136"/>
      <c r="AH102" s="136"/>
      <c r="AI102" s="136"/>
      <c r="AJ102" s="136"/>
      <c r="AK102" s="136"/>
      <c r="AL102" s="136"/>
      <c r="AM102" s="136"/>
      <c r="AN102" s="136"/>
      <c r="AO102" s="136"/>
      <c r="AP102" s="136"/>
      <c r="AQ102" s="136"/>
      <c r="AR102" s="136"/>
      <c r="AS102" s="136"/>
      <c r="AT102" s="136"/>
      <c r="AU102" s="136"/>
    </row>
    <row r="103" spans="1:47" s="14" customFormat="1" ht="10.5" x14ac:dyDescent="0.25">
      <c r="A103" s="205"/>
      <c r="B103" s="852" t="s">
        <v>1181</v>
      </c>
      <c r="C103" s="644" t="s">
        <v>1171</v>
      </c>
      <c r="D103" s="644"/>
      <c r="E103" s="644"/>
      <c r="F103" s="644"/>
      <c r="G103" s="293" t="s">
        <v>1242</v>
      </c>
      <c r="H103" s="293" t="s">
        <v>1253</v>
      </c>
      <c r="I103" s="156" t="s">
        <v>1220</v>
      </c>
      <c r="J103" s="156" t="s">
        <v>590</v>
      </c>
      <c r="K103" s="875"/>
      <c r="L103" s="396"/>
      <c r="M103" s="396"/>
      <c r="N103" s="396"/>
      <c r="O103" s="15"/>
      <c r="P103" s="136"/>
      <c r="Q103" s="136"/>
      <c r="R103" s="136"/>
      <c r="S103" s="136"/>
      <c r="T103" s="136"/>
      <c r="U103" s="136"/>
      <c r="V103" s="136"/>
      <c r="W103" s="136"/>
      <c r="X103" s="136"/>
      <c r="Y103" s="136"/>
      <c r="Z103" s="136"/>
      <c r="AA103" s="136"/>
      <c r="AB103" s="136"/>
      <c r="AC103" s="136"/>
      <c r="AD103" s="136"/>
      <c r="AE103" s="136"/>
      <c r="AF103" s="136"/>
      <c r="AG103" s="136"/>
      <c r="AH103" s="136"/>
      <c r="AI103" s="136"/>
      <c r="AJ103" s="136"/>
      <c r="AK103" s="136"/>
      <c r="AL103" s="136"/>
      <c r="AM103" s="136"/>
      <c r="AN103" s="136"/>
      <c r="AO103" s="136"/>
      <c r="AP103" s="136"/>
      <c r="AQ103" s="136"/>
      <c r="AR103" s="136"/>
      <c r="AS103" s="136"/>
      <c r="AT103" s="136"/>
      <c r="AU103" s="136"/>
    </row>
    <row r="104" spans="1:47" s="14" customFormat="1" ht="10.5" x14ac:dyDescent="0.25">
      <c r="A104" s="205"/>
      <c r="B104" s="852" t="s">
        <v>1182</v>
      </c>
      <c r="C104" s="644" t="s">
        <v>1172</v>
      </c>
      <c r="D104" s="644"/>
      <c r="E104" s="644"/>
      <c r="F104" s="644"/>
      <c r="G104" s="293" t="s">
        <v>1242</v>
      </c>
      <c r="H104" s="293" t="s">
        <v>1253</v>
      </c>
      <c r="I104" s="156" t="s">
        <v>1220</v>
      </c>
      <c r="J104" s="156" t="s">
        <v>590</v>
      </c>
      <c r="K104" s="875"/>
      <c r="L104" s="396"/>
      <c r="M104" s="396"/>
      <c r="N104" s="396"/>
      <c r="O104" s="15"/>
      <c r="P104" s="136"/>
      <c r="Q104" s="136"/>
      <c r="R104" s="136"/>
      <c r="S104" s="136"/>
      <c r="T104" s="136"/>
      <c r="U104" s="136"/>
      <c r="V104" s="136"/>
      <c r="W104" s="136"/>
      <c r="X104" s="136"/>
      <c r="Y104" s="136"/>
      <c r="Z104" s="136"/>
      <c r="AA104" s="136"/>
      <c r="AB104" s="136"/>
      <c r="AC104" s="136"/>
      <c r="AD104" s="136"/>
      <c r="AE104" s="136"/>
      <c r="AF104" s="136"/>
      <c r="AG104" s="136"/>
      <c r="AH104" s="136"/>
      <c r="AI104" s="136"/>
      <c r="AJ104" s="136"/>
      <c r="AK104" s="136"/>
      <c r="AL104" s="136"/>
      <c r="AM104" s="136"/>
      <c r="AN104" s="136"/>
      <c r="AO104" s="136"/>
      <c r="AP104" s="136"/>
      <c r="AQ104" s="136"/>
      <c r="AR104" s="136"/>
      <c r="AS104" s="136"/>
      <c r="AT104" s="136"/>
      <c r="AU104" s="136"/>
    </row>
    <row r="105" spans="1:47" s="14" customFormat="1" ht="10.5" x14ac:dyDescent="0.25">
      <c r="A105" s="205"/>
      <c r="B105" s="852" t="s">
        <v>1183</v>
      </c>
      <c r="C105" s="644" t="s">
        <v>1054</v>
      </c>
      <c r="D105" s="644"/>
      <c r="E105" s="644"/>
      <c r="F105" s="644"/>
      <c r="G105" s="293" t="s">
        <v>1253</v>
      </c>
      <c r="H105" s="293" t="s">
        <v>1248</v>
      </c>
      <c r="I105" s="156" t="s">
        <v>1212</v>
      </c>
      <c r="J105" s="156" t="s">
        <v>593</v>
      </c>
      <c r="K105" s="875"/>
      <c r="L105" s="396"/>
      <c r="M105" s="396"/>
      <c r="N105" s="396"/>
      <c r="O105" s="15"/>
      <c r="P105" s="136"/>
      <c r="Q105" s="136"/>
      <c r="R105" s="136"/>
      <c r="S105" s="136"/>
      <c r="T105" s="136"/>
      <c r="U105" s="136"/>
      <c r="V105" s="136"/>
      <c r="W105" s="136"/>
      <c r="X105" s="136"/>
      <c r="Y105" s="136"/>
      <c r="Z105" s="136"/>
      <c r="AA105" s="136"/>
      <c r="AB105" s="136"/>
      <c r="AC105" s="136"/>
      <c r="AD105" s="136"/>
      <c r="AE105" s="136"/>
      <c r="AF105" s="136"/>
      <c r="AG105" s="136"/>
      <c r="AH105" s="136"/>
      <c r="AI105" s="136"/>
      <c r="AJ105" s="136"/>
      <c r="AK105" s="136"/>
      <c r="AL105" s="136"/>
      <c r="AM105" s="136"/>
      <c r="AN105" s="136"/>
      <c r="AO105" s="136"/>
      <c r="AP105" s="136"/>
      <c r="AQ105" s="136"/>
      <c r="AR105" s="136"/>
      <c r="AS105" s="136"/>
      <c r="AT105" s="136"/>
      <c r="AU105" s="136"/>
    </row>
    <row r="106" spans="1:47" s="14" customFormat="1" ht="10.5" x14ac:dyDescent="0.25">
      <c r="A106" s="205"/>
      <c r="B106" s="852" t="s">
        <v>1184</v>
      </c>
      <c r="C106" s="644" t="s">
        <v>1173</v>
      </c>
      <c r="D106" s="644"/>
      <c r="E106" s="644"/>
      <c r="F106" s="644"/>
      <c r="G106" s="293" t="s">
        <v>1253</v>
      </c>
      <c r="H106" s="293" t="s">
        <v>1248</v>
      </c>
      <c r="I106" s="156" t="s">
        <v>1212</v>
      </c>
      <c r="J106" s="156" t="s">
        <v>593</v>
      </c>
      <c r="K106" s="875"/>
      <c r="L106" s="396"/>
      <c r="M106" s="396"/>
      <c r="N106" s="396"/>
      <c r="O106" s="15"/>
      <c r="P106" s="136"/>
      <c r="Q106" s="136"/>
      <c r="R106" s="136"/>
      <c r="S106" s="136"/>
      <c r="T106" s="136"/>
      <c r="U106" s="136"/>
      <c r="V106" s="136"/>
      <c r="W106" s="136"/>
      <c r="X106" s="136"/>
      <c r="Y106" s="136"/>
      <c r="Z106" s="136"/>
      <c r="AA106" s="136"/>
      <c r="AB106" s="136"/>
      <c r="AC106" s="136"/>
      <c r="AD106" s="136"/>
      <c r="AE106" s="136"/>
      <c r="AF106" s="136"/>
      <c r="AG106" s="136"/>
      <c r="AH106" s="136"/>
      <c r="AI106" s="136"/>
      <c r="AJ106" s="136"/>
      <c r="AK106" s="136"/>
      <c r="AL106" s="136"/>
      <c r="AM106" s="136"/>
      <c r="AN106" s="136"/>
      <c r="AO106" s="136"/>
      <c r="AP106" s="136"/>
      <c r="AQ106" s="136"/>
      <c r="AR106" s="136"/>
      <c r="AS106" s="136"/>
      <c r="AT106" s="136"/>
      <c r="AU106" s="136"/>
    </row>
    <row r="107" spans="1:47" s="14" customFormat="1" ht="13" x14ac:dyDescent="0.25">
      <c r="A107" s="205"/>
      <c r="B107" s="837" t="s">
        <v>1055</v>
      </c>
      <c r="C107" s="838"/>
      <c r="D107" s="838"/>
      <c r="E107" s="838"/>
      <c r="F107" s="838"/>
      <c r="G107" s="838"/>
      <c r="H107" s="838"/>
      <c r="I107" s="838"/>
      <c r="J107" s="838"/>
      <c r="K107" s="838"/>
      <c r="L107" s="838"/>
      <c r="M107" s="838"/>
      <c r="N107" s="838"/>
      <c r="O107" s="15"/>
      <c r="P107" s="136"/>
      <c r="Q107" s="136"/>
      <c r="R107" s="136"/>
      <c r="S107" s="136"/>
      <c r="T107" s="136"/>
      <c r="U107" s="136"/>
      <c r="V107" s="136"/>
      <c r="W107" s="136"/>
      <c r="X107" s="136"/>
      <c r="Y107" s="136"/>
      <c r="Z107" s="136"/>
      <c r="AA107" s="136"/>
      <c r="AB107" s="136"/>
      <c r="AC107" s="136"/>
      <c r="AD107" s="136"/>
      <c r="AE107" s="136"/>
      <c r="AF107" s="136"/>
      <c r="AG107" s="136"/>
      <c r="AH107" s="136"/>
      <c r="AI107" s="136"/>
      <c r="AJ107" s="136"/>
      <c r="AK107" s="136"/>
      <c r="AL107" s="136"/>
      <c r="AM107" s="136"/>
      <c r="AN107" s="136"/>
      <c r="AO107" s="136"/>
      <c r="AP107" s="136"/>
      <c r="AQ107" s="136"/>
      <c r="AR107" s="136"/>
      <c r="AS107" s="136"/>
      <c r="AT107" s="136"/>
      <c r="AU107" s="136"/>
    </row>
    <row r="108" spans="1:47" s="14" customFormat="1" ht="12" customHeight="1" x14ac:dyDescent="0.25">
      <c r="A108" s="205"/>
      <c r="B108" s="861" t="s">
        <v>1056</v>
      </c>
      <c r="C108" s="297" t="s">
        <v>607</v>
      </c>
      <c r="D108" s="297"/>
      <c r="E108" s="298"/>
      <c r="F108" s="299"/>
      <c r="G108" s="293" t="s">
        <v>1238</v>
      </c>
      <c r="H108" s="293" t="s">
        <v>1242</v>
      </c>
      <c r="I108" s="294" t="s">
        <v>1038</v>
      </c>
      <c r="J108" s="162" t="s">
        <v>593</v>
      </c>
      <c r="K108" s="862"/>
      <c r="L108" s="862"/>
      <c r="M108" s="862"/>
      <c r="N108" s="397"/>
      <c r="O108" s="15"/>
      <c r="P108" s="136"/>
      <c r="Q108" s="136"/>
      <c r="R108" s="136"/>
      <c r="S108" s="136"/>
      <c r="T108" s="136"/>
      <c r="U108" s="136"/>
      <c r="V108" s="136"/>
      <c r="W108" s="136"/>
      <c r="X108" s="136"/>
      <c r="Y108" s="136"/>
      <c r="Z108" s="136"/>
      <c r="AA108" s="136"/>
      <c r="AB108" s="136"/>
      <c r="AC108" s="136"/>
      <c r="AD108" s="136"/>
      <c r="AE108" s="136"/>
      <c r="AF108" s="136"/>
      <c r="AG108" s="136"/>
      <c r="AH108" s="136"/>
      <c r="AI108" s="136"/>
      <c r="AJ108" s="136"/>
      <c r="AK108" s="136"/>
      <c r="AL108" s="136"/>
      <c r="AM108" s="136"/>
      <c r="AN108" s="136"/>
      <c r="AO108" s="136"/>
      <c r="AP108" s="136"/>
      <c r="AQ108" s="136"/>
      <c r="AR108" s="136"/>
      <c r="AS108" s="136"/>
      <c r="AT108" s="136"/>
      <c r="AU108" s="136"/>
    </row>
    <row r="109" spans="1:47" s="14" customFormat="1" ht="11.5" customHeight="1" x14ac:dyDescent="0.25">
      <c r="A109" s="205"/>
      <c r="B109" s="863" t="s">
        <v>1057</v>
      </c>
      <c r="C109" s="297" t="s">
        <v>609</v>
      </c>
      <c r="D109" s="297"/>
      <c r="E109" s="298"/>
      <c r="F109" s="299"/>
      <c r="G109" s="293" t="s">
        <v>1242</v>
      </c>
      <c r="H109" s="293" t="s">
        <v>1253</v>
      </c>
      <c r="I109" s="294" t="s">
        <v>1038</v>
      </c>
      <c r="J109" s="156" t="s">
        <v>593</v>
      </c>
      <c r="K109" s="396"/>
      <c r="L109" s="396"/>
      <c r="M109" s="396"/>
      <c r="N109" s="397"/>
      <c r="O109" s="15"/>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row>
    <row r="110" spans="1:47" s="14" customFormat="1" ht="11.25" customHeight="1" x14ac:dyDescent="0.25">
      <c r="A110" s="205"/>
      <c r="B110" s="863" t="s">
        <v>1058</v>
      </c>
      <c r="C110" s="297" t="s">
        <v>611</v>
      </c>
      <c r="D110" s="297"/>
      <c r="E110" s="297"/>
      <c r="F110" s="300"/>
      <c r="G110" s="293" t="s">
        <v>1253</v>
      </c>
      <c r="H110" s="293" t="s">
        <v>1254</v>
      </c>
      <c r="I110" s="294" t="s">
        <v>1038</v>
      </c>
      <c r="J110" s="156" t="s">
        <v>593</v>
      </c>
      <c r="K110" s="396"/>
      <c r="L110" s="396"/>
      <c r="M110" s="396"/>
      <c r="N110" s="397"/>
      <c r="O110" s="15"/>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row>
    <row r="111" spans="1:47" s="14" customFormat="1" ht="10.5" customHeight="1" x14ac:dyDescent="0.25">
      <c r="A111" s="205"/>
      <c r="B111" s="863" t="s">
        <v>1059</v>
      </c>
      <c r="C111" s="297" t="s">
        <v>613</v>
      </c>
      <c r="D111" s="297"/>
      <c r="E111" s="297"/>
      <c r="F111" s="298"/>
      <c r="G111" s="293" t="s">
        <v>1254</v>
      </c>
      <c r="H111" s="293" t="s">
        <v>1255</v>
      </c>
      <c r="I111" s="294" t="s">
        <v>1038</v>
      </c>
      <c r="J111" s="156" t="s">
        <v>593</v>
      </c>
      <c r="K111" s="396"/>
      <c r="L111" s="396"/>
      <c r="M111" s="396"/>
      <c r="N111" s="397"/>
      <c r="O111" s="15"/>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row>
    <row r="112" spans="1:47" ht="15.5" x14ac:dyDescent="0.35">
      <c r="A112" s="157"/>
      <c r="B112" s="664" t="s">
        <v>528</v>
      </c>
      <c r="C112" s="665"/>
      <c r="D112" s="665"/>
      <c r="E112" s="665"/>
      <c r="F112" s="665"/>
      <c r="G112" s="665"/>
      <c r="H112" s="665"/>
      <c r="I112" s="665"/>
      <c r="J112" s="665"/>
      <c r="K112" s="665"/>
      <c r="L112" s="665"/>
      <c r="M112" s="665"/>
      <c r="N112" s="666"/>
      <c r="O112" s="9"/>
    </row>
    <row r="113" spans="1:47" s="1" customFormat="1" x14ac:dyDescent="0.35">
      <c r="A113" s="157"/>
      <c r="B113" s="676" t="s">
        <v>615</v>
      </c>
      <c r="C113" s="677"/>
      <c r="D113" s="677"/>
      <c r="E113" s="677"/>
      <c r="F113" s="677"/>
      <c r="G113" s="677"/>
      <c r="H113" s="677"/>
      <c r="I113" s="677"/>
      <c r="J113" s="677"/>
      <c r="K113" s="677"/>
      <c r="L113" s="677"/>
      <c r="M113" s="677"/>
      <c r="N113" s="678"/>
      <c r="O113" s="17"/>
      <c r="P113" s="134"/>
      <c r="Q113" s="134"/>
      <c r="R113" s="134"/>
      <c r="S113" s="134"/>
      <c r="T113" s="134"/>
      <c r="U113" s="134"/>
      <c r="V113" s="134"/>
      <c r="W113" s="134"/>
      <c r="X113" s="134"/>
      <c r="Y113" s="134"/>
      <c r="Z113" s="134"/>
      <c r="AA113" s="134"/>
      <c r="AB113" s="134"/>
      <c r="AC113" s="134"/>
      <c r="AD113" s="134"/>
      <c r="AE113" s="134"/>
      <c r="AF113" s="134"/>
      <c r="AG113" s="134"/>
      <c r="AH113" s="134"/>
      <c r="AI113" s="134"/>
      <c r="AJ113" s="134"/>
      <c r="AK113" s="134"/>
      <c r="AL113" s="134"/>
      <c r="AM113" s="134"/>
      <c r="AN113" s="134"/>
      <c r="AO113" s="134"/>
      <c r="AP113" s="134"/>
      <c r="AQ113" s="134"/>
      <c r="AR113" s="134"/>
      <c r="AS113" s="134"/>
      <c r="AT113" s="134"/>
      <c r="AU113" s="134"/>
    </row>
    <row r="114" spans="1:47" s="1" customFormat="1" x14ac:dyDescent="0.35">
      <c r="A114" s="157"/>
      <c r="B114" s="679"/>
      <c r="C114" s="677"/>
      <c r="D114" s="677"/>
      <c r="E114" s="677"/>
      <c r="F114" s="677"/>
      <c r="G114" s="677"/>
      <c r="H114" s="677"/>
      <c r="I114" s="677"/>
      <c r="J114" s="677"/>
      <c r="K114" s="677"/>
      <c r="L114" s="677"/>
      <c r="M114" s="677"/>
      <c r="N114" s="678"/>
      <c r="O114" s="10"/>
      <c r="P114" s="134"/>
      <c r="Q114" s="134"/>
      <c r="R114" s="134"/>
      <c r="S114" s="134"/>
      <c r="T114" s="134"/>
      <c r="U114" s="134"/>
      <c r="V114" s="134"/>
      <c r="W114" s="134"/>
      <c r="X114" s="134"/>
      <c r="Y114" s="134"/>
      <c r="Z114" s="134"/>
      <c r="AA114" s="134"/>
      <c r="AB114" s="134"/>
      <c r="AC114" s="134"/>
      <c r="AD114" s="134"/>
      <c r="AE114" s="134"/>
      <c r="AF114" s="134"/>
      <c r="AG114" s="134"/>
      <c r="AH114" s="134"/>
      <c r="AI114" s="134"/>
      <c r="AJ114" s="134"/>
      <c r="AK114" s="134"/>
      <c r="AL114" s="134"/>
      <c r="AM114" s="134"/>
      <c r="AN114" s="134"/>
      <c r="AO114" s="134"/>
      <c r="AP114" s="134"/>
      <c r="AQ114" s="134"/>
      <c r="AR114" s="134"/>
      <c r="AS114" s="134"/>
      <c r="AT114" s="134"/>
      <c r="AU114" s="134"/>
    </row>
    <row r="115" spans="1:47" s="1" customFormat="1" x14ac:dyDescent="0.35">
      <c r="A115" s="157"/>
      <c r="B115" s="679"/>
      <c r="C115" s="677"/>
      <c r="D115" s="677"/>
      <c r="E115" s="677"/>
      <c r="F115" s="677"/>
      <c r="G115" s="677"/>
      <c r="H115" s="677"/>
      <c r="I115" s="677"/>
      <c r="J115" s="677"/>
      <c r="K115" s="677"/>
      <c r="L115" s="677"/>
      <c r="M115" s="677"/>
      <c r="N115" s="678"/>
      <c r="O115" s="10"/>
      <c r="P115" s="134"/>
      <c r="Q115" s="134"/>
      <c r="R115" s="134"/>
      <c r="S115" s="134"/>
      <c r="T115" s="134"/>
      <c r="U115" s="134"/>
      <c r="V115" s="134"/>
      <c r="W115" s="134"/>
      <c r="X115" s="134"/>
      <c r="Y115" s="134"/>
      <c r="Z115" s="134"/>
      <c r="AA115" s="134"/>
      <c r="AB115" s="134"/>
      <c r="AC115" s="134"/>
      <c r="AD115" s="134"/>
      <c r="AE115" s="134"/>
      <c r="AF115" s="134"/>
      <c r="AG115" s="134"/>
      <c r="AH115" s="134"/>
      <c r="AI115" s="134"/>
      <c r="AJ115" s="134"/>
      <c r="AK115" s="134"/>
      <c r="AL115" s="134"/>
      <c r="AM115" s="134"/>
      <c r="AN115" s="134"/>
      <c r="AO115" s="134"/>
      <c r="AP115" s="134"/>
      <c r="AQ115" s="134"/>
      <c r="AR115" s="134"/>
      <c r="AS115" s="134"/>
      <c r="AT115" s="134"/>
      <c r="AU115" s="134"/>
    </row>
    <row r="116" spans="1:47" s="1" customFormat="1" ht="15" thickBot="1" x14ac:dyDescent="0.4">
      <c r="A116" s="157"/>
      <c r="B116" s="680"/>
      <c r="C116" s="681"/>
      <c r="D116" s="681"/>
      <c r="E116" s="681"/>
      <c r="F116" s="681"/>
      <c r="G116" s="681"/>
      <c r="H116" s="681"/>
      <c r="I116" s="681"/>
      <c r="J116" s="681"/>
      <c r="K116" s="681"/>
      <c r="L116" s="681"/>
      <c r="M116" s="681"/>
      <c r="N116" s="682"/>
      <c r="O116" s="10"/>
      <c r="P116" s="134"/>
      <c r="Q116" s="134"/>
      <c r="R116" s="134"/>
      <c r="S116" s="134"/>
      <c r="T116" s="134"/>
      <c r="U116" s="134"/>
      <c r="V116" s="134"/>
      <c r="W116" s="134"/>
      <c r="X116" s="134"/>
      <c r="Y116" s="134"/>
      <c r="Z116" s="134"/>
      <c r="AA116" s="134"/>
      <c r="AB116" s="134"/>
      <c r="AC116" s="134"/>
      <c r="AD116" s="134"/>
      <c r="AE116" s="134"/>
      <c r="AF116" s="134"/>
      <c r="AG116" s="134"/>
      <c r="AH116" s="134"/>
      <c r="AI116" s="134"/>
      <c r="AJ116" s="134"/>
      <c r="AK116" s="134"/>
      <c r="AL116" s="134"/>
      <c r="AM116" s="134"/>
      <c r="AN116" s="134"/>
      <c r="AO116" s="134"/>
      <c r="AP116" s="134"/>
      <c r="AQ116" s="134"/>
      <c r="AR116" s="134"/>
      <c r="AS116" s="134"/>
      <c r="AT116" s="134"/>
      <c r="AU116" s="134"/>
    </row>
    <row r="117" spans="1:47" ht="15.5" x14ac:dyDescent="0.35">
      <c r="A117" s="674"/>
      <c r="B117" s="674"/>
      <c r="C117" s="675"/>
      <c r="D117" s="675"/>
      <c r="E117" s="675"/>
      <c r="F117" s="675"/>
      <c r="G117" s="675"/>
      <c r="H117" s="675"/>
      <c r="I117" s="675"/>
      <c r="J117" s="675"/>
      <c r="K117" s="675"/>
      <c r="L117" s="675"/>
      <c r="M117" s="675"/>
      <c r="N117" s="675"/>
      <c r="O117" s="9"/>
    </row>
    <row r="118" spans="1:47" s="134" customFormat="1" x14ac:dyDescent="0.35">
      <c r="A118" s="160"/>
      <c r="B118" s="160"/>
      <c r="C118" s="160"/>
      <c r="D118" s="160"/>
      <c r="E118" s="160"/>
      <c r="F118" s="160"/>
      <c r="G118" s="160"/>
      <c r="H118" s="160"/>
      <c r="I118" s="160"/>
      <c r="J118" s="160"/>
      <c r="K118" s="160"/>
      <c r="L118" s="160"/>
      <c r="M118" s="160"/>
      <c r="N118" s="160"/>
      <c r="O118" s="135"/>
    </row>
    <row r="119" spans="1:47" s="134" customFormat="1" x14ac:dyDescent="0.35">
      <c r="O119" s="135"/>
    </row>
    <row r="120" spans="1:47" s="134" customFormat="1" x14ac:dyDescent="0.35">
      <c r="O120" s="135"/>
    </row>
    <row r="121" spans="1:47" s="134" customFormat="1" x14ac:dyDescent="0.35">
      <c r="O121" s="135"/>
    </row>
    <row r="122" spans="1:47" s="134" customFormat="1" x14ac:dyDescent="0.35">
      <c r="O122" s="135"/>
    </row>
    <row r="123" spans="1:47" s="134" customFormat="1" x14ac:dyDescent="0.35">
      <c r="O123" s="135"/>
    </row>
    <row r="124" spans="1:47" s="134" customFormat="1" x14ac:dyDescent="0.35">
      <c r="O124" s="135"/>
    </row>
    <row r="125" spans="1:47" s="134" customFormat="1" x14ac:dyDescent="0.35">
      <c r="O125" s="135"/>
    </row>
    <row r="126" spans="1:47" s="134" customFormat="1" x14ac:dyDescent="0.35">
      <c r="O126" s="135"/>
    </row>
    <row r="127" spans="1:47" s="134" customFormat="1" x14ac:dyDescent="0.35">
      <c r="O127" s="135"/>
    </row>
    <row r="128" spans="1:47" s="134" customFormat="1" x14ac:dyDescent="0.35">
      <c r="O128" s="135"/>
    </row>
    <row r="129" spans="15:15" s="134" customFormat="1" x14ac:dyDescent="0.35">
      <c r="O129" s="135"/>
    </row>
    <row r="130" spans="15:15" s="134" customFormat="1" x14ac:dyDescent="0.35">
      <c r="O130" s="135"/>
    </row>
    <row r="131" spans="15:15" s="134" customFormat="1" x14ac:dyDescent="0.35">
      <c r="O131" s="135"/>
    </row>
    <row r="132" spans="15:15" s="134" customFormat="1" x14ac:dyDescent="0.35">
      <c r="O132" s="135"/>
    </row>
    <row r="133" spans="15:15" s="134" customFormat="1" x14ac:dyDescent="0.35">
      <c r="O133" s="135"/>
    </row>
    <row r="134" spans="15:15" s="134" customFormat="1" x14ac:dyDescent="0.35">
      <c r="O134" s="135"/>
    </row>
    <row r="135" spans="15:15" s="134" customFormat="1" x14ac:dyDescent="0.35">
      <c r="O135" s="135"/>
    </row>
    <row r="136" spans="15:15" s="134" customFormat="1" x14ac:dyDescent="0.35">
      <c r="O136" s="135"/>
    </row>
    <row r="137" spans="15:15" s="134" customFormat="1" x14ac:dyDescent="0.35">
      <c r="O137" s="135"/>
    </row>
    <row r="138" spans="15:15" s="134" customFormat="1" x14ac:dyDescent="0.35">
      <c r="O138" s="135"/>
    </row>
    <row r="139" spans="15:15" s="134" customFormat="1" x14ac:dyDescent="0.35">
      <c r="O139" s="135"/>
    </row>
    <row r="140" spans="15:15" s="134" customFormat="1" x14ac:dyDescent="0.35">
      <c r="O140" s="135"/>
    </row>
    <row r="141" spans="15:15" s="134" customFormat="1" x14ac:dyDescent="0.35">
      <c r="O141" s="135"/>
    </row>
    <row r="142" spans="15:15" s="134" customFormat="1" x14ac:dyDescent="0.35">
      <c r="O142" s="135"/>
    </row>
    <row r="143" spans="15:15" s="134" customFormat="1" x14ac:dyDescent="0.35">
      <c r="O143" s="135"/>
    </row>
    <row r="144" spans="15:15" s="134" customFormat="1" x14ac:dyDescent="0.35">
      <c r="O144" s="135"/>
    </row>
    <row r="145" spans="15:15" s="134" customFormat="1" x14ac:dyDescent="0.35">
      <c r="O145" s="135"/>
    </row>
    <row r="146" spans="15:15" s="134" customFormat="1" x14ac:dyDescent="0.35">
      <c r="O146" s="135"/>
    </row>
    <row r="147" spans="15:15" s="134" customFormat="1" x14ac:dyDescent="0.35">
      <c r="O147" s="135"/>
    </row>
    <row r="148" spans="15:15" s="134" customFormat="1" x14ac:dyDescent="0.35">
      <c r="O148" s="135"/>
    </row>
    <row r="149" spans="15:15" s="134" customFormat="1" x14ac:dyDescent="0.35">
      <c r="O149" s="135"/>
    </row>
    <row r="150" spans="15:15" s="134" customFormat="1" x14ac:dyDescent="0.35">
      <c r="O150" s="135"/>
    </row>
    <row r="151" spans="15:15" s="134" customFormat="1" x14ac:dyDescent="0.35">
      <c r="O151" s="135"/>
    </row>
    <row r="152" spans="15:15" s="134" customFormat="1" x14ac:dyDescent="0.35">
      <c r="O152" s="135"/>
    </row>
    <row r="153" spans="15:15" s="134" customFormat="1" x14ac:dyDescent="0.35">
      <c r="O153" s="135"/>
    </row>
    <row r="154" spans="15:15" s="134" customFormat="1" x14ac:dyDescent="0.35">
      <c r="O154" s="135"/>
    </row>
    <row r="155" spans="15:15" s="134" customFormat="1" x14ac:dyDescent="0.35">
      <c r="O155" s="135"/>
    </row>
    <row r="156" spans="15:15" s="134" customFormat="1" x14ac:dyDescent="0.35">
      <c r="O156" s="135"/>
    </row>
    <row r="157" spans="15:15" s="134" customFormat="1" x14ac:dyDescent="0.35">
      <c r="O157" s="135"/>
    </row>
    <row r="158" spans="15:15" s="134" customFormat="1" x14ac:dyDescent="0.35">
      <c r="O158" s="135"/>
    </row>
    <row r="159" spans="15:15" s="134" customFormat="1" x14ac:dyDescent="0.35">
      <c r="O159" s="135"/>
    </row>
    <row r="160" spans="15:15" s="134" customFormat="1" x14ac:dyDescent="0.35">
      <c r="O160" s="135"/>
    </row>
    <row r="161" spans="15:15" s="134" customFormat="1" x14ac:dyDescent="0.35">
      <c r="O161" s="135"/>
    </row>
    <row r="162" spans="15:15" s="134" customFormat="1" x14ac:dyDescent="0.35">
      <c r="O162" s="135"/>
    </row>
    <row r="163" spans="15:15" s="134" customFormat="1" x14ac:dyDescent="0.35">
      <c r="O163" s="135"/>
    </row>
    <row r="164" spans="15:15" s="134" customFormat="1" x14ac:dyDescent="0.35">
      <c r="O164" s="135"/>
    </row>
    <row r="165" spans="15:15" s="134" customFormat="1" x14ac:dyDescent="0.35">
      <c r="O165" s="135"/>
    </row>
    <row r="166" spans="15:15" s="134" customFormat="1" x14ac:dyDescent="0.35">
      <c r="O166" s="135"/>
    </row>
    <row r="167" spans="15:15" s="134" customFormat="1" x14ac:dyDescent="0.35">
      <c r="O167" s="135"/>
    </row>
    <row r="168" spans="15:15" s="134" customFormat="1" x14ac:dyDescent="0.35">
      <c r="O168" s="135"/>
    </row>
    <row r="169" spans="15:15" s="134" customFormat="1" x14ac:dyDescent="0.35">
      <c r="O169" s="135"/>
    </row>
    <row r="170" spans="15:15" s="134" customFormat="1" x14ac:dyDescent="0.35">
      <c r="O170" s="135"/>
    </row>
    <row r="171" spans="15:15" s="134" customFormat="1" x14ac:dyDescent="0.35">
      <c r="O171" s="135"/>
    </row>
    <row r="172" spans="15:15" s="134" customFormat="1" x14ac:dyDescent="0.35">
      <c r="O172" s="135"/>
    </row>
    <row r="173" spans="15:15" s="134" customFormat="1" x14ac:dyDescent="0.35">
      <c r="O173" s="135"/>
    </row>
    <row r="174" spans="15:15" s="134" customFormat="1" x14ac:dyDescent="0.35">
      <c r="O174" s="135"/>
    </row>
    <row r="175" spans="15:15" s="134" customFormat="1" x14ac:dyDescent="0.35">
      <c r="O175" s="135"/>
    </row>
    <row r="176" spans="15:15" s="134" customFormat="1" x14ac:dyDescent="0.35">
      <c r="O176" s="135"/>
    </row>
    <row r="177" spans="15:15" s="134" customFormat="1" x14ac:dyDescent="0.35">
      <c r="O177" s="135"/>
    </row>
    <row r="178" spans="15:15" s="134" customFormat="1" x14ac:dyDescent="0.35">
      <c r="O178" s="135"/>
    </row>
    <row r="179" spans="15:15" s="134" customFormat="1" x14ac:dyDescent="0.35">
      <c r="O179" s="135"/>
    </row>
    <row r="180" spans="15:15" s="134" customFormat="1" x14ac:dyDescent="0.35">
      <c r="O180" s="135"/>
    </row>
    <row r="181" spans="15:15" s="134" customFormat="1" x14ac:dyDescent="0.35">
      <c r="O181" s="135"/>
    </row>
    <row r="182" spans="15:15" s="134" customFormat="1" x14ac:dyDescent="0.35">
      <c r="O182" s="135"/>
    </row>
    <row r="183" spans="15:15" s="134" customFormat="1" x14ac:dyDescent="0.35">
      <c r="O183" s="135"/>
    </row>
    <row r="184" spans="15:15" s="134" customFormat="1" x14ac:dyDescent="0.35">
      <c r="O184" s="135"/>
    </row>
    <row r="185" spans="15:15" s="134" customFormat="1" x14ac:dyDescent="0.35">
      <c r="O185" s="135"/>
    </row>
    <row r="186" spans="15:15" s="134" customFormat="1" x14ac:dyDescent="0.35">
      <c r="O186" s="135"/>
    </row>
    <row r="187" spans="15:15" s="134" customFormat="1" x14ac:dyDescent="0.35">
      <c r="O187" s="135"/>
    </row>
    <row r="188" spans="15:15" s="134" customFormat="1" x14ac:dyDescent="0.35">
      <c r="O188" s="135"/>
    </row>
    <row r="189" spans="15:15" s="134" customFormat="1" x14ac:dyDescent="0.35">
      <c r="O189" s="135"/>
    </row>
    <row r="190" spans="15:15" s="134" customFormat="1" x14ac:dyDescent="0.35">
      <c r="O190" s="135"/>
    </row>
    <row r="191" spans="15:15" s="134" customFormat="1" x14ac:dyDescent="0.35">
      <c r="O191" s="135"/>
    </row>
    <row r="192" spans="15:15" s="134" customFormat="1" x14ac:dyDescent="0.35">
      <c r="O192" s="135"/>
    </row>
    <row r="193" spans="15:15" s="134" customFormat="1" x14ac:dyDescent="0.35">
      <c r="O193" s="135"/>
    </row>
    <row r="194" spans="15:15" s="134" customFormat="1" x14ac:dyDescent="0.35">
      <c r="O194" s="135"/>
    </row>
    <row r="195" spans="15:15" s="134" customFormat="1" x14ac:dyDescent="0.35">
      <c r="O195" s="135"/>
    </row>
    <row r="196" spans="15:15" s="134" customFormat="1" x14ac:dyDescent="0.35">
      <c r="O196" s="135"/>
    </row>
    <row r="197" spans="15:15" s="134" customFormat="1" x14ac:dyDescent="0.35">
      <c r="O197" s="135"/>
    </row>
    <row r="198" spans="15:15" s="134" customFormat="1" x14ac:dyDescent="0.35">
      <c r="O198" s="135"/>
    </row>
    <row r="199" spans="15:15" s="134" customFormat="1" x14ac:dyDescent="0.35">
      <c r="O199" s="135"/>
    </row>
    <row r="200" spans="15:15" s="134" customFormat="1" x14ac:dyDescent="0.35">
      <c r="O200" s="135"/>
    </row>
    <row r="201" spans="15:15" s="134" customFormat="1" x14ac:dyDescent="0.35">
      <c r="O201" s="135"/>
    </row>
    <row r="202" spans="15:15" s="134" customFormat="1" x14ac:dyDescent="0.35">
      <c r="O202" s="135"/>
    </row>
    <row r="203" spans="15:15" s="134" customFormat="1" x14ac:dyDescent="0.35">
      <c r="O203" s="135"/>
    </row>
    <row r="204" spans="15:15" s="134" customFormat="1" x14ac:dyDescent="0.35">
      <c r="O204" s="135"/>
    </row>
    <row r="205" spans="15:15" s="134" customFormat="1" x14ac:dyDescent="0.35">
      <c r="O205" s="135"/>
    </row>
    <row r="206" spans="15:15" s="134" customFormat="1" x14ac:dyDescent="0.35">
      <c r="O206" s="135"/>
    </row>
    <row r="207" spans="15:15" s="134" customFormat="1" x14ac:dyDescent="0.35">
      <c r="O207" s="135"/>
    </row>
    <row r="208" spans="15:15" s="134" customFormat="1" x14ac:dyDescent="0.35">
      <c r="O208" s="135"/>
    </row>
    <row r="209" spans="15:15" s="134" customFormat="1" x14ac:dyDescent="0.35">
      <c r="O209" s="135"/>
    </row>
    <row r="210" spans="15:15" s="134" customFormat="1" x14ac:dyDescent="0.35">
      <c r="O210" s="135"/>
    </row>
    <row r="211" spans="15:15" s="134" customFormat="1" x14ac:dyDescent="0.35">
      <c r="O211" s="135"/>
    </row>
    <row r="212" spans="15:15" s="134" customFormat="1" x14ac:dyDescent="0.35">
      <c r="O212" s="135"/>
    </row>
    <row r="213" spans="15:15" s="134" customFormat="1" x14ac:dyDescent="0.35">
      <c r="O213" s="135"/>
    </row>
    <row r="214" spans="15:15" s="134" customFormat="1" x14ac:dyDescent="0.35">
      <c r="O214" s="135"/>
    </row>
    <row r="215" spans="15:15" s="134" customFormat="1" x14ac:dyDescent="0.35">
      <c r="O215" s="135"/>
    </row>
    <row r="216" spans="15:15" s="134" customFormat="1" x14ac:dyDescent="0.35">
      <c r="O216" s="135"/>
    </row>
    <row r="217" spans="15:15" s="134" customFormat="1" x14ac:dyDescent="0.35">
      <c r="O217" s="135"/>
    </row>
    <row r="218" spans="15:15" s="134" customFormat="1" x14ac:dyDescent="0.35">
      <c r="O218" s="135"/>
    </row>
    <row r="219" spans="15:15" s="134" customFormat="1" x14ac:dyDescent="0.35">
      <c r="O219" s="135"/>
    </row>
    <row r="220" spans="15:15" s="134" customFormat="1" x14ac:dyDescent="0.35">
      <c r="O220" s="135"/>
    </row>
    <row r="221" spans="15:15" s="134" customFormat="1" x14ac:dyDescent="0.35">
      <c r="O221" s="135"/>
    </row>
    <row r="222" spans="15:15" s="134" customFormat="1" x14ac:dyDescent="0.35">
      <c r="O222" s="135"/>
    </row>
    <row r="223" spans="15:15" s="134" customFormat="1" x14ac:dyDescent="0.35">
      <c r="O223" s="135"/>
    </row>
    <row r="224" spans="15:15" s="134" customFormat="1" x14ac:dyDescent="0.35">
      <c r="O224" s="135"/>
    </row>
    <row r="225" spans="15:15" s="134" customFormat="1" x14ac:dyDescent="0.35">
      <c r="O225" s="135"/>
    </row>
    <row r="226" spans="15:15" s="134" customFormat="1" x14ac:dyDescent="0.35">
      <c r="O226" s="135"/>
    </row>
    <row r="227" spans="15:15" s="134" customFormat="1" x14ac:dyDescent="0.35">
      <c r="O227" s="135"/>
    </row>
    <row r="228" spans="15:15" s="134" customFormat="1" x14ac:dyDescent="0.35">
      <c r="O228" s="135"/>
    </row>
    <row r="229" spans="15:15" s="134" customFormat="1" x14ac:dyDescent="0.35">
      <c r="O229" s="135"/>
    </row>
    <row r="230" spans="15:15" s="134" customFormat="1" x14ac:dyDescent="0.35">
      <c r="O230" s="135"/>
    </row>
    <row r="231" spans="15:15" s="134" customFormat="1" x14ac:dyDescent="0.35">
      <c r="O231" s="135"/>
    </row>
    <row r="232" spans="15:15" s="134" customFormat="1" x14ac:dyDescent="0.35">
      <c r="O232" s="135"/>
    </row>
    <row r="233" spans="15:15" s="134" customFormat="1" x14ac:dyDescent="0.35">
      <c r="O233" s="135"/>
    </row>
    <row r="234" spans="15:15" s="134" customFormat="1" x14ac:dyDescent="0.35">
      <c r="O234" s="135"/>
    </row>
    <row r="235" spans="15:15" s="134" customFormat="1" x14ac:dyDescent="0.35">
      <c r="O235" s="135"/>
    </row>
    <row r="236" spans="15:15" s="134" customFormat="1" x14ac:dyDescent="0.35">
      <c r="O236" s="135"/>
    </row>
    <row r="237" spans="15:15" s="134" customFormat="1" x14ac:dyDescent="0.35">
      <c r="O237" s="135"/>
    </row>
    <row r="238" spans="15:15" s="134" customFormat="1" x14ac:dyDescent="0.35">
      <c r="O238" s="135"/>
    </row>
    <row r="239" spans="15:15" s="134" customFormat="1" x14ac:dyDescent="0.35">
      <c r="O239" s="135"/>
    </row>
    <row r="240" spans="15:15" s="134" customFormat="1" x14ac:dyDescent="0.35">
      <c r="O240" s="135"/>
    </row>
    <row r="241" spans="15:15" s="134" customFormat="1" x14ac:dyDescent="0.35">
      <c r="O241" s="135"/>
    </row>
    <row r="242" spans="15:15" s="134" customFormat="1" x14ac:dyDescent="0.35">
      <c r="O242" s="135"/>
    </row>
    <row r="243" spans="15:15" s="134" customFormat="1" x14ac:dyDescent="0.35">
      <c r="O243" s="135"/>
    </row>
    <row r="244" spans="15:15" s="134" customFormat="1" x14ac:dyDescent="0.35">
      <c r="O244" s="135"/>
    </row>
    <row r="245" spans="15:15" s="134" customFormat="1" x14ac:dyDescent="0.35">
      <c r="O245" s="135"/>
    </row>
    <row r="246" spans="15:15" s="134" customFormat="1" x14ac:dyDescent="0.35">
      <c r="O246" s="135"/>
    </row>
    <row r="247" spans="15:15" s="134" customFormat="1" x14ac:dyDescent="0.35">
      <c r="O247" s="135"/>
    </row>
    <row r="248" spans="15:15" s="134" customFormat="1" x14ac:dyDescent="0.35">
      <c r="O248" s="135"/>
    </row>
    <row r="249" spans="15:15" s="134" customFormat="1" x14ac:dyDescent="0.35">
      <c r="O249" s="135"/>
    </row>
    <row r="250" spans="15:15" s="134" customFormat="1" x14ac:dyDescent="0.35">
      <c r="O250" s="135"/>
    </row>
    <row r="251" spans="15:15" s="134" customFormat="1" x14ac:dyDescent="0.35">
      <c r="O251" s="135"/>
    </row>
    <row r="252" spans="15:15" s="134" customFormat="1" x14ac:dyDescent="0.35">
      <c r="O252" s="135"/>
    </row>
    <row r="253" spans="15:15" s="134" customFormat="1" x14ac:dyDescent="0.35">
      <c r="O253" s="135"/>
    </row>
    <row r="254" spans="15:15" s="134" customFormat="1" x14ac:dyDescent="0.35">
      <c r="O254" s="135"/>
    </row>
    <row r="255" spans="15:15" s="134" customFormat="1" x14ac:dyDescent="0.35">
      <c r="O255" s="135"/>
    </row>
    <row r="256" spans="15:15" s="134" customFormat="1" x14ac:dyDescent="0.35">
      <c r="O256" s="135"/>
    </row>
    <row r="257" spans="15:15" s="134" customFormat="1" x14ac:dyDescent="0.35">
      <c r="O257" s="135"/>
    </row>
    <row r="258" spans="15:15" s="134" customFormat="1" x14ac:dyDescent="0.35">
      <c r="O258" s="135"/>
    </row>
    <row r="259" spans="15:15" s="134" customFormat="1" x14ac:dyDescent="0.35">
      <c r="O259" s="135"/>
    </row>
    <row r="260" spans="15:15" s="134" customFormat="1" x14ac:dyDescent="0.35">
      <c r="O260" s="135"/>
    </row>
    <row r="261" spans="15:15" s="134" customFormat="1" x14ac:dyDescent="0.35">
      <c r="O261" s="135"/>
    </row>
    <row r="262" spans="15:15" s="134" customFormat="1" x14ac:dyDescent="0.35">
      <c r="O262" s="135"/>
    </row>
    <row r="263" spans="15:15" s="134" customFormat="1" x14ac:dyDescent="0.35">
      <c r="O263" s="135"/>
    </row>
    <row r="264" spans="15:15" s="134" customFormat="1" x14ac:dyDescent="0.35">
      <c r="O264" s="135"/>
    </row>
    <row r="265" spans="15:15" s="134" customFormat="1" x14ac:dyDescent="0.35">
      <c r="O265" s="135"/>
    </row>
    <row r="266" spans="15:15" s="134" customFormat="1" x14ac:dyDescent="0.35">
      <c r="O266" s="135"/>
    </row>
    <row r="267" spans="15:15" s="134" customFormat="1" x14ac:dyDescent="0.35">
      <c r="O267" s="135"/>
    </row>
    <row r="268" spans="15:15" s="134" customFormat="1" x14ac:dyDescent="0.35">
      <c r="O268" s="135"/>
    </row>
    <row r="269" spans="15:15" s="134" customFormat="1" x14ac:dyDescent="0.35">
      <c r="O269" s="135"/>
    </row>
    <row r="270" spans="15:15" s="134" customFormat="1" x14ac:dyDescent="0.35">
      <c r="O270" s="135"/>
    </row>
    <row r="271" spans="15:15" s="134" customFormat="1" x14ac:dyDescent="0.35">
      <c r="O271" s="135"/>
    </row>
    <row r="272" spans="15:15" s="134" customFormat="1" x14ac:dyDescent="0.35">
      <c r="O272" s="135"/>
    </row>
    <row r="273" spans="15:15" s="134" customFormat="1" x14ac:dyDescent="0.35">
      <c r="O273" s="135"/>
    </row>
    <row r="274" spans="15:15" s="134" customFormat="1" x14ac:dyDescent="0.35">
      <c r="O274" s="135"/>
    </row>
    <row r="275" spans="15:15" s="134" customFormat="1" x14ac:dyDescent="0.35">
      <c r="O275" s="135"/>
    </row>
    <row r="276" spans="15:15" s="134" customFormat="1" x14ac:dyDescent="0.35">
      <c r="O276" s="135"/>
    </row>
    <row r="277" spans="15:15" s="134" customFormat="1" x14ac:dyDescent="0.35">
      <c r="O277" s="135"/>
    </row>
    <row r="278" spans="15:15" s="134" customFormat="1" x14ac:dyDescent="0.35">
      <c r="O278" s="135"/>
    </row>
    <row r="279" spans="15:15" s="134" customFormat="1" x14ac:dyDescent="0.35">
      <c r="O279" s="135"/>
    </row>
    <row r="280" spans="15:15" s="134" customFormat="1" x14ac:dyDescent="0.35">
      <c r="O280" s="135"/>
    </row>
    <row r="281" spans="15:15" s="134" customFormat="1" x14ac:dyDescent="0.35">
      <c r="O281" s="135"/>
    </row>
    <row r="282" spans="15:15" s="134" customFormat="1" x14ac:dyDescent="0.35">
      <c r="O282" s="135"/>
    </row>
    <row r="283" spans="15:15" s="134" customFormat="1" x14ac:dyDescent="0.35">
      <c r="O283" s="135"/>
    </row>
    <row r="284" spans="15:15" s="134" customFormat="1" x14ac:dyDescent="0.35">
      <c r="O284" s="135"/>
    </row>
    <row r="285" spans="15:15" s="134" customFormat="1" x14ac:dyDescent="0.35">
      <c r="O285" s="135"/>
    </row>
    <row r="286" spans="15:15" s="134" customFormat="1" x14ac:dyDescent="0.35">
      <c r="O286" s="135"/>
    </row>
    <row r="287" spans="15:15" s="134" customFormat="1" x14ac:dyDescent="0.35">
      <c r="O287" s="135"/>
    </row>
    <row r="288" spans="15:15" s="134" customFormat="1" x14ac:dyDescent="0.35">
      <c r="O288" s="135"/>
    </row>
    <row r="289" spans="15:15" s="134" customFormat="1" x14ac:dyDescent="0.35">
      <c r="O289" s="135"/>
    </row>
    <row r="290" spans="15:15" s="134" customFormat="1" x14ac:dyDescent="0.35">
      <c r="O290" s="135"/>
    </row>
    <row r="291" spans="15:15" s="134" customFormat="1" x14ac:dyDescent="0.35">
      <c r="O291" s="135"/>
    </row>
    <row r="292" spans="15:15" s="134" customFormat="1" x14ac:dyDescent="0.35">
      <c r="O292" s="135"/>
    </row>
    <row r="293" spans="15:15" s="134" customFormat="1" x14ac:dyDescent="0.35">
      <c r="O293" s="135"/>
    </row>
    <row r="294" spans="15:15" s="134" customFormat="1" x14ac:dyDescent="0.35">
      <c r="O294" s="135"/>
    </row>
    <row r="295" spans="15:15" s="134" customFormat="1" x14ac:dyDescent="0.35">
      <c r="O295" s="135"/>
    </row>
    <row r="296" spans="15:15" s="134" customFormat="1" x14ac:dyDescent="0.35">
      <c r="O296" s="135"/>
    </row>
    <row r="297" spans="15:15" s="134" customFormat="1" x14ac:dyDescent="0.35">
      <c r="O297" s="135"/>
    </row>
    <row r="298" spans="15:15" s="134" customFormat="1" x14ac:dyDescent="0.35">
      <c r="O298" s="135"/>
    </row>
    <row r="299" spans="15:15" s="134" customFormat="1" x14ac:dyDescent="0.35">
      <c r="O299" s="135"/>
    </row>
    <row r="300" spans="15:15" s="134" customFormat="1" x14ac:dyDescent="0.35">
      <c r="O300" s="135"/>
    </row>
    <row r="301" spans="15:15" s="134" customFormat="1" x14ac:dyDescent="0.35">
      <c r="O301" s="135"/>
    </row>
    <row r="302" spans="15:15" s="134" customFormat="1" x14ac:dyDescent="0.35">
      <c r="O302" s="135"/>
    </row>
    <row r="303" spans="15:15" s="134" customFormat="1" x14ac:dyDescent="0.35">
      <c r="O303" s="135"/>
    </row>
    <row r="304" spans="15:15" s="134" customFormat="1" x14ac:dyDescent="0.35">
      <c r="O304" s="135"/>
    </row>
    <row r="305" spans="15:15" s="134" customFormat="1" x14ac:dyDescent="0.35">
      <c r="O305" s="135"/>
    </row>
    <row r="306" spans="15:15" s="134" customFormat="1" x14ac:dyDescent="0.35">
      <c r="O306" s="135"/>
    </row>
    <row r="307" spans="15:15" s="134" customFormat="1" x14ac:dyDescent="0.35">
      <c r="O307" s="135"/>
    </row>
    <row r="308" spans="15:15" s="134" customFormat="1" x14ac:dyDescent="0.35">
      <c r="O308" s="135"/>
    </row>
    <row r="309" spans="15:15" s="134" customFormat="1" x14ac:dyDescent="0.35">
      <c r="O309" s="135"/>
    </row>
    <row r="310" spans="15:15" s="134" customFormat="1" x14ac:dyDescent="0.35">
      <c r="O310" s="135"/>
    </row>
    <row r="311" spans="15:15" s="134" customFormat="1" x14ac:dyDescent="0.35">
      <c r="O311" s="135"/>
    </row>
    <row r="312" spans="15:15" s="134" customFormat="1" x14ac:dyDescent="0.35">
      <c r="O312" s="135"/>
    </row>
    <row r="313" spans="15:15" s="134" customFormat="1" x14ac:dyDescent="0.35">
      <c r="O313" s="135"/>
    </row>
    <row r="314" spans="15:15" s="134" customFormat="1" x14ac:dyDescent="0.35">
      <c r="O314" s="135"/>
    </row>
  </sheetData>
  <sheetProtection formatCells="0" formatColumns="0" formatRows="0" insertColumns="0" insertRows="0" insertHyperlinks="0" deleteColumns="0" deleteRows="0" sort="0" autoFilter="0" pivotTables="0"/>
  <mergeCells count="107">
    <mergeCell ref="C83:F83"/>
    <mergeCell ref="C89:F89"/>
    <mergeCell ref="B90:F90"/>
    <mergeCell ref="B92:F92"/>
    <mergeCell ref="B96:F96"/>
    <mergeCell ref="B99:F99"/>
    <mergeCell ref="B101:F101"/>
    <mergeCell ref="C106:F106"/>
    <mergeCell ref="C102:F102"/>
    <mergeCell ref="C103:F103"/>
    <mergeCell ref="C104:F104"/>
    <mergeCell ref="C105:F105"/>
    <mergeCell ref="C97:F97"/>
    <mergeCell ref="C98:F98"/>
    <mergeCell ref="C100:F100"/>
    <mergeCell ref="C91:F91"/>
    <mergeCell ref="C93:F93"/>
    <mergeCell ref="C94:F94"/>
    <mergeCell ref="C95:F95"/>
    <mergeCell ref="C51:F51"/>
    <mergeCell ref="C52:F52"/>
    <mergeCell ref="C54:F54"/>
    <mergeCell ref="C55:F55"/>
    <mergeCell ref="C56:F56"/>
    <mergeCell ref="C53:F53"/>
    <mergeCell ref="B40:F40"/>
    <mergeCell ref="C75:F75"/>
    <mergeCell ref="B61:F61"/>
    <mergeCell ref="B65:F65"/>
    <mergeCell ref="B68:F68"/>
    <mergeCell ref="B71:F71"/>
    <mergeCell ref="B74:F74"/>
    <mergeCell ref="C69:F69"/>
    <mergeCell ref="C70:F70"/>
    <mergeCell ref="C72:F72"/>
    <mergeCell ref="C73:F73"/>
    <mergeCell ref="C64:F64"/>
    <mergeCell ref="C66:F66"/>
    <mergeCell ref="C67:F67"/>
    <mergeCell ref="C41:F41"/>
    <mergeCell ref="C42:F42"/>
    <mergeCell ref="C43:F43"/>
    <mergeCell ref="C46:F46"/>
    <mergeCell ref="C47:F47"/>
    <mergeCell ref="C48:F48"/>
    <mergeCell ref="C49:F49"/>
    <mergeCell ref="C50:F50"/>
    <mergeCell ref="C45:F45"/>
    <mergeCell ref="C78:F78"/>
    <mergeCell ref="C21:F21"/>
    <mergeCell ref="B22:F22"/>
    <mergeCell ref="C23:F23"/>
    <mergeCell ref="C24:F24"/>
    <mergeCell ref="C25:F25"/>
    <mergeCell ref="C27:F27"/>
    <mergeCell ref="C28:F28"/>
    <mergeCell ref="C29:F29"/>
    <mergeCell ref="C30:F30"/>
    <mergeCell ref="C31:F31"/>
    <mergeCell ref="C44:F44"/>
    <mergeCell ref="B26:F26"/>
    <mergeCell ref="A117:N117"/>
    <mergeCell ref="B112:N112"/>
    <mergeCell ref="B113:N116"/>
    <mergeCell ref="C35:F35"/>
    <mergeCell ref="C82:F82"/>
    <mergeCell ref="C86:F86"/>
    <mergeCell ref="C87:F87"/>
    <mergeCell ref="C88:F88"/>
    <mergeCell ref="C85:F85"/>
    <mergeCell ref="C80:F80"/>
    <mergeCell ref="C79:F79"/>
    <mergeCell ref="C60:F60"/>
    <mergeCell ref="C62:F62"/>
    <mergeCell ref="C76:F76"/>
    <mergeCell ref="C63:F63"/>
    <mergeCell ref="C13:F13"/>
    <mergeCell ref="C14:F14"/>
    <mergeCell ref="C10:F10"/>
    <mergeCell ref="B12:F12"/>
    <mergeCell ref="C20:F20"/>
    <mergeCell ref="C59:F59"/>
    <mergeCell ref="C57:F57"/>
    <mergeCell ref="C58:F58"/>
    <mergeCell ref="B32:F32"/>
    <mergeCell ref="C33:F33"/>
    <mergeCell ref="C34:F34"/>
    <mergeCell ref="C36:F36"/>
    <mergeCell ref="C37:F37"/>
    <mergeCell ref="C38:F38"/>
    <mergeCell ref="B2:C2"/>
    <mergeCell ref="D2:M2"/>
    <mergeCell ref="B5:N5"/>
    <mergeCell ref="B7:F7"/>
    <mergeCell ref="M7:N7"/>
    <mergeCell ref="B3:C3"/>
    <mergeCell ref="D3:N3"/>
    <mergeCell ref="B4:C4"/>
    <mergeCell ref="D4:N4"/>
    <mergeCell ref="B6:N6"/>
    <mergeCell ref="C15:F15"/>
    <mergeCell ref="C16:F16"/>
    <mergeCell ref="C17:F17"/>
    <mergeCell ref="C18:F18"/>
    <mergeCell ref="C19:F19"/>
    <mergeCell ref="C77:F77"/>
    <mergeCell ref="C84:F84"/>
  </mergeCells>
  <pageMargins left="0.7" right="0.7" top="0.75" bottom="0.75" header="0.3" footer="0.3"/>
  <pageSetup scale="89" orientation="landscape" r:id="rId1"/>
  <customProperties>
    <customPr name="EpmWorksheetKeyString_GUID" r:id="rId2"/>
  </customProperties>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0878ea00-d3b3-4282-a59d-f25423469d14">
      <UserInfo>
        <DisplayName>Howard C. Cunanan</DisplayName>
        <AccountId>242</AccountId>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86BCD1C9150C64484374FA8F9CFEBD1" ma:contentTypeVersion="12" ma:contentTypeDescription="Create a new document." ma:contentTypeScope="" ma:versionID="a033ef2fcefefe23d7c8fc2465b0c508">
  <xsd:schema xmlns:xsd="http://www.w3.org/2001/XMLSchema" xmlns:xs="http://www.w3.org/2001/XMLSchema" xmlns:p="http://schemas.microsoft.com/office/2006/metadata/properties" xmlns:ns2="f80fde36-6d86-4d37-9529-38ef13871dd2" xmlns:ns3="0878ea00-d3b3-4282-a59d-f25423469d14" targetNamespace="http://schemas.microsoft.com/office/2006/metadata/properties" ma:root="true" ma:fieldsID="9401ddb0240c1e34de77de4e966be01c" ns2:_="" ns3:_="">
    <xsd:import namespace="f80fde36-6d86-4d37-9529-38ef13871dd2"/>
    <xsd:import namespace="0878ea00-d3b3-4282-a59d-f25423469d1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Location"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0fde36-6d86-4d37-9529-38ef13871dd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878ea00-d3b3-4282-a59d-f25423469d1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C027C0-B1D2-42D6-A7A4-F140CE9D2B5E}">
  <ds:schemaRefs>
    <ds:schemaRef ds:uri="0878ea00-d3b3-4282-a59d-f25423469d14"/>
    <ds:schemaRef ds:uri="http://purl.org/dc/terms/"/>
    <ds:schemaRef ds:uri="http://schemas.microsoft.com/office/2006/documentManagement/types"/>
    <ds:schemaRef ds:uri="http://schemas.microsoft.com/office/2006/metadata/properties"/>
    <ds:schemaRef ds:uri="f80fde36-6d86-4d37-9529-38ef13871dd2"/>
    <ds:schemaRef ds:uri="http://purl.org/dc/elements/1.1/"/>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478AF568-A66D-4C12-9D1A-DE8A775A575B}">
  <ds:schemaRefs>
    <ds:schemaRef ds:uri="http://schemas.microsoft.com/sharepoint/v3/contenttype/forms"/>
  </ds:schemaRefs>
</ds:datastoreItem>
</file>

<file path=customXml/itemProps3.xml><?xml version="1.0" encoding="utf-8"?>
<ds:datastoreItem xmlns:ds="http://schemas.openxmlformats.org/officeDocument/2006/customXml" ds:itemID="{0516302C-F080-44A5-A855-51A63E3FF8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0fde36-6d86-4d37-9529-38ef13871dd2"/>
    <ds:schemaRef ds:uri="0878ea00-d3b3-4282-a59d-f25423469d1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34</vt:i4>
      </vt:variant>
    </vt:vector>
  </HeadingPairs>
  <TitlesOfParts>
    <vt:vector size="49" baseType="lpstr">
      <vt:lpstr>PreCAB</vt:lpstr>
      <vt:lpstr>Table</vt:lpstr>
      <vt:lpstr>RC</vt:lpstr>
      <vt:lpstr>Log</vt:lpstr>
      <vt:lpstr>Change Type and Sub-Type Data </vt:lpstr>
      <vt:lpstr>Guide</vt:lpstr>
      <vt:lpstr>1. Release Checklist</vt:lpstr>
      <vt:lpstr>2. Change Plan</vt:lpstr>
      <vt:lpstr>3. Deployment &amp; Backout Plan</vt:lpstr>
      <vt:lpstr>Child RFCs</vt:lpstr>
      <vt:lpstr>Release Checklist</vt:lpstr>
      <vt:lpstr>4. CMDB Update</vt:lpstr>
      <vt:lpstr>5. Release Notification</vt:lpstr>
      <vt:lpstr>6. Cybersec Scope</vt:lpstr>
      <vt:lpstr>CMDB DATA</vt:lpstr>
      <vt:lpstr>'3. Deployment &amp; Backout Plan'!Application</vt:lpstr>
      <vt:lpstr>Application</vt:lpstr>
      <vt:lpstr>ChangeType</vt:lpstr>
      <vt:lpstr>'3. Deployment &amp; Backout Plan'!Critical_Facilities</vt:lpstr>
      <vt:lpstr>Critical_Facilities</vt:lpstr>
      <vt:lpstr>'3. Deployment &amp; Backout Plan'!Database</vt:lpstr>
      <vt:lpstr>Database</vt:lpstr>
      <vt:lpstr>'3. Deployment &amp; Backout Plan'!Firewall</vt:lpstr>
      <vt:lpstr>Firewall</vt:lpstr>
      <vt:lpstr>'3. Deployment &amp; Backout Plan'!Network_Access</vt:lpstr>
      <vt:lpstr>Network_Access</vt:lpstr>
      <vt:lpstr>'3. Deployment &amp; Backout Plan'!Network_Core</vt:lpstr>
      <vt:lpstr>Network_Core</vt:lpstr>
      <vt:lpstr>'3. Deployment &amp; Backout Plan'!Network_Transport</vt:lpstr>
      <vt:lpstr>Network_Transport</vt:lpstr>
      <vt:lpstr>Others</vt:lpstr>
      <vt:lpstr>'1. Release Checklist'!Print_Area</vt:lpstr>
      <vt:lpstr>'2. Change Plan'!Print_Area</vt:lpstr>
      <vt:lpstr>'3. Deployment &amp; Backout Plan'!Print_Area</vt:lpstr>
      <vt:lpstr>'4. CMDB Update'!Print_Area</vt:lpstr>
      <vt:lpstr>'Child RFCs'!Print_Area</vt:lpstr>
      <vt:lpstr>Log!Print_Area</vt:lpstr>
      <vt:lpstr>'Release Checklist'!Print_Area</vt:lpstr>
      <vt:lpstr>'3. Deployment &amp; Backout Plan'!Security_Tools</vt:lpstr>
      <vt:lpstr>Security_Tools</vt:lpstr>
      <vt:lpstr>'3. Deployment &amp; Backout Plan'!Server</vt:lpstr>
      <vt:lpstr>Server</vt:lpstr>
      <vt:lpstr>'4. CMDB Update'!Start5</vt:lpstr>
      <vt:lpstr>'3. Deployment &amp; Backout Plan'!Storage</vt:lpstr>
      <vt:lpstr>Storage</vt:lpstr>
      <vt:lpstr>'3. Deployment &amp; Backout Plan'!Telephony</vt:lpstr>
      <vt:lpstr>Telephony</vt:lpstr>
      <vt:lpstr>'3. Deployment &amp; Backout Plan'!Tetra</vt:lpstr>
      <vt:lpstr>Tetra</vt:lpstr>
    </vt:vector>
  </TitlesOfParts>
  <Manager/>
  <Company>Meralco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Juan Paulo M. Rodriguez</dc:creator>
  <cp:keywords/>
  <dc:description/>
  <cp:lastModifiedBy>Ramos, Melody</cp:lastModifiedBy>
  <cp:revision/>
  <dcterms:created xsi:type="dcterms:W3CDTF">2016-02-04T08:16:28Z</dcterms:created>
  <dcterms:modified xsi:type="dcterms:W3CDTF">2020-04-17T04:30:23Z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0x010100286BCD1C9150C64484374FA8F9CFEBD1</vt:lpwstr>
  </property>
</Properties>
</file>