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hidePivotFieldList="1"/>
  <mc:AlternateContent xmlns:mc="http://schemas.openxmlformats.org/markup-compatibility/2006">
    <mc:Choice Requires="x15">
      <x15ac:absPath xmlns:x15ac="http://schemas.microsoft.com/office/spreadsheetml/2010/11/ac" url="https://d.docs.live.net/9fa7995bef43e49d/Documents/Excel project/"/>
    </mc:Choice>
  </mc:AlternateContent>
  <xr:revisionPtr revIDLastSave="0" documentId="8_{9835624B-F8AD-4B6C-9670-5931AE8DF8C5}" xr6:coauthVersionLast="47" xr6:coauthVersionMax="47" xr10:uidLastSave="{00000000-0000-0000-0000-000000000000}"/>
  <bookViews>
    <workbookView xWindow="-108" yWindow="-108" windowWidth="23256" windowHeight="12456" activeTab="4" xr2:uid="{26D4546B-D2A1-4444-8EAF-A6228F96F0C1}"/>
  </bookViews>
  <sheets>
    <sheet name="Sheet1" sheetId="7" r:id="rId1"/>
    <sheet name="Pivots" sheetId="6" r:id="rId2"/>
    <sheet name="Data" sheetId="2" r:id="rId3"/>
    <sheet name="Assets" sheetId="4" r:id="rId4"/>
    <sheet name="call center report" sheetId="5" r:id="rId5"/>
  </sheets>
  <definedNames>
    <definedName name="_xlnm._FilterDatabase" localSheetId="2" hidden="1">Data!$B$3:$H$1003</definedName>
    <definedName name="_xlcn.WorksheetConnection_07.sampledataexcelportfolioproject.xlsxcalls1" hidden="1">calls[]</definedName>
    <definedName name="_xlcn.WorksheetConnection_07.sampledataexcelportfolioproject.xlsxcustomers1" hidden="1">customers[]</definedName>
    <definedName name="ExternalData_1" localSheetId="0" hidden="1">Sheet1!$A$3:$M$189</definedName>
    <definedName name="Slicer_Representative">#N/A</definedName>
  </definedNames>
  <calcPr calcId="191029"/>
  <pivotCaches>
    <pivotCache cacheId="2" r:id="rId6"/>
    <pivotCache cacheId="3" r:id="rId7"/>
    <pivotCache cacheId="4" r:id="rId8"/>
    <pivotCache cacheId="5" r:id="rId9"/>
    <pivotCache cacheId="6" r:id="rId10"/>
    <pivotCache cacheId="7" r:id="rId11"/>
    <pivotCache cacheId="8" r:id="rId12"/>
    <pivotCache cacheId="9" r:id="rId13"/>
    <pivotCache cacheId="10" r:id="rId14"/>
  </pivotCaches>
  <extLst>
    <ext xmlns:x14="http://schemas.microsoft.com/office/spreadsheetml/2009/9/main" uri="{876F7934-8845-4945-9796-88D515C7AA90}">
      <x14:pivotCaches>
        <pivotCache cacheId="11"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3" i="6" l="1"/>
  <c r="G44" i="6"/>
  <c r="G45" i="6"/>
  <c r="J45" i="6" s="1"/>
  <c r="G46" i="6"/>
  <c r="J46" i="6" s="1"/>
  <c r="G42" i="6"/>
  <c r="H7" i="6"/>
  <c r="H16" i="6" s="1"/>
  <c r="D54" i="6"/>
  <c r="V20" i="5" a="1"/>
  <c r="V20" i="5" s="1"/>
  <c r="I39" i="6"/>
  <c r="I43" i="6"/>
  <c r="I44" i="6"/>
  <c r="I45" i="6"/>
  <c r="I46" i="6"/>
  <c r="I47" i="6"/>
  <c r="K42" i="6"/>
  <c r="J43" i="6"/>
  <c r="K44" i="6"/>
  <c r="K45" i="6"/>
  <c r="H42" i="6"/>
  <c r="J42" i="6" s="1"/>
  <c r="I42" i="6"/>
  <c r="H43" i="6"/>
  <c r="H44" i="6"/>
  <c r="H45" i="6"/>
  <c r="H46" i="6"/>
  <c r="H47" i="6"/>
  <c r="G47" i="6"/>
  <c r="J47"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K46" i="6" l="1"/>
  <c r="K47" i="6"/>
  <c r="I10" i="6"/>
  <c r="I12" i="6" s="1"/>
  <c r="H18" i="6" s="1"/>
  <c r="K43" i="6"/>
  <c r="I9" i="6"/>
  <c r="I11" i="6" s="1"/>
  <c r="H17" i="6" s="1"/>
  <c r="J4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1EA0D0-6D19-4E05-9A29-A2B0A70B544F}" keepAlive="1" name="ModelConnection_ExternalData_1" description="Data Model" type="5" refreshedVersion="8" minRefreshableVersion="5" saveData="1">
    <dbPr connection="Data Model Connection" command="DRILLTHROUGH MAXROWS 1000 SELECT FROM [Model] WHERE ([calls].[Representative].&amp;[R04],[Measures].[Total Duration])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2" xr16:uid="{E322272C-49EF-45B2-8261-6327C7AF927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447590E5-E487-4113-B031-6166F4499DE6}"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4" xr16:uid="{09304C8D-C9F3-415F-8337-68E4FD18CF3C}"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<sst xmlns="http://schemas.openxmlformats.org/spreadsheetml/2006/main" count="4305" uniqueCount="1103">
  <si>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</si>
  <si>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</si>
  <si>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</si>
  <si>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</si>
  <si>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</si>
  <si>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</si>
  <si>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</si>
  <si>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</si>
  <si>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</si>
  <si>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</si>
  <si>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</si>
  <si>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</si>
  <si>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</si>
  <si>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</si>
  <si>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</si>
  <si>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</si>
  <si>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</si>
  <si>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</si>
  <si>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</si>
  <si>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</si>
  <si>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</si>
  <si>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</si>
  <si>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</si>
  <si>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</si>
  <si>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</si>
  <si>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</si>
  <si>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</si>
  <si>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</si>
  <si>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</si>
  <si>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</si>
  <si>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</si>
  <si>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</si>
  <si>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</si>
  <si>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</si>
  <si>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</si>
  <si>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</si>
  <si>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</si>
  <si>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</si>
  <si>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</si>
  <si>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</si>
  <si>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</si>
  <si>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</si>
  <si>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</si>
  <si>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</si>
  <si>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</si>
  <si>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</si>
  <si>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</si>
  <si>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</si>
  <si>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</si>
  <si>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</si>
  <si>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</si>
  <si>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</si>
  <si>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</si>
  <si>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</si>
  <si>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</si>
  <si>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</si>
  <si>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</si>
  <si>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</si>
  <si>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</si>
  <si>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</si>
  <si>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</si>
  <si>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</si>
  <si>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</si>
  <si>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</si>
  <si>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</si>
  <si>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</si>
  <si>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</si>
  <si>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</si>
  <si>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</si>
  <si>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</si>
  <si>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</si>
  <si>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</si>
  <si>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</si>
  <si>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</si>
  <si>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</si>
  <si>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</si>
  <si>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</si>
  <si>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</si>
  <si>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</si>
  <si>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</si>
  <si>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</si>
  <si>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</si>
  <si>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</si>
  <si>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</si>
  <si>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</si>
  <si>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</si>
  <si>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</si>
  <si>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</si>
  <si>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</si>
  <si>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</si>
  <si>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</si>
  <si>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</si>
  <si>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</si>
  <si>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</si>
  <si>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</si>
  <si>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</si>
  <si>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</si>
  <si>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</si>
  <si>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</si>
  <si>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</si>
  <si>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</si>
  <si>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</si>
  <si>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</si>
  <si>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</si>
  <si>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</si>
  <si>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</si>
  <si>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</si>
  <si>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</si>
  <si>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</si>
  <si>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</si>
  <si>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</si>
  <si>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</si>
  <si>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</si>
  <si>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</si>
  <si>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</si>
  <si>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</si>
  <si>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</si>
  <si>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</si>
  <si>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</si>
  <si>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</si>
  <si>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</si>
  <si>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</si>
  <si>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</si>
  <si>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</si>
  <si>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</si>
  <si>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</si>
  <si>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</si>
  <si>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</si>
  <si>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</si>
  <si>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</si>
  <si>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</si>
  <si>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</si>
  <si>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</si>
  <si>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</si>
  <si>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</si>
  <si>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</si>
  <si>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</si>
  <si>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</si>
  <si>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</si>
  <si>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</si>
  <si>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</si>
  <si>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</si>
  <si>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</si>
  <si>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</si>
  <si>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</si>
  <si>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</si>
  <si>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</si>
  <si>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</si>
  <si>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</si>
  <si>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</si>
  <si>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</si>
  <si>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</si>
  <si>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</si>
  <si>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</si>
  <si>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</si>
  <si>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</si>
  <si>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</si>
  <si>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</si>
  <si>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</si>
  <si>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</si>
  <si>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</si>
  <si>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</si>
  <si>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</si>
  <si>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</si>
  <si>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</si>
  <si>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</si>
  <si>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</si>
  <si>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</si>
  <si>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</si>
  <si>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</si>
  <si>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</si>
  <si>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</si>
  <si>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</si>
  <si>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</si>
  <si>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</si>
  <si>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</si>
  <si>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</si>
  <si>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</si>
  <si>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</si>
  <si>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</si>
  <si>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</si>
  <si>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</si>
  <si>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</si>
  <si>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</si>
  <si>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</si>
  <si>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</si>
  <si>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</si>
  <si>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</si>
  <si>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</si>
  <si>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</si>
  <si>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</si>
  <si>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</si>
  <si>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</si>
  <si>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</si>
  <si>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</si>
  <si>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</si>
  <si>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</si>
  <si>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</si>
  <si>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</si>
  <si>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</si>
  <si>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</si>
  <si>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</si>
  <si>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</si>
  <si>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</si>
  <si>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</si>
  <si>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</si>
  <si>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</si>
  <si>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</si>
  <si>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</si>
  <si>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</si>
  <si>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</si>
  <si>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</si>
  <si>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</si>
  <si>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</si>
  <si>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</si>
  <si>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</si>
  <si>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</si>
  <si>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</si>
  <si>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</si>
  <si>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</si>
  <si>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</si>
  <si>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</si>
  <si>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</si>
  <si>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</si>
  <si>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</si>
  <si>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</si>
  <si>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</si>
  <si>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</si>
  <si>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</si>
  <si>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</si>
  <si>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</si>
  <si>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</si>
  <si>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</si>
  <si>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</si>
  <si>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</si>
  <si>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</si>
  <si>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</si>
  <si>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</si>
  <si>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</si>
  <si>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</si>
  <si>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</si>
  <si>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</si>
  <si>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</si>
  <si>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</si>
  <si>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</si>
  <si>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</si>
  <si>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</si>
  <si>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</si>
  <si>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</si>
  <si>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</si>
  <si>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</si>
  <si>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</si>
  <si>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</si>
  <si>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</si>
  <si>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</si>
  <si>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</si>
  <si>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</si>
  <si>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</si>
  <si>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</si>
  <si>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</si>
  <si>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</si>
  <si>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</si>
  <si>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</si>
  <si>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</si>
  <si>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</si>
  <si>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</si>
  <si>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</si>
  <si>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</si>
  <si>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</si>
  <si>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</si>
  <si>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</si>
  <si>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</si>
  <si>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</si>
  <si>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</si>
  <si>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</si>
  <si>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</si>
  <si>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</si>
  <si>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</si>
  <si>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</si>
  <si>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</si>
  <si>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</si>
  <si>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</si>
  <si>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</si>
  <si>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</si>
  <si>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</si>
  <si>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</si>
  <si>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</si>
  <si>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</si>
  <si>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</si>
  <si>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</si>
  <si>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</si>
  <si>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</si>
  <si>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</si>
  <si>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</si>
  <si>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</si>
  <si>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</si>
  <si>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</si>
  <si>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</si>
  <si>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</si>
  <si>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</si>
  <si>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</si>
  <si>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</si>
  <si>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</si>
  <si>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</si>
  <si>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</si>
  <si>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</si>
  <si>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</si>
  <si>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</si>
  <si>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</si>
  <si>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</si>
  <si>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</si>
  <si>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</si>
  <si>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</si>
  <si>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</si>
  <si>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</si>
  <si>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</si>
  <si>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</si>
  <si>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</si>
  <si>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</si>
  <si>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</si>
  <si>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</si>
  <si>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</si>
  <si>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</si>
  <si>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</si>
  <si>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</si>
  <si>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</si>
  <si>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</si>
  <si>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</si>
  <si>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</si>
  <si>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</si>
  <si>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</si>
  <si>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</si>
  <si>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</si>
  <si>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</si>
  <si>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</si>
  <si>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</si>
  <si>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</si>
  <si>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</si>
  <si>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</si>
  <si>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</si>
  <si>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</si>
  <si>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</si>
  <si>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</si>
  <si>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</si>
  <si>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</si>
  <si>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</si>
  <si>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</si>
  <si>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</si>
  <si>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</si>
  <si>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</si>
  <si>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</si>
  <si>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</si>
  <si>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</si>
  <si>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</si>
  <si>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</si>
  <si>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</si>
  <si>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</si>
  <si>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</si>
  <si>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</si>
  <si>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</si>
  <si>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</si>
  <si>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</si>
  <si>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</si>
  <si>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</si>
  <si>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</si>
  <si>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</si>
  <si>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</si>
  <si>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</si>
  <si>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</si>
  <si>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</si>
  <si>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</si>
  <si>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</si>
  <si>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</si>
  <si>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</si>
  <si>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</si>
  <si>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</si>
  <si>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</si>
  <si>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</si>
  <si>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</si>
  <si>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</si>
  <si>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</si>
  <si>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</si>
  <si>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</si>
  <si>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</si>
  <si>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</si>
  <si>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</si>
  <si>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</si>
  <si>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</si>
  <si>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</si>
  <si>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</si>
  <si>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</si>
  <si>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</si>
  <si>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</si>
  <si>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</si>
  <si>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</si>
  <si>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</si>
  <si>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</si>
  <si>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</si>
  <si>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</si>
  <si>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</si>
  <si>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</si>
  <si>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</si>
  <si>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</si>
  <si>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</si>
  <si>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</si>
  <si>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</si>
  <si>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</si>
  <si>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</si>
  <si>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</si>
  <si>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</si>
  <si>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</si>
  <si>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</si>
  <si>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</si>
  <si>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</si>
  <si>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</si>
  <si>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</si>
  <si>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</si>
  <si>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</si>
  <si>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</si>
  <si>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</si>
  <si>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</si>
  <si>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</si>
  <si>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</si>
  <si>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</si>
  <si>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</si>
  <si>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</si>
  <si>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</si>
  <si>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</si>
  <si>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</si>
  <si>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</si>
  <si>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</si>
  <si>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</si>
  <si>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</si>
  <si>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</si>
  <si>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</si>
  <si>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</si>
  <si>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</si>
  <si>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</si>
  <si>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</si>
  <si>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</si>
  <si>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</si>
  <si>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</si>
  <si>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</si>
  <si>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</si>
  <si>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</si>
  <si>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</si>
  <si>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</si>
  <si>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</si>
  <si>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</si>
  <si>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</si>
  <si>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</si>
  <si>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</si>
  <si>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</si>
  <si>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</si>
  <si>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</si>
  <si>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</si>
  <si>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</si>
  <si>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</si>
  <si>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</si>
  <si>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</si>
  <si>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</si>
  <si>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</si>
  <si>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</si>
  <si>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</si>
  <si>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</si>
  <si>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</si>
  <si>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</si>
  <si>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</si>
  <si>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</si>
  <si>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</si>
  <si>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</si>
  <si>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</si>
  <si>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</si>
  <si>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</si>
  <si>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</si>
  <si>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</si>
  <si>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</si>
  <si>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</si>
  <si>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</si>
  <si>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</si>
  <si>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</si>
  <si>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</si>
  <si>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</si>
  <si>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</si>
  <si>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</si>
  <si>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</si>
  <si>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</si>
  <si>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</si>
  <si>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</si>
  <si>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</si>
  <si>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</si>
  <si>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</si>
  <si>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</si>
  <si>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</si>
  <si>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</si>
  <si>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</si>
  <si>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</si>
  <si>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</si>
  <si>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</si>
  <si>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</si>
  <si>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</si>
  <si>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</si>
  <si>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</si>
  <si>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</si>
  <si>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</si>
  <si>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</si>
  <si>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</si>
  <si>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</si>
  <si>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</si>
  <si>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</si>
  <si>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</si>
  <si>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</si>
  <si>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</si>
  <si>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</si>
  <si>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</si>
  <si>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</si>
  <si>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</si>
  <si>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</si>
  <si>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</si>
  <si>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</si>
  <si>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</si>
  <si>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</si>
  <si>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</si>
  <si>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</si>
  <si>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</si>
  <si>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</si>
  <si>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</si>
  <si>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</si>
  <si>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</si>
  <si>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</si>
  <si>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</si>
  <si>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</si>
  <si>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</si>
  <si>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</si>
  <si>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</si>
  <si>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</si>
  <si>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</si>
  <si>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</si>
  <si>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</si>
  <si>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</si>
  <si>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</si>
  <si>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</si>
  <si>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</si>
  <si>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</si>
  <si>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</si>
  <si>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</si>
  <si>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</si>
  <si>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</si>
  <si>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</si>
  <si>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</si>
  <si>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</si>
  <si>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</si>
  <si>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</si>
  <si>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</si>
  <si>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</si>
  <si>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</si>
  <si>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</si>
  <si>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</si>
  <si>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</si>
  <si>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</si>
  <si>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</si>
  <si>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</si>
  <si>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</si>
  <si>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</si>
  <si>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</si>
  <si>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</si>
  <si>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</si>
  <si>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</si>
  <si>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</si>
  <si>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</si>
  <si>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</si>
  <si>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</si>
  <si>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</si>
  <si>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</si>
  <si>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</si>
  <si>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</si>
  <si>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</si>
  <si>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</si>
  <si>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</si>
  <si>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</si>
  <si>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</si>
  <si>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</si>
  <si>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</si>
  <si>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</si>
  <si>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</si>
  <si>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</si>
  <si>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</si>
  <si>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</si>
  <si>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</si>
  <si>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</si>
  <si>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</si>
  <si>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</si>
  <si>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</si>
  <si>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</si>
  <si>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</si>
  <si>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</si>
  <si>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</si>
  <si>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</si>
  <si>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</si>
  <si>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</si>
  <si>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</si>
  <si>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</si>
  <si>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</si>
  <si>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</si>
  <si>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</si>
  <si>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</si>
  <si>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</si>
  <si>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</si>
  <si>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</si>
  <si>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</si>
  <si>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</si>
  <si>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</si>
  <si>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</si>
  <si>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</si>
  <si>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</si>
  <si>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</si>
  <si>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</si>
  <si>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</si>
  <si>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</si>
  <si>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</si>
  <si>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</si>
  <si>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</si>
  <si>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</si>
  <si>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</si>
  <si>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</si>
  <si>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</si>
  <si>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</si>
  <si>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</si>
  <si>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</si>
  <si>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</si>
  <si>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</si>
  <si>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</si>
  <si>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</si>
  <si>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</si>
  <si>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</si>
  <si>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</si>
  <si>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</si>
  <si>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</si>
  <si>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</si>
  <si>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</si>
  <si>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</si>
  <si>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</si>
  <si>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</si>
  <si>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</si>
  <si>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</si>
  <si>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</si>
  <si>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</si>
  <si>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</si>
  <si>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</si>
  <si>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</si>
  <si>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</si>
  <si>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</si>
  <si>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</si>
  <si>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</si>
  <si>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</si>
  <si>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</si>
  <si>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</si>
  <si>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</si>
  <si>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</si>
  <si>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</si>
  <si>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</si>
  <si>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</si>
  <si>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</si>
  <si>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</si>
  <si>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</si>
  <si>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</si>
  <si>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</si>
  <si>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</si>
  <si>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</si>
  <si>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</si>
  <si>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</si>
  <si>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</si>
  <si>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</si>
  <si>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</si>
  <si>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</si>
  <si>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</si>
  <si>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</si>
  <si>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</si>
  <si>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</si>
  <si>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</si>
  <si>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</si>
  <si>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</si>
  <si>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</si>
  <si>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</si>
  <si>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</si>
  <si>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</si>
  <si>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</si>
  <si>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</si>
  <si>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</si>
  <si>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</si>
  <si>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</si>
  <si>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</si>
  <si>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</si>
  <si>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</si>
  <si>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</si>
  <si>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</si>
  <si>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</si>
  <si>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</si>
  <si>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</si>
  <si>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</si>
  <si>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</si>
  <si>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</si>
  <si>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</si>
  <si>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</si>
  <si>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</si>
  <si>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</si>
  <si>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</si>
  <si>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</si>
  <si>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</si>
  <si>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</si>
  <si>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</si>
  <si>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</si>
  <si>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</si>
  <si>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</si>
  <si>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</si>
  <si>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</si>
  <si>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</si>
  <si>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</si>
  <si>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</si>
  <si>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</si>
  <si>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</si>
  <si>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</si>
  <si>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</si>
  <si>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</si>
  <si>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</si>
  <si>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</si>
  <si>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</si>
  <si>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</si>
  <si>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</si>
  <si>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</si>
  <si>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</si>
  <si>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</si>
  <si>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</si>
  <si>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</si>
  <si>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</si>
  <si>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</si>
  <si>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</si>
  <si>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</si>
  <si>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</si>
  <si>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</si>
  <si>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</si>
  <si>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</si>
  <si>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</si>
  <si>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</si>
  <si>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</si>
  <si>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</si>
  <si>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</si>
  <si>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</si>
  <si>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</si>
  <si>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</si>
  <si>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</si>
  <si>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</si>
  <si>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</si>
  <si>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</si>
  <si>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</si>
  <si>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</si>
  <si>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</si>
  <si>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</si>
  <si>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</si>
  <si>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</si>
  <si>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</si>
  <si>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</si>
  <si>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</si>
  <si>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</si>
  <si>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</si>
  <si>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</si>
  <si>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</si>
  <si>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</si>
  <si>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</si>
  <si>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</si>
  <si>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</si>
  <si>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</si>
  <si>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</si>
  <si>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</si>
  <si>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</si>
  <si>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</si>
  <si>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</si>
  <si>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</si>
  <si>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</si>
  <si>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</si>
  <si>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</si>
  <si>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</si>
  <si>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</si>
  <si>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</si>
  <si>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</si>
  <si>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</si>
  <si>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</si>
  <si>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</si>
  <si>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</si>
  <si>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</si>
  <si>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</si>
  <si>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</si>
  <si>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</si>
  <si>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</si>
  <si>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</si>
  <si>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</si>
  <si>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</si>
  <si>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</si>
  <si>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</si>
  <si>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</si>
  <si>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</si>
  <si>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</si>
  <si>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</si>
  <si>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</si>
  <si>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</si>
  <si>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</si>
  <si>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</si>
  <si>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</si>
  <si>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</si>
  <si>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</si>
  <si>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</si>
  <si>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</si>
  <si>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</si>
  <si>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</si>
  <si>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</si>
  <si>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</si>
  <si>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</si>
  <si>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</si>
  <si>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</si>
  <si>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</si>
  <si>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</si>
  <si>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</si>
  <si>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</si>
  <si>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</si>
  <si>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</si>
  <si>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</si>
  <si>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</si>
  <si>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</si>
  <si>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</si>
  <si>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</si>
  <si>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</si>
  <si>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</si>
  <si>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</si>
  <si>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</si>
  <si>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</si>
  <si>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</si>
  <si>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</si>
  <si>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</si>
  <si>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</si>
  <si>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</si>
  <si>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</si>
  <si>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</si>
  <si>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</si>
  <si>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</si>
  <si>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</si>
  <si>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</si>
  <si>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</si>
  <si>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</si>
  <si>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</si>
  <si>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</si>
  <si>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</si>
  <si>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</si>
  <si>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</si>
  <si>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</si>
  <si>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</si>
  <si>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</si>
  <si>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</si>
  <si>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</si>
  <si>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</si>
  <si>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</si>
  <si>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</si>
  <si>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</si>
  <si>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</si>
  <si>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</si>
  <si>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</si>
  <si>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</si>
  <si>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</si>
  <si>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</si>
  <si>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</si>
  <si>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</si>
  <si>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</si>
  <si>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</si>
  <si>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</si>
  <si>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</si>
  <si>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</si>
  <si>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</si>
  <si>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</si>
  <si>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</si>
  <si>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</si>
  <si>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</si>
  <si>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</si>
  <si>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</si>
  <si>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</si>
  <si>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</si>
  <si>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</si>
  <si>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</si>
  <si>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</si>
  <si>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</si>
  <si>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</si>
  <si>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</si>
  <si>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</si>
  <si>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</si>
  <si>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</si>
  <si>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</si>
  <si>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</si>
  <si>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</si>
  <si>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</si>
  <si>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</si>
  <si>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</si>
  <si>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</si>
  <si>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</si>
  <si>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</si>
  <si>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</si>
  <si>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</si>
  <si>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</si>
  <si>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</si>
  <si>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</si>
  <si>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</si>
  <si>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</si>
  <si>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</si>
  <si>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</si>
  <si>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</si>
  <si>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</si>
  <si>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</si>
  <si>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</si>
  <si>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</si>
  <si>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</si>
  <si>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</si>
  <si>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</si>
  <si>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</si>
  <si>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</si>
  <si>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</si>
  <si>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</si>
  <si>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</si>
  <si>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</si>
  <si>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</si>
  <si>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</si>
  <si>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</si>
  <si>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</si>
  <si>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</si>
  <si>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</si>
  <si>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</si>
  <si>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</si>
  <si>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</si>
  <si>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</si>
  <si>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</si>
  <si>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</si>
  <si>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</si>
  <si>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</si>
  <si>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</si>
  <si>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</si>
  <si>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</si>
  <si>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</si>
  <si>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</si>
  <si>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</si>
  <si>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</si>
  <si>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</si>
  <si>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</si>
  <si>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</si>
  <si>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</si>
  <si>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</si>
  <si>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</si>
  <si>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</si>
  <si>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</si>
  <si>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</si>
  <si>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</si>
  <si>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</si>
  <si>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</si>
  <si>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</si>
  <si>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</si>
  <si>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</si>
  <si>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</si>
  <si>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</si>
  <si>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</si>
  <si>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</si>
  <si>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</si>
  <si>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</si>
  <si>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</si>
  <si>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</si>
  <si>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</si>
  <si>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</si>
  <si>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</si>
  <si>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</si>
  <si>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</si>
  <si>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</si>
  <si>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</si>
  <si>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</si>
  <si>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</si>
  <si>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</si>
  <si>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</si>
  <si>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</si>
  <si>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</si>
  <si>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</si>
  <si>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</si>
  <si>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</si>
  <si>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</si>
  <si>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</si>
  <si>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</si>
  <si>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</si>
  <si>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</si>
  <si>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</si>
  <si>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</si>
  <si>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</si>
  <si>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</si>
  <si>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</si>
  <si>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</si>
  <si>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</si>
  <si>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</si>
  <si>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</si>
  <si>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</si>
  <si>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</si>
  <si>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</si>
  <si>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</si>
  <si>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</si>
  <si>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</si>
  <si>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</si>
  <si>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</si>
  <si>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</si>
  <si>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</si>
  <si>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</si>
  <si>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</si>
  <si>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</si>
  <si>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</si>
  <si>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</si>
  <si>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</si>
  <si>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</si>
  <si>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</si>
  <si>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</si>
  <si>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</si>
  <si>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</si>
  <si>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</si>
  <si>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</si>
  <si>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</si>
  <si>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</si>
  <si>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</si>
  <si>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</si>
  <si>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</si>
  <si>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</si>
  <si>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</si>
  <si>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</si>
  <si>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</si>
  <si>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</si>
  <si>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</si>
  <si>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</si>
  <si>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</si>
  <si>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</si>
  <si>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</si>
  <si>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</si>
  <si>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</si>
  <si>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</si>
  <si>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</si>
  <si>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</si>
  <si>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</si>
  <si>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</si>
  <si>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</si>
  <si>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</si>
  <si>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</si>
  <si>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</si>
  <si>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</si>
  <si>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</si>
  <si>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</si>
  <si>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</si>
  <si>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</si>
  <si>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</si>
  <si>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</si>
  <si>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</si>
  <si>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</si>
  <si>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</si>
  <si>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</si>
  <si>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</si>
  <si>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</si>
  <si>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</si>
  <si>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</si>
  <si>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</si>
  <si>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</si>
  <si>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</si>
  <si>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</si>
  <si>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</si>
  <si>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</si>
  <si>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</si>
  <si>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</si>
  <si>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</si>
  <si>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</si>
  <si>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calls[Date of Call (Month)]</t>
  </si>
  <si>
    <t>calls[Date of Call (Month Index)]</t>
  </si>
  <si>
    <t>Tuesday</t>
  </si>
  <si>
    <t>1 to 2 hours</t>
  </si>
  <si>
    <t>Saturday</t>
  </si>
  <si>
    <t>30 to 60 mins</t>
  </si>
  <si>
    <t>Sunday</t>
  </si>
  <si>
    <t>More than 2 hours</t>
  </si>
  <si>
    <t>Wednesday</t>
  </si>
  <si>
    <t>Friday</t>
  </si>
  <si>
    <t>Monday</t>
  </si>
  <si>
    <t>Thursday</t>
  </si>
  <si>
    <t>10 to 30 mins</t>
  </si>
  <si>
    <t>Data returned for Total Duration, R04 (First 1000 rows).</t>
  </si>
  <si>
    <t>Count of Call number</t>
  </si>
  <si>
    <t>for graph</t>
  </si>
  <si>
    <t>rep</t>
  </si>
  <si>
    <t>calls</t>
  </si>
  <si>
    <t>amount</t>
  </si>
  <si>
    <t>sel .calls</t>
  </si>
  <si>
    <t>sel.amount</t>
  </si>
  <si>
    <t>selected reps</t>
  </si>
  <si>
    <t>Column Labels</t>
  </si>
  <si>
    <t>Total</t>
  </si>
  <si>
    <t>%OF REP</t>
  </si>
  <si>
    <t>CALL</t>
  </si>
  <si>
    <t>AMOUNT</t>
  </si>
  <si>
    <t>CALL RANK</t>
  </si>
  <si>
    <t>AMOUNT RATE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</si>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</sst>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409]d\-mmm\-yy;@"/>
    <numFmt numFmtId="165" formatCode="\$#,##0;\(\$#,##0\);\$#,##0"/>
    <numFmt numFmtId="166" formatCode="0.0"/>
    <numFmt numFmtId="167" formatCode="&quot;$&quot;#,###,.&quot;k&quot;"/>
    <numFmt numFmtId="168" formatCode="&quot;$&quot;#,##0"/>
  </numFmts>
  <fonts count="8">
    <font>
      <sz val="11"/>
      <color theme="1"/>
      <name val="Arial"/>
      <family val="2"/>
      <scheme val="minor"/>
    </font>
    <font>
      <b/>
      <sz val="11"/>
      <color theme="1"/>
      <name val="Arial"/>
      <family val="2"/>
      <scheme val="minor"/>
    </font>
    <font>
      <sz val="8"/>
      <name val="Arial"/>
      <family val="2"/>
      <scheme val="minor"/>
    </font>
    <font>
      <sz val="18"/>
      <color theme="1"/>
      <name val="Aptos ExtraBold"/>
      <family val="2"/>
    </font>
    <font>
      <sz val="11"/>
      <color theme="1"/>
      <name val="Arial"/>
      <family val="2"/>
      <scheme val="minor"/>
    </font>
    <font>
      <sz val="10"/>
      <color theme="1"/>
      <name val="Arial"/>
      <family val="2"/>
      <scheme val="minor"/>
    </font>
    <font>
      <b/>
      <sz val="10"/>
      <color theme="1"/>
      <name val="Arial"/>
      <family val="2"/>
      <scheme val="minor"/>
    </font>
    <font>
      <sz val="11"/>
      <color theme="9"/>
      <name val="Arial"/>
      <family val="2"/>
      <scheme val="minor"/>
    </font>
  </fonts>
  <fills count="5">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0">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1" fontId="0" fillId="0" borderId="0" xfId="0" applyNumberFormat="1"/>
    <xf numFmtId="3" fontId="0" fillId="3" borderId="0" xfId="0" applyNumberFormat="1" applyFill="1"/>
    <xf numFmtId="0" fontId="0" fillId="0" borderId="0" xfId="0" pivotButton="1"/>
    <xf numFmtId="0" fontId="0" fillId="0" borderId="0" xfId="0" applyAlignment="1">
      <alignment horizontal="left"/>
    </xf>
    <xf numFmtId="14" fontId="0" fillId="0" borderId="0" xfId="0" applyNumberFormat="1"/>
    <xf numFmtId="167" fontId="0" fillId="0" borderId="0" xfId="0" applyNumberFormat="1"/>
    <xf numFmtId="0" fontId="0" fillId="0" borderId="0" xfId="0" applyAlignment="1">
      <alignment horizontal="left" indent="1"/>
    </xf>
    <xf numFmtId="0" fontId="0" fillId="4" borderId="0" xfId="0" applyFill="1"/>
    <xf numFmtId="0" fontId="5" fillId="4" borderId="0" xfId="0" applyFont="1" applyFill="1"/>
    <xf numFmtId="0" fontId="5" fillId="4" borderId="0" xfId="0" applyFont="1" applyFill="1" applyAlignment="1">
      <alignment horizontal="center"/>
    </xf>
    <xf numFmtId="168" fontId="5" fillId="4" borderId="0" xfId="1" applyNumberFormat="1" applyFont="1" applyFill="1"/>
    <xf numFmtId="0" fontId="1" fillId="4" borderId="0" xfId="0" applyFont="1" applyFill="1" applyAlignment="1">
      <alignment horizontal="right"/>
    </xf>
    <xf numFmtId="0" fontId="6" fillId="4" borderId="0" xfId="0" applyFont="1" applyFill="1"/>
    <xf numFmtId="9" fontId="0" fillId="0" borderId="0" xfId="2" applyFont="1"/>
    <xf numFmtId="0" fontId="7" fillId="3" borderId="0" xfId="0" applyFont="1" applyFill="1"/>
    <xf numFmtId="0" fontId="7" fillId="3" borderId="0" xfId="0" applyFont="1" applyFill="1" applyAlignment="1">
      <alignment horizontal="center"/>
    </xf>
  </cellXfs>
  <cellStyles count="3">
    <cellStyle name="Currency" xfId="1" builtinId="4"/>
    <cellStyle name="Normal" xfId="0" builtinId="0"/>
    <cellStyle name="Percent" xfId="2" builtinId="5"/>
  </cellStyles>
  <dxfs count="22">
    <dxf>
      <fill>
        <patternFill>
          <bgColor theme="8"/>
        </patternFill>
      </fill>
      <border>
        <left style="thin">
          <color auto="1"/>
        </left>
        <right style="thin">
          <color auto="1"/>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rial"/>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sz val="11"/>
      </font>
    </dxf>
    <dxf>
      <numFmt numFmtId="19" formatCode="m/d/yyyy"/>
    </dxf>
    <dxf>
      <font>
        <b/>
        <color theme="1"/>
      </font>
      <border>
        <bottom style="thin">
          <color theme="9"/>
        </bottom>
        <vertical/>
        <horizontal/>
      </border>
    </dxf>
    <dxf>
      <font>
        <color theme="1"/>
      </font>
      <border>
        <left style="thin">
          <color theme="9"/>
        </left>
        <right style="thin">
          <color theme="9"/>
        </right>
        <top style="thin">
          <color theme="9"/>
        </top>
        <bottom style="thin">
          <color theme="9"/>
        </bottom>
        <vertical/>
        <horizontal/>
      </border>
    </dxf>
    <dxf>
      <font>
        <b/>
        <color theme="1"/>
      </font>
      <border>
        <bottom style="thin">
          <color theme="9"/>
        </bottom>
        <vertical/>
        <horizontal/>
      </border>
    </dxf>
    <dxf>
      <font>
        <color theme="0" tint="-0.14996795556505021"/>
      </font>
      <border>
        <left style="thin">
          <color theme="9"/>
        </left>
        <right style="thin">
          <color theme="9"/>
        </right>
        <top style="thin">
          <color theme="9"/>
        </top>
        <bottom style="thin">
          <color theme="9"/>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Slicer Style 1" pivot="0" table="0" count="1" xr9:uid="{25BABDA2-DB3D-41F6-98D0-3EE7CBB0176F}">
      <tableStyleElement type="wholeTable" dxfId="21"/>
    </tableStyle>
    <tableStyle name="SlicerStyleDark6 2" pivot="0" table="0" count="10" xr9:uid="{7D14A586-2A6D-4DA6-9998-001BCD84FDF2}">
      <tableStyleElement type="wholeTable" dxfId="20"/>
      <tableStyleElement type="headerRow" dxfId="19"/>
    </tableStyle>
    <tableStyle name="SlicerStyleDark6 3" pivot="0" table="0" count="10" xr9:uid="{0FEEAB28-8155-4A4B-8AB8-CE4082B59FC4}">
      <tableStyleElement type="wholeTable" dxfId="18"/>
      <tableStyleElement type="headerRow" dxfId="17"/>
    </tableStyle>
  </tableStyles>
  <colors>
    <mruColors>
      <color rgb="FFD6FAA6"/>
      <color rgb="FFFBB3A5"/>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b/>
            <i val="0"/>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b/>
            <i val="0"/>
            <sz val="12"/>
            <color theme="9" tint="-0.24994659260841701"/>
          </font>
          <fill>
            <patternFill patternType="solid">
              <fgColor theme="9"/>
              <bgColor theme="1"/>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color theme="0" tint="-0.14993743705557422"/>
          </font>
          <fill>
            <patternFill patternType="solid">
              <fgColor rgb="FFC0C0C0"/>
              <bgColor theme="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6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connections" Target="connections.xml"/><Relationship Id="rId26" Type="http://schemas.microsoft.com/office/2022/10/relationships/richValueRel" Target="richData/richValueRel.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calcChain" Target="calcChain.xml"/><Relationship Id="rId10" Type="http://schemas.openxmlformats.org/officeDocument/2006/relationships/pivotCacheDefinition" Target="pivotCache/pivotCacheDefinition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[07.sample-data-excel-portfolio-project.xlsx]Pivots!weekly trend</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Pivots!$H$28</c:f>
              <c:strCache>
                <c:ptCount val="1"/>
                <c:pt idx="0">
                  <c:v>Total</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Pivots!$G$29:$G$36</c:f>
              <c:strCache>
                <c:ptCount val="7"/>
                <c:pt idx="0">
                  <c:v>Sunday</c:v>
                </c:pt>
                <c:pt idx="1">
                  <c:v>Monday</c:v>
                </c:pt>
                <c:pt idx="2">
                  <c:v>Tuesday</c:v>
                </c:pt>
                <c:pt idx="3">
                  <c:v>Wednesday</c:v>
                </c:pt>
                <c:pt idx="4">
                  <c:v>Thursday</c:v>
                </c:pt>
                <c:pt idx="5">
                  <c:v>Friday</c:v>
                </c:pt>
                <c:pt idx="6">
                  <c:v>Saturday</c:v>
                </c:pt>
              </c:strCache>
            </c:strRef>
          </c:cat>
          <c:val>
            <c:numRef>
              <c:f>Pivots!$H$29:$H$36</c:f>
              <c:numCache>
                <c:formatCode>General</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07E3-4BE1-BE47-0CDD6868B85D}"/>
            </c:ext>
          </c:extLst>
        </c:ser>
        <c:dLbls>
          <c:dLblPos val="outEnd"/>
          <c:showLegendKey val="0"/>
          <c:showVal val="1"/>
          <c:showCatName val="0"/>
          <c:showSerName val="0"/>
          <c:showPercent val="0"/>
          <c:showBubbleSize val="0"/>
        </c:dLbls>
        <c:gapWidth val="25"/>
        <c:axId val="1070348192"/>
        <c:axId val="1070349152"/>
      </c:barChart>
      <c:catAx>
        <c:axId val="107034819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70349152"/>
        <c:crosses val="autoZero"/>
        <c:auto val="1"/>
        <c:lblAlgn val="ctr"/>
        <c:lblOffset val="100"/>
        <c:noMultiLvlLbl val="0"/>
      </c:catAx>
      <c:valAx>
        <c:axId val="1070349152"/>
        <c:scaling>
          <c:orientation val="minMax"/>
        </c:scaling>
        <c:delete val="1"/>
        <c:axPos val="t"/>
        <c:numFmt formatCode="General" sourceLinked="1"/>
        <c:majorTickMark val="out"/>
        <c:minorTickMark val="none"/>
        <c:tickLblPos val="nextTo"/>
        <c:crossAx val="107034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[07.sample-data-excel-portfolio-project.xlsx]Pivots!monthly trend</c:name>
    <c:fmtId val="12"/>
  </c:pivotSource>
  <c:chart>
    <c:title>
      <c:tx>
        <c:rich>
          <a:bodyPr rot="0" spcFirstLastPara="1" vertOverflow="ellipsis" vert="horz" wrap="square" anchor="ctr" anchorCtr="1"/>
          <a:lstStyle/>
          <a:p>
            <a:pPr>
              <a:defRPr sz="2400" b="1" i="0" u="none" strike="noStrike" kern="1200" spc="0" baseline="0">
                <a:solidFill>
                  <a:schemeClr val="accent5"/>
                </a:solidFill>
                <a:latin typeface="+mn-lt"/>
                <a:ea typeface="+mn-ea"/>
                <a:cs typeface="+mn-cs"/>
              </a:defRPr>
            </a:pPr>
            <a:r>
              <a:rPr lang="en-US" sz="2400" b="1">
                <a:solidFill>
                  <a:schemeClr val="accent5"/>
                </a:solidFill>
              </a:rPr>
              <a:t>Call</a:t>
            </a:r>
            <a:r>
              <a:rPr lang="en-US" sz="2400" b="1" baseline="0">
                <a:solidFill>
                  <a:schemeClr val="accent5"/>
                </a:solidFill>
              </a:rPr>
              <a:t> Trend</a:t>
            </a:r>
            <a:endParaRPr lang="en-US" sz="2400" b="1">
              <a:solidFill>
                <a:schemeClr val="accent5"/>
              </a:solidFill>
            </a:endParaRPr>
          </a:p>
        </c:rich>
      </c:tx>
      <c:layout>
        <c:manualLayout>
          <c:xMode val="edge"/>
          <c:yMode val="edge"/>
          <c:x val="2.5291557305336849E-2"/>
          <c:y val="2.3148148148148147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accent5"/>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42000">
                <a:schemeClr val="accent5"/>
              </a:gs>
              <a:gs pos="100000">
                <a:schemeClr val="accent5">
                  <a:lumMod val="40000"/>
                  <a:lumOff val="60000"/>
                  <a:alpha val="50000"/>
                </a:schemeClr>
              </a:gs>
              <a:gs pos="100000">
                <a:schemeClr val="accent1">
                  <a:lumMod val="30000"/>
                  <a:lumOff val="70000"/>
                </a:schemeClr>
              </a:gs>
            </a:gsLst>
            <a:lin ang="5400000" scaled="1"/>
            <a:tileRect/>
          </a:gradFill>
          <a:ln>
            <a:solidFill>
              <a:schemeClr val="accent5">
                <a:lumMod val="20000"/>
                <a:lumOff val="80000"/>
              </a:schemeClr>
            </a:solidFill>
          </a:ln>
          <a:effectLst>
            <a:glow rad="127000">
              <a:schemeClr val="accent5"/>
            </a:glow>
            <a:outerShdw blurRad="50800" dist="50800" dir="5400000" algn="ctr" rotWithShape="0">
              <a:schemeClr val="accent5"/>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a:glow rad="139700">
              <a:schemeClr val="accent5">
                <a:satMod val="175000"/>
                <a:alpha val="40000"/>
              </a:schemeClr>
            </a:glow>
          </a:effectLst>
        </c:spPr>
        <c:marker>
          <c:symbol val="circle"/>
          <c:size val="7"/>
          <c:spPr>
            <a:solidFill>
              <a:schemeClr val="bg1"/>
            </a:solidFill>
            <a:ln w="25400">
              <a:solidFill>
                <a:schemeClr val="tx1"/>
              </a:solidFill>
            </a:ln>
            <a:effectLst>
              <a:glow rad="139700">
                <a:schemeClr val="accent5">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Pivots!$D$23</c:f>
              <c:strCache>
                <c:ptCount val="1"/>
                <c:pt idx="0">
                  <c:v>Call Count2</c:v>
                </c:pt>
              </c:strCache>
            </c:strRef>
          </c:tx>
          <c:spPr>
            <a:gradFill flip="none" rotWithShape="1">
              <a:gsLst>
                <a:gs pos="42000">
                  <a:schemeClr val="accent5"/>
                </a:gs>
                <a:gs pos="100000">
                  <a:schemeClr val="accent5">
                    <a:lumMod val="40000"/>
                    <a:lumOff val="60000"/>
                    <a:alpha val="50000"/>
                  </a:schemeClr>
                </a:gs>
                <a:gs pos="100000">
                  <a:schemeClr val="accent1">
                    <a:lumMod val="30000"/>
                    <a:lumOff val="70000"/>
                  </a:schemeClr>
                </a:gs>
              </a:gsLst>
              <a:lin ang="5400000" scaled="1"/>
              <a:tileRect/>
            </a:gradFill>
            <a:ln>
              <a:solidFill>
                <a:schemeClr val="accent5">
                  <a:lumMod val="20000"/>
                  <a:lumOff val="80000"/>
                </a:schemeClr>
              </a:solidFill>
            </a:ln>
            <a:effectLst>
              <a:glow rad="127000">
                <a:schemeClr val="accent5"/>
              </a:glow>
              <a:outerShdw blurRad="50800" dist="50800" dir="5400000" algn="ctr" rotWithShape="0">
                <a:schemeClr val="accent5"/>
              </a:outerShdw>
              <a:softEdge rad="12700"/>
            </a:effectLst>
          </c:spPr>
          <c:cat>
            <c:strRef>
              <c:f>Pivots!$B$24:$B$36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Pivots!$D$24:$D$36</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B60A-49E6-9E16-A767B9B8D2CD}"/>
            </c:ext>
          </c:extLst>
        </c:ser>
        <c:dLbls>
          <c:showLegendKey val="0"/>
          <c:showVal val="0"/>
          <c:showCatName val="0"/>
          <c:showSerName val="0"/>
          <c:showPercent val="0"/>
          <c:showBubbleSize val="0"/>
        </c:dLbls>
        <c:axId val="991080911"/>
        <c:axId val="991090031"/>
      </c:areaChart>
      <c:lineChart>
        <c:grouping val="standard"/>
        <c:varyColors val="0"/>
        <c:ser>
          <c:idx val="0"/>
          <c:order val="0"/>
          <c:tx>
            <c:strRef>
              <c:f>Pivots!$C$23</c:f>
              <c:strCache>
                <c:ptCount val="1"/>
                <c:pt idx="0">
                  <c:v>Call Count</c:v>
                </c:pt>
              </c:strCache>
            </c:strRef>
          </c:tx>
          <c:spPr>
            <a:ln w="28575" cap="rnd">
              <a:solidFill>
                <a:schemeClr val="accent6"/>
              </a:solidFill>
              <a:round/>
            </a:ln>
            <a:effectLst>
              <a:glow rad="139700">
                <a:schemeClr val="accent5">
                  <a:satMod val="175000"/>
                  <a:alpha val="40000"/>
                </a:schemeClr>
              </a:glow>
            </a:effectLst>
          </c:spPr>
          <c:marker>
            <c:symbol val="circle"/>
            <c:size val="7"/>
            <c:spPr>
              <a:solidFill>
                <a:schemeClr val="bg1"/>
              </a:solidFill>
              <a:ln w="25400">
                <a:solidFill>
                  <a:schemeClr val="tx1"/>
                </a:solidFill>
              </a:ln>
              <a:effectLst>
                <a:glow rad="139700">
                  <a:schemeClr val="accent5">
                    <a:satMod val="175000"/>
                    <a:alpha val="40000"/>
                  </a:schemeClr>
                </a:glow>
              </a:effectLst>
            </c:spPr>
          </c:marker>
          <c:cat>
            <c:strRef>
              <c:f>Pivots!$B$24:$B$36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Pivots!$C$24:$C$36</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B60A-49E6-9E16-A767B9B8D2CD}"/>
            </c:ext>
          </c:extLst>
        </c:ser>
        <c:dLbls>
          <c:showLegendKey val="0"/>
          <c:showVal val="0"/>
          <c:showCatName val="0"/>
          <c:showSerName val="0"/>
          <c:showPercent val="0"/>
          <c:showBubbleSize val="0"/>
        </c:dLbls>
        <c:marker val="1"/>
        <c:smooth val="0"/>
        <c:axId val="991080911"/>
        <c:axId val="991090031"/>
      </c:lineChart>
      <c:catAx>
        <c:axId val="99108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91090031"/>
        <c:crosses val="autoZero"/>
        <c:auto val="1"/>
        <c:lblAlgn val="ctr"/>
        <c:lblOffset val="100"/>
        <c:noMultiLvlLbl val="0"/>
      </c:catAx>
      <c:valAx>
        <c:axId val="9910900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9108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2400" b="1" i="0" u="none" strike="noStrike" kern="1200" spc="0" baseline="0">
                <a:solidFill>
                  <a:schemeClr val="accent5"/>
                </a:solidFill>
                <a:latin typeface="+mn-lt"/>
                <a:ea typeface="+mn-ea"/>
                <a:cs typeface="+mn-cs"/>
              </a:defRPr>
            </a:pPr>
            <a:r>
              <a:rPr lang="en-US" sz="2400" b="1" i="0" u="none" strike="noStrike" kern="1200" spc="0" baseline="0">
                <a:solidFill>
                  <a:schemeClr val="accent5"/>
                </a:solidFill>
                <a:latin typeface="+mn-lt"/>
                <a:ea typeface="+mn-ea"/>
                <a:cs typeface="+mn-cs"/>
              </a:rPr>
              <a:t>Calls</a:t>
            </a:r>
          </a:p>
        </c:rich>
      </c:tx>
      <c:layout>
        <c:manualLayout>
          <c:xMode val="edge"/>
          <c:yMode val="edge"/>
          <c:x val="3.3613228346456706E-2"/>
          <c:y val="1.2734082772540706E-2"/>
        </c:manualLayout>
      </c:layout>
      <c:overlay val="0"/>
      <c:spPr>
        <a:noFill/>
        <a:ln>
          <a:noFill/>
        </a:ln>
        <a:effectLst/>
      </c:spPr>
      <c:txPr>
        <a:bodyPr rot="0" spcFirstLastPara="1" vertOverflow="ellipsis" vert="horz" wrap="square" anchor="ctr" anchorCtr="1"/>
        <a:lstStyle/>
        <a:p>
          <a:pPr algn="ctr" rtl="0">
            <a:defRPr lang="en-US" sz="2400" b="1" i="0" u="none" strike="noStrike" kern="1200" spc="0" baseline="0">
              <a:solidFill>
                <a:schemeClr val="accent5"/>
              </a:solidFill>
              <a:latin typeface="+mn-lt"/>
              <a:ea typeface="+mn-ea"/>
              <a:cs typeface="+mn-cs"/>
            </a:defRPr>
          </a:pPr>
          <a:endParaRPr lang="en-US"/>
        </a:p>
      </c:txPr>
    </c:title>
    <c:autoTitleDeleted val="0"/>
    <c:plotArea>
      <c:layout>
        <c:manualLayout>
          <c:layoutTarget val="inner"/>
          <c:xMode val="edge"/>
          <c:yMode val="edge"/>
          <c:x val="9.9305774278215228E-2"/>
          <c:y val="8.5904579550507024E-2"/>
          <c:w val="0.86317344706911636"/>
          <c:h val="0.83129311704889353"/>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Pivots!$G$42:$G$46</c:f>
              <c:strCache>
                <c:ptCount val="5"/>
                <c:pt idx="0">
                  <c:v>R01</c:v>
                </c:pt>
                <c:pt idx="1">
                  <c:v>R02</c:v>
                </c:pt>
                <c:pt idx="2">
                  <c:v>R03</c:v>
                </c:pt>
                <c:pt idx="3">
                  <c:v>R04</c:v>
                </c:pt>
                <c:pt idx="4">
                  <c:v>R05</c:v>
                </c:pt>
              </c:strCache>
            </c:strRef>
          </c:cat>
          <c:val>
            <c:numRef>
              <c:f>Pivots!$H$42:$H$46</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AA87-4485-AE2C-73AD9F011508}"/>
            </c:ext>
          </c:extLst>
        </c:ser>
        <c:ser>
          <c:idx val="1"/>
          <c:order val="1"/>
          <c:tx>
            <c:v>Selected calls</c:v>
          </c:tx>
          <c:spPr>
            <a:gradFill flip="none" rotWithShape="1">
              <a:gsLst>
                <a:gs pos="85000">
                  <a:schemeClr val="accent6"/>
                </a:gs>
                <a:gs pos="100000">
                  <a:schemeClr val="accent6"/>
                </a:gs>
                <a:gs pos="100000">
                  <a:schemeClr val="accent5">
                    <a:lumMod val="40000"/>
                    <a:lumOff val="60000"/>
                    <a:alpha val="50000"/>
                  </a:schemeClr>
                </a:gs>
                <a:gs pos="46000">
                  <a:schemeClr val="accent5"/>
                </a:gs>
              </a:gsLst>
              <a:lin ang="5400000" scaled="1"/>
              <a:tileRect/>
            </a:gradFill>
            <a:ln>
              <a:noFill/>
            </a:ln>
            <a:effectLst/>
          </c:spPr>
          <c:invertIfNegative val="0"/>
          <c:dPt>
            <c:idx val="1"/>
            <c:invertIfNegative val="0"/>
            <c:bubble3D val="0"/>
            <c:spPr>
              <a:gradFill flip="none" rotWithShape="1">
                <a:gsLst>
                  <a:gs pos="85000">
                    <a:schemeClr val="accent6">
                      <a:alpha val="80000"/>
                    </a:schemeClr>
                  </a:gs>
                  <a:gs pos="70000">
                    <a:schemeClr val="accent5">
                      <a:alpha val="80000"/>
                      <a:lumMod val="96000"/>
                      <a:lumOff val="4000"/>
                    </a:schemeClr>
                  </a:gs>
                </a:gsLst>
                <a:lin ang="0" scaled="1"/>
                <a:tileRect/>
              </a:gradFill>
              <a:ln>
                <a:noFill/>
              </a:ln>
              <a:effectLst/>
            </c:spPr>
            <c:extLst>
              <c:ext xmlns:c16="http://schemas.microsoft.com/office/drawing/2014/chart" uri="{C3380CC4-5D6E-409C-BE32-E72D297353CC}">
                <c16:uniqueId val="{00000002-AA87-4485-AE2C-73AD9F011508}"/>
              </c:ext>
            </c:extLst>
          </c:dPt>
          <c:dLbls>
            <c:delete val="1"/>
          </c:dLbls>
          <c:val>
            <c:numRef>
              <c:f>Pivots!$J$42:$J$47</c:f>
              <c:numCache>
                <c:formatCode>General</c:formatCode>
                <c:ptCount val="6"/>
                <c:pt idx="0">
                  <c:v>#N/A</c:v>
                </c:pt>
                <c:pt idx="1">
                  <c:v>#N/A</c:v>
                </c:pt>
                <c:pt idx="2">
                  <c:v>#N/A</c:v>
                </c:pt>
                <c:pt idx="3">
                  <c:v>#N/A</c:v>
                </c:pt>
                <c:pt idx="4">
                  <c:v>200</c:v>
                </c:pt>
                <c:pt idx="5">
                  <c:v>#N/A</c:v>
                </c:pt>
              </c:numCache>
            </c:numRef>
          </c:val>
          <c:extLst>
            <c:ext xmlns:c16="http://schemas.microsoft.com/office/drawing/2014/chart" uri="{C3380CC4-5D6E-409C-BE32-E72D297353CC}">
              <c16:uniqueId val="{00000003-AA87-4485-AE2C-73AD9F011508}"/>
            </c:ext>
          </c:extLst>
        </c:ser>
        <c:dLbls>
          <c:dLblPos val="outEnd"/>
          <c:showLegendKey val="0"/>
          <c:showVal val="1"/>
          <c:showCatName val="0"/>
          <c:showSerName val="0"/>
          <c:showPercent val="0"/>
          <c:showBubbleSize val="0"/>
        </c:dLbls>
        <c:gapWidth val="25"/>
        <c:overlap val="100"/>
        <c:axId val="843724896"/>
        <c:axId val="843726816"/>
      </c:barChart>
      <c:catAx>
        <c:axId val="84372489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43726816"/>
        <c:crosses val="autoZero"/>
        <c:auto val="1"/>
        <c:lblAlgn val="ctr"/>
        <c:lblOffset val="100"/>
        <c:noMultiLvlLbl val="0"/>
      </c:catAx>
      <c:valAx>
        <c:axId val="843726816"/>
        <c:scaling>
          <c:orientation val="minMax"/>
        </c:scaling>
        <c:delete val="1"/>
        <c:axPos val="t"/>
        <c:numFmt formatCode="General" sourceLinked="1"/>
        <c:majorTickMark val="out"/>
        <c:minorTickMark val="none"/>
        <c:tickLblPos val="nextTo"/>
        <c:crossAx val="84372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2400" b="1" i="0" u="none" strike="noStrike" kern="1200" spc="0" baseline="0">
                <a:solidFill>
                  <a:schemeClr val="accent5"/>
                </a:solidFill>
                <a:latin typeface="+mn-lt"/>
                <a:ea typeface="+mn-ea"/>
                <a:cs typeface="+mn-cs"/>
              </a:defRPr>
            </a:pPr>
            <a:r>
              <a:rPr lang="en-US" sz="2400" b="1" i="0" u="none" strike="noStrike" kern="1200" spc="0" baseline="0">
                <a:solidFill>
                  <a:schemeClr val="accent5"/>
                </a:solidFill>
                <a:latin typeface="+mn-lt"/>
                <a:ea typeface="+mn-ea"/>
                <a:cs typeface="+mn-cs"/>
              </a:rPr>
              <a:t>Amount</a:t>
            </a:r>
          </a:p>
        </c:rich>
      </c:tx>
      <c:layout>
        <c:manualLayout>
          <c:xMode val="edge"/>
          <c:yMode val="edge"/>
          <c:x val="5.0978544428334049E-2"/>
          <c:y val="2.5539907613908994E-2"/>
        </c:manualLayout>
      </c:layout>
      <c:overlay val="0"/>
      <c:spPr>
        <a:noFill/>
        <a:ln>
          <a:noFill/>
        </a:ln>
        <a:effectLst/>
      </c:spPr>
      <c:txPr>
        <a:bodyPr rot="0" spcFirstLastPara="1" vertOverflow="ellipsis" vert="horz" wrap="square" anchor="ctr" anchorCtr="1"/>
        <a:lstStyle/>
        <a:p>
          <a:pPr algn="ctr" rtl="0">
            <a:defRPr lang="en-US" sz="2400" b="1" i="0" u="none" strike="noStrike" kern="1200" spc="0" baseline="0">
              <a:solidFill>
                <a:schemeClr val="accent5"/>
              </a:solidFill>
              <a:latin typeface="+mn-lt"/>
              <a:ea typeface="+mn-ea"/>
              <a:cs typeface="+mn-cs"/>
            </a:defRPr>
          </a:pPr>
          <a:endParaRPr lang="en-US"/>
        </a:p>
      </c:txPr>
    </c:title>
    <c:autoTitleDeleted val="0"/>
    <c:plotArea>
      <c:layout>
        <c:manualLayout>
          <c:layoutTarget val="inner"/>
          <c:xMode val="edge"/>
          <c:yMode val="edge"/>
          <c:x val="7.1527996500437452E-2"/>
          <c:y val="0.10107104522330317"/>
          <c:w val="0.85345122484689417"/>
          <c:h val="0.80179947065959689"/>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Pivots!$G$42:$G$46</c:f>
              <c:strCache>
                <c:ptCount val="5"/>
                <c:pt idx="0">
                  <c:v>R01</c:v>
                </c:pt>
                <c:pt idx="1">
                  <c:v>R02</c:v>
                </c:pt>
                <c:pt idx="2">
                  <c:v>R03</c:v>
                </c:pt>
                <c:pt idx="3">
                  <c:v>R04</c:v>
                </c:pt>
                <c:pt idx="4">
                  <c:v>R05</c:v>
                </c:pt>
              </c:strCache>
            </c:strRef>
          </c:cat>
          <c:val>
            <c:numRef>
              <c:f>Pivots!$I$42:$I$46</c:f>
              <c:numCache>
                <c:formatCode>"$"#,###,."k"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89A3-4A26-9439-E123A66B8CA0}"/>
            </c:ext>
          </c:extLst>
        </c:ser>
        <c:ser>
          <c:idx val="1"/>
          <c:order val="1"/>
          <c:tx>
            <c:v>Selected amount</c:v>
          </c:tx>
          <c:spPr>
            <a:gradFill>
              <a:gsLst>
                <a:gs pos="85000">
                  <a:schemeClr val="accent6">
                    <a:alpha val="80000"/>
                  </a:schemeClr>
                </a:gs>
                <a:gs pos="70000">
                  <a:schemeClr val="accent5">
                    <a:alpha val="80000"/>
                    <a:lumMod val="96000"/>
                    <a:lumOff val="4000"/>
                  </a:schemeClr>
                </a:gs>
              </a:gsLst>
              <a:lin ang="0" scaled="1"/>
            </a:gradFill>
            <a:ln>
              <a:noFill/>
            </a:ln>
            <a:effectLst/>
          </c:spPr>
          <c:invertIfNegative val="0"/>
          <c:dPt>
            <c:idx val="1"/>
            <c:invertIfNegative val="0"/>
            <c:bubble3D val="0"/>
            <c:spPr>
              <a:gradFill>
                <a:gsLst>
                  <a:gs pos="73000">
                    <a:schemeClr val="accent6">
                      <a:alpha val="80000"/>
                    </a:schemeClr>
                  </a:gs>
                  <a:gs pos="84000">
                    <a:schemeClr val="accent5">
                      <a:alpha val="80000"/>
                      <a:lumMod val="96000"/>
                      <a:lumOff val="4000"/>
                    </a:schemeClr>
                  </a:gs>
                </a:gsLst>
                <a:lin ang="0" scaled="1"/>
              </a:gradFill>
              <a:ln>
                <a:noFill/>
              </a:ln>
              <a:effectLst/>
            </c:spPr>
            <c:extLst>
              <c:ext xmlns:c16="http://schemas.microsoft.com/office/drawing/2014/chart" uri="{C3380CC4-5D6E-409C-BE32-E72D297353CC}">
                <c16:uniqueId val="{00000002-89A3-4A26-9439-E123A66B8CA0}"/>
              </c:ext>
            </c:extLst>
          </c:dPt>
          <c:val>
            <c:numRef>
              <c:f>Pivots!$K$42:$K$47</c:f>
              <c:numCache>
                <c:formatCode>General</c:formatCode>
                <c:ptCount val="6"/>
                <c:pt idx="0">
                  <c:v>#N/A</c:v>
                </c:pt>
                <c:pt idx="1">
                  <c:v>#N/A</c:v>
                </c:pt>
                <c:pt idx="2">
                  <c:v>#N/A</c:v>
                </c:pt>
                <c:pt idx="3">
                  <c:v>#N/A</c:v>
                </c:pt>
                <c:pt idx="4">
                  <c:v>20104</c:v>
                </c:pt>
                <c:pt idx="5">
                  <c:v>#N/A</c:v>
                </c:pt>
              </c:numCache>
            </c:numRef>
          </c:val>
          <c:extLst>
            <c:ext xmlns:c16="http://schemas.microsoft.com/office/drawing/2014/chart" uri="{C3380CC4-5D6E-409C-BE32-E72D297353CC}">
              <c16:uniqueId val="{00000003-89A3-4A26-9439-E123A66B8CA0}"/>
            </c:ext>
          </c:extLst>
        </c:ser>
        <c:dLbls>
          <c:showLegendKey val="0"/>
          <c:showVal val="0"/>
          <c:showCatName val="0"/>
          <c:showSerName val="0"/>
          <c:showPercent val="0"/>
          <c:showBubbleSize val="0"/>
        </c:dLbls>
        <c:gapWidth val="25"/>
        <c:overlap val="100"/>
        <c:axId val="998625600"/>
        <c:axId val="998629440"/>
      </c:barChart>
      <c:catAx>
        <c:axId val="998625600"/>
        <c:scaling>
          <c:orientation val="maxMin"/>
        </c:scaling>
        <c:delete val="1"/>
        <c:axPos val="l"/>
        <c:numFmt formatCode="General" sourceLinked="1"/>
        <c:majorTickMark val="out"/>
        <c:minorTickMark val="none"/>
        <c:tickLblPos val="nextTo"/>
        <c:crossAx val="998629440"/>
        <c:crosses val="autoZero"/>
        <c:auto val="1"/>
        <c:lblAlgn val="ctr"/>
        <c:lblOffset val="100"/>
        <c:noMultiLvlLbl val="0"/>
      </c:catAx>
      <c:valAx>
        <c:axId val="998629440"/>
        <c:scaling>
          <c:orientation val="minMax"/>
        </c:scaling>
        <c:delete val="1"/>
        <c:axPos val="t"/>
        <c:numFmt formatCode="&quot;$&quot;#,###,.&quot;k&quot;" sourceLinked="1"/>
        <c:majorTickMark val="out"/>
        <c:minorTickMark val="none"/>
        <c:tickLblPos val="nextTo"/>
        <c:crossAx val="998625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[07.sample-data-excel-portfolio-project.xlsx]Pivots!PivotTable7</c:name>
    <c:fmtId val="6"/>
  </c:pivotSource>
  <c:chart>
    <c:title>
      <c:tx>
        <c:rich>
          <a:bodyPr rot="0" spcFirstLastPara="1" vertOverflow="ellipsis" vert="horz" wrap="square" anchor="ctr" anchorCtr="1"/>
          <a:lstStyle/>
          <a:p>
            <a:pPr algn="ctr" rtl="0">
              <a:defRPr lang="en-US" sz="1800" b="1" i="0" u="none" strike="noStrike" kern="1200" spc="0" baseline="0">
                <a:solidFill>
                  <a:schemeClr val="accent5"/>
                </a:solidFill>
                <a:latin typeface="+mn-lt"/>
                <a:ea typeface="+mn-ea"/>
                <a:cs typeface="+mn-cs"/>
              </a:defRPr>
            </a:pPr>
            <a:r>
              <a:rPr lang="en-US" sz="1800" b="1" i="0" u="none" strike="noStrike" kern="1200" spc="0" baseline="0">
                <a:solidFill>
                  <a:schemeClr val="accent5"/>
                </a:solidFill>
                <a:latin typeface="+mn-lt"/>
                <a:ea typeface="+mn-ea"/>
                <a:cs typeface="+mn-cs"/>
              </a:rPr>
              <a:t>Female </a:t>
            </a:r>
            <a:r>
              <a:rPr lang="en-US" sz="1800" b="1" i="0" u="none" strike="noStrike" kern="1200" spc="0" baseline="0">
                <a:solidFill>
                  <a:schemeClr val="tx1"/>
                </a:solidFill>
                <a:latin typeface="+mn-lt"/>
                <a:ea typeface="+mn-ea"/>
                <a:cs typeface="+mn-cs"/>
              </a:rPr>
              <a:t>vs </a:t>
            </a:r>
            <a:r>
              <a:rPr lang="en-US" sz="1800" b="1" i="0" u="none" strike="noStrike" kern="1200" spc="0" baseline="0">
                <a:solidFill>
                  <a:schemeClr val="accent5"/>
                </a:solidFill>
                <a:latin typeface="+mn-lt"/>
                <a:ea typeface="+mn-ea"/>
                <a:cs typeface="+mn-cs"/>
              </a:rPr>
              <a:t> </a:t>
            </a:r>
            <a:r>
              <a:rPr lang="en-US" sz="1800" b="1" i="0" u="none" strike="noStrike" kern="1200" spc="0" baseline="0">
                <a:solidFill>
                  <a:schemeClr val="accent3"/>
                </a:solidFill>
                <a:latin typeface="+mn-lt"/>
                <a:ea typeface="+mn-ea"/>
                <a:cs typeface="+mn-cs"/>
              </a:rPr>
              <a:t>Male</a:t>
            </a:r>
            <a:r>
              <a:rPr lang="en-US" sz="1800" b="1" i="0" u="none" strike="noStrike" kern="1200" spc="0" baseline="0">
                <a:solidFill>
                  <a:schemeClr val="accent5"/>
                </a:solidFill>
                <a:latin typeface="+mn-lt"/>
                <a:ea typeface="+mn-ea"/>
                <a:cs typeface="+mn-cs"/>
              </a:rPr>
              <a:t> </a:t>
            </a:r>
            <a:r>
              <a:rPr lang="en-US" sz="1800" b="1" i="0" u="none" strike="noStrike" kern="1200" spc="0" baseline="0">
                <a:solidFill>
                  <a:schemeClr val="tx1"/>
                </a:solidFill>
                <a:latin typeface="+mn-lt"/>
                <a:ea typeface="+mn-ea"/>
                <a:cs typeface="+mn-cs"/>
              </a:rPr>
              <a:t>Callers</a:t>
            </a:r>
          </a:p>
        </c:rich>
      </c:tx>
      <c:layout>
        <c:manualLayout>
          <c:xMode val="edge"/>
          <c:yMode val="edge"/>
          <c:x val="0.11209401080905904"/>
          <c:y val="2.7777777777777776E-2"/>
        </c:manualLayout>
      </c:layout>
      <c:overlay val="0"/>
      <c:spPr>
        <a:noFill/>
        <a:ln>
          <a:noFill/>
        </a:ln>
        <a:effectLst/>
      </c:spPr>
      <c:txPr>
        <a:bodyPr rot="0" spcFirstLastPara="1" vertOverflow="ellipsis" vert="horz" wrap="square" anchor="ctr" anchorCtr="1"/>
        <a:lstStyle/>
        <a:p>
          <a:pPr algn="ctr" rtl="0">
            <a:defRPr lang="en-US" sz="1800" b="1" i="0" u="none" strike="noStrike" kern="1200" spc="0" baseline="0">
              <a:solidFill>
                <a:schemeClr val="accent5"/>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dLbl>
          <c:idx val="0"/>
          <c:spPr>
            <a:solidFill>
              <a:schemeClr val="bg1">
                <a:alpha val="5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40000"/>
              <a:lumOff val="60000"/>
            </a:schemeClr>
          </a:solidFill>
          <a:ln>
            <a:noFill/>
          </a:ln>
          <a:effectLst/>
        </c:spPr>
        <c:marker>
          <c:symbol val="none"/>
        </c:marker>
        <c:dLbl>
          <c:idx val="0"/>
          <c:spPr>
            <a:solidFill>
              <a:schemeClr val="bg1">
                <a:alpha val="5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Pivots!$G$60:$G$61</c:f>
              <c:strCache>
                <c:ptCount val="1"/>
                <c:pt idx="0">
                  <c:v>Female</c:v>
                </c:pt>
              </c:strCache>
            </c:strRef>
          </c:tx>
          <c:spPr>
            <a:solidFill>
              <a:schemeClr val="accent5">
                <a:lumMod val="60000"/>
                <a:lumOff val="40000"/>
              </a:schemeClr>
            </a:solidFill>
            <a:ln>
              <a:noFill/>
            </a:ln>
            <a:effectLst/>
          </c:spPr>
          <c:invertIfNegative val="0"/>
          <c:dLbls>
            <c:spPr>
              <a:solidFill>
                <a:schemeClr val="bg1">
                  <a:alpha val="5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Pivots!$F$62:$F$65</c:f>
              <c:strCache>
                <c:ptCount val="3"/>
                <c:pt idx="0">
                  <c:v>Cincinnati</c:v>
                </c:pt>
                <c:pt idx="1">
                  <c:v>Cleveland</c:v>
                </c:pt>
                <c:pt idx="2">
                  <c:v>Columbus</c:v>
                </c:pt>
              </c:strCache>
            </c:strRef>
          </c:cat>
          <c:val>
            <c:numRef>
              <c:f>Pivots!$G$62:$G$65</c:f>
              <c:numCache>
                <c:formatCode>General</c:formatCode>
                <c:ptCount val="3"/>
                <c:pt idx="0">
                  <c:v>144</c:v>
                </c:pt>
                <c:pt idx="1">
                  <c:v>326</c:v>
                </c:pt>
                <c:pt idx="2">
                  <c:v>129</c:v>
                </c:pt>
              </c:numCache>
            </c:numRef>
          </c:val>
          <c:extLst>
            <c:ext xmlns:c16="http://schemas.microsoft.com/office/drawing/2014/chart" uri="{C3380CC4-5D6E-409C-BE32-E72D297353CC}">
              <c16:uniqueId val="{00000000-6F63-41FD-8F8A-52B38C6285AA}"/>
            </c:ext>
          </c:extLst>
        </c:ser>
        <c:ser>
          <c:idx val="1"/>
          <c:order val="1"/>
          <c:tx>
            <c:strRef>
              <c:f>Pivots!$H$60:$H$61</c:f>
              <c:strCache>
                <c:ptCount val="1"/>
                <c:pt idx="0">
                  <c:v>Male</c:v>
                </c:pt>
              </c:strCache>
            </c:strRef>
          </c:tx>
          <c:spPr>
            <a:solidFill>
              <a:schemeClr val="accent3">
                <a:lumMod val="40000"/>
                <a:lumOff val="60000"/>
              </a:schemeClr>
            </a:solidFill>
            <a:ln>
              <a:noFill/>
            </a:ln>
            <a:effectLst/>
          </c:spPr>
          <c:invertIfNegative val="0"/>
          <c:dLbls>
            <c:spPr>
              <a:solidFill>
                <a:schemeClr val="bg1">
                  <a:alpha val="5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Pivots!$F$62:$F$65</c:f>
              <c:strCache>
                <c:ptCount val="3"/>
                <c:pt idx="0">
                  <c:v>Cincinnati</c:v>
                </c:pt>
                <c:pt idx="1">
                  <c:v>Cleveland</c:v>
                </c:pt>
                <c:pt idx="2">
                  <c:v>Columbus</c:v>
                </c:pt>
              </c:strCache>
            </c:strRef>
          </c:cat>
          <c:val>
            <c:numRef>
              <c:f>Pivots!$H$62:$H$65</c:f>
              <c:numCache>
                <c:formatCode>General</c:formatCode>
                <c:ptCount val="3"/>
                <c:pt idx="0">
                  <c:v>132</c:v>
                </c:pt>
                <c:pt idx="1">
                  <c:v>63</c:v>
                </c:pt>
                <c:pt idx="2">
                  <c:v>206</c:v>
                </c:pt>
              </c:numCache>
            </c:numRef>
          </c:val>
          <c:extLst>
            <c:ext xmlns:c16="http://schemas.microsoft.com/office/drawing/2014/chart" uri="{C3380CC4-5D6E-409C-BE32-E72D297353CC}">
              <c16:uniqueId val="{00000001-6F63-41FD-8F8A-52B38C6285AA}"/>
            </c:ext>
          </c:extLst>
        </c:ser>
        <c:dLbls>
          <c:dLblPos val="ctr"/>
          <c:showLegendKey val="0"/>
          <c:showVal val="1"/>
          <c:showCatName val="0"/>
          <c:showSerName val="0"/>
          <c:showPercent val="0"/>
          <c:showBubbleSize val="0"/>
        </c:dLbls>
        <c:gapWidth val="25"/>
        <c:overlap val="100"/>
        <c:axId val="843726336"/>
        <c:axId val="1612974288"/>
      </c:barChart>
      <c:catAx>
        <c:axId val="843726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974288"/>
        <c:crosses val="autoZero"/>
        <c:auto val="1"/>
        <c:lblAlgn val="ctr"/>
        <c:lblOffset val="100"/>
        <c:noMultiLvlLbl val="0"/>
      </c:catAx>
      <c:valAx>
        <c:axId val="1612974288"/>
        <c:scaling>
          <c:orientation val="minMax"/>
        </c:scaling>
        <c:delete val="1"/>
        <c:axPos val="l"/>
        <c:numFmt formatCode="0%" sourceLinked="1"/>
        <c:majorTickMark val="none"/>
        <c:minorTickMark val="none"/>
        <c:tickLblPos val="nextTo"/>
        <c:crossAx val="84372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[07.sample-data-excel-portfolio-project.xlsx]Pivots!rep rating</c:name>
    <c:fmtId val="10"/>
  </c:pivotSource>
  <c:chart>
    <c:title>
      <c:tx>
        <c:rich>
          <a:bodyPr rot="0" spcFirstLastPara="1" vertOverflow="ellipsis" vert="horz" wrap="square" anchor="ctr" anchorCtr="1"/>
          <a:lstStyle/>
          <a:p>
            <a:pPr>
              <a:defRPr sz="1600" b="1" i="0" u="none" strike="noStrike" kern="1200" spc="0" baseline="0">
                <a:solidFill>
                  <a:schemeClr val="accent5"/>
                </a:solidFill>
                <a:latin typeface="+mn-lt"/>
                <a:ea typeface="+mn-ea"/>
                <a:cs typeface="+mn-cs"/>
              </a:defRPr>
            </a:pPr>
            <a:r>
              <a:rPr lang="en-US" sz="1600" b="1">
                <a:solidFill>
                  <a:schemeClr val="accent5"/>
                </a:solidFill>
              </a:rPr>
              <a:t>Rating</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5"/>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72000">
                <a:schemeClr val="accent6">
                  <a:alpha val="80000"/>
                </a:schemeClr>
              </a:gs>
              <a:gs pos="46000">
                <a:schemeClr val="accent5">
                  <a:alpha val="80000"/>
                  <a:lumMod val="96000"/>
                  <a:lumOff val="4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Pivots!$C$70</c:f>
              <c:strCache>
                <c:ptCount val="1"/>
                <c:pt idx="0">
                  <c:v>Total</c:v>
                </c:pt>
              </c:strCache>
            </c:strRef>
          </c:tx>
          <c:spPr>
            <a:gradFill flip="none" rotWithShape="1">
              <a:gsLst>
                <a:gs pos="72000">
                  <a:schemeClr val="accent6">
                    <a:alpha val="80000"/>
                  </a:schemeClr>
                </a:gs>
                <a:gs pos="46000">
                  <a:schemeClr val="accent5">
                    <a:alpha val="80000"/>
                    <a:lumMod val="96000"/>
                    <a:lumOff val="4000"/>
                  </a:scheme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Pivots!$B$71:$B$75</c:f>
              <c:strCache>
                <c:ptCount val="4"/>
                <c:pt idx="0">
                  <c:v>2</c:v>
                </c:pt>
                <c:pt idx="1">
                  <c:v>3</c:v>
                </c:pt>
                <c:pt idx="2">
                  <c:v>4</c:v>
                </c:pt>
                <c:pt idx="3">
                  <c:v>5</c:v>
                </c:pt>
              </c:strCache>
            </c:strRef>
          </c:cat>
          <c:val>
            <c:numRef>
              <c:f>Pivots!$C$71:$C$75</c:f>
              <c:numCache>
                <c:formatCode>General</c:formatCode>
                <c:ptCount val="4"/>
                <c:pt idx="0">
                  <c:v>10</c:v>
                </c:pt>
                <c:pt idx="1">
                  <c:v>44</c:v>
                </c:pt>
                <c:pt idx="2">
                  <c:v>95</c:v>
                </c:pt>
                <c:pt idx="3">
                  <c:v>51</c:v>
                </c:pt>
              </c:numCache>
            </c:numRef>
          </c:val>
          <c:extLst>
            <c:ext xmlns:c16="http://schemas.microsoft.com/office/drawing/2014/chart" uri="{C3380CC4-5D6E-409C-BE32-E72D297353CC}">
              <c16:uniqueId val="{00000000-7A1D-4A63-A05A-C01BC1FDBF2B}"/>
            </c:ext>
          </c:extLst>
        </c:ser>
        <c:dLbls>
          <c:dLblPos val="outEnd"/>
          <c:showLegendKey val="0"/>
          <c:showVal val="1"/>
          <c:showCatName val="0"/>
          <c:showSerName val="0"/>
          <c:showPercent val="0"/>
          <c:showBubbleSize val="0"/>
        </c:dLbls>
        <c:gapWidth val="25"/>
        <c:overlap val="-27"/>
        <c:axId val="1608590896"/>
        <c:axId val="1608604816"/>
      </c:barChart>
      <c:catAx>
        <c:axId val="1608590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604816"/>
        <c:crosses val="autoZero"/>
        <c:auto val="1"/>
        <c:lblAlgn val="ctr"/>
        <c:lblOffset val="100"/>
        <c:noMultiLvlLbl val="0"/>
      </c:catAx>
      <c:valAx>
        <c:axId val="1608604816"/>
        <c:scaling>
          <c:orientation val="minMax"/>
        </c:scaling>
        <c:delete val="1"/>
        <c:axPos val="l"/>
        <c:numFmt formatCode="General" sourceLinked="1"/>
        <c:majorTickMark val="none"/>
        <c:minorTickMark val="none"/>
        <c:tickLblPos val="nextTo"/>
        <c:crossAx val="160859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2" Type="http://schemas.openxmlformats.org/officeDocument/2006/relationships/image" Target="../media/image2.sv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chart" Target="../charts/chart3.xml"/><Relationship Id="rId18" Type="http://schemas.openxmlformats.org/officeDocument/2006/relationships/image" Target="../media/image28.svg"/><Relationship Id="rId3" Type="http://schemas.openxmlformats.org/officeDocument/2006/relationships/image" Target="../media/image18.svg"/><Relationship Id="rId7" Type="http://schemas.openxmlformats.org/officeDocument/2006/relationships/image" Target="../media/image22.svg"/><Relationship Id="rId12" Type="http://schemas.openxmlformats.org/officeDocument/2006/relationships/chart" Target="../charts/chart2.xml"/><Relationship Id="rId17" Type="http://schemas.openxmlformats.org/officeDocument/2006/relationships/image" Target="../media/image27.png"/><Relationship Id="rId2" Type="http://schemas.openxmlformats.org/officeDocument/2006/relationships/image" Target="../media/image17.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21.png"/><Relationship Id="rId11" Type="http://schemas.openxmlformats.org/officeDocument/2006/relationships/image" Target="../media/image26.svg"/><Relationship Id="rId5" Type="http://schemas.openxmlformats.org/officeDocument/2006/relationships/image" Target="../media/image20.svg"/><Relationship Id="rId15" Type="http://schemas.openxmlformats.org/officeDocument/2006/relationships/chart" Target="../charts/chart5.xml"/><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sv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10</xdr:row>
      <xdr:rowOff>3064</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310927</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39757</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13</xdr:row>
      <xdr:rowOff>23894</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19</xdr:row>
      <xdr:rowOff>10854</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xdr:from>
      <xdr:col>5</xdr:col>
      <xdr:colOff>726902</xdr:colOff>
      <xdr:row>2</xdr:row>
      <xdr:rowOff>142875</xdr:rowOff>
    </xdr:from>
    <xdr:to>
      <xdr:col>5</xdr:col>
      <xdr:colOff>1226963</xdr:colOff>
      <xdr:row>2</xdr:row>
      <xdr:rowOff>642936</xdr:rowOff>
    </xdr:to>
    <xdr:pic>
      <xdr:nvPicPr>
        <xdr:cNvPr id="11" name="Picture 10" descr="Customer service man talking happily">
          <a:extLst>
            <a:ext uri="{FF2B5EF4-FFF2-40B4-BE49-F238E27FC236}">
              <a16:creationId xmlns:a16="http://schemas.microsoft.com/office/drawing/2014/main" id="{F0CDCD74-91A7-1AA1-5F25-EBD608B85046}"/>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9202" t="461" r="2889" b="57707"/>
        <a:stretch>
          <a:fillRect/>
        </a:stretch>
      </xdr:blipFill>
      <xdr:spPr>
        <a:xfrm>
          <a:off x="4227340" y="500063"/>
          <a:ext cx="500061" cy="500061"/>
        </a:xfrm>
        <a:prstGeom prst="ellipse">
          <a:avLst/>
        </a:prstGeom>
      </xdr:spPr>
    </xdr:pic>
    <xdr:clientData/>
  </xdr:twoCellAnchor>
  <xdr:twoCellAnchor editAs="oneCell">
    <xdr:from>
      <xdr:col>10</xdr:col>
      <xdr:colOff>119062</xdr:colOff>
      <xdr:row>13</xdr:row>
      <xdr:rowOff>154782</xdr:rowOff>
    </xdr:from>
    <xdr:to>
      <xdr:col>11</xdr:col>
      <xdr:colOff>380999</xdr:colOff>
      <xdr:row>15</xdr:row>
      <xdr:rowOff>154782</xdr:rowOff>
    </xdr:to>
    <xdr:pic>
      <xdr:nvPicPr>
        <xdr:cNvPr id="13" name="Picture 12" descr="Two colleagues planning on board with sticky notes">
          <a:extLst>
            <a:ext uri="{FF2B5EF4-FFF2-40B4-BE49-F238E27FC236}">
              <a16:creationId xmlns:a16="http://schemas.microsoft.com/office/drawing/2014/main" id="{D61E7F3B-A4E3-F467-CA21-4F4CB9D4292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91437" y="3583782"/>
          <a:ext cx="928687" cy="357188"/>
        </a:xfrm>
        <a:prstGeom prst="rect">
          <a:avLst/>
        </a:prstGeom>
      </xdr:spPr>
    </xdr:pic>
    <xdr:clientData/>
  </xdr:twoCellAnchor>
  <xdr:twoCellAnchor editAs="oneCell">
    <xdr:from>
      <xdr:col>6</xdr:col>
      <xdr:colOff>59531</xdr:colOff>
      <xdr:row>1</xdr:row>
      <xdr:rowOff>23812</xdr:rowOff>
    </xdr:from>
    <xdr:to>
      <xdr:col>7</xdr:col>
      <xdr:colOff>71437</xdr:colOff>
      <xdr:row>2</xdr:row>
      <xdr:rowOff>666750</xdr:rowOff>
    </xdr:to>
    <xdr:pic>
      <xdr:nvPicPr>
        <xdr:cNvPr id="14" name="Picture 13" descr="Customer service man talking happily">
          <a:extLst>
            <a:ext uri="{FF2B5EF4-FFF2-40B4-BE49-F238E27FC236}">
              <a16:creationId xmlns:a16="http://schemas.microsoft.com/office/drawing/2014/main" id="{E201D55D-B036-4480-A689-6B99B0430F3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29202" t="461" r="2889" b="57707"/>
        <a:stretch>
          <a:fillRect/>
        </a:stretch>
      </xdr:blipFill>
      <xdr:spPr>
        <a:xfrm>
          <a:off x="4964906" y="202406"/>
          <a:ext cx="678656" cy="821532"/>
        </a:xfrm>
        <a:prstGeom prst="ellipse">
          <a:avLst/>
        </a:prstGeom>
      </xdr:spPr>
    </xdr:pic>
    <xdr:clientData/>
  </xdr:twoCellAnchor>
  <xdr:twoCellAnchor editAs="oneCell">
    <xdr:from>
      <xdr:col>5</xdr:col>
      <xdr:colOff>273844</xdr:colOff>
      <xdr:row>2</xdr:row>
      <xdr:rowOff>119062</xdr:rowOff>
    </xdr:from>
    <xdr:to>
      <xdr:col>5</xdr:col>
      <xdr:colOff>773759</xdr:colOff>
      <xdr:row>2</xdr:row>
      <xdr:rowOff>618977</xdr:rowOff>
    </xdr:to>
    <xdr:pic>
      <xdr:nvPicPr>
        <xdr:cNvPr id="16" name="Picture 15">
          <a:extLst>
            <a:ext uri="{FF2B5EF4-FFF2-40B4-BE49-F238E27FC236}">
              <a16:creationId xmlns:a16="http://schemas.microsoft.com/office/drawing/2014/main" id="{48AD4A2A-510A-042E-E678-43F977191B6A}"/>
            </a:ext>
          </a:extLst>
        </xdr:cNvPr>
        <xdr:cNvPicPr>
          <a:picLocks noChangeAspect="1"/>
        </xdr:cNvPicPr>
      </xdr:nvPicPr>
      <xdr:blipFill>
        <a:blip xmlns:r="http://schemas.openxmlformats.org/officeDocument/2006/relationships" r:embed="rId16"/>
        <a:stretch>
          <a:fillRect/>
        </a:stretch>
      </xdr:blipFill>
      <xdr:spPr>
        <a:xfrm>
          <a:off x="3774282" y="476250"/>
          <a:ext cx="499915" cy="4999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459442</xdr:colOff>
      <xdr:row>0</xdr:row>
      <xdr:rowOff>89647</xdr:rowOff>
    </xdr:from>
    <xdr:to>
      <xdr:col>20</xdr:col>
      <xdr:colOff>549089</xdr:colOff>
      <xdr:row>16</xdr:row>
      <xdr:rowOff>11206</xdr:rowOff>
    </xdr:to>
    <xdr:graphicFrame macro="">
      <xdr:nvGraphicFramePr>
        <xdr:cNvPr id="6" name="Chart 5">
          <a:extLst>
            <a:ext uri="{FF2B5EF4-FFF2-40B4-BE49-F238E27FC236}">
              <a16:creationId xmlns:a16="http://schemas.microsoft.com/office/drawing/2014/main" id="{F4118801-4F34-4778-84A3-F4527F6B3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112059</xdr:colOff>
      <xdr:row>0</xdr:row>
      <xdr:rowOff>168088</xdr:rowOff>
    </xdr:from>
    <xdr:to>
      <xdr:col>4</xdr:col>
      <xdr:colOff>459441</xdr:colOff>
      <xdr:row>6</xdr:row>
      <xdr:rowOff>123263</xdr:rowOff>
    </xdr:to>
    <xdr:sp macro="" textlink="Pivots!A4">
      <xdr:nvSpPr>
        <xdr:cNvPr id="2" name="Rectangle 1">
          <a:extLst>
            <a:ext uri="{FF2B5EF4-FFF2-40B4-BE49-F238E27FC236}">
              <a16:creationId xmlns:a16="http://schemas.microsoft.com/office/drawing/2014/main" id="{EB6B83E7-4B52-19E0-91B6-A10E163A75D4}"/>
            </a:ext>
          </a:extLst>
        </xdr:cNvPr>
        <xdr:cNvSpPr/>
      </xdr:nvSpPr>
      <xdr:spPr>
        <a:xfrm>
          <a:off x="112059" y="168088"/>
          <a:ext cx="2185147" cy="1030940"/>
        </a:xfrm>
        <a:prstGeom prst="rect">
          <a:avLst/>
        </a:prstGeom>
        <a:solidFill>
          <a:schemeClr val="accent5"/>
        </a:solidFill>
        <a:ln>
          <a:noFill/>
        </a:ln>
        <a:effectLst>
          <a:outerShdw blurRad="254000" dist="1270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2358E66-D0DD-4A1A-B730-86497398F9F5}" type="TxLink">
            <a:rPr lang="en-US" sz="2000" b="0" i="0" u="none" strike="noStrike">
              <a:solidFill>
                <a:schemeClr val="bg1"/>
              </a:solidFill>
              <a:latin typeface="Arial Black" panose="020B0A04020102020204" pitchFamily="34" charset="0"/>
              <a:cs typeface="Arial"/>
            </a:rPr>
            <a:pPr algn="ctr"/>
            <a:t>1,000</a:t>
          </a:fld>
          <a:endParaRPr lang="en-US" sz="2000">
            <a:solidFill>
              <a:schemeClr val="bg1"/>
            </a:solidFill>
            <a:latin typeface="Arial Black" panose="020B0A04020102020204" pitchFamily="34" charset="0"/>
          </a:endParaRPr>
        </a:p>
      </xdr:txBody>
    </xdr:sp>
    <xdr:clientData/>
  </xdr:twoCellAnchor>
  <xdr:twoCellAnchor>
    <xdr:from>
      <xdr:col>2</xdr:col>
      <xdr:colOff>358253</xdr:colOff>
      <xdr:row>1</xdr:row>
      <xdr:rowOff>67235</xdr:rowOff>
    </xdr:from>
    <xdr:to>
      <xdr:col>4</xdr:col>
      <xdr:colOff>414282</xdr:colOff>
      <xdr:row>3</xdr:row>
      <xdr:rowOff>0</xdr:rowOff>
    </xdr:to>
    <xdr:sp macro="" textlink="">
      <xdr:nvSpPr>
        <xdr:cNvPr id="3" name="TextBox 2">
          <a:extLst>
            <a:ext uri="{FF2B5EF4-FFF2-40B4-BE49-F238E27FC236}">
              <a16:creationId xmlns:a16="http://schemas.microsoft.com/office/drawing/2014/main" id="{85444A9F-59A7-26E2-1663-F964A61F0D88}"/>
            </a:ext>
          </a:extLst>
        </xdr:cNvPr>
        <xdr:cNvSpPr txBox="1"/>
      </xdr:nvSpPr>
      <xdr:spPr>
        <a:xfrm>
          <a:off x="847298" y="237832"/>
          <a:ext cx="1398059" cy="273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lumMod val="95000"/>
                </a:schemeClr>
              </a:solidFill>
            </a:rPr>
            <a:t>Calls</a:t>
          </a:r>
        </a:p>
      </xdr:txBody>
    </xdr:sp>
    <xdr:clientData/>
  </xdr:twoCellAnchor>
  <xdr:twoCellAnchor editAs="oneCell">
    <xdr:from>
      <xdr:col>0</xdr:col>
      <xdr:colOff>235324</xdr:colOff>
      <xdr:row>1</xdr:row>
      <xdr:rowOff>67238</xdr:rowOff>
    </xdr:from>
    <xdr:to>
      <xdr:col>2</xdr:col>
      <xdr:colOff>67234</xdr:colOff>
      <xdr:row>3</xdr:row>
      <xdr:rowOff>25735</xdr:rowOff>
    </xdr:to>
    <xdr:pic>
      <xdr:nvPicPr>
        <xdr:cNvPr id="4" name="Graphic 3" descr="Receiver with solid fill">
          <a:extLst>
            <a:ext uri="{FF2B5EF4-FFF2-40B4-BE49-F238E27FC236}">
              <a16:creationId xmlns:a16="http://schemas.microsoft.com/office/drawing/2014/main" id="{5A99DE34-7C8D-4228-B871-24B67796F86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35324" y="246532"/>
          <a:ext cx="324969" cy="317085"/>
        </a:xfrm>
        <a:prstGeom prst="rect">
          <a:avLst/>
        </a:prstGeom>
      </xdr:spPr>
    </xdr:pic>
    <xdr:clientData/>
  </xdr:twoCellAnchor>
  <xdr:twoCellAnchor>
    <xdr:from>
      <xdr:col>2</xdr:col>
      <xdr:colOff>145676</xdr:colOff>
      <xdr:row>4</xdr:row>
      <xdr:rowOff>156883</xdr:rowOff>
    </xdr:from>
    <xdr:to>
      <xdr:col>3</xdr:col>
      <xdr:colOff>638735</xdr:colOff>
      <xdr:row>6</xdr:row>
      <xdr:rowOff>33617</xdr:rowOff>
    </xdr:to>
    <xdr:sp macro="" textlink="Pivots!A14">
      <xdr:nvSpPr>
        <xdr:cNvPr id="5" name="Rectangle 4">
          <a:extLst>
            <a:ext uri="{FF2B5EF4-FFF2-40B4-BE49-F238E27FC236}">
              <a16:creationId xmlns:a16="http://schemas.microsoft.com/office/drawing/2014/main" id="{313B2627-9E6B-A380-7BC8-8C6F78C24F48}"/>
            </a:ext>
          </a:extLst>
        </xdr:cNvPr>
        <xdr:cNvSpPr/>
      </xdr:nvSpPr>
      <xdr:spPr>
        <a:xfrm>
          <a:off x="638735" y="874059"/>
          <a:ext cx="1165412" cy="23532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2529D8C-819F-4875-A7F5-D8524D6B169A}" type="TxLink">
            <a:rPr lang="en-US" sz="1100" b="0" i="0" u="none" strike="noStrike">
              <a:solidFill>
                <a:schemeClr val="accent6">
                  <a:lumMod val="20000"/>
                  <a:lumOff val="80000"/>
                </a:schemeClr>
              </a:solidFill>
              <a:latin typeface="Arial"/>
              <a:cs typeface="Arial"/>
            </a:rPr>
            <a:pPr algn="ctr"/>
            <a:t>200</a:t>
          </a:fld>
          <a:endParaRPr lang="en-US" sz="1100">
            <a:solidFill>
              <a:schemeClr val="accent6">
                <a:lumMod val="20000"/>
                <a:lumOff val="80000"/>
              </a:schemeClr>
            </a:solidFill>
          </a:endParaRPr>
        </a:p>
      </xdr:txBody>
    </xdr:sp>
    <xdr:clientData/>
  </xdr:twoCellAnchor>
  <xdr:twoCellAnchor>
    <xdr:from>
      <xdr:col>8</xdr:col>
      <xdr:colOff>100853</xdr:colOff>
      <xdr:row>12</xdr:row>
      <xdr:rowOff>100853</xdr:rowOff>
    </xdr:from>
    <xdr:to>
      <xdr:col>10</xdr:col>
      <xdr:colOff>156882</xdr:colOff>
      <xdr:row>13</xdr:row>
      <xdr:rowOff>156882</xdr:rowOff>
    </xdr:to>
    <xdr:sp macro="" textlink="">
      <xdr:nvSpPr>
        <xdr:cNvPr id="7" name="TextBox 6">
          <a:extLst>
            <a:ext uri="{FF2B5EF4-FFF2-40B4-BE49-F238E27FC236}">
              <a16:creationId xmlns:a16="http://schemas.microsoft.com/office/drawing/2014/main" id="{9591887D-1A2C-45DD-9694-3508DA572C52}"/>
            </a:ext>
          </a:extLst>
        </xdr:cNvPr>
        <xdr:cNvSpPr txBox="1"/>
      </xdr:nvSpPr>
      <xdr:spPr>
        <a:xfrm>
          <a:off x="4628029" y="2252382"/>
          <a:ext cx="1400735" cy="235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a:solidFill>
              <a:schemeClr val="bg1">
                <a:lumMod val="95000"/>
              </a:schemeClr>
            </a:solidFill>
          </a:endParaRPr>
        </a:p>
      </xdr:txBody>
    </xdr:sp>
    <xdr:clientData/>
  </xdr:twoCellAnchor>
  <xdr:twoCellAnchor>
    <xdr:from>
      <xdr:col>9</xdr:col>
      <xdr:colOff>67235</xdr:colOff>
      <xdr:row>16</xdr:row>
      <xdr:rowOff>89646</xdr:rowOff>
    </xdr:from>
    <xdr:to>
      <xdr:col>10</xdr:col>
      <xdr:colOff>560294</xdr:colOff>
      <xdr:row>16</xdr:row>
      <xdr:rowOff>145676</xdr:rowOff>
    </xdr:to>
    <xdr:sp macro="" textlink="Pivots!A14">
      <xdr:nvSpPr>
        <xdr:cNvPr id="9" name="Rectangle 8">
          <a:extLst>
            <a:ext uri="{FF2B5EF4-FFF2-40B4-BE49-F238E27FC236}">
              <a16:creationId xmlns:a16="http://schemas.microsoft.com/office/drawing/2014/main" id="{7938B738-4F73-49CD-B37F-DF0244FF6397}"/>
            </a:ext>
          </a:extLst>
        </xdr:cNvPr>
        <xdr:cNvSpPr/>
      </xdr:nvSpPr>
      <xdr:spPr>
        <a:xfrm flipV="1">
          <a:off x="5266764" y="2958352"/>
          <a:ext cx="1165412" cy="5603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2529D8C-819F-4875-A7F5-D8524D6B169A}" type="TxLink">
            <a:rPr lang="en-US" sz="1100" b="0" i="0" u="none" strike="noStrike">
              <a:solidFill>
                <a:schemeClr val="accent6">
                  <a:lumMod val="20000"/>
                  <a:lumOff val="80000"/>
                </a:schemeClr>
              </a:solidFill>
              <a:latin typeface="Arial"/>
              <a:cs typeface="Arial"/>
            </a:rPr>
            <a:pPr algn="ctr"/>
            <a:t>200</a:t>
          </a:fld>
          <a:endParaRPr lang="en-US" sz="1100">
            <a:solidFill>
              <a:schemeClr val="accent6">
                <a:lumMod val="20000"/>
                <a:lumOff val="80000"/>
              </a:schemeClr>
            </a:solidFill>
          </a:endParaRPr>
        </a:p>
      </xdr:txBody>
    </xdr:sp>
    <xdr:clientData/>
  </xdr:twoCellAnchor>
  <xdr:twoCellAnchor>
    <xdr:from>
      <xdr:col>8</xdr:col>
      <xdr:colOff>253253</xdr:colOff>
      <xdr:row>13</xdr:row>
      <xdr:rowOff>73958</xdr:rowOff>
    </xdr:from>
    <xdr:to>
      <xdr:col>10</xdr:col>
      <xdr:colOff>309282</xdr:colOff>
      <xdr:row>14</xdr:row>
      <xdr:rowOff>129988</xdr:rowOff>
    </xdr:to>
    <xdr:sp macro="" textlink="">
      <xdr:nvSpPr>
        <xdr:cNvPr id="11" name="TextBox 10">
          <a:extLst>
            <a:ext uri="{FF2B5EF4-FFF2-40B4-BE49-F238E27FC236}">
              <a16:creationId xmlns:a16="http://schemas.microsoft.com/office/drawing/2014/main" id="{C5123B3B-744B-4C7E-BAC4-9E35DE7FEFDD}"/>
            </a:ext>
          </a:extLst>
        </xdr:cNvPr>
        <xdr:cNvSpPr txBox="1"/>
      </xdr:nvSpPr>
      <xdr:spPr>
        <a:xfrm>
          <a:off x="4780429" y="2404782"/>
          <a:ext cx="1400735" cy="235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a:solidFill>
              <a:schemeClr val="bg1">
                <a:lumMod val="95000"/>
              </a:schemeClr>
            </a:solidFill>
          </a:endParaRPr>
        </a:p>
      </xdr:txBody>
    </xdr:sp>
    <xdr:clientData/>
  </xdr:twoCellAnchor>
  <xdr:twoCellAnchor>
    <xdr:from>
      <xdr:col>2</xdr:col>
      <xdr:colOff>197222</xdr:colOff>
      <xdr:row>32</xdr:row>
      <xdr:rowOff>129989</xdr:rowOff>
    </xdr:from>
    <xdr:to>
      <xdr:col>4</xdr:col>
      <xdr:colOff>17928</xdr:colOff>
      <xdr:row>34</xdr:row>
      <xdr:rowOff>6724</xdr:rowOff>
    </xdr:to>
    <xdr:sp macro="" textlink="Pivots!A14">
      <xdr:nvSpPr>
        <xdr:cNvPr id="13" name="Rectangle 12">
          <a:extLst>
            <a:ext uri="{FF2B5EF4-FFF2-40B4-BE49-F238E27FC236}">
              <a16:creationId xmlns:a16="http://schemas.microsoft.com/office/drawing/2014/main" id="{8F6E7A52-7910-4944-8DAC-9116224BCC74}"/>
            </a:ext>
          </a:extLst>
        </xdr:cNvPr>
        <xdr:cNvSpPr/>
      </xdr:nvSpPr>
      <xdr:spPr>
        <a:xfrm>
          <a:off x="690281" y="5867401"/>
          <a:ext cx="1165412" cy="23532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2529D8C-819F-4875-A7F5-D8524D6B169A}" type="TxLink">
            <a:rPr lang="en-US" sz="1100" b="0" i="0" u="none" strike="noStrike">
              <a:solidFill>
                <a:schemeClr val="accent6">
                  <a:lumMod val="20000"/>
                  <a:lumOff val="80000"/>
                </a:schemeClr>
              </a:solidFill>
              <a:latin typeface="Arial"/>
              <a:cs typeface="Arial"/>
            </a:rPr>
            <a:pPr algn="ctr"/>
            <a:t>200</a:t>
          </a:fld>
          <a:endParaRPr lang="en-US" sz="1100">
            <a:solidFill>
              <a:schemeClr val="accent6">
                <a:lumMod val="20000"/>
                <a:lumOff val="80000"/>
              </a:schemeClr>
            </a:solidFill>
          </a:endParaRPr>
        </a:p>
      </xdr:txBody>
    </xdr:sp>
    <xdr:clientData/>
  </xdr:twoCellAnchor>
  <xdr:twoCellAnchor>
    <xdr:from>
      <xdr:col>0</xdr:col>
      <xdr:colOff>159124</xdr:colOff>
      <xdr:row>9</xdr:row>
      <xdr:rowOff>24653</xdr:rowOff>
    </xdr:from>
    <xdr:to>
      <xdr:col>4</xdr:col>
      <xdr:colOff>506506</xdr:colOff>
      <xdr:row>14</xdr:row>
      <xdr:rowOff>159122</xdr:rowOff>
    </xdr:to>
    <xdr:sp macro="" textlink="Pivots!B4">
      <xdr:nvSpPr>
        <xdr:cNvPr id="14" name="Rectangle 13">
          <a:extLst>
            <a:ext uri="{FF2B5EF4-FFF2-40B4-BE49-F238E27FC236}">
              <a16:creationId xmlns:a16="http://schemas.microsoft.com/office/drawing/2014/main" id="{620118A2-B35F-4B10-A50F-691F6AC2C719}"/>
            </a:ext>
          </a:extLst>
        </xdr:cNvPr>
        <xdr:cNvSpPr/>
      </xdr:nvSpPr>
      <xdr:spPr>
        <a:xfrm>
          <a:off x="159124" y="1638300"/>
          <a:ext cx="2185147" cy="1030940"/>
        </a:xfrm>
        <a:prstGeom prst="rect">
          <a:avLst/>
        </a:prstGeom>
        <a:solidFill>
          <a:schemeClr val="accent5"/>
        </a:solidFill>
        <a:ln>
          <a:noFill/>
        </a:ln>
        <a:effectLst>
          <a:outerShdw blurRad="254000" dist="1270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707E7B7-A7EA-440D-991E-1BC053025738}" type="TxLink">
            <a:rPr lang="en-US" sz="2000" b="0" i="0" u="none" strike="noStrike">
              <a:solidFill>
                <a:schemeClr val="bg1"/>
              </a:solidFill>
              <a:latin typeface="Arial Black" panose="020B0A04020102020204" pitchFamily="34" charset="0"/>
              <a:ea typeface="+mn-ea"/>
              <a:cs typeface="Arial"/>
            </a:rPr>
            <a:pPr marL="0" indent="0" algn="ctr"/>
            <a:t>$96,623</a:t>
          </a:fld>
          <a:endParaRPr lang="en-US" sz="2000" b="0" i="0" u="none" strike="noStrike">
            <a:solidFill>
              <a:schemeClr val="bg1"/>
            </a:solidFill>
            <a:latin typeface="Arial Black" panose="020B0A04020102020204" pitchFamily="34" charset="0"/>
            <a:ea typeface="+mn-ea"/>
            <a:cs typeface="Arial"/>
          </a:endParaRPr>
        </a:p>
      </xdr:txBody>
    </xdr:sp>
    <xdr:clientData/>
  </xdr:twoCellAnchor>
  <xdr:twoCellAnchor>
    <xdr:from>
      <xdr:col>2</xdr:col>
      <xdr:colOff>416858</xdr:colOff>
      <xdr:row>9</xdr:row>
      <xdr:rowOff>159123</xdr:rowOff>
    </xdr:from>
    <xdr:to>
      <xdr:col>4</xdr:col>
      <xdr:colOff>472887</xdr:colOff>
      <xdr:row>11</xdr:row>
      <xdr:rowOff>35859</xdr:rowOff>
    </xdr:to>
    <xdr:sp macro="" textlink="">
      <xdr:nvSpPr>
        <xdr:cNvPr id="15" name="TextBox 14">
          <a:extLst>
            <a:ext uri="{FF2B5EF4-FFF2-40B4-BE49-F238E27FC236}">
              <a16:creationId xmlns:a16="http://schemas.microsoft.com/office/drawing/2014/main" id="{A69CC30F-4B6E-405A-BF39-57C83A765FDC}"/>
            </a:ext>
          </a:extLst>
        </xdr:cNvPr>
        <xdr:cNvSpPr txBox="1"/>
      </xdr:nvSpPr>
      <xdr:spPr>
        <a:xfrm>
          <a:off x="909917" y="1772770"/>
          <a:ext cx="1400735" cy="235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lumMod val="95000"/>
                </a:schemeClr>
              </a:solidFill>
            </a:rPr>
            <a:t>Amount</a:t>
          </a:r>
        </a:p>
      </xdr:txBody>
    </xdr:sp>
    <xdr:clientData/>
  </xdr:twoCellAnchor>
  <xdr:twoCellAnchor editAs="oneCell">
    <xdr:from>
      <xdr:col>1</xdr:col>
      <xdr:colOff>28595</xdr:colOff>
      <xdr:row>9</xdr:row>
      <xdr:rowOff>159126</xdr:rowOff>
    </xdr:from>
    <xdr:to>
      <xdr:col>2</xdr:col>
      <xdr:colOff>99150</xdr:colOff>
      <xdr:row>11</xdr:row>
      <xdr:rowOff>117623</xdr:rowOff>
    </xdr:to>
    <xdr:pic>
      <xdr:nvPicPr>
        <xdr:cNvPr id="16" name="Graphic 15">
          <a:extLst>
            <a:ext uri="{FF2B5EF4-FFF2-40B4-BE49-F238E27FC236}">
              <a16:creationId xmlns:a16="http://schemas.microsoft.com/office/drawing/2014/main" id="{C1D0A684-A077-43AA-96BE-0DD18DE2BACA}"/>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275124" y="1772773"/>
          <a:ext cx="317085" cy="317085"/>
        </a:xfrm>
        <a:prstGeom prst="rect">
          <a:avLst/>
        </a:prstGeom>
      </xdr:spPr>
    </xdr:pic>
    <xdr:clientData/>
  </xdr:twoCellAnchor>
  <xdr:twoCellAnchor>
    <xdr:from>
      <xdr:col>2</xdr:col>
      <xdr:colOff>181534</xdr:colOff>
      <xdr:row>13</xdr:row>
      <xdr:rowOff>69476</xdr:rowOff>
    </xdr:from>
    <xdr:to>
      <xdr:col>4</xdr:col>
      <xdr:colOff>2240</xdr:colOff>
      <xdr:row>14</xdr:row>
      <xdr:rowOff>125505</xdr:rowOff>
    </xdr:to>
    <xdr:sp macro="" textlink="Pivots!B14">
      <xdr:nvSpPr>
        <xdr:cNvPr id="17" name="Rectangle 16">
          <a:extLst>
            <a:ext uri="{FF2B5EF4-FFF2-40B4-BE49-F238E27FC236}">
              <a16:creationId xmlns:a16="http://schemas.microsoft.com/office/drawing/2014/main" id="{0D4B42DC-8AF3-44EF-8BED-DCA93BEA7A0C}"/>
            </a:ext>
          </a:extLst>
        </xdr:cNvPr>
        <xdr:cNvSpPr/>
      </xdr:nvSpPr>
      <xdr:spPr>
        <a:xfrm>
          <a:off x="674593" y="2400300"/>
          <a:ext cx="1165412" cy="23532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F95944C-7088-447E-8D5C-FE4E8B5BA149}" type="TxLink">
            <a:rPr lang="en-US" sz="1100" b="0" i="0" u="none" strike="noStrike">
              <a:solidFill>
                <a:schemeClr val="accent6">
                  <a:lumMod val="20000"/>
                  <a:lumOff val="80000"/>
                </a:schemeClr>
              </a:solidFill>
              <a:latin typeface="Arial"/>
              <a:cs typeface="Arial"/>
            </a:rPr>
            <a:pPr algn="ctr"/>
            <a:t>$20,104</a:t>
          </a:fld>
          <a:endParaRPr lang="en-US" sz="1100">
            <a:solidFill>
              <a:schemeClr val="accent6">
                <a:lumMod val="20000"/>
                <a:lumOff val="80000"/>
              </a:schemeClr>
            </a:solidFill>
          </a:endParaRPr>
        </a:p>
      </xdr:txBody>
    </xdr:sp>
    <xdr:clientData/>
  </xdr:twoCellAnchor>
  <xdr:twoCellAnchor>
    <xdr:from>
      <xdr:col>2</xdr:col>
      <xdr:colOff>607358</xdr:colOff>
      <xdr:row>21</xdr:row>
      <xdr:rowOff>35859</xdr:rowOff>
    </xdr:from>
    <xdr:to>
      <xdr:col>4</xdr:col>
      <xdr:colOff>663387</xdr:colOff>
      <xdr:row>22</xdr:row>
      <xdr:rowOff>91888</xdr:rowOff>
    </xdr:to>
    <xdr:sp macro="" textlink="">
      <xdr:nvSpPr>
        <xdr:cNvPr id="19" name="TextBox 18">
          <a:extLst>
            <a:ext uri="{FF2B5EF4-FFF2-40B4-BE49-F238E27FC236}">
              <a16:creationId xmlns:a16="http://schemas.microsoft.com/office/drawing/2014/main" id="{1E05E38D-01CB-483D-932B-BFABFE5485CF}"/>
            </a:ext>
          </a:extLst>
        </xdr:cNvPr>
        <xdr:cNvSpPr txBox="1"/>
      </xdr:nvSpPr>
      <xdr:spPr>
        <a:xfrm>
          <a:off x="1100417" y="3801035"/>
          <a:ext cx="1400735" cy="235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a:solidFill>
              <a:schemeClr val="bg1">
                <a:lumMod val="95000"/>
              </a:schemeClr>
            </a:solidFill>
          </a:endParaRPr>
        </a:p>
      </xdr:txBody>
    </xdr:sp>
    <xdr:clientData/>
  </xdr:twoCellAnchor>
  <xdr:twoCellAnchor>
    <xdr:from>
      <xdr:col>6</xdr:col>
      <xdr:colOff>459440</xdr:colOff>
      <xdr:row>15</xdr:row>
      <xdr:rowOff>100852</xdr:rowOff>
    </xdr:from>
    <xdr:to>
      <xdr:col>8</xdr:col>
      <xdr:colOff>515470</xdr:colOff>
      <xdr:row>16</xdr:row>
      <xdr:rowOff>156882</xdr:rowOff>
    </xdr:to>
    <xdr:sp macro="" textlink="">
      <xdr:nvSpPr>
        <xdr:cNvPr id="23" name="TextBox 22">
          <a:extLst>
            <a:ext uri="{FF2B5EF4-FFF2-40B4-BE49-F238E27FC236}">
              <a16:creationId xmlns:a16="http://schemas.microsoft.com/office/drawing/2014/main" id="{1DBB6853-8D1D-4899-B63C-D5ABD84C05ED}"/>
            </a:ext>
          </a:extLst>
        </xdr:cNvPr>
        <xdr:cNvSpPr txBox="1"/>
      </xdr:nvSpPr>
      <xdr:spPr>
        <a:xfrm>
          <a:off x="3641911" y="2790264"/>
          <a:ext cx="1400735" cy="235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a:solidFill>
              <a:schemeClr val="bg1">
                <a:lumMod val="95000"/>
              </a:schemeClr>
            </a:solidFill>
          </a:endParaRPr>
        </a:p>
      </xdr:txBody>
    </xdr:sp>
    <xdr:clientData/>
  </xdr:twoCellAnchor>
  <xdr:twoCellAnchor>
    <xdr:from>
      <xdr:col>0</xdr:col>
      <xdr:colOff>112059</xdr:colOff>
      <xdr:row>16</xdr:row>
      <xdr:rowOff>145677</xdr:rowOff>
    </xdr:from>
    <xdr:to>
      <xdr:col>4</xdr:col>
      <xdr:colOff>459441</xdr:colOff>
      <xdr:row>22</xdr:row>
      <xdr:rowOff>100852</xdr:rowOff>
    </xdr:to>
    <xdr:sp macro="" textlink="Pivots!C4">
      <xdr:nvSpPr>
        <xdr:cNvPr id="26" name="Rectangle 25">
          <a:extLst>
            <a:ext uri="{FF2B5EF4-FFF2-40B4-BE49-F238E27FC236}">
              <a16:creationId xmlns:a16="http://schemas.microsoft.com/office/drawing/2014/main" id="{04D44215-A1E6-448B-9125-E1215598C20D}"/>
            </a:ext>
          </a:extLst>
        </xdr:cNvPr>
        <xdr:cNvSpPr/>
      </xdr:nvSpPr>
      <xdr:spPr>
        <a:xfrm>
          <a:off x="112059" y="3014383"/>
          <a:ext cx="2185147" cy="1030940"/>
        </a:xfrm>
        <a:prstGeom prst="rect">
          <a:avLst/>
        </a:prstGeom>
        <a:solidFill>
          <a:schemeClr val="accent5"/>
        </a:solidFill>
        <a:ln>
          <a:noFill/>
        </a:ln>
        <a:effectLst>
          <a:outerShdw blurRad="254000" dist="1270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60756AF-4EBF-46DF-A38D-87C8E233A497}" type="TxLink">
            <a:rPr lang="en-US" sz="2000" b="0" i="0" u="none" strike="noStrike">
              <a:solidFill>
                <a:schemeClr val="bg1"/>
              </a:solidFill>
              <a:latin typeface="Arial Black" panose="020B0A04020102020204" pitchFamily="34" charset="0"/>
              <a:ea typeface="+mn-ea"/>
              <a:cs typeface="Arial"/>
            </a:rPr>
            <a:pPr marL="0" indent="0" algn="ctr"/>
            <a:t>89,850</a:t>
          </a:fld>
          <a:endParaRPr lang="en-US" sz="2000" b="0" i="0" u="none" strike="noStrike">
            <a:solidFill>
              <a:schemeClr val="bg1"/>
            </a:solidFill>
            <a:latin typeface="Arial Black" panose="020B0A04020102020204" pitchFamily="34" charset="0"/>
            <a:ea typeface="+mn-ea"/>
            <a:cs typeface="Arial"/>
          </a:endParaRPr>
        </a:p>
      </xdr:txBody>
    </xdr:sp>
    <xdr:clientData/>
  </xdr:twoCellAnchor>
  <xdr:twoCellAnchor>
    <xdr:from>
      <xdr:col>2</xdr:col>
      <xdr:colOff>291353</xdr:colOff>
      <xdr:row>17</xdr:row>
      <xdr:rowOff>44824</xdr:rowOff>
    </xdr:from>
    <xdr:to>
      <xdr:col>4</xdr:col>
      <xdr:colOff>549086</xdr:colOff>
      <xdr:row>18</xdr:row>
      <xdr:rowOff>134470</xdr:rowOff>
    </xdr:to>
    <xdr:sp macro="" textlink="">
      <xdr:nvSpPr>
        <xdr:cNvPr id="27" name="TextBox 26">
          <a:extLst>
            <a:ext uri="{FF2B5EF4-FFF2-40B4-BE49-F238E27FC236}">
              <a16:creationId xmlns:a16="http://schemas.microsoft.com/office/drawing/2014/main" id="{4F47280C-D79D-4D70-A2F1-A17C8F61833A}"/>
            </a:ext>
          </a:extLst>
        </xdr:cNvPr>
        <xdr:cNvSpPr txBox="1"/>
      </xdr:nvSpPr>
      <xdr:spPr>
        <a:xfrm>
          <a:off x="784412" y="3092824"/>
          <a:ext cx="1602439" cy="26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lumMod val="95000"/>
                </a:schemeClr>
              </a:solidFill>
              <a:latin typeface="+mn-lt"/>
              <a:ea typeface="+mn-ea"/>
              <a:cs typeface="+mn-cs"/>
            </a:rPr>
            <a:t>Duration</a:t>
          </a:r>
        </a:p>
      </xdr:txBody>
    </xdr:sp>
    <xdr:clientData/>
  </xdr:twoCellAnchor>
  <xdr:twoCellAnchor editAs="oneCell">
    <xdr:from>
      <xdr:col>1</xdr:col>
      <xdr:colOff>37559</xdr:colOff>
      <xdr:row>17</xdr:row>
      <xdr:rowOff>4</xdr:rowOff>
    </xdr:from>
    <xdr:to>
      <xdr:col>2</xdr:col>
      <xdr:colOff>108114</xdr:colOff>
      <xdr:row>18</xdr:row>
      <xdr:rowOff>137795</xdr:rowOff>
    </xdr:to>
    <xdr:pic>
      <xdr:nvPicPr>
        <xdr:cNvPr id="28" name="Graphic 27">
          <a:extLst>
            <a:ext uri="{FF2B5EF4-FFF2-40B4-BE49-F238E27FC236}">
              <a16:creationId xmlns:a16="http://schemas.microsoft.com/office/drawing/2014/main" id="{46B6FF45-5024-4988-9315-D2A733312E9A}"/>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284088" y="3048004"/>
          <a:ext cx="317085" cy="317085"/>
        </a:xfrm>
        <a:prstGeom prst="rect">
          <a:avLst/>
        </a:prstGeom>
      </xdr:spPr>
    </xdr:pic>
    <xdr:clientData/>
  </xdr:twoCellAnchor>
  <xdr:twoCellAnchor>
    <xdr:from>
      <xdr:col>2</xdr:col>
      <xdr:colOff>291351</xdr:colOff>
      <xdr:row>26</xdr:row>
      <xdr:rowOff>11207</xdr:rowOff>
    </xdr:from>
    <xdr:to>
      <xdr:col>4</xdr:col>
      <xdr:colOff>112057</xdr:colOff>
      <xdr:row>27</xdr:row>
      <xdr:rowOff>67236</xdr:rowOff>
    </xdr:to>
    <xdr:sp macro="" textlink="Pivots!A14">
      <xdr:nvSpPr>
        <xdr:cNvPr id="29" name="Rectangle 28">
          <a:extLst>
            <a:ext uri="{FF2B5EF4-FFF2-40B4-BE49-F238E27FC236}">
              <a16:creationId xmlns:a16="http://schemas.microsoft.com/office/drawing/2014/main" id="{DBBF85F7-AEDA-4DFA-8428-F7DB768623D8}"/>
            </a:ext>
          </a:extLst>
        </xdr:cNvPr>
        <xdr:cNvSpPr/>
      </xdr:nvSpPr>
      <xdr:spPr>
        <a:xfrm>
          <a:off x="784410" y="4672854"/>
          <a:ext cx="1165412" cy="23532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2529D8C-819F-4875-A7F5-D8524D6B169A}" type="TxLink">
            <a:rPr lang="en-US" sz="1100" b="0" i="0" u="none" strike="noStrike">
              <a:solidFill>
                <a:schemeClr val="accent6">
                  <a:lumMod val="20000"/>
                  <a:lumOff val="80000"/>
                </a:schemeClr>
              </a:solidFill>
              <a:latin typeface="Arial"/>
              <a:cs typeface="Arial"/>
            </a:rPr>
            <a:pPr algn="ctr"/>
            <a:t>200</a:t>
          </a:fld>
          <a:endParaRPr lang="en-US" sz="1100">
            <a:solidFill>
              <a:schemeClr val="accent6">
                <a:lumMod val="20000"/>
                <a:lumOff val="80000"/>
              </a:schemeClr>
            </a:solidFill>
          </a:endParaRPr>
        </a:p>
      </xdr:txBody>
    </xdr:sp>
    <xdr:clientData/>
  </xdr:twoCellAnchor>
  <xdr:twoCellAnchor>
    <xdr:from>
      <xdr:col>0</xdr:col>
      <xdr:colOff>89647</xdr:colOff>
      <xdr:row>25</xdr:row>
      <xdr:rowOff>44824</xdr:rowOff>
    </xdr:from>
    <xdr:to>
      <xdr:col>4</xdr:col>
      <xdr:colOff>437029</xdr:colOff>
      <xdr:row>31</xdr:row>
      <xdr:rowOff>-1</xdr:rowOff>
    </xdr:to>
    <xdr:sp macro="" textlink="Pivots!D4">
      <xdr:nvSpPr>
        <xdr:cNvPr id="30" name="Rectangle 29">
          <a:extLst>
            <a:ext uri="{FF2B5EF4-FFF2-40B4-BE49-F238E27FC236}">
              <a16:creationId xmlns:a16="http://schemas.microsoft.com/office/drawing/2014/main" id="{9C025255-3FBE-498A-841B-8E8894BC6DA7}"/>
            </a:ext>
          </a:extLst>
        </xdr:cNvPr>
        <xdr:cNvSpPr/>
      </xdr:nvSpPr>
      <xdr:spPr>
        <a:xfrm>
          <a:off x="89647" y="4527177"/>
          <a:ext cx="2185147" cy="1030940"/>
        </a:xfrm>
        <a:prstGeom prst="rect">
          <a:avLst/>
        </a:prstGeom>
        <a:solidFill>
          <a:schemeClr val="accent5"/>
        </a:solidFill>
        <a:ln>
          <a:noFill/>
        </a:ln>
        <a:effectLst>
          <a:outerShdw blurRad="254000" dist="1270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E530D47-854E-448B-9964-6FE86F3806EE}" type="TxLink">
            <a:rPr lang="en-US" sz="2000" b="0" i="0" u="none" strike="noStrike">
              <a:solidFill>
                <a:schemeClr val="bg1"/>
              </a:solidFill>
              <a:latin typeface="Arial Black" panose="020B0A04020102020204" pitchFamily="34" charset="0"/>
              <a:ea typeface="+mn-ea"/>
              <a:cs typeface="Arial"/>
            </a:rPr>
            <a:pPr marL="0" indent="0" algn="ctr"/>
            <a:t>3.9</a:t>
          </a:fld>
          <a:endParaRPr lang="en-US" sz="2000" b="0" i="0" u="none" strike="noStrike">
            <a:solidFill>
              <a:schemeClr val="bg1"/>
            </a:solidFill>
            <a:latin typeface="Arial Black" panose="020B0A04020102020204" pitchFamily="34" charset="0"/>
            <a:ea typeface="+mn-ea"/>
            <a:cs typeface="Arial"/>
          </a:endParaRPr>
        </a:p>
      </xdr:txBody>
    </xdr:sp>
    <xdr:clientData/>
  </xdr:twoCellAnchor>
  <xdr:twoCellAnchor>
    <xdr:from>
      <xdr:col>2</xdr:col>
      <xdr:colOff>123265</xdr:colOff>
      <xdr:row>25</xdr:row>
      <xdr:rowOff>100853</xdr:rowOff>
    </xdr:from>
    <xdr:to>
      <xdr:col>4</xdr:col>
      <xdr:colOff>459440</xdr:colOff>
      <xdr:row>27</xdr:row>
      <xdr:rowOff>44823</xdr:rowOff>
    </xdr:to>
    <xdr:sp macro="" textlink="">
      <xdr:nvSpPr>
        <xdr:cNvPr id="31" name="TextBox 30">
          <a:extLst>
            <a:ext uri="{FF2B5EF4-FFF2-40B4-BE49-F238E27FC236}">
              <a16:creationId xmlns:a16="http://schemas.microsoft.com/office/drawing/2014/main" id="{93C939F3-D33B-4F54-ADBF-05ED4DFF26AF}"/>
            </a:ext>
          </a:extLst>
        </xdr:cNvPr>
        <xdr:cNvSpPr txBox="1"/>
      </xdr:nvSpPr>
      <xdr:spPr>
        <a:xfrm>
          <a:off x="616324" y="4583206"/>
          <a:ext cx="1680881" cy="302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lumMod val="95000"/>
                </a:schemeClr>
              </a:solidFill>
            </a:rPr>
            <a:t>Avg</a:t>
          </a:r>
          <a:r>
            <a:rPr lang="en-US" sz="1600" baseline="0">
              <a:solidFill>
                <a:schemeClr val="bg1">
                  <a:lumMod val="95000"/>
                </a:schemeClr>
              </a:solidFill>
            </a:rPr>
            <a:t> .Rating</a:t>
          </a:r>
          <a:endParaRPr lang="en-US" sz="1600">
            <a:solidFill>
              <a:schemeClr val="bg1">
                <a:lumMod val="95000"/>
              </a:schemeClr>
            </a:solidFill>
          </a:endParaRPr>
        </a:p>
      </xdr:txBody>
    </xdr:sp>
    <xdr:clientData/>
  </xdr:twoCellAnchor>
  <xdr:twoCellAnchor editAs="oneCell">
    <xdr:from>
      <xdr:col>0</xdr:col>
      <xdr:colOff>228059</xdr:colOff>
      <xdr:row>25</xdr:row>
      <xdr:rowOff>145680</xdr:rowOff>
    </xdr:from>
    <xdr:to>
      <xdr:col>2</xdr:col>
      <xdr:colOff>52085</xdr:colOff>
      <xdr:row>27</xdr:row>
      <xdr:rowOff>104176</xdr:rowOff>
    </xdr:to>
    <xdr:pic>
      <xdr:nvPicPr>
        <xdr:cNvPr id="32" name="Graphic 31">
          <a:extLst>
            <a:ext uri="{FF2B5EF4-FFF2-40B4-BE49-F238E27FC236}">
              <a16:creationId xmlns:a16="http://schemas.microsoft.com/office/drawing/2014/main" id="{ADE1D661-AB77-4BA2-A47C-DC2AF82D228E}"/>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228059" y="4628033"/>
          <a:ext cx="317085" cy="317085"/>
        </a:xfrm>
        <a:prstGeom prst="rect">
          <a:avLst/>
        </a:prstGeom>
      </xdr:spPr>
    </xdr:pic>
    <xdr:clientData/>
  </xdr:twoCellAnchor>
  <xdr:twoCellAnchor>
    <xdr:from>
      <xdr:col>2</xdr:col>
      <xdr:colOff>134469</xdr:colOff>
      <xdr:row>29</xdr:row>
      <xdr:rowOff>56031</xdr:rowOff>
    </xdr:from>
    <xdr:to>
      <xdr:col>3</xdr:col>
      <xdr:colOff>627528</xdr:colOff>
      <xdr:row>30</xdr:row>
      <xdr:rowOff>112059</xdr:rowOff>
    </xdr:to>
    <xdr:sp macro="" textlink="Pivots!D14">
      <xdr:nvSpPr>
        <xdr:cNvPr id="33" name="Rectangle 32">
          <a:extLst>
            <a:ext uri="{FF2B5EF4-FFF2-40B4-BE49-F238E27FC236}">
              <a16:creationId xmlns:a16="http://schemas.microsoft.com/office/drawing/2014/main" id="{C3BE5B1E-F23A-42E3-A4D0-FB7B846E1B16}"/>
            </a:ext>
          </a:extLst>
        </xdr:cNvPr>
        <xdr:cNvSpPr/>
      </xdr:nvSpPr>
      <xdr:spPr>
        <a:xfrm>
          <a:off x="627528" y="5255560"/>
          <a:ext cx="1165412" cy="23532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C390777-888D-4032-ABC4-F6A73683D510}" type="TxLink">
            <a:rPr lang="en-US" sz="1100" b="0" i="0" u="none" strike="noStrike">
              <a:solidFill>
                <a:schemeClr val="accent6">
                  <a:lumMod val="20000"/>
                  <a:lumOff val="80000"/>
                </a:schemeClr>
              </a:solidFill>
              <a:latin typeface="Arial"/>
              <a:cs typeface="Arial"/>
            </a:rPr>
            <a:pPr algn="ctr"/>
            <a:t>3.9</a:t>
          </a:fld>
          <a:endParaRPr lang="en-US" sz="1100">
            <a:solidFill>
              <a:schemeClr val="accent6">
                <a:lumMod val="20000"/>
                <a:lumOff val="80000"/>
              </a:schemeClr>
            </a:solidFill>
          </a:endParaRPr>
        </a:p>
      </xdr:txBody>
    </xdr:sp>
    <xdr:clientData/>
  </xdr:twoCellAnchor>
  <xdr:twoCellAnchor>
    <xdr:from>
      <xdr:col>0</xdr:col>
      <xdr:colOff>89647</xdr:colOff>
      <xdr:row>33</xdr:row>
      <xdr:rowOff>145677</xdr:rowOff>
    </xdr:from>
    <xdr:to>
      <xdr:col>4</xdr:col>
      <xdr:colOff>437029</xdr:colOff>
      <xdr:row>39</xdr:row>
      <xdr:rowOff>100852</xdr:rowOff>
    </xdr:to>
    <xdr:sp macro="" textlink="Pivots!E4">
      <xdr:nvSpPr>
        <xdr:cNvPr id="34" name="Rectangle 33">
          <a:extLst>
            <a:ext uri="{FF2B5EF4-FFF2-40B4-BE49-F238E27FC236}">
              <a16:creationId xmlns:a16="http://schemas.microsoft.com/office/drawing/2014/main" id="{F17F6BFB-65E9-492C-A312-0B431EF3767D}"/>
            </a:ext>
          </a:extLst>
        </xdr:cNvPr>
        <xdr:cNvSpPr/>
      </xdr:nvSpPr>
      <xdr:spPr>
        <a:xfrm>
          <a:off x="89647" y="6062383"/>
          <a:ext cx="2185147" cy="1030940"/>
        </a:xfrm>
        <a:prstGeom prst="rect">
          <a:avLst/>
        </a:prstGeom>
        <a:solidFill>
          <a:schemeClr val="accent5"/>
        </a:solidFill>
        <a:ln>
          <a:noFill/>
        </a:ln>
        <a:effectLst>
          <a:outerShdw blurRad="254000" dist="1270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07B04AF-3F81-474B-AC04-62013128D9F7}" type="TxLink">
            <a:rPr lang="en-US" sz="2000" b="0" i="0" u="none" strike="noStrike">
              <a:solidFill>
                <a:schemeClr val="bg1"/>
              </a:solidFill>
              <a:latin typeface="Arial Black" panose="020B0A04020102020204" pitchFamily="34" charset="0"/>
              <a:ea typeface="+mn-ea"/>
              <a:cs typeface="Arial"/>
            </a:rPr>
            <a:pPr marL="0" indent="0" algn="ctr"/>
            <a:t>307</a:t>
          </a:fld>
          <a:endParaRPr lang="en-US" sz="2000" b="0" i="0" u="none" strike="noStrike">
            <a:solidFill>
              <a:schemeClr val="bg1"/>
            </a:solidFill>
            <a:latin typeface="Arial Black" panose="020B0A04020102020204" pitchFamily="34" charset="0"/>
            <a:ea typeface="+mn-ea"/>
            <a:cs typeface="Arial"/>
          </a:endParaRPr>
        </a:p>
      </xdr:txBody>
    </xdr:sp>
    <xdr:clientData/>
  </xdr:twoCellAnchor>
  <xdr:twoCellAnchor>
    <xdr:from>
      <xdr:col>2</xdr:col>
      <xdr:colOff>89645</xdr:colOff>
      <xdr:row>34</xdr:row>
      <xdr:rowOff>1</xdr:rowOff>
    </xdr:from>
    <xdr:to>
      <xdr:col>5</xdr:col>
      <xdr:colOff>493057</xdr:colOff>
      <xdr:row>36</xdr:row>
      <xdr:rowOff>44825</xdr:rowOff>
    </xdr:to>
    <xdr:sp macro="" textlink="">
      <xdr:nvSpPr>
        <xdr:cNvPr id="35" name="TextBox 34">
          <a:extLst>
            <a:ext uri="{FF2B5EF4-FFF2-40B4-BE49-F238E27FC236}">
              <a16:creationId xmlns:a16="http://schemas.microsoft.com/office/drawing/2014/main" id="{33F05B05-1D17-4628-A610-BFEA11C0335B}"/>
            </a:ext>
          </a:extLst>
        </xdr:cNvPr>
        <xdr:cNvSpPr txBox="1"/>
      </xdr:nvSpPr>
      <xdr:spPr>
        <a:xfrm>
          <a:off x="582704" y="6096001"/>
          <a:ext cx="2420471" cy="403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lumMod val="95000"/>
                </a:schemeClr>
              </a:solidFill>
            </a:rPr>
            <a:t>Happy</a:t>
          </a:r>
          <a:r>
            <a:rPr lang="en-US" sz="1600" baseline="0">
              <a:solidFill>
                <a:schemeClr val="bg1">
                  <a:lumMod val="95000"/>
                </a:schemeClr>
              </a:solidFill>
            </a:rPr>
            <a:t> Callers</a:t>
          </a:r>
        </a:p>
        <a:p>
          <a:endParaRPr lang="en-US" sz="1600">
            <a:solidFill>
              <a:schemeClr val="bg1">
                <a:lumMod val="95000"/>
              </a:schemeClr>
            </a:solidFill>
          </a:endParaRPr>
        </a:p>
      </xdr:txBody>
    </xdr:sp>
    <xdr:clientData/>
  </xdr:twoCellAnchor>
  <xdr:twoCellAnchor editAs="oneCell">
    <xdr:from>
      <xdr:col>0</xdr:col>
      <xdr:colOff>138412</xdr:colOff>
      <xdr:row>34</xdr:row>
      <xdr:rowOff>67239</xdr:rowOff>
    </xdr:from>
    <xdr:to>
      <xdr:col>1</xdr:col>
      <xdr:colOff>208968</xdr:colOff>
      <xdr:row>36</xdr:row>
      <xdr:rowOff>25736</xdr:rowOff>
    </xdr:to>
    <xdr:pic>
      <xdr:nvPicPr>
        <xdr:cNvPr id="36" name="Graphic 35">
          <a:extLst>
            <a:ext uri="{FF2B5EF4-FFF2-40B4-BE49-F238E27FC236}">
              <a16:creationId xmlns:a16="http://schemas.microsoft.com/office/drawing/2014/main" id="{A31CFA9A-D688-4023-B55C-CBD639163E6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138412" y="6163239"/>
          <a:ext cx="317085" cy="317085"/>
        </a:xfrm>
        <a:prstGeom prst="rect">
          <a:avLst/>
        </a:prstGeom>
      </xdr:spPr>
    </xdr:pic>
    <xdr:clientData/>
  </xdr:twoCellAnchor>
  <xdr:twoCellAnchor>
    <xdr:from>
      <xdr:col>2</xdr:col>
      <xdr:colOff>44822</xdr:colOff>
      <xdr:row>37</xdr:row>
      <xdr:rowOff>156884</xdr:rowOff>
    </xdr:from>
    <xdr:to>
      <xdr:col>3</xdr:col>
      <xdr:colOff>537881</xdr:colOff>
      <xdr:row>39</xdr:row>
      <xdr:rowOff>33618</xdr:rowOff>
    </xdr:to>
    <xdr:sp macro="" textlink="Pivots!E14">
      <xdr:nvSpPr>
        <xdr:cNvPr id="37" name="Rectangle 36">
          <a:extLst>
            <a:ext uri="{FF2B5EF4-FFF2-40B4-BE49-F238E27FC236}">
              <a16:creationId xmlns:a16="http://schemas.microsoft.com/office/drawing/2014/main" id="{338BF784-44F8-4B8E-BCF9-6CA5862F9749}"/>
            </a:ext>
          </a:extLst>
        </xdr:cNvPr>
        <xdr:cNvSpPr/>
      </xdr:nvSpPr>
      <xdr:spPr>
        <a:xfrm>
          <a:off x="537881" y="6790766"/>
          <a:ext cx="1165412" cy="23532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87B18B2-2C3A-4680-B617-F2FF3CF3704C}" type="TxLink">
            <a:rPr lang="en-US" sz="1100" b="0" i="0" u="none" strike="noStrike">
              <a:solidFill>
                <a:schemeClr val="accent6">
                  <a:lumMod val="20000"/>
                  <a:lumOff val="80000"/>
                </a:schemeClr>
              </a:solidFill>
              <a:latin typeface="Arial"/>
              <a:cs typeface="Arial"/>
            </a:rPr>
            <a:pPr algn="ctr"/>
            <a:t>51</a:t>
          </a:fld>
          <a:endParaRPr lang="en-US" sz="1100">
            <a:solidFill>
              <a:schemeClr val="accent6">
                <a:lumMod val="20000"/>
                <a:lumOff val="80000"/>
              </a:schemeClr>
            </a:solidFill>
          </a:endParaRPr>
        </a:p>
      </xdr:txBody>
    </xdr:sp>
    <xdr:clientData/>
  </xdr:twoCellAnchor>
  <xdr:twoCellAnchor>
    <xdr:from>
      <xdr:col>2</xdr:col>
      <xdr:colOff>33617</xdr:colOff>
      <xdr:row>20</xdr:row>
      <xdr:rowOff>168089</xdr:rowOff>
    </xdr:from>
    <xdr:to>
      <xdr:col>3</xdr:col>
      <xdr:colOff>526676</xdr:colOff>
      <xdr:row>22</xdr:row>
      <xdr:rowOff>44823</xdr:rowOff>
    </xdr:to>
    <xdr:sp macro="" textlink="Pivots!C14">
      <xdr:nvSpPr>
        <xdr:cNvPr id="38" name="Rectangle 37">
          <a:extLst>
            <a:ext uri="{FF2B5EF4-FFF2-40B4-BE49-F238E27FC236}">
              <a16:creationId xmlns:a16="http://schemas.microsoft.com/office/drawing/2014/main" id="{30663AEC-F6EF-49D2-BA53-75B23A56FE85}"/>
            </a:ext>
          </a:extLst>
        </xdr:cNvPr>
        <xdr:cNvSpPr/>
      </xdr:nvSpPr>
      <xdr:spPr>
        <a:xfrm>
          <a:off x="526676" y="3753971"/>
          <a:ext cx="1165412" cy="23532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B55A577-14B9-4572-9DD0-935E57EB38F8}" type="TxLink">
            <a:rPr lang="en-US" sz="1100" b="0" i="0" u="none" strike="noStrike">
              <a:solidFill>
                <a:schemeClr val="accent6">
                  <a:lumMod val="20000"/>
                  <a:lumOff val="80000"/>
                </a:schemeClr>
              </a:solidFill>
              <a:latin typeface="Arial"/>
              <a:cs typeface="Arial"/>
            </a:rPr>
            <a:pPr algn="ctr"/>
            <a:t>18,209</a:t>
          </a:fld>
          <a:endParaRPr lang="en-US" sz="1100">
            <a:solidFill>
              <a:schemeClr val="accent6">
                <a:lumMod val="20000"/>
                <a:lumOff val="80000"/>
              </a:schemeClr>
            </a:solidFill>
          </a:endParaRPr>
        </a:p>
      </xdr:txBody>
    </xdr:sp>
    <xdr:clientData/>
  </xdr:twoCellAnchor>
  <xdr:twoCellAnchor editAs="oneCell">
    <xdr:from>
      <xdr:col>17</xdr:col>
      <xdr:colOff>313765</xdr:colOff>
      <xdr:row>17</xdr:row>
      <xdr:rowOff>123266</xdr:rowOff>
    </xdr:from>
    <xdr:to>
      <xdr:col>20</xdr:col>
      <xdr:colOff>336177</xdr:colOff>
      <xdr:row>27</xdr:row>
      <xdr:rowOff>123265</xdr:rowOff>
    </xdr:to>
    <mc:AlternateContent xmlns:mc="http://schemas.openxmlformats.org/markup-compatibility/2006" xmlns:a14="http://schemas.microsoft.com/office/drawing/2010/main">
      <mc:Choice Requires="a14">
        <xdr:graphicFrame macro="">
          <xdr:nvGraphicFramePr>
            <xdr:cNvPr id="39" name="Representative">
              <a:extLst>
                <a:ext uri="{FF2B5EF4-FFF2-40B4-BE49-F238E27FC236}">
                  <a16:creationId xmlns:a16="http://schemas.microsoft.com/office/drawing/2014/main" id="{DDB14D1C-1C76-49A8-B43B-994ECAF593A3}"/>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10892118" y="3171266"/>
              <a:ext cx="2039471" cy="18377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xdr:colOff>
      <xdr:row>0</xdr:row>
      <xdr:rowOff>125506</xdr:rowOff>
    </xdr:from>
    <xdr:to>
      <xdr:col>13</xdr:col>
      <xdr:colOff>369793</xdr:colOff>
      <xdr:row>16</xdr:row>
      <xdr:rowOff>0</xdr:rowOff>
    </xdr:to>
    <xdr:graphicFrame macro="">
      <xdr:nvGraphicFramePr>
        <xdr:cNvPr id="41" name="Chart 40">
          <a:extLst>
            <a:ext uri="{FF2B5EF4-FFF2-40B4-BE49-F238E27FC236}">
              <a16:creationId xmlns:a16="http://schemas.microsoft.com/office/drawing/2014/main" id="{D39E2074-DA75-4C05-9D0B-15E1DDFB3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661147</xdr:colOff>
      <xdr:row>17</xdr:row>
      <xdr:rowOff>112059</xdr:rowOff>
    </xdr:from>
    <xdr:to>
      <xdr:col>17</xdr:col>
      <xdr:colOff>156882</xdr:colOff>
      <xdr:row>39</xdr:row>
      <xdr:rowOff>134470</xdr:rowOff>
    </xdr:to>
    <xdr:sp macro="" textlink="">
      <xdr:nvSpPr>
        <xdr:cNvPr id="20" name="Rectangle 19">
          <a:extLst>
            <a:ext uri="{FF2B5EF4-FFF2-40B4-BE49-F238E27FC236}">
              <a16:creationId xmlns:a16="http://schemas.microsoft.com/office/drawing/2014/main" id="{BAC46D07-24B1-1EB2-6C0B-1F23D0616157}"/>
            </a:ext>
          </a:extLst>
        </xdr:cNvPr>
        <xdr:cNvSpPr/>
      </xdr:nvSpPr>
      <xdr:spPr>
        <a:xfrm>
          <a:off x="2498912" y="3160059"/>
          <a:ext cx="8236323" cy="396688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5"/>
            </a:solidFill>
          </a:endParaRPr>
        </a:p>
      </xdr:txBody>
    </xdr:sp>
    <xdr:clientData/>
  </xdr:twoCellAnchor>
  <xdr:twoCellAnchor>
    <xdr:from>
      <xdr:col>5</xdr:col>
      <xdr:colOff>0</xdr:colOff>
      <xdr:row>17</xdr:row>
      <xdr:rowOff>123265</xdr:rowOff>
    </xdr:from>
    <xdr:to>
      <xdr:col>12</xdr:col>
      <xdr:colOff>56030</xdr:colOff>
      <xdr:row>39</xdr:row>
      <xdr:rowOff>168088</xdr:rowOff>
    </xdr:to>
    <xdr:graphicFrame macro="">
      <xdr:nvGraphicFramePr>
        <xdr:cNvPr id="8" name="Chart 7">
          <a:extLst>
            <a:ext uri="{FF2B5EF4-FFF2-40B4-BE49-F238E27FC236}">
              <a16:creationId xmlns:a16="http://schemas.microsoft.com/office/drawing/2014/main" id="{3B3AC84F-9E26-47EC-A816-A0B795903F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358589</xdr:colOff>
      <xdr:row>17</xdr:row>
      <xdr:rowOff>123265</xdr:rowOff>
    </xdr:from>
    <xdr:to>
      <xdr:col>17</xdr:col>
      <xdr:colOff>168088</xdr:colOff>
      <xdr:row>39</xdr:row>
      <xdr:rowOff>156882</xdr:rowOff>
    </xdr:to>
    <xdr:graphicFrame macro="">
      <xdr:nvGraphicFramePr>
        <xdr:cNvPr id="10" name="Chart 9">
          <a:extLst>
            <a:ext uri="{FF2B5EF4-FFF2-40B4-BE49-F238E27FC236}">
              <a16:creationId xmlns:a16="http://schemas.microsoft.com/office/drawing/2014/main" id="{DDF38FE2-2B0F-41A7-B03A-8E3DC20154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-1</xdr:colOff>
      <xdr:row>0</xdr:row>
      <xdr:rowOff>67234</xdr:rowOff>
    </xdr:from>
    <xdr:to>
      <xdr:col>25</xdr:col>
      <xdr:colOff>33618</xdr:colOff>
      <xdr:row>16</xdr:row>
      <xdr:rowOff>33617</xdr:rowOff>
    </xdr:to>
    <xdr:graphicFrame macro="">
      <xdr:nvGraphicFramePr>
        <xdr:cNvPr id="21" name="Chart 20">
          <a:extLst>
            <a:ext uri="{FF2B5EF4-FFF2-40B4-BE49-F238E27FC236}">
              <a16:creationId xmlns:a16="http://schemas.microsoft.com/office/drawing/2014/main" id="{950597E1-E8FF-43CC-91AD-344186F59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25</xdr:col>
      <xdr:colOff>168088</xdr:colOff>
      <xdr:row>0</xdr:row>
      <xdr:rowOff>100854</xdr:rowOff>
    </xdr:from>
    <xdr:to>
      <xdr:col>29</xdr:col>
      <xdr:colOff>593912</xdr:colOff>
      <xdr:row>15</xdr:row>
      <xdr:rowOff>123265</xdr:rowOff>
    </xdr:to>
    <xdr:graphicFrame macro="">
      <xdr:nvGraphicFramePr>
        <xdr:cNvPr id="22" name="Chart 21">
          <a:extLst>
            <a:ext uri="{FF2B5EF4-FFF2-40B4-BE49-F238E27FC236}">
              <a16:creationId xmlns:a16="http://schemas.microsoft.com/office/drawing/2014/main" id="{0E354F91-BCF9-411C-B1BD-8EB854B47E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353178</xdr:colOff>
      <xdr:row>28</xdr:row>
      <xdr:rowOff>56030</xdr:rowOff>
    </xdr:from>
    <xdr:to>
      <xdr:col>20</xdr:col>
      <xdr:colOff>375590</xdr:colOff>
      <xdr:row>39</xdr:row>
      <xdr:rowOff>115644</xdr:rowOff>
    </xdr:to>
    <xdr:sp macro="" textlink="">
      <xdr:nvSpPr>
        <xdr:cNvPr id="44" name="Rectangle 43">
          <a:extLst>
            <a:ext uri="{FF2B5EF4-FFF2-40B4-BE49-F238E27FC236}">
              <a16:creationId xmlns:a16="http://schemas.microsoft.com/office/drawing/2014/main" id="{9A791391-1517-00E8-0BEF-0FA5275B1209}"/>
            </a:ext>
          </a:extLst>
        </xdr:cNvPr>
        <xdr:cNvSpPr/>
      </xdr:nvSpPr>
      <xdr:spPr>
        <a:xfrm>
          <a:off x="10902937" y="4890789"/>
          <a:ext cx="2032515" cy="19383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en-US" sz="1200" b="1" i="0" u="none" strike="noStrike">
            <a:solidFill>
              <a:schemeClr val="accent5"/>
            </a:solidFill>
            <a:latin typeface="Arial"/>
            <a:ea typeface="+mn-ea"/>
            <a:cs typeface="Arial"/>
          </a:endParaRPr>
        </a:p>
      </xdr:txBody>
    </xdr:sp>
    <xdr:clientData/>
  </xdr:twoCellAnchor>
  <xdr:twoCellAnchor editAs="oneCell">
    <xdr:from>
      <xdr:col>18</xdr:col>
      <xdr:colOff>145677</xdr:colOff>
      <xdr:row>28</xdr:row>
      <xdr:rowOff>67236</xdr:rowOff>
    </xdr:from>
    <xdr:to>
      <xdr:col>19</xdr:col>
      <xdr:colOff>387724</xdr:colOff>
      <xdr:row>33</xdr:row>
      <xdr:rowOff>85166</xdr:rowOff>
    </xdr:to>
    <xdr:pic>
      <xdr:nvPicPr>
        <xdr:cNvPr id="40" name="Graphic 39" descr="User with solid fill">
          <a:extLst>
            <a:ext uri="{FF2B5EF4-FFF2-40B4-BE49-F238E27FC236}">
              <a16:creationId xmlns:a16="http://schemas.microsoft.com/office/drawing/2014/main" id="{327FE13D-6F37-CAE9-5CF4-78C83A9EF68F}"/>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396383" y="5132295"/>
          <a:ext cx="914400" cy="914400"/>
        </a:xfrm>
        <a:prstGeom prst="rect">
          <a:avLst/>
        </a:prstGeom>
      </xdr:spPr>
    </xdr:pic>
    <xdr:clientData/>
  </xdr:twoCellAnchor>
  <xdr:twoCellAnchor>
    <xdr:from>
      <xdr:col>17</xdr:col>
      <xdr:colOff>571500</xdr:colOff>
      <xdr:row>34</xdr:row>
      <xdr:rowOff>22412</xdr:rowOff>
    </xdr:from>
    <xdr:to>
      <xdr:col>20</xdr:col>
      <xdr:colOff>123264</xdr:colOff>
      <xdr:row>35</xdr:row>
      <xdr:rowOff>78441</xdr:rowOff>
    </xdr:to>
    <xdr:sp macro="" textlink="Pivots!H16">
      <xdr:nvSpPr>
        <xdr:cNvPr id="46" name="TextBox 45">
          <a:extLst>
            <a:ext uri="{FF2B5EF4-FFF2-40B4-BE49-F238E27FC236}">
              <a16:creationId xmlns:a16="http://schemas.microsoft.com/office/drawing/2014/main" id="{B2AC1251-5FD5-148D-94DC-B664D9C35876}"/>
            </a:ext>
          </a:extLst>
        </xdr:cNvPr>
        <xdr:cNvSpPr txBox="1"/>
      </xdr:nvSpPr>
      <xdr:spPr>
        <a:xfrm>
          <a:off x="11149853" y="6118412"/>
          <a:ext cx="1568823" cy="2353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B8B856-2BE7-49D9-AD96-56C315A65A13}" type="TxLink">
            <a:rPr lang="en-US" sz="1200" b="1" i="0" u="none" strike="noStrike">
              <a:solidFill>
                <a:schemeClr val="accent5"/>
              </a:solidFill>
              <a:latin typeface="Arial"/>
              <a:cs typeface="Arial"/>
            </a:rPr>
            <a:pPr/>
            <a:t>% of Calls : 20%</a:t>
          </a:fld>
          <a:endParaRPr lang="en-US" sz="1200" b="1">
            <a:solidFill>
              <a:schemeClr val="accent5"/>
            </a:solidFill>
          </a:endParaRPr>
        </a:p>
      </xdr:txBody>
    </xdr:sp>
    <xdr:clientData/>
  </xdr:twoCellAnchor>
  <xdr:twoCellAnchor>
    <xdr:from>
      <xdr:col>17</xdr:col>
      <xdr:colOff>578841</xdr:colOff>
      <xdr:row>37</xdr:row>
      <xdr:rowOff>35548</xdr:rowOff>
    </xdr:from>
    <xdr:to>
      <xdr:col>20</xdr:col>
      <xdr:colOff>131379</xdr:colOff>
      <xdr:row>39</xdr:row>
      <xdr:rowOff>-1</xdr:rowOff>
    </xdr:to>
    <xdr:sp macro="" textlink="Pivots!H18">
      <xdr:nvSpPr>
        <xdr:cNvPr id="48" name="TextBox 47">
          <a:extLst>
            <a:ext uri="{FF2B5EF4-FFF2-40B4-BE49-F238E27FC236}">
              <a16:creationId xmlns:a16="http://schemas.microsoft.com/office/drawing/2014/main" id="{A46C5FD8-F2C1-8931-AF48-7946E297169F}"/>
            </a:ext>
          </a:extLst>
        </xdr:cNvPr>
        <xdr:cNvSpPr txBox="1"/>
      </xdr:nvSpPr>
      <xdr:spPr>
        <a:xfrm>
          <a:off x="11128600" y="6407445"/>
          <a:ext cx="1562641" cy="3060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89F3779-02D7-4A96-A00C-E74A7DE0BB38}" type="TxLink">
            <a:rPr lang="en-US" sz="1200" b="1" i="0" u="none" strike="noStrike">
              <a:solidFill>
                <a:schemeClr val="accent5"/>
              </a:solidFill>
              <a:latin typeface="Arial"/>
              <a:ea typeface="+mn-ea"/>
              <a:cs typeface="Arial"/>
            </a:rPr>
            <a:pPr marL="0" indent="0"/>
            <a:t>Amount Rank : 3</a:t>
          </a:fld>
          <a:endParaRPr lang="en-US" sz="1200" b="1" i="0" u="none" strike="noStrike">
            <a:solidFill>
              <a:schemeClr val="accent5"/>
            </a:solidFill>
            <a:latin typeface="Arial"/>
            <a:ea typeface="+mn-ea"/>
            <a:cs typeface="Arial"/>
          </a:endParaRPr>
        </a:p>
      </xdr:txBody>
    </xdr:sp>
    <xdr:clientData/>
  </xdr:twoCellAnchor>
  <xdr:twoCellAnchor>
    <xdr:from>
      <xdr:col>17</xdr:col>
      <xdr:colOff>609600</xdr:colOff>
      <xdr:row>35</xdr:row>
      <xdr:rowOff>117230</xdr:rowOff>
    </xdr:from>
    <xdr:to>
      <xdr:col>19</xdr:col>
      <xdr:colOff>597877</xdr:colOff>
      <xdr:row>36</xdr:row>
      <xdr:rowOff>128953</xdr:rowOff>
    </xdr:to>
    <xdr:sp macro="" textlink="Pivots!H17">
      <xdr:nvSpPr>
        <xdr:cNvPr id="12" name="TextBox 11">
          <a:extLst>
            <a:ext uri="{FF2B5EF4-FFF2-40B4-BE49-F238E27FC236}">
              <a16:creationId xmlns:a16="http://schemas.microsoft.com/office/drawing/2014/main" id="{FAE4AADB-A127-B4B8-3118-580366505FDF}"/>
            </a:ext>
          </a:extLst>
        </xdr:cNvPr>
        <xdr:cNvSpPr txBox="1"/>
      </xdr:nvSpPr>
      <xdr:spPr>
        <a:xfrm>
          <a:off x="11125200" y="6318738"/>
          <a:ext cx="1324708" cy="1875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BB6FD8E-4BBA-4A2D-A7EF-AE8A597AEAC0}" type="TxLink">
            <a:rPr lang="en-US" sz="1200" b="1" i="0" u="none" strike="noStrike">
              <a:solidFill>
                <a:schemeClr val="accent5"/>
              </a:solidFill>
              <a:latin typeface="Arial"/>
              <a:ea typeface="+mn-ea"/>
              <a:cs typeface="Arial"/>
            </a:rPr>
            <a:pPr marL="0" indent="0"/>
            <a:t>Call rank : 3</a:t>
          </a:fld>
          <a:endParaRPr lang="en-US" sz="1200" b="1" i="0" u="none" strike="noStrike">
            <a:solidFill>
              <a:schemeClr val="accent5"/>
            </a:solidFill>
            <a:latin typeface="Arial"/>
            <a:ea typeface="+mn-ea"/>
            <a:cs typeface="Aria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i raji" refreshedDate="45837.690271990738" backgroundQuery="1" createdVersion="8" refreshedVersion="8" minRefreshableVersion="3" recordCount="0" supportSubquery="1" supportAdvancedDrill="1" xr:uid="{CFC082C7-29DC-44F3-B890-800E058770B0}">
  <cacheSource type="external" connectionId="2"/>
  <cacheFields count="3">
    <cacheField name="[customers].[Gedner].[Gedner]" caption="Gedner" numFmtId="0" hierarchy="13" level="1">
      <sharedItems count="2">
        <s v="Female"/>
        <s v="Male"/>
      </sharedItems>
    </cacheField>
    <cacheField name="[customers].[City].[City]" caption="City" numFmtId="0" hierarchy="15" level="1">
      <sharedItems count="3">
        <s v="Cincinnati"/>
        <s v="Cleveland"/>
        <s v="Columbus"/>
      </sharedItems>
    </cacheField>
    <cacheField name="[Measures].[Count of Call number]" caption="Count of Call number" numFmtId="0" hierarchy="25"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0"/>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i raji" refreshedDate="45837.618627777774" backgroundQuery="1" createdVersion="8" refreshedVersion="8" minRefreshableVersion="3" recordCount="0" supportSubquery="1" supportAdvancedDrill="1" xr:uid="{C73A5B9C-5E93-41A1-9366-AA734D8A28B0}">
  <cacheSource type="external" connectionId="2"/>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i raji" refreshedDate="45835.915696759257" backgroundQuery="1" createdVersion="8" refreshedVersion="8" minRefreshableVersion="3" recordCount="0" supportSubquery="1" supportAdvancedDrill="1" xr:uid="{D001BE20-6CE6-49B5-9F7F-F9B585781474}">
  <cacheSource type="external" connectionId="2"/>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i raji" refreshedDate="45837.75275821759" backgroundQuery="1" createdVersion="8" refreshedVersion="8" minRefreshableVersion="3" recordCount="0" supportSubquery="1" supportAdvancedDrill="1" xr:uid="{CC5FB202-0A42-478A-B9A1-E7BD0C5E2854}">
  <cacheSource type="external" connectionId="2"/>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i raji" refreshedDate="45840.60868784722" backgroundQuery="1" createdVersion="8" refreshedVersion="8" minRefreshableVersion="3" recordCount="0" supportSubquery="1" supportAdvancedDrill="1" xr:uid="{AA7989D5-806B-45C3-B256-FA079786EB63}">
  <cacheSource type="external" connectionId="2"/>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i raji" refreshedDate="45840.608688425928" backgroundQuery="1" createdVersion="8" refreshedVersion="8" minRefreshableVersion="3" recordCount="0" supportSubquery="1" supportAdvancedDrill="1" xr:uid="{298BD926-3066-4AE5-A267-7BDEAE76DB59}">
  <cacheSource type="external" connectionId="2"/>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2T00:00:00" maxDate="2024-01-01T00:00:00" count="145">
        <d v="2023-01-02T00:00:00"/>
        <d v="2023-01-04T00:00:00"/>
        <d v="2023-01-05T00:00:00"/>
        <d v="2023-01-08T00:00:00"/>
        <d v="2023-01-10T00:00:00"/>
        <d v="2023-01-12T00:00:00"/>
        <d v="2023-01-18T00:00:00"/>
        <d v="2023-01-19T00:00:00"/>
        <d v="2023-01-20T00:00:00"/>
        <d v="2023-01-21T00:00:00"/>
        <d v="2023-01-22T00:00:00"/>
        <d v="2023-01-24T00:00:00"/>
        <d v="2023-01-27T00:00:00"/>
        <d v="2023-01-28T00:00:00"/>
        <d v="2023-01-30T00:00:00"/>
        <d v="2023-02-02T00:00:00"/>
        <d v="2023-02-04T00:00:00"/>
        <d v="2023-02-05T00:00:00"/>
        <d v="2023-02-10T00:00:00"/>
        <d v="2023-02-12T00:00:00"/>
        <d v="2023-02-13T00:00:00"/>
        <d v="2023-02-15T00:00:00"/>
        <d v="2023-02-19T00:00:00"/>
        <d v="2023-02-20T00:00:00"/>
        <d v="2023-02-22T00:00:00"/>
        <d v="2023-02-26T00:00:00"/>
        <d v="2023-02-27T00:00:00"/>
        <d v="2023-02-28T00:00:00"/>
        <d v="2023-03-01T00:00:00"/>
        <d v="2023-03-02T00:00:00"/>
        <d v="2023-03-03T00:00:00"/>
        <d v="2023-03-04T00:00:00"/>
        <d v="2023-03-05T00:00:00"/>
        <d v="2023-03-06T00:00:00"/>
        <d v="2023-03-07T00:00:00"/>
        <d v="2023-03-09T00:00:00"/>
        <d v="2023-03-11T00:00:00"/>
        <d v="2023-03-13T00:00:00"/>
        <d v="2023-03-14T00:00:00"/>
        <d v="2023-03-17T00:00:00"/>
        <d v="2023-03-18T00:00:00"/>
        <d v="2023-03-19T00:00:00"/>
        <d v="2023-03-20T00:00:00"/>
        <d v="2023-03-21T00:00:00"/>
        <d v="2023-03-22T00:00:00"/>
        <d v="2023-03-25T00:00:00"/>
        <d v="2023-03-27T00:00:00"/>
        <d v="2023-03-28T00:00:00"/>
        <d v="2023-03-31T00:00:00"/>
        <d v="2023-04-01T00:00:00"/>
        <d v="2023-04-04T00:00:00"/>
        <d v="2023-04-05T00:00:00"/>
        <d v="2023-04-07T00:00:00"/>
        <d v="2023-04-15T00:00:00"/>
        <d v="2023-04-16T00:00:00"/>
        <d v="2023-04-19T00:00:00"/>
        <d v="2023-04-20T00:00:00"/>
        <d v="2023-04-21T00:00:00"/>
        <d v="2023-04-22T00:00:00"/>
        <d v="2023-04-23T00:00:00"/>
        <d v="2023-04-24T00:00:00"/>
        <d v="2023-04-26T00:00:00"/>
        <d v="2023-04-29T00:00:00"/>
        <d v="2023-05-01T00:00:00"/>
        <d v="2023-05-04T00:00:00"/>
        <d v="2023-05-08T00:00:00"/>
        <d v="2023-05-11T00:00:00"/>
        <d v="2023-05-12T00:00:00"/>
        <d v="2023-05-14T00:00:00"/>
        <d v="2023-05-15T00:00:00"/>
        <d v="2023-05-17T00:00:00"/>
        <d v="2023-05-21T00:00:00"/>
        <d v="2023-05-22T00:00:00"/>
        <d v="2023-05-26T00:00:00"/>
        <d v="2023-05-28T00:00:00"/>
        <d v="2023-05-30T00:00:00"/>
        <d v="2023-06-03T00:00:00"/>
        <d v="2023-06-05T00:00:00"/>
        <d v="2023-06-08T00:00:00"/>
        <d v="2023-06-10T00:00:00"/>
        <d v="2023-06-11T00:00:00"/>
        <d v="2023-06-14T00:00:00"/>
        <d v="2023-06-15T00:00:00"/>
        <d v="2023-06-16T00:00:00"/>
        <d v="2023-06-20T00:00:00"/>
        <d v="2023-06-21T00:00:00"/>
        <d v="2023-06-23T00:00:00"/>
        <d v="2023-06-25T00:00:00"/>
        <d v="2023-06-26T00:00:00"/>
        <d v="2023-07-01T00:00:00"/>
        <d v="2023-07-06T00:00:00"/>
        <d v="2023-07-08T00:00:00"/>
        <d v="2023-07-10T00:00:00"/>
        <d v="2023-07-13T00:00:00"/>
        <d v="2023-07-14T00:00:00"/>
        <d v="2023-07-16T00:00:00"/>
        <d v="2023-07-17T00:00:00"/>
        <d v="2023-07-20T00:00:00"/>
        <d v="2023-07-21T00:00:00"/>
        <d v="2023-07-22T00:00:00"/>
        <d v="2023-07-31T00:00:00"/>
        <d v="2023-08-06T00:00:00"/>
        <d v="2023-08-19T00:00:00"/>
        <d v="2023-08-20T00:00:00"/>
        <d v="2023-08-24T00:00:00"/>
        <d v="2023-08-26T00:00:00"/>
        <d v="2023-09-04T00:00:00"/>
        <d v="2023-09-08T00:00:00"/>
        <d v="2023-09-09T00:00:00"/>
        <d v="2023-09-14T00:00:00"/>
        <d v="2023-09-22T00:00:00"/>
        <d v="2023-09-23T00:00:00"/>
        <d v="2023-09-25T00:00:00"/>
        <d v="2023-09-29T00:00:00"/>
        <d v="2023-09-30T00:00:00"/>
        <d v="2023-10-01T00:00:00"/>
        <d v="2023-10-02T00:00:00"/>
        <d v="2023-10-05T00:00:00"/>
        <d v="2023-10-06T00:00:00"/>
        <d v="2023-10-08T00:00:00"/>
        <d v="2023-10-11T00:00:00"/>
        <d v="2023-10-14T00:00:00"/>
        <d v="2023-10-15T00:00:00"/>
        <d v="2023-10-18T00:00:00"/>
        <d v="2023-10-19T00:00:00"/>
        <d v="2023-10-20T00:00:00"/>
        <d v="2023-10-21T00:00:00"/>
        <d v="2023-10-26T00:00:00"/>
        <d v="2023-10-27T00:00:00"/>
        <d v="2023-10-28T00:00:00"/>
        <d v="2023-11-04T00:00:00"/>
        <d v="2023-11-08T00:00:00"/>
        <d v="2023-11-13T00:00:00"/>
        <d v="2023-11-18T00:00:00"/>
        <d v="2023-11-19T00:00:00"/>
        <d v="2023-11-23T00:00:00"/>
        <d v="2023-11-26T00:00:00"/>
        <d v="2023-11-28T00:00:00"/>
        <d v="2023-11-30T00:00:00"/>
        <d v="2023-12-09T00:00:00"/>
        <d v="2023-12-17T00:00:00"/>
        <d v="2023-12-20T00:00:00"/>
        <d v="2023-12-25T00:00:00"/>
        <d v="2023-12-29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i raji" refreshedDate="45840.608689004628" backgroundQuery="1" createdVersion="8" refreshedVersion="8" minRefreshableVersion="3" recordCount="0" supportSubquery="1" supportAdvancedDrill="1" xr:uid="{BCBD422B-9BC9-4941-B2AA-0B9B708A6D75}">
  <cacheSource type="external" connectionId="2"/>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ount of Call number]" caption="Count of Call number" numFmtId="0" hierarchy="25"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i raji" refreshedDate="45840.608689583336" backgroundQuery="1" createdVersion="8" refreshedVersion="8" minRefreshableVersion="3" recordCount="0" supportSubquery="1" supportAdvancedDrill="1" xr:uid="{CA56C60F-05B1-49A4-A0BB-9E635D62A996}">
  <cacheSource type="external" connectionId="2"/>
  <cacheFields count="1">
    <cacheField name="[calls].[Representative].[Representative]" caption="Representative" numFmtId="0" hierarchy="3" level="1">
      <sharedItems count="1">
        <s v="R05"/>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i raji" refreshedDate="45840.608690162037" backgroundQuery="1" createdVersion="8" refreshedVersion="8" minRefreshableVersion="3" recordCount="0" supportSubquery="1" supportAdvancedDrill="1" xr:uid="{2EAA1B63-E769-4D72-B2D2-8649BE89B049}">
  <cacheSource type="external" connectionId="2"/>
  <cacheFields count="3">
    <cacheField name="[Measures].[Count of Call number]" caption="Count of Call number" numFmtId="0" hierarchy="25" level="32767"/>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i raji" refreshedDate="45835.915691319446" backgroundQuery="1" createdVersion="3" refreshedVersion="8" minRefreshableVersion="3" recordCount="0" supportSubquery="1" supportAdvancedDrill="1" xr:uid="{A68CE9E4-2925-41A9-8F3F-F011748D93F2}">
  <cacheSource type="external" connectionId="2">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4112670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F650C0-0162-4A34-989E-CCDC4EEE5161}" name="summary pivot"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1"/>
    <dataField fld="1" subtotal="count" baseField="0" baseItem="0"/>
    <dataField fld="2" subtotal="count" baseField="0" baseItem="0"/>
    <dataField fld="3" subtotal="count" baseField="0" baseItem="0"/>
    <dataField fld="4" subtotal="count" baseField="0" baseItem="0"/>
  </dataFields>
  <formats count="1">
    <format dxfId="15">
      <pivotArea outline="0" collapsedLevelsAreSubtotals="1" fieldPosition="0">
        <references count="1">
          <reference field="4294967294" count="1" selected="0">
            <x v="0"/>
          </reference>
        </references>
      </pivotArea>
    </format>
  </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8CCE88-B7DF-4C74-A1BD-2767641C4B2B}" name="weekly trend"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0">
  <location ref="G28:H36"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name="Count of Call number" fld="2" subtotal="count" baseField="0" baseItem="0"/>
  </dataFields>
  <chartFormats count="1">
    <chartFormat chart="23"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201A64-9DB9-490E-8388-EFE6DA023A6B}" name="monthly trend"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B23:D36"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1"/>
          </reference>
        </references>
      </pivotArea>
    </chartFormat>
    <chartFormat chart="10"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1"/>
          </reference>
        </references>
      </pivotArea>
    </chartFormat>
    <chartFormat chart="12" format="5"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BE9BF6-4D6C-4FAC-BB37-D8F34738B7D5}" name="selected rep"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4:B5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2">
    <i>
      <x/>
    </i>
    <i t="grand">
      <x/>
    </i>
  </rowItem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A84F8F-0199-43CF-B251-45250EC2772A}" name="PivotTable9"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B79:H98"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5B6DDA-6132-4B49-9208-9FBB26EC2B47}" name="rep rating"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70:C75"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Call number" fld="0" subtotal="count" baseField="0" baseItem="0"/>
  </dataFields>
  <chartFormats count="1">
    <chartFormat chart="10"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59F17F-D25D-4541-83CA-DB1B680A9A48}"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60:I65"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3">
    <i>
      <x/>
    </i>
    <i>
      <x v="1"/>
    </i>
    <i t="grand">
      <x/>
    </i>
  </colItems>
  <dataFields count="1">
    <dataField name="Count of Call number" fld="2" subtotal="count" baseField="0" baseItem="0"/>
  </dataFields>
  <chartFormats count="2">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BA86E29-242C-4B02-AFCF-5D4BCC1F8A16}" name="Rep pivot"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E1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1"/>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46A1BE-F5DD-4415-A843-25BBEA6D2495}" name="reps pivot"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1:D47"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2270D25-058E-46D7-845F-1E339F2D5327}"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703D01A6-F121-45EE-A7F9-0849FAE1A575}" sourceName="[calls].[Representative]">
  <pivotTables>
    <pivotTable tabId="6" name="Rep pivot"/>
    <pivotTable tabId="6" name="monthly trend"/>
    <pivotTable tabId="6" name="weekly trend"/>
    <pivotTable tabId="6" name="selected rep"/>
    <pivotTable tabId="6" name="rep rating"/>
  </pivotTables>
  <data>
    <olap pivotCacheId="1041126701">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5F19A26E-3510-46B9-A0D6-9C3AB72D1547}" cache="Slicer_Representative" caption="Representative" level="1" style="SlicerStyleDark6 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16CB7EA-8B61-4E95-B282-6487854AA3E3}" name="Table_ExternalData_1" displayName="Table_ExternalData_1" ref="A3:M189" tableType="queryTable" totalsRowShown="0">
  <autoFilter ref="A3:M189" xr:uid="{A16CB7EA-8B61-4E95-B282-6487854AA3E3}"/>
  <tableColumns count="13">
    <tableColumn id="1" xr3:uid="{497AA7C4-34B4-48C0-9DC8-74B5E054EDD9}" uniqueName="1" name="calls[Call number]" queryTableFieldId="1"/>
    <tableColumn id="2" xr3:uid="{061782FE-409A-44D1-8F8B-841EE63A7DAC}" uniqueName="2" name="calls[Customer ID]" queryTableFieldId="2"/>
    <tableColumn id="3" xr3:uid="{72DFD09A-B0A6-4274-8608-A13798D64D58}" uniqueName="3" name="calls[Duration]" queryTableFieldId="3"/>
    <tableColumn id="4" xr3:uid="{CF44E594-511E-442B-BF49-831EA8D793A9}" uniqueName="4" name="calls[Representative]" queryTableFieldId="4"/>
    <tableColumn id="5" xr3:uid="{48C26272-7CFD-4532-8A44-73FA89D69E36}" uniqueName="5" name="calls[Date of Call]" queryTableFieldId="5" dataDxfId="16"/>
    <tableColumn id="6" xr3:uid="{93DBB7F9-7FFB-4204-8B97-AD66DE891B39}" uniqueName="6" name="calls[Purchase Amount]" queryTableFieldId="6"/>
    <tableColumn id="7" xr3:uid="{B3F965A5-252C-4AA5-88CB-C3B3B692777E}" uniqueName="7" name="calls[Satisfaction Rating]" queryTableFieldId="7"/>
    <tableColumn id="8" xr3:uid="{325435BE-DF8E-45A2-9B8B-B3BD4F01CD2C}" uniqueName="8" name="calls[FY]" queryTableFieldId="8"/>
    <tableColumn id="9" xr3:uid="{EE81046F-B7EA-44D5-A705-D5BC4B753D37}" uniqueName="9" name="calls[Day of week]" queryTableFieldId="9"/>
    <tableColumn id="10" xr3:uid="{E5AC6DB3-FC79-4ACA-81C5-E84D6E703820}" uniqueName="10" name="calls[Duration Bucket]" queryTableFieldId="10"/>
    <tableColumn id="11" xr3:uid="{29B2F377-E4DE-457C-A68C-F6BC5327AF56}" uniqueName="11" name="calls[Rating rounded]" queryTableFieldId="11"/>
    <tableColumn id="12" xr3:uid="{038F3EDC-630B-4283-9B02-6C5A552FC15F}" uniqueName="12" name="calls[Date of Call (Month)]" queryTableFieldId="12"/>
    <tableColumn id="13" xr3:uid="{301372C1-9B4E-45DA-BFEF-60D72DA8AED3}" uniqueName="13" name="calls[Date of Call (Month Index)]" queryTableField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3">
      <a:majorFont>
        <a:latin typeface="Arial Black"/>
        <a:ea typeface=""/>
        <a:cs typeface=""/>
      </a:majorFont>
      <a:minorFont>
        <a:latin typeface="Arial"/>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553F5-E585-4461-923C-3553F776EF30}">
  <dimension ref="A1:M189"/>
  <sheetViews>
    <sheetView workbookViewId="0"/>
  </sheetViews>
  <sheetFormatPr defaultRowHeight="13.8"/>
  <cols>
    <col min="1" max="1" width="18.796875" bestFit="1" customWidth="1"/>
    <col min="2" max="2" width="19.19921875" bestFit="1" customWidth="1"/>
    <col min="3" max="3" width="15.59765625" bestFit="1" customWidth="1"/>
    <col min="4" max="4" width="21.69921875" bestFit="1" customWidth="1"/>
    <col min="5" max="5" width="18.19921875" bestFit="1" customWidth="1"/>
    <col min="6" max="6" width="24" bestFit="1" customWidth="1"/>
    <col min="7" max="7" width="24.69921875" bestFit="1" customWidth="1"/>
    <col min="8" max="8" width="10.5" bestFit="1" customWidth="1"/>
    <col min="9" max="9" width="19.09765625" bestFit="1" customWidth="1"/>
    <col min="10" max="10" width="22.296875" bestFit="1" customWidth="1"/>
    <col min="11" max="11" width="21.69921875" bestFit="1" customWidth="1"/>
    <col min="12" max="12" width="25.5" bestFit="1" customWidth="1"/>
    <col min="13" max="13" width="31" bestFit="1" customWidth="1"/>
  </cols>
  <sheetData>
    <row r="1" spans="1:13">
      <c r="A1" s="14" t="s">
        <v>1086</v>
      </c>
    </row>
    <row r="3" spans="1:13">
      <c r="A3" t="s">
        <v>1062</v>
      </c>
      <c r="B3" t="s">
        <v>1063</v>
      </c>
      <c r="C3" t="s">
        <v>1064</v>
      </c>
      <c r="D3" t="s">
        <v>1065</v>
      </c>
      <c r="E3" t="s">
        <v>1066</v>
      </c>
      <c r="F3" t="s">
        <v>1067</v>
      </c>
      <c r="G3" t="s">
        <v>1068</v>
      </c>
      <c r="H3" t="s">
        <v>1069</v>
      </c>
      <c r="I3" t="s">
        <v>1070</v>
      </c>
      <c r="J3" t="s">
        <v>1071</v>
      </c>
      <c r="K3" t="s">
        <v>1072</v>
      </c>
      <c r="L3" t="s">
        <v>1073</v>
      </c>
      <c r="M3" t="s">
        <v>1074</v>
      </c>
    </row>
    <row r="4" spans="1:13">
      <c r="A4" t="s">
        <v>33</v>
      </c>
      <c r="B4" t="s">
        <v>20</v>
      </c>
      <c r="C4">
        <v>103</v>
      </c>
      <c r="D4" t="s">
        <v>13</v>
      </c>
      <c r="E4" s="28">
        <v>44929</v>
      </c>
      <c r="F4">
        <v>148</v>
      </c>
      <c r="G4">
        <v>4.4000000000000004</v>
      </c>
      <c r="H4">
        <v>2023</v>
      </c>
      <c r="I4" t="s">
        <v>1075</v>
      </c>
      <c r="J4" t="s">
        <v>1076</v>
      </c>
      <c r="K4">
        <v>4</v>
      </c>
      <c r="L4" t="s">
        <v>1049</v>
      </c>
      <c r="M4">
        <v>1</v>
      </c>
    </row>
    <row r="5" spans="1:13">
      <c r="A5" t="s">
        <v>47</v>
      </c>
      <c r="B5" t="s">
        <v>12</v>
      </c>
      <c r="C5">
        <v>38</v>
      </c>
      <c r="D5" t="s">
        <v>13</v>
      </c>
      <c r="E5" s="28">
        <v>44933</v>
      </c>
      <c r="F5">
        <v>92</v>
      </c>
      <c r="G5">
        <v>4.9000000000000004</v>
      </c>
      <c r="H5">
        <v>2023</v>
      </c>
      <c r="I5" t="s">
        <v>1077</v>
      </c>
      <c r="J5" t="s">
        <v>1078</v>
      </c>
      <c r="K5">
        <v>5</v>
      </c>
      <c r="L5" t="s">
        <v>1049</v>
      </c>
      <c r="M5">
        <v>1</v>
      </c>
    </row>
    <row r="6" spans="1:13">
      <c r="A6" t="s">
        <v>48</v>
      </c>
      <c r="B6" t="s">
        <v>20</v>
      </c>
      <c r="C6">
        <v>67</v>
      </c>
      <c r="D6" t="s">
        <v>13</v>
      </c>
      <c r="E6" s="28">
        <v>44934</v>
      </c>
      <c r="F6">
        <v>165</v>
      </c>
      <c r="G6">
        <v>4.5</v>
      </c>
      <c r="H6">
        <v>2023</v>
      </c>
      <c r="I6" t="s">
        <v>1079</v>
      </c>
      <c r="J6" t="s">
        <v>1076</v>
      </c>
      <c r="K6">
        <v>5</v>
      </c>
      <c r="L6" t="s">
        <v>1049</v>
      </c>
      <c r="M6">
        <v>1</v>
      </c>
    </row>
    <row r="7" spans="1:13">
      <c r="A7" t="s">
        <v>54</v>
      </c>
      <c r="B7" t="s">
        <v>22</v>
      </c>
      <c r="C7">
        <v>31</v>
      </c>
      <c r="D7" t="s">
        <v>13</v>
      </c>
      <c r="E7" s="28">
        <v>44936</v>
      </c>
      <c r="F7">
        <v>123</v>
      </c>
      <c r="G7">
        <v>2.9</v>
      </c>
      <c r="H7">
        <v>2023</v>
      </c>
      <c r="I7" t="s">
        <v>1075</v>
      </c>
      <c r="J7" t="s">
        <v>1078</v>
      </c>
      <c r="K7">
        <v>3</v>
      </c>
      <c r="L7" t="s">
        <v>1049</v>
      </c>
      <c r="M7">
        <v>1</v>
      </c>
    </row>
    <row r="8" spans="1:13">
      <c r="A8" t="s">
        <v>64</v>
      </c>
      <c r="B8" t="s">
        <v>19</v>
      </c>
      <c r="C8">
        <v>81</v>
      </c>
      <c r="D8" t="s">
        <v>13</v>
      </c>
      <c r="E8" s="28">
        <v>44943</v>
      </c>
      <c r="F8">
        <v>86</v>
      </c>
      <c r="G8">
        <v>2.4</v>
      </c>
      <c r="H8">
        <v>2023</v>
      </c>
      <c r="I8" t="s">
        <v>1075</v>
      </c>
      <c r="J8" t="s">
        <v>1076</v>
      </c>
      <c r="K8">
        <v>2</v>
      </c>
      <c r="L8" t="s">
        <v>1049</v>
      </c>
      <c r="M8">
        <v>1</v>
      </c>
    </row>
    <row r="9" spans="1:13">
      <c r="A9" t="s">
        <v>66</v>
      </c>
      <c r="B9" t="s">
        <v>12</v>
      </c>
      <c r="C9">
        <v>74</v>
      </c>
      <c r="D9" t="s">
        <v>13</v>
      </c>
      <c r="E9" s="28">
        <v>44943</v>
      </c>
      <c r="F9">
        <v>96</v>
      </c>
      <c r="G9">
        <v>4.7</v>
      </c>
      <c r="H9">
        <v>2023</v>
      </c>
      <c r="I9" t="s">
        <v>1075</v>
      </c>
      <c r="J9" t="s">
        <v>1076</v>
      </c>
      <c r="K9">
        <v>5</v>
      </c>
      <c r="L9" t="s">
        <v>1049</v>
      </c>
      <c r="M9">
        <v>1</v>
      </c>
    </row>
    <row r="10" spans="1:13">
      <c r="A10" t="s">
        <v>77</v>
      </c>
      <c r="B10" t="s">
        <v>14</v>
      </c>
      <c r="C10">
        <v>100</v>
      </c>
      <c r="D10" t="s">
        <v>13</v>
      </c>
      <c r="E10" s="28">
        <v>44947</v>
      </c>
      <c r="F10">
        <v>135</v>
      </c>
      <c r="G10">
        <v>3.8</v>
      </c>
      <c r="H10">
        <v>2023</v>
      </c>
      <c r="I10" t="s">
        <v>1077</v>
      </c>
      <c r="J10" t="s">
        <v>1076</v>
      </c>
      <c r="K10">
        <v>4</v>
      </c>
      <c r="L10" t="s">
        <v>1049</v>
      </c>
      <c r="M10">
        <v>1</v>
      </c>
    </row>
    <row r="11" spans="1:13">
      <c r="A11" t="s">
        <v>87</v>
      </c>
      <c r="B11" t="s">
        <v>18</v>
      </c>
      <c r="C11">
        <v>130</v>
      </c>
      <c r="D11" t="s">
        <v>13</v>
      </c>
      <c r="E11" s="28">
        <v>44950</v>
      </c>
      <c r="F11">
        <v>126</v>
      </c>
      <c r="G11">
        <v>2.5</v>
      </c>
      <c r="H11">
        <v>2023</v>
      </c>
      <c r="I11" t="s">
        <v>1075</v>
      </c>
      <c r="J11" t="s">
        <v>1080</v>
      </c>
      <c r="K11">
        <v>3</v>
      </c>
      <c r="L11" t="s">
        <v>1049</v>
      </c>
      <c r="M11">
        <v>1</v>
      </c>
    </row>
    <row r="12" spans="1:13">
      <c r="A12" t="s">
        <v>90</v>
      </c>
      <c r="B12" t="s">
        <v>17</v>
      </c>
      <c r="C12">
        <v>147</v>
      </c>
      <c r="D12" t="s">
        <v>13</v>
      </c>
      <c r="E12" s="28">
        <v>44951</v>
      </c>
      <c r="F12">
        <v>105</v>
      </c>
      <c r="G12">
        <v>4.4000000000000004</v>
      </c>
      <c r="H12">
        <v>2023</v>
      </c>
      <c r="I12" t="s">
        <v>1081</v>
      </c>
      <c r="J12" t="s">
        <v>1080</v>
      </c>
      <c r="K12">
        <v>4</v>
      </c>
      <c r="L12" t="s">
        <v>1049</v>
      </c>
      <c r="M12">
        <v>1</v>
      </c>
    </row>
    <row r="13" spans="1:13">
      <c r="A13" t="s">
        <v>93</v>
      </c>
      <c r="B13" t="s">
        <v>18</v>
      </c>
      <c r="C13">
        <v>124</v>
      </c>
      <c r="D13" t="s">
        <v>13</v>
      </c>
      <c r="E13" s="28">
        <v>44953</v>
      </c>
      <c r="F13">
        <v>215</v>
      </c>
      <c r="G13">
        <v>4.0999999999999996</v>
      </c>
      <c r="H13">
        <v>2023</v>
      </c>
      <c r="I13" t="s">
        <v>1082</v>
      </c>
      <c r="J13" t="s">
        <v>1080</v>
      </c>
      <c r="K13">
        <v>4</v>
      </c>
      <c r="L13" t="s">
        <v>1049</v>
      </c>
      <c r="M13">
        <v>1</v>
      </c>
    </row>
    <row r="14" spans="1:13">
      <c r="A14" t="s">
        <v>106</v>
      </c>
      <c r="B14" t="s">
        <v>18</v>
      </c>
      <c r="C14">
        <v>45</v>
      </c>
      <c r="D14" t="s">
        <v>13</v>
      </c>
      <c r="E14" s="28">
        <v>44958</v>
      </c>
      <c r="F14">
        <v>34</v>
      </c>
      <c r="G14">
        <v>3.7</v>
      </c>
      <c r="H14">
        <v>2023</v>
      </c>
      <c r="I14" t="s">
        <v>1081</v>
      </c>
      <c r="J14" t="s">
        <v>1078</v>
      </c>
      <c r="K14">
        <v>4</v>
      </c>
      <c r="L14" t="s">
        <v>1050</v>
      </c>
      <c r="M14">
        <v>2</v>
      </c>
    </row>
    <row r="15" spans="1:13">
      <c r="A15" t="s">
        <v>110</v>
      </c>
      <c r="B15" t="s">
        <v>8</v>
      </c>
      <c r="C15">
        <v>137</v>
      </c>
      <c r="D15" t="s">
        <v>13</v>
      </c>
      <c r="E15" s="28">
        <v>44958</v>
      </c>
      <c r="F15">
        <v>90</v>
      </c>
      <c r="G15">
        <v>4.0999999999999996</v>
      </c>
      <c r="H15">
        <v>2023</v>
      </c>
      <c r="I15" t="s">
        <v>1081</v>
      </c>
      <c r="J15" t="s">
        <v>1080</v>
      </c>
      <c r="K15">
        <v>4</v>
      </c>
      <c r="L15" t="s">
        <v>1050</v>
      </c>
      <c r="M15">
        <v>2</v>
      </c>
    </row>
    <row r="16" spans="1:13">
      <c r="A16" t="s">
        <v>118</v>
      </c>
      <c r="B16" t="s">
        <v>15</v>
      </c>
      <c r="C16">
        <v>135</v>
      </c>
      <c r="D16" t="s">
        <v>13</v>
      </c>
      <c r="E16" s="28">
        <v>44964</v>
      </c>
      <c r="F16">
        <v>35</v>
      </c>
      <c r="G16">
        <v>4.8</v>
      </c>
      <c r="H16">
        <v>2023</v>
      </c>
      <c r="I16" t="s">
        <v>1075</v>
      </c>
      <c r="J16" t="s">
        <v>1080</v>
      </c>
      <c r="K16">
        <v>5</v>
      </c>
      <c r="L16" t="s">
        <v>1050</v>
      </c>
      <c r="M16">
        <v>2</v>
      </c>
    </row>
    <row r="17" spans="1:13">
      <c r="A17" t="s">
        <v>128</v>
      </c>
      <c r="B17" t="s">
        <v>22</v>
      </c>
      <c r="C17">
        <v>67</v>
      </c>
      <c r="D17" t="s">
        <v>13</v>
      </c>
      <c r="E17" s="28">
        <v>44968</v>
      </c>
      <c r="F17">
        <v>24</v>
      </c>
      <c r="G17">
        <v>4.3</v>
      </c>
      <c r="H17">
        <v>2023</v>
      </c>
      <c r="I17" t="s">
        <v>1077</v>
      </c>
      <c r="J17" t="s">
        <v>1076</v>
      </c>
      <c r="K17">
        <v>4</v>
      </c>
      <c r="L17" t="s">
        <v>1050</v>
      </c>
      <c r="M17">
        <v>2</v>
      </c>
    </row>
    <row r="18" spans="1:13">
      <c r="A18" t="s">
        <v>132</v>
      </c>
      <c r="B18" t="s">
        <v>12</v>
      </c>
      <c r="C18">
        <v>127</v>
      </c>
      <c r="D18" t="s">
        <v>13</v>
      </c>
      <c r="E18" s="28">
        <v>44970</v>
      </c>
      <c r="F18">
        <v>165</v>
      </c>
      <c r="G18">
        <v>4.7</v>
      </c>
      <c r="H18">
        <v>2023</v>
      </c>
      <c r="I18" t="s">
        <v>1083</v>
      </c>
      <c r="J18" t="s">
        <v>1080</v>
      </c>
      <c r="K18">
        <v>5</v>
      </c>
      <c r="L18" t="s">
        <v>1050</v>
      </c>
      <c r="M18">
        <v>2</v>
      </c>
    </row>
    <row r="19" spans="1:13">
      <c r="A19" t="s">
        <v>135</v>
      </c>
      <c r="B19" t="s">
        <v>23</v>
      </c>
      <c r="C19">
        <v>80</v>
      </c>
      <c r="D19" t="s">
        <v>13</v>
      </c>
      <c r="E19" s="28">
        <v>44971</v>
      </c>
      <c r="F19">
        <v>155</v>
      </c>
      <c r="G19">
        <v>3.2</v>
      </c>
      <c r="H19">
        <v>2023</v>
      </c>
      <c r="I19" t="s">
        <v>1075</v>
      </c>
      <c r="J19" t="s">
        <v>1076</v>
      </c>
      <c r="K19">
        <v>3</v>
      </c>
      <c r="L19" t="s">
        <v>1050</v>
      </c>
      <c r="M19">
        <v>2</v>
      </c>
    </row>
    <row r="20" spans="1:13">
      <c r="A20" t="s">
        <v>139</v>
      </c>
      <c r="B20" t="s">
        <v>18</v>
      </c>
      <c r="C20">
        <v>38</v>
      </c>
      <c r="D20" t="s">
        <v>13</v>
      </c>
      <c r="E20" s="28">
        <v>44972</v>
      </c>
      <c r="F20">
        <v>100</v>
      </c>
      <c r="G20">
        <v>4.8</v>
      </c>
      <c r="H20">
        <v>2023</v>
      </c>
      <c r="I20" t="s">
        <v>1081</v>
      </c>
      <c r="J20" t="s">
        <v>1078</v>
      </c>
      <c r="K20">
        <v>5</v>
      </c>
      <c r="L20" t="s">
        <v>1050</v>
      </c>
      <c r="M20">
        <v>2</v>
      </c>
    </row>
    <row r="21" spans="1:13">
      <c r="A21" t="s">
        <v>154</v>
      </c>
      <c r="B21" t="s">
        <v>15</v>
      </c>
      <c r="C21">
        <v>130</v>
      </c>
      <c r="D21" t="s">
        <v>13</v>
      </c>
      <c r="E21" s="28">
        <v>44978</v>
      </c>
      <c r="F21">
        <v>150</v>
      </c>
      <c r="G21">
        <v>1</v>
      </c>
      <c r="H21">
        <v>2023</v>
      </c>
      <c r="I21" t="s">
        <v>1075</v>
      </c>
      <c r="J21" t="s">
        <v>1080</v>
      </c>
      <c r="K21">
        <v>1</v>
      </c>
      <c r="L21" t="s">
        <v>1050</v>
      </c>
      <c r="M21">
        <v>2</v>
      </c>
    </row>
    <row r="22" spans="1:13">
      <c r="A22" t="s">
        <v>158</v>
      </c>
      <c r="B22" t="s">
        <v>19</v>
      </c>
      <c r="C22">
        <v>115</v>
      </c>
      <c r="D22" t="s">
        <v>13</v>
      </c>
      <c r="E22" s="28">
        <v>44980</v>
      </c>
      <c r="F22">
        <v>150</v>
      </c>
      <c r="G22">
        <v>4.0999999999999996</v>
      </c>
      <c r="H22">
        <v>2023</v>
      </c>
      <c r="I22" t="s">
        <v>1084</v>
      </c>
      <c r="J22" t="s">
        <v>1076</v>
      </c>
      <c r="K22">
        <v>4</v>
      </c>
      <c r="L22" t="s">
        <v>1050</v>
      </c>
      <c r="M22">
        <v>2</v>
      </c>
    </row>
    <row r="23" spans="1:13">
      <c r="A23" t="s">
        <v>163</v>
      </c>
      <c r="B23" t="s">
        <v>17</v>
      </c>
      <c r="C23">
        <v>151</v>
      </c>
      <c r="D23" t="s">
        <v>13</v>
      </c>
      <c r="E23" s="28">
        <v>44983</v>
      </c>
      <c r="F23">
        <v>46</v>
      </c>
      <c r="G23">
        <v>4.9000000000000004</v>
      </c>
      <c r="H23">
        <v>2023</v>
      </c>
      <c r="I23" t="s">
        <v>1079</v>
      </c>
      <c r="J23" t="s">
        <v>1080</v>
      </c>
      <c r="K23">
        <v>5</v>
      </c>
      <c r="L23" t="s">
        <v>1050</v>
      </c>
      <c r="M23">
        <v>2</v>
      </c>
    </row>
    <row r="24" spans="1:13">
      <c r="A24" t="s">
        <v>168</v>
      </c>
      <c r="B24" t="s">
        <v>22</v>
      </c>
      <c r="C24">
        <v>42</v>
      </c>
      <c r="D24" t="s">
        <v>13</v>
      </c>
      <c r="E24" s="28">
        <v>44985</v>
      </c>
      <c r="F24">
        <v>111</v>
      </c>
      <c r="G24">
        <v>3</v>
      </c>
      <c r="H24">
        <v>2023</v>
      </c>
      <c r="I24" t="s">
        <v>1075</v>
      </c>
      <c r="J24" t="s">
        <v>1078</v>
      </c>
      <c r="K24">
        <v>3</v>
      </c>
      <c r="L24" t="s">
        <v>1050</v>
      </c>
      <c r="M24">
        <v>2</v>
      </c>
    </row>
    <row r="25" spans="1:13">
      <c r="A25" t="s">
        <v>172</v>
      </c>
      <c r="B25" t="s">
        <v>8</v>
      </c>
      <c r="C25">
        <v>90</v>
      </c>
      <c r="D25" t="s">
        <v>13</v>
      </c>
      <c r="E25" s="28">
        <v>44986</v>
      </c>
      <c r="F25">
        <v>170</v>
      </c>
      <c r="G25">
        <v>3.7</v>
      </c>
      <c r="H25">
        <v>2023</v>
      </c>
      <c r="I25" t="s">
        <v>1081</v>
      </c>
      <c r="J25" t="s">
        <v>1076</v>
      </c>
      <c r="K25">
        <v>4</v>
      </c>
      <c r="L25" t="s">
        <v>1051</v>
      </c>
      <c r="M25">
        <v>3</v>
      </c>
    </row>
    <row r="26" spans="1:13">
      <c r="A26" t="s">
        <v>176</v>
      </c>
      <c r="B26" t="s">
        <v>24</v>
      </c>
      <c r="C26">
        <v>137</v>
      </c>
      <c r="D26" t="s">
        <v>13</v>
      </c>
      <c r="E26" s="28">
        <v>44986</v>
      </c>
      <c r="F26">
        <v>114</v>
      </c>
      <c r="G26">
        <v>3.2</v>
      </c>
      <c r="H26">
        <v>2023</v>
      </c>
      <c r="I26" t="s">
        <v>1081</v>
      </c>
      <c r="J26" t="s">
        <v>1080</v>
      </c>
      <c r="K26">
        <v>3</v>
      </c>
      <c r="L26" t="s">
        <v>1051</v>
      </c>
      <c r="M26">
        <v>3</v>
      </c>
    </row>
    <row r="27" spans="1:13">
      <c r="A27" t="s">
        <v>177</v>
      </c>
      <c r="B27" t="s">
        <v>24</v>
      </c>
      <c r="C27">
        <v>43</v>
      </c>
      <c r="D27" t="s">
        <v>13</v>
      </c>
      <c r="E27" s="28">
        <v>44986</v>
      </c>
      <c r="F27">
        <v>99</v>
      </c>
      <c r="G27">
        <v>4.7</v>
      </c>
      <c r="H27">
        <v>2023</v>
      </c>
      <c r="I27" t="s">
        <v>1081</v>
      </c>
      <c r="J27" t="s">
        <v>1078</v>
      </c>
      <c r="K27">
        <v>5</v>
      </c>
      <c r="L27" t="s">
        <v>1051</v>
      </c>
      <c r="M27">
        <v>3</v>
      </c>
    </row>
    <row r="28" spans="1:13">
      <c r="A28" t="s">
        <v>178</v>
      </c>
      <c r="B28" t="s">
        <v>18</v>
      </c>
      <c r="C28">
        <v>114</v>
      </c>
      <c r="D28" t="s">
        <v>13</v>
      </c>
      <c r="E28" s="28">
        <v>44987</v>
      </c>
      <c r="F28">
        <v>23</v>
      </c>
      <c r="G28">
        <v>4.8</v>
      </c>
      <c r="H28">
        <v>2023</v>
      </c>
      <c r="I28" t="s">
        <v>1084</v>
      </c>
      <c r="J28" t="s">
        <v>1076</v>
      </c>
      <c r="K28">
        <v>5</v>
      </c>
      <c r="L28" t="s">
        <v>1051</v>
      </c>
      <c r="M28">
        <v>3</v>
      </c>
    </row>
    <row r="29" spans="1:13">
      <c r="A29" t="s">
        <v>196</v>
      </c>
      <c r="B29" t="s">
        <v>23</v>
      </c>
      <c r="C29">
        <v>75</v>
      </c>
      <c r="D29" t="s">
        <v>13</v>
      </c>
      <c r="E29" s="28">
        <v>44989</v>
      </c>
      <c r="F29">
        <v>40</v>
      </c>
      <c r="G29">
        <v>3.4</v>
      </c>
      <c r="H29">
        <v>2023</v>
      </c>
      <c r="I29" t="s">
        <v>1077</v>
      </c>
      <c r="J29" t="s">
        <v>1076</v>
      </c>
      <c r="K29">
        <v>3</v>
      </c>
      <c r="L29" t="s">
        <v>1051</v>
      </c>
      <c r="M29">
        <v>3</v>
      </c>
    </row>
    <row r="30" spans="1:13">
      <c r="A30" t="s">
        <v>205</v>
      </c>
      <c r="B30" t="s">
        <v>16</v>
      </c>
      <c r="C30">
        <v>73</v>
      </c>
      <c r="D30" t="s">
        <v>13</v>
      </c>
      <c r="E30" s="28">
        <v>44991</v>
      </c>
      <c r="F30">
        <v>215</v>
      </c>
      <c r="G30">
        <v>3.6</v>
      </c>
      <c r="H30">
        <v>2023</v>
      </c>
      <c r="I30" t="s">
        <v>1083</v>
      </c>
      <c r="J30" t="s">
        <v>1076</v>
      </c>
      <c r="K30">
        <v>4</v>
      </c>
      <c r="L30" t="s">
        <v>1051</v>
      </c>
      <c r="M30">
        <v>3</v>
      </c>
    </row>
    <row r="31" spans="1:13">
      <c r="A31" t="s">
        <v>206</v>
      </c>
      <c r="B31" t="s">
        <v>22</v>
      </c>
      <c r="C31">
        <v>62</v>
      </c>
      <c r="D31" t="s">
        <v>13</v>
      </c>
      <c r="E31" s="28">
        <v>44991</v>
      </c>
      <c r="F31">
        <v>32</v>
      </c>
      <c r="G31">
        <v>0.7</v>
      </c>
      <c r="H31">
        <v>2023</v>
      </c>
      <c r="I31" t="s">
        <v>1083</v>
      </c>
      <c r="J31" t="s">
        <v>1076</v>
      </c>
      <c r="K31">
        <v>1</v>
      </c>
      <c r="L31" t="s">
        <v>1051</v>
      </c>
      <c r="M31">
        <v>3</v>
      </c>
    </row>
    <row r="32" spans="1:13">
      <c r="A32" t="s">
        <v>212</v>
      </c>
      <c r="B32" t="s">
        <v>14</v>
      </c>
      <c r="C32">
        <v>41</v>
      </c>
      <c r="D32" t="s">
        <v>13</v>
      </c>
      <c r="E32" s="28">
        <v>44992</v>
      </c>
      <c r="F32">
        <v>68</v>
      </c>
      <c r="G32">
        <v>4</v>
      </c>
      <c r="H32">
        <v>2023</v>
      </c>
      <c r="I32" t="s">
        <v>1075</v>
      </c>
      <c r="J32" t="s">
        <v>1078</v>
      </c>
      <c r="K32">
        <v>4</v>
      </c>
      <c r="L32" t="s">
        <v>1051</v>
      </c>
      <c r="M32">
        <v>3</v>
      </c>
    </row>
    <row r="33" spans="1:13">
      <c r="A33" t="s">
        <v>219</v>
      </c>
      <c r="B33" t="s">
        <v>15</v>
      </c>
      <c r="C33">
        <v>85</v>
      </c>
      <c r="D33" t="s">
        <v>13</v>
      </c>
      <c r="E33" s="28">
        <v>44995</v>
      </c>
      <c r="F33">
        <v>46</v>
      </c>
      <c r="G33">
        <v>4.9000000000000004</v>
      </c>
      <c r="H33">
        <v>2023</v>
      </c>
      <c r="I33" t="s">
        <v>1082</v>
      </c>
      <c r="J33" t="s">
        <v>1076</v>
      </c>
      <c r="K33">
        <v>5</v>
      </c>
      <c r="L33" t="s">
        <v>1051</v>
      </c>
      <c r="M33">
        <v>3</v>
      </c>
    </row>
    <row r="34" spans="1:13">
      <c r="A34" t="s">
        <v>221</v>
      </c>
      <c r="B34" t="s">
        <v>15</v>
      </c>
      <c r="C34">
        <v>63</v>
      </c>
      <c r="D34" t="s">
        <v>13</v>
      </c>
      <c r="E34" s="28">
        <v>44995</v>
      </c>
      <c r="F34">
        <v>48</v>
      </c>
      <c r="G34">
        <v>5</v>
      </c>
      <c r="H34">
        <v>2023</v>
      </c>
      <c r="I34" t="s">
        <v>1082</v>
      </c>
      <c r="J34" t="s">
        <v>1076</v>
      </c>
      <c r="K34">
        <v>5</v>
      </c>
      <c r="L34" t="s">
        <v>1051</v>
      </c>
      <c r="M34">
        <v>3</v>
      </c>
    </row>
    <row r="35" spans="1:13">
      <c r="A35" t="s">
        <v>223</v>
      </c>
      <c r="B35" t="s">
        <v>15</v>
      </c>
      <c r="C35">
        <v>71</v>
      </c>
      <c r="D35" t="s">
        <v>13</v>
      </c>
      <c r="E35" s="28">
        <v>44995</v>
      </c>
      <c r="F35">
        <v>105</v>
      </c>
      <c r="G35">
        <v>4</v>
      </c>
      <c r="H35">
        <v>2023</v>
      </c>
      <c r="I35" t="s">
        <v>1082</v>
      </c>
      <c r="J35" t="s">
        <v>1076</v>
      </c>
      <c r="K35">
        <v>4</v>
      </c>
      <c r="L35" t="s">
        <v>1051</v>
      </c>
      <c r="M35">
        <v>3</v>
      </c>
    </row>
    <row r="36" spans="1:13">
      <c r="A36" t="s">
        <v>224</v>
      </c>
      <c r="B36" t="s">
        <v>12</v>
      </c>
      <c r="C36">
        <v>100</v>
      </c>
      <c r="D36" t="s">
        <v>13</v>
      </c>
      <c r="E36" s="28">
        <v>44996</v>
      </c>
      <c r="F36">
        <v>44</v>
      </c>
      <c r="G36">
        <v>3.6</v>
      </c>
      <c r="H36">
        <v>2023</v>
      </c>
      <c r="I36" t="s">
        <v>1077</v>
      </c>
      <c r="J36" t="s">
        <v>1076</v>
      </c>
      <c r="K36">
        <v>4</v>
      </c>
      <c r="L36" t="s">
        <v>1051</v>
      </c>
      <c r="M36">
        <v>3</v>
      </c>
    </row>
    <row r="37" spans="1:13">
      <c r="A37" t="s">
        <v>228</v>
      </c>
      <c r="B37" t="s">
        <v>17</v>
      </c>
      <c r="C37">
        <v>63</v>
      </c>
      <c r="D37" t="s">
        <v>13</v>
      </c>
      <c r="E37" s="28">
        <v>44996</v>
      </c>
      <c r="F37">
        <v>42</v>
      </c>
      <c r="G37">
        <v>4</v>
      </c>
      <c r="H37">
        <v>2023</v>
      </c>
      <c r="I37" t="s">
        <v>1077</v>
      </c>
      <c r="J37" t="s">
        <v>1076</v>
      </c>
      <c r="K37">
        <v>4</v>
      </c>
      <c r="L37" t="s">
        <v>1051</v>
      </c>
      <c r="M37">
        <v>3</v>
      </c>
    </row>
    <row r="38" spans="1:13">
      <c r="A38" t="s">
        <v>229</v>
      </c>
      <c r="B38" t="s">
        <v>22</v>
      </c>
      <c r="C38">
        <v>83</v>
      </c>
      <c r="D38" t="s">
        <v>13</v>
      </c>
      <c r="E38" s="28">
        <v>44996</v>
      </c>
      <c r="F38">
        <v>42</v>
      </c>
      <c r="G38">
        <v>4.2</v>
      </c>
      <c r="H38">
        <v>2023</v>
      </c>
      <c r="I38" t="s">
        <v>1077</v>
      </c>
      <c r="J38" t="s">
        <v>1076</v>
      </c>
      <c r="K38">
        <v>4</v>
      </c>
      <c r="L38" t="s">
        <v>1051</v>
      </c>
      <c r="M38">
        <v>3</v>
      </c>
    </row>
    <row r="39" spans="1:13">
      <c r="A39" t="s">
        <v>231</v>
      </c>
      <c r="B39" t="s">
        <v>8</v>
      </c>
      <c r="C39">
        <v>73</v>
      </c>
      <c r="D39" t="s">
        <v>13</v>
      </c>
      <c r="E39" s="28">
        <v>44997</v>
      </c>
      <c r="F39">
        <v>34</v>
      </c>
      <c r="G39">
        <v>4.8</v>
      </c>
      <c r="H39">
        <v>2023</v>
      </c>
      <c r="I39" t="s">
        <v>1079</v>
      </c>
      <c r="J39" t="s">
        <v>1076</v>
      </c>
      <c r="K39">
        <v>5</v>
      </c>
      <c r="L39" t="s">
        <v>1051</v>
      </c>
      <c r="M39">
        <v>3</v>
      </c>
    </row>
    <row r="40" spans="1:13">
      <c r="A40" t="s">
        <v>234</v>
      </c>
      <c r="B40" t="s">
        <v>5</v>
      </c>
      <c r="C40">
        <v>121</v>
      </c>
      <c r="D40" t="s">
        <v>13</v>
      </c>
      <c r="E40" s="28">
        <v>44998</v>
      </c>
      <c r="F40">
        <v>32</v>
      </c>
      <c r="G40">
        <v>3.7</v>
      </c>
      <c r="H40">
        <v>2023</v>
      </c>
      <c r="I40" t="s">
        <v>1083</v>
      </c>
      <c r="J40" t="s">
        <v>1080</v>
      </c>
      <c r="K40">
        <v>4</v>
      </c>
      <c r="L40" t="s">
        <v>1051</v>
      </c>
      <c r="M40">
        <v>3</v>
      </c>
    </row>
    <row r="41" spans="1:13">
      <c r="A41" t="s">
        <v>240</v>
      </c>
      <c r="B41" t="s">
        <v>20</v>
      </c>
      <c r="C41">
        <v>142</v>
      </c>
      <c r="D41" t="s">
        <v>13</v>
      </c>
      <c r="E41" s="28">
        <v>44999</v>
      </c>
      <c r="F41">
        <v>44</v>
      </c>
      <c r="G41">
        <v>3.5</v>
      </c>
      <c r="H41">
        <v>2023</v>
      </c>
      <c r="I41" t="s">
        <v>1075</v>
      </c>
      <c r="J41" t="s">
        <v>1080</v>
      </c>
      <c r="K41">
        <v>4</v>
      </c>
      <c r="L41" t="s">
        <v>1051</v>
      </c>
      <c r="M41">
        <v>3</v>
      </c>
    </row>
    <row r="42" spans="1:13">
      <c r="A42" t="s">
        <v>242</v>
      </c>
      <c r="B42" t="s">
        <v>14</v>
      </c>
      <c r="C42">
        <v>119</v>
      </c>
      <c r="D42" t="s">
        <v>13</v>
      </c>
      <c r="E42" s="28">
        <v>44999</v>
      </c>
      <c r="F42">
        <v>20</v>
      </c>
      <c r="G42">
        <v>3.9</v>
      </c>
      <c r="H42">
        <v>2023</v>
      </c>
      <c r="I42" t="s">
        <v>1075</v>
      </c>
      <c r="J42" t="s">
        <v>1076</v>
      </c>
      <c r="K42">
        <v>4</v>
      </c>
      <c r="L42" t="s">
        <v>1051</v>
      </c>
      <c r="M42">
        <v>3</v>
      </c>
    </row>
    <row r="43" spans="1:13">
      <c r="A43" t="s">
        <v>247</v>
      </c>
      <c r="B43" t="s">
        <v>12</v>
      </c>
      <c r="C43">
        <v>139</v>
      </c>
      <c r="D43" t="s">
        <v>13</v>
      </c>
      <c r="E43" s="28">
        <v>45000</v>
      </c>
      <c r="F43">
        <v>48</v>
      </c>
      <c r="G43">
        <v>4.7</v>
      </c>
      <c r="H43">
        <v>2023</v>
      </c>
      <c r="I43" t="s">
        <v>1081</v>
      </c>
      <c r="J43" t="s">
        <v>1080</v>
      </c>
      <c r="K43">
        <v>5</v>
      </c>
      <c r="L43" t="s">
        <v>1051</v>
      </c>
      <c r="M43">
        <v>3</v>
      </c>
    </row>
    <row r="44" spans="1:13">
      <c r="A44" t="s">
        <v>248</v>
      </c>
      <c r="B44" t="s">
        <v>14</v>
      </c>
      <c r="C44">
        <v>59</v>
      </c>
      <c r="D44" t="s">
        <v>13</v>
      </c>
      <c r="E44" s="28">
        <v>45000</v>
      </c>
      <c r="F44">
        <v>64</v>
      </c>
      <c r="G44">
        <v>4</v>
      </c>
      <c r="H44">
        <v>2023</v>
      </c>
      <c r="I44" t="s">
        <v>1081</v>
      </c>
      <c r="J44" t="s">
        <v>1078</v>
      </c>
      <c r="K44">
        <v>4</v>
      </c>
      <c r="L44" t="s">
        <v>1051</v>
      </c>
      <c r="M44">
        <v>3</v>
      </c>
    </row>
    <row r="45" spans="1:13">
      <c r="A45" t="s">
        <v>254</v>
      </c>
      <c r="B45" t="s">
        <v>22</v>
      </c>
      <c r="C45">
        <v>90</v>
      </c>
      <c r="D45" t="s">
        <v>13</v>
      </c>
      <c r="E45" s="28">
        <v>45001</v>
      </c>
      <c r="F45">
        <v>72</v>
      </c>
      <c r="G45">
        <v>4.7</v>
      </c>
      <c r="H45">
        <v>2023</v>
      </c>
      <c r="I45" t="s">
        <v>1084</v>
      </c>
      <c r="J45" t="s">
        <v>1076</v>
      </c>
      <c r="K45">
        <v>5</v>
      </c>
      <c r="L45" t="s">
        <v>1051</v>
      </c>
      <c r="M45">
        <v>3</v>
      </c>
    </row>
    <row r="46" spans="1:13">
      <c r="A46" t="s">
        <v>264</v>
      </c>
      <c r="B46" t="s">
        <v>23</v>
      </c>
      <c r="C46">
        <v>89</v>
      </c>
      <c r="D46" t="s">
        <v>13</v>
      </c>
      <c r="E46" s="28">
        <v>45003</v>
      </c>
      <c r="F46">
        <v>70</v>
      </c>
      <c r="G46">
        <v>4.9000000000000004</v>
      </c>
      <c r="H46">
        <v>2023</v>
      </c>
      <c r="I46" t="s">
        <v>1077</v>
      </c>
      <c r="J46" t="s">
        <v>1076</v>
      </c>
      <c r="K46">
        <v>5</v>
      </c>
      <c r="L46" t="s">
        <v>1051</v>
      </c>
      <c r="M46">
        <v>3</v>
      </c>
    </row>
    <row r="47" spans="1:13">
      <c r="A47" t="s">
        <v>283</v>
      </c>
      <c r="B47" t="s">
        <v>7</v>
      </c>
      <c r="C47">
        <v>113</v>
      </c>
      <c r="D47" t="s">
        <v>13</v>
      </c>
      <c r="E47" s="28">
        <v>45006</v>
      </c>
      <c r="F47">
        <v>168</v>
      </c>
      <c r="G47">
        <v>4.0999999999999996</v>
      </c>
      <c r="H47">
        <v>2023</v>
      </c>
      <c r="I47" t="s">
        <v>1075</v>
      </c>
      <c r="J47" t="s">
        <v>1076</v>
      </c>
      <c r="K47">
        <v>4</v>
      </c>
      <c r="L47" t="s">
        <v>1051</v>
      </c>
      <c r="M47">
        <v>3</v>
      </c>
    </row>
    <row r="48" spans="1:13">
      <c r="A48" t="s">
        <v>289</v>
      </c>
      <c r="B48" t="s">
        <v>24</v>
      </c>
      <c r="C48">
        <v>101</v>
      </c>
      <c r="D48" t="s">
        <v>13</v>
      </c>
      <c r="E48" s="28">
        <v>45007</v>
      </c>
      <c r="F48">
        <v>130</v>
      </c>
      <c r="G48">
        <v>4.8</v>
      </c>
      <c r="H48">
        <v>2023</v>
      </c>
      <c r="I48" t="s">
        <v>1081</v>
      </c>
      <c r="J48" t="s">
        <v>1076</v>
      </c>
      <c r="K48">
        <v>5</v>
      </c>
      <c r="L48" t="s">
        <v>1051</v>
      </c>
      <c r="M48">
        <v>3</v>
      </c>
    </row>
    <row r="49" spans="1:13">
      <c r="A49" t="s">
        <v>292</v>
      </c>
      <c r="B49" t="s">
        <v>15</v>
      </c>
      <c r="C49">
        <v>111</v>
      </c>
      <c r="D49" t="s">
        <v>13</v>
      </c>
      <c r="E49" s="28">
        <v>45008</v>
      </c>
      <c r="F49">
        <v>86</v>
      </c>
      <c r="G49">
        <v>4.0999999999999996</v>
      </c>
      <c r="H49">
        <v>2023</v>
      </c>
      <c r="I49" t="s">
        <v>1084</v>
      </c>
      <c r="J49" t="s">
        <v>1076</v>
      </c>
      <c r="K49">
        <v>4</v>
      </c>
      <c r="L49" t="s">
        <v>1051</v>
      </c>
      <c r="M49">
        <v>3</v>
      </c>
    </row>
    <row r="50" spans="1:13">
      <c r="A50" t="s">
        <v>293</v>
      </c>
      <c r="B50" t="s">
        <v>16</v>
      </c>
      <c r="C50">
        <v>142</v>
      </c>
      <c r="D50" t="s">
        <v>13</v>
      </c>
      <c r="E50" s="28">
        <v>45009</v>
      </c>
      <c r="F50">
        <v>31</v>
      </c>
      <c r="G50">
        <v>4.4000000000000004</v>
      </c>
      <c r="H50">
        <v>2023</v>
      </c>
      <c r="I50" t="s">
        <v>1082</v>
      </c>
      <c r="J50" t="s">
        <v>1080</v>
      </c>
      <c r="K50">
        <v>4</v>
      </c>
      <c r="L50" t="s">
        <v>1051</v>
      </c>
      <c r="M50">
        <v>3</v>
      </c>
    </row>
    <row r="51" spans="1:13">
      <c r="A51" t="s">
        <v>304</v>
      </c>
      <c r="B51" t="s">
        <v>14</v>
      </c>
      <c r="C51">
        <v>118</v>
      </c>
      <c r="D51" t="s">
        <v>13</v>
      </c>
      <c r="E51" s="28">
        <v>45011</v>
      </c>
      <c r="F51">
        <v>99</v>
      </c>
      <c r="G51">
        <v>5</v>
      </c>
      <c r="H51">
        <v>2023</v>
      </c>
      <c r="I51" t="s">
        <v>1079</v>
      </c>
      <c r="J51" t="s">
        <v>1076</v>
      </c>
      <c r="K51">
        <v>5</v>
      </c>
      <c r="L51" t="s">
        <v>1051</v>
      </c>
      <c r="M51">
        <v>3</v>
      </c>
    </row>
    <row r="52" spans="1:13">
      <c r="A52" t="s">
        <v>307</v>
      </c>
      <c r="B52" t="s">
        <v>7</v>
      </c>
      <c r="C52">
        <v>116</v>
      </c>
      <c r="D52" t="s">
        <v>13</v>
      </c>
      <c r="E52" s="28">
        <v>45012</v>
      </c>
      <c r="F52">
        <v>63</v>
      </c>
      <c r="G52">
        <v>3.4</v>
      </c>
      <c r="H52">
        <v>2023</v>
      </c>
      <c r="I52" t="s">
        <v>1083</v>
      </c>
      <c r="J52" t="s">
        <v>1076</v>
      </c>
      <c r="K52">
        <v>3</v>
      </c>
      <c r="L52" t="s">
        <v>1051</v>
      </c>
      <c r="M52">
        <v>3</v>
      </c>
    </row>
    <row r="53" spans="1:13">
      <c r="A53" t="s">
        <v>311</v>
      </c>
      <c r="B53" t="s">
        <v>8</v>
      </c>
      <c r="C53">
        <v>95</v>
      </c>
      <c r="D53" t="s">
        <v>13</v>
      </c>
      <c r="E53" s="28">
        <v>45012</v>
      </c>
      <c r="F53">
        <v>28</v>
      </c>
      <c r="G53">
        <v>2.7</v>
      </c>
      <c r="H53">
        <v>2023</v>
      </c>
      <c r="I53" t="s">
        <v>1083</v>
      </c>
      <c r="J53" t="s">
        <v>1076</v>
      </c>
      <c r="K53">
        <v>3</v>
      </c>
      <c r="L53" t="s">
        <v>1051</v>
      </c>
      <c r="M53">
        <v>3</v>
      </c>
    </row>
    <row r="54" spans="1:13">
      <c r="A54" t="s">
        <v>320</v>
      </c>
      <c r="B54" t="s">
        <v>23</v>
      </c>
      <c r="C54">
        <v>56</v>
      </c>
      <c r="D54" t="s">
        <v>13</v>
      </c>
      <c r="E54" s="28">
        <v>45014</v>
      </c>
      <c r="F54">
        <v>88</v>
      </c>
      <c r="G54">
        <v>4.0999999999999996</v>
      </c>
      <c r="H54">
        <v>2023</v>
      </c>
      <c r="I54" t="s">
        <v>1081</v>
      </c>
      <c r="J54" t="s">
        <v>1078</v>
      </c>
      <c r="K54">
        <v>4</v>
      </c>
      <c r="L54" t="s">
        <v>1051</v>
      </c>
      <c r="M54">
        <v>3</v>
      </c>
    </row>
    <row r="55" spans="1:13">
      <c r="A55" t="s">
        <v>333</v>
      </c>
      <c r="B55" t="s">
        <v>23</v>
      </c>
      <c r="C55">
        <v>81</v>
      </c>
      <c r="D55" t="s">
        <v>13</v>
      </c>
      <c r="E55" s="28">
        <v>45019</v>
      </c>
      <c r="F55">
        <v>160</v>
      </c>
      <c r="G55">
        <v>4.7</v>
      </c>
      <c r="H55">
        <v>2023</v>
      </c>
      <c r="I55" t="s">
        <v>1083</v>
      </c>
      <c r="J55" t="s">
        <v>1076</v>
      </c>
      <c r="K55">
        <v>5</v>
      </c>
      <c r="L55" t="s">
        <v>1052</v>
      </c>
      <c r="M55">
        <v>4</v>
      </c>
    </row>
    <row r="56" spans="1:13">
      <c r="A56" t="s">
        <v>334</v>
      </c>
      <c r="B56" t="s">
        <v>7</v>
      </c>
      <c r="C56">
        <v>137</v>
      </c>
      <c r="D56" t="s">
        <v>13</v>
      </c>
      <c r="E56" s="28">
        <v>45019</v>
      </c>
      <c r="F56">
        <v>215</v>
      </c>
      <c r="G56">
        <v>4.7</v>
      </c>
      <c r="H56">
        <v>2023</v>
      </c>
      <c r="I56" t="s">
        <v>1083</v>
      </c>
      <c r="J56" t="s">
        <v>1080</v>
      </c>
      <c r="K56">
        <v>5</v>
      </c>
      <c r="L56" t="s">
        <v>1052</v>
      </c>
      <c r="M56">
        <v>4</v>
      </c>
    </row>
    <row r="57" spans="1:13">
      <c r="A57" t="s">
        <v>352</v>
      </c>
      <c r="B57" t="s">
        <v>5</v>
      </c>
      <c r="C57">
        <v>70</v>
      </c>
      <c r="D57" t="s">
        <v>13</v>
      </c>
      <c r="E57" s="28">
        <v>45023</v>
      </c>
      <c r="F57">
        <v>42</v>
      </c>
      <c r="G57">
        <v>4.4000000000000004</v>
      </c>
      <c r="H57">
        <v>2023</v>
      </c>
      <c r="I57" t="s">
        <v>1082</v>
      </c>
      <c r="J57" t="s">
        <v>1076</v>
      </c>
      <c r="K57">
        <v>4</v>
      </c>
      <c r="L57" t="s">
        <v>1052</v>
      </c>
      <c r="M57">
        <v>4</v>
      </c>
    </row>
    <row r="58" spans="1:13">
      <c r="A58" t="s">
        <v>355</v>
      </c>
      <c r="B58" t="s">
        <v>17</v>
      </c>
      <c r="C58">
        <v>95</v>
      </c>
      <c r="D58" t="s">
        <v>13</v>
      </c>
      <c r="E58" s="28">
        <v>45024</v>
      </c>
      <c r="F58">
        <v>123</v>
      </c>
      <c r="G58">
        <v>4.4000000000000004</v>
      </c>
      <c r="H58">
        <v>2023</v>
      </c>
      <c r="I58" t="s">
        <v>1077</v>
      </c>
      <c r="J58" t="s">
        <v>1076</v>
      </c>
      <c r="K58">
        <v>4</v>
      </c>
      <c r="L58" t="s">
        <v>1052</v>
      </c>
      <c r="M58">
        <v>4</v>
      </c>
    </row>
    <row r="59" spans="1:13">
      <c r="A59" t="s">
        <v>360</v>
      </c>
      <c r="B59" t="s">
        <v>22</v>
      </c>
      <c r="C59">
        <v>72</v>
      </c>
      <c r="D59" t="s">
        <v>13</v>
      </c>
      <c r="E59" s="28">
        <v>45024</v>
      </c>
      <c r="F59">
        <v>140</v>
      </c>
      <c r="G59">
        <v>3.2</v>
      </c>
      <c r="H59">
        <v>2023</v>
      </c>
      <c r="I59" t="s">
        <v>1077</v>
      </c>
      <c r="J59" t="s">
        <v>1076</v>
      </c>
      <c r="K59">
        <v>3</v>
      </c>
      <c r="L59" t="s">
        <v>1052</v>
      </c>
      <c r="M59">
        <v>4</v>
      </c>
    </row>
    <row r="60" spans="1:13">
      <c r="A60" t="s">
        <v>366</v>
      </c>
      <c r="B60" t="s">
        <v>23</v>
      </c>
      <c r="C60">
        <v>55</v>
      </c>
      <c r="D60" t="s">
        <v>13</v>
      </c>
      <c r="E60" s="28">
        <v>45025</v>
      </c>
      <c r="F60">
        <v>27</v>
      </c>
      <c r="G60">
        <v>3.7</v>
      </c>
      <c r="H60">
        <v>2023</v>
      </c>
      <c r="I60" t="s">
        <v>1079</v>
      </c>
      <c r="J60" t="s">
        <v>1078</v>
      </c>
      <c r="K60">
        <v>4</v>
      </c>
      <c r="L60" t="s">
        <v>1052</v>
      </c>
      <c r="M60">
        <v>4</v>
      </c>
    </row>
    <row r="61" spans="1:13">
      <c r="A61" t="s">
        <v>367</v>
      </c>
      <c r="B61" t="s">
        <v>18</v>
      </c>
      <c r="C61">
        <v>104</v>
      </c>
      <c r="D61" t="s">
        <v>13</v>
      </c>
      <c r="E61" s="28">
        <v>45026</v>
      </c>
      <c r="F61">
        <v>68</v>
      </c>
      <c r="G61">
        <v>3.6</v>
      </c>
      <c r="H61">
        <v>2023</v>
      </c>
      <c r="I61" t="s">
        <v>1083</v>
      </c>
      <c r="J61" t="s">
        <v>1076</v>
      </c>
      <c r="K61">
        <v>4</v>
      </c>
      <c r="L61" t="s">
        <v>1052</v>
      </c>
      <c r="M61">
        <v>4</v>
      </c>
    </row>
    <row r="62" spans="1:13">
      <c r="A62" t="s">
        <v>369</v>
      </c>
      <c r="B62" t="s">
        <v>19</v>
      </c>
      <c r="C62">
        <v>99</v>
      </c>
      <c r="D62" t="s">
        <v>13</v>
      </c>
      <c r="E62" s="28">
        <v>45026</v>
      </c>
      <c r="F62">
        <v>42</v>
      </c>
      <c r="G62">
        <v>3.1</v>
      </c>
      <c r="H62">
        <v>2023</v>
      </c>
      <c r="I62" t="s">
        <v>1083</v>
      </c>
      <c r="J62" t="s">
        <v>1076</v>
      </c>
      <c r="K62">
        <v>3</v>
      </c>
      <c r="L62" t="s">
        <v>1052</v>
      </c>
      <c r="M62">
        <v>4</v>
      </c>
    </row>
    <row r="63" spans="1:13">
      <c r="A63" t="s">
        <v>370</v>
      </c>
      <c r="B63" t="s">
        <v>18</v>
      </c>
      <c r="C63">
        <v>84</v>
      </c>
      <c r="D63" t="s">
        <v>13</v>
      </c>
      <c r="E63" s="28">
        <v>45027</v>
      </c>
      <c r="F63">
        <v>38</v>
      </c>
      <c r="G63">
        <v>3.3</v>
      </c>
      <c r="H63">
        <v>2023</v>
      </c>
      <c r="I63" t="s">
        <v>1075</v>
      </c>
      <c r="J63" t="s">
        <v>1076</v>
      </c>
      <c r="K63">
        <v>3</v>
      </c>
      <c r="L63" t="s">
        <v>1052</v>
      </c>
      <c r="M63">
        <v>4</v>
      </c>
    </row>
    <row r="64" spans="1:13">
      <c r="A64" t="s">
        <v>371</v>
      </c>
      <c r="B64" t="s">
        <v>16</v>
      </c>
      <c r="C64">
        <v>159</v>
      </c>
      <c r="D64" t="s">
        <v>13</v>
      </c>
      <c r="E64" s="28">
        <v>45027</v>
      </c>
      <c r="F64">
        <v>42</v>
      </c>
      <c r="G64">
        <v>4.5</v>
      </c>
      <c r="H64">
        <v>2023</v>
      </c>
      <c r="I64" t="s">
        <v>1075</v>
      </c>
      <c r="J64" t="s">
        <v>1080</v>
      </c>
      <c r="K64">
        <v>5</v>
      </c>
      <c r="L64" t="s">
        <v>1052</v>
      </c>
      <c r="M64">
        <v>4</v>
      </c>
    </row>
    <row r="65" spans="1:13">
      <c r="A65" t="s">
        <v>378</v>
      </c>
      <c r="B65" t="s">
        <v>14</v>
      </c>
      <c r="C65">
        <v>114</v>
      </c>
      <c r="D65" t="s">
        <v>13</v>
      </c>
      <c r="E65" s="28">
        <v>45030</v>
      </c>
      <c r="F65">
        <v>126</v>
      </c>
      <c r="G65">
        <v>4.4000000000000004</v>
      </c>
      <c r="H65">
        <v>2023</v>
      </c>
      <c r="I65" t="s">
        <v>1082</v>
      </c>
      <c r="J65" t="s">
        <v>1076</v>
      </c>
      <c r="K65">
        <v>4</v>
      </c>
      <c r="L65" t="s">
        <v>1052</v>
      </c>
      <c r="M65">
        <v>4</v>
      </c>
    </row>
    <row r="66" spans="1:13">
      <c r="A66" t="s">
        <v>379</v>
      </c>
      <c r="B66" t="s">
        <v>7</v>
      </c>
      <c r="C66">
        <v>67</v>
      </c>
      <c r="D66" t="s">
        <v>13</v>
      </c>
      <c r="E66" s="28">
        <v>45030</v>
      </c>
      <c r="F66">
        <v>35</v>
      </c>
      <c r="G66">
        <v>3</v>
      </c>
      <c r="H66">
        <v>2023</v>
      </c>
      <c r="I66" t="s">
        <v>1082</v>
      </c>
      <c r="J66" t="s">
        <v>1076</v>
      </c>
      <c r="K66">
        <v>3</v>
      </c>
      <c r="L66" t="s">
        <v>1052</v>
      </c>
      <c r="M66">
        <v>4</v>
      </c>
    </row>
    <row r="67" spans="1:13">
      <c r="A67" t="s">
        <v>393</v>
      </c>
      <c r="B67" t="s">
        <v>12</v>
      </c>
      <c r="C67">
        <v>21</v>
      </c>
      <c r="D67" t="s">
        <v>13</v>
      </c>
      <c r="E67" s="28">
        <v>45032</v>
      </c>
      <c r="F67">
        <v>74</v>
      </c>
      <c r="G67">
        <v>4.5999999999999996</v>
      </c>
      <c r="H67">
        <v>2023</v>
      </c>
      <c r="I67" t="s">
        <v>1079</v>
      </c>
      <c r="J67" t="s">
        <v>1085</v>
      </c>
      <c r="K67">
        <v>5</v>
      </c>
      <c r="L67" t="s">
        <v>1052</v>
      </c>
      <c r="M67">
        <v>4</v>
      </c>
    </row>
    <row r="68" spans="1:13">
      <c r="A68" t="s">
        <v>397</v>
      </c>
      <c r="B68" t="s">
        <v>18</v>
      </c>
      <c r="C68">
        <v>110</v>
      </c>
      <c r="D68" t="s">
        <v>13</v>
      </c>
      <c r="E68" s="28">
        <v>45033</v>
      </c>
      <c r="F68">
        <v>21</v>
      </c>
      <c r="G68">
        <v>2.6</v>
      </c>
      <c r="H68">
        <v>2023</v>
      </c>
      <c r="I68" t="s">
        <v>1083</v>
      </c>
      <c r="J68" t="s">
        <v>1076</v>
      </c>
      <c r="K68">
        <v>3</v>
      </c>
      <c r="L68" t="s">
        <v>1052</v>
      </c>
      <c r="M68">
        <v>4</v>
      </c>
    </row>
    <row r="69" spans="1:13">
      <c r="A69" t="s">
        <v>418</v>
      </c>
      <c r="B69" t="s">
        <v>19</v>
      </c>
      <c r="C69">
        <v>36</v>
      </c>
      <c r="D69" t="s">
        <v>13</v>
      </c>
      <c r="E69" s="28">
        <v>45037</v>
      </c>
      <c r="F69">
        <v>81</v>
      </c>
      <c r="G69">
        <v>3.7</v>
      </c>
      <c r="H69">
        <v>2023</v>
      </c>
      <c r="I69" t="s">
        <v>1082</v>
      </c>
      <c r="J69" t="s">
        <v>1078</v>
      </c>
      <c r="K69">
        <v>4</v>
      </c>
      <c r="L69" t="s">
        <v>1052</v>
      </c>
      <c r="M69">
        <v>4</v>
      </c>
    </row>
    <row r="70" spans="1:13">
      <c r="A70" t="s">
        <v>425</v>
      </c>
      <c r="B70" t="s">
        <v>5</v>
      </c>
      <c r="C70">
        <v>89</v>
      </c>
      <c r="D70" t="s">
        <v>13</v>
      </c>
      <c r="E70" s="28">
        <v>45038</v>
      </c>
      <c r="F70">
        <v>129</v>
      </c>
      <c r="G70">
        <v>4</v>
      </c>
      <c r="H70">
        <v>2023</v>
      </c>
      <c r="I70" t="s">
        <v>1077</v>
      </c>
      <c r="J70" t="s">
        <v>1076</v>
      </c>
      <c r="K70">
        <v>4</v>
      </c>
      <c r="L70" t="s">
        <v>1052</v>
      </c>
      <c r="M70">
        <v>4</v>
      </c>
    </row>
    <row r="71" spans="1:13">
      <c r="A71" t="s">
        <v>428</v>
      </c>
      <c r="B71" t="s">
        <v>21</v>
      </c>
      <c r="C71">
        <v>163</v>
      </c>
      <c r="D71" t="s">
        <v>13</v>
      </c>
      <c r="E71" s="28">
        <v>45039</v>
      </c>
      <c r="F71">
        <v>62</v>
      </c>
      <c r="G71">
        <v>3.4</v>
      </c>
      <c r="H71">
        <v>2023</v>
      </c>
      <c r="I71" t="s">
        <v>1079</v>
      </c>
      <c r="J71" t="s">
        <v>1080</v>
      </c>
      <c r="K71">
        <v>3</v>
      </c>
      <c r="L71" t="s">
        <v>1052</v>
      </c>
      <c r="M71">
        <v>4</v>
      </c>
    </row>
    <row r="72" spans="1:13">
      <c r="A72" t="s">
        <v>435</v>
      </c>
      <c r="B72" t="s">
        <v>5</v>
      </c>
      <c r="C72">
        <v>26</v>
      </c>
      <c r="D72" t="s">
        <v>13</v>
      </c>
      <c r="E72" s="28">
        <v>45040</v>
      </c>
      <c r="F72">
        <v>43</v>
      </c>
      <c r="G72">
        <v>4.2</v>
      </c>
      <c r="H72">
        <v>2023</v>
      </c>
      <c r="I72" t="s">
        <v>1083</v>
      </c>
      <c r="J72" t="s">
        <v>1085</v>
      </c>
      <c r="K72">
        <v>4</v>
      </c>
      <c r="L72" t="s">
        <v>1052</v>
      </c>
      <c r="M72">
        <v>4</v>
      </c>
    </row>
    <row r="73" spans="1:13">
      <c r="A73" t="s">
        <v>450</v>
      </c>
      <c r="B73" t="s">
        <v>20</v>
      </c>
      <c r="C73">
        <v>113</v>
      </c>
      <c r="D73" t="s">
        <v>13</v>
      </c>
      <c r="E73" s="28">
        <v>45043</v>
      </c>
      <c r="F73">
        <v>42</v>
      </c>
      <c r="G73">
        <v>4.5999999999999996</v>
      </c>
      <c r="H73">
        <v>2023</v>
      </c>
      <c r="I73" t="s">
        <v>1084</v>
      </c>
      <c r="J73" t="s">
        <v>1076</v>
      </c>
      <c r="K73">
        <v>5</v>
      </c>
      <c r="L73" t="s">
        <v>1052</v>
      </c>
      <c r="M73">
        <v>4</v>
      </c>
    </row>
    <row r="74" spans="1:13">
      <c r="A74" t="s">
        <v>453</v>
      </c>
      <c r="B74" t="s">
        <v>23</v>
      </c>
      <c r="C74">
        <v>145</v>
      </c>
      <c r="D74" t="s">
        <v>13</v>
      </c>
      <c r="E74" s="28">
        <v>45044</v>
      </c>
      <c r="F74">
        <v>110</v>
      </c>
      <c r="G74">
        <v>3.1</v>
      </c>
      <c r="H74">
        <v>2023</v>
      </c>
      <c r="I74" t="s">
        <v>1082</v>
      </c>
      <c r="J74" t="s">
        <v>1080</v>
      </c>
      <c r="K74">
        <v>3</v>
      </c>
      <c r="L74" t="s">
        <v>1052</v>
      </c>
      <c r="M74">
        <v>4</v>
      </c>
    </row>
    <row r="75" spans="1:13">
      <c r="A75" t="s">
        <v>457</v>
      </c>
      <c r="B75" t="s">
        <v>15</v>
      </c>
      <c r="C75">
        <v>81</v>
      </c>
      <c r="D75" t="s">
        <v>13</v>
      </c>
      <c r="E75" s="28">
        <v>45045</v>
      </c>
      <c r="F75">
        <v>40</v>
      </c>
      <c r="G75">
        <v>2.4</v>
      </c>
      <c r="H75">
        <v>2023</v>
      </c>
      <c r="I75" t="s">
        <v>1077</v>
      </c>
      <c r="J75" t="s">
        <v>1076</v>
      </c>
      <c r="K75">
        <v>2</v>
      </c>
      <c r="L75" t="s">
        <v>1052</v>
      </c>
      <c r="M75">
        <v>4</v>
      </c>
    </row>
    <row r="76" spans="1:13">
      <c r="A76" t="s">
        <v>460</v>
      </c>
      <c r="B76" t="s">
        <v>24</v>
      </c>
      <c r="C76">
        <v>95</v>
      </c>
      <c r="D76" t="s">
        <v>13</v>
      </c>
      <c r="E76" s="28">
        <v>45046</v>
      </c>
      <c r="F76">
        <v>75</v>
      </c>
      <c r="G76">
        <v>4.8</v>
      </c>
      <c r="H76">
        <v>2023</v>
      </c>
      <c r="I76" t="s">
        <v>1079</v>
      </c>
      <c r="J76" t="s">
        <v>1076</v>
      </c>
      <c r="K76">
        <v>5</v>
      </c>
      <c r="L76" t="s">
        <v>1052</v>
      </c>
      <c r="M76">
        <v>4</v>
      </c>
    </row>
    <row r="77" spans="1:13">
      <c r="A77" t="s">
        <v>461</v>
      </c>
      <c r="B77" t="s">
        <v>22</v>
      </c>
      <c r="C77">
        <v>81</v>
      </c>
      <c r="D77" t="s">
        <v>13</v>
      </c>
      <c r="E77" s="28">
        <v>45046</v>
      </c>
      <c r="F77">
        <v>60</v>
      </c>
      <c r="G77">
        <v>3.6</v>
      </c>
      <c r="H77">
        <v>2023</v>
      </c>
      <c r="I77" t="s">
        <v>1079</v>
      </c>
      <c r="J77" t="s">
        <v>1076</v>
      </c>
      <c r="K77">
        <v>4</v>
      </c>
      <c r="L77" t="s">
        <v>1052</v>
      </c>
      <c r="M77">
        <v>4</v>
      </c>
    </row>
    <row r="78" spans="1:13">
      <c r="A78" t="s">
        <v>468</v>
      </c>
      <c r="B78" t="s">
        <v>20</v>
      </c>
      <c r="C78">
        <v>135</v>
      </c>
      <c r="D78" t="s">
        <v>13</v>
      </c>
      <c r="E78" s="28">
        <v>45048</v>
      </c>
      <c r="F78">
        <v>104</v>
      </c>
      <c r="G78">
        <v>4.0999999999999996</v>
      </c>
      <c r="H78">
        <v>2023</v>
      </c>
      <c r="I78" t="s">
        <v>1075</v>
      </c>
      <c r="J78" t="s">
        <v>1080</v>
      </c>
      <c r="K78">
        <v>4</v>
      </c>
      <c r="L78" t="s">
        <v>1053</v>
      </c>
      <c r="M78">
        <v>5</v>
      </c>
    </row>
    <row r="79" spans="1:13">
      <c r="A79" t="s">
        <v>470</v>
      </c>
      <c r="B79" t="s">
        <v>23</v>
      </c>
      <c r="C79">
        <v>35</v>
      </c>
      <c r="D79" t="s">
        <v>13</v>
      </c>
      <c r="E79" s="28">
        <v>45049</v>
      </c>
      <c r="F79">
        <v>215</v>
      </c>
      <c r="G79">
        <v>4.3</v>
      </c>
      <c r="H79">
        <v>2023</v>
      </c>
      <c r="I79" t="s">
        <v>1081</v>
      </c>
      <c r="J79" t="s">
        <v>1078</v>
      </c>
      <c r="K79">
        <v>4</v>
      </c>
      <c r="L79" t="s">
        <v>1053</v>
      </c>
      <c r="M79">
        <v>5</v>
      </c>
    </row>
    <row r="80" spans="1:13">
      <c r="A80" t="s">
        <v>477</v>
      </c>
      <c r="B80" t="s">
        <v>24</v>
      </c>
      <c r="C80">
        <v>40</v>
      </c>
      <c r="D80" t="s">
        <v>13</v>
      </c>
      <c r="E80" s="28">
        <v>45052</v>
      </c>
      <c r="F80">
        <v>108</v>
      </c>
      <c r="G80">
        <v>4.2</v>
      </c>
      <c r="H80">
        <v>2023</v>
      </c>
      <c r="I80" t="s">
        <v>1077</v>
      </c>
      <c r="J80" t="s">
        <v>1078</v>
      </c>
      <c r="K80">
        <v>4</v>
      </c>
      <c r="L80" t="s">
        <v>1053</v>
      </c>
      <c r="M80">
        <v>5</v>
      </c>
    </row>
    <row r="81" spans="1:13">
      <c r="A81" t="s">
        <v>478</v>
      </c>
      <c r="B81" t="s">
        <v>5</v>
      </c>
      <c r="C81">
        <v>143</v>
      </c>
      <c r="D81" t="s">
        <v>13</v>
      </c>
      <c r="E81" s="28">
        <v>45052</v>
      </c>
      <c r="F81">
        <v>54</v>
      </c>
      <c r="G81">
        <v>4.4000000000000004</v>
      </c>
      <c r="H81">
        <v>2023</v>
      </c>
      <c r="I81" t="s">
        <v>1077</v>
      </c>
      <c r="J81" t="s">
        <v>1080</v>
      </c>
      <c r="K81">
        <v>4</v>
      </c>
      <c r="L81" t="s">
        <v>1053</v>
      </c>
      <c r="M81">
        <v>5</v>
      </c>
    </row>
    <row r="82" spans="1:13">
      <c r="A82" t="s">
        <v>479</v>
      </c>
      <c r="B82" t="s">
        <v>24</v>
      </c>
      <c r="C82">
        <v>70</v>
      </c>
      <c r="D82" t="s">
        <v>13</v>
      </c>
      <c r="E82" s="28">
        <v>45053</v>
      </c>
      <c r="F82">
        <v>44</v>
      </c>
      <c r="G82">
        <v>3.5</v>
      </c>
      <c r="H82">
        <v>2023</v>
      </c>
      <c r="I82" t="s">
        <v>1079</v>
      </c>
      <c r="J82" t="s">
        <v>1076</v>
      </c>
      <c r="K82">
        <v>4</v>
      </c>
      <c r="L82" t="s">
        <v>1053</v>
      </c>
      <c r="M82">
        <v>5</v>
      </c>
    </row>
    <row r="83" spans="1:13">
      <c r="A83" t="s">
        <v>480</v>
      </c>
      <c r="B83" t="s">
        <v>19</v>
      </c>
      <c r="C83">
        <v>137</v>
      </c>
      <c r="D83" t="s">
        <v>13</v>
      </c>
      <c r="E83" s="28">
        <v>45053</v>
      </c>
      <c r="F83">
        <v>44</v>
      </c>
      <c r="G83">
        <v>4.7</v>
      </c>
      <c r="H83">
        <v>2023</v>
      </c>
      <c r="I83" t="s">
        <v>1079</v>
      </c>
      <c r="J83" t="s">
        <v>1080</v>
      </c>
      <c r="K83">
        <v>5</v>
      </c>
      <c r="L83" t="s">
        <v>1053</v>
      </c>
      <c r="M83">
        <v>5</v>
      </c>
    </row>
    <row r="84" spans="1:13">
      <c r="A84" t="s">
        <v>488</v>
      </c>
      <c r="B84" t="s">
        <v>5</v>
      </c>
      <c r="C84">
        <v>89</v>
      </c>
      <c r="D84" t="s">
        <v>13</v>
      </c>
      <c r="E84" s="28">
        <v>45056</v>
      </c>
      <c r="F84">
        <v>176</v>
      </c>
      <c r="G84">
        <v>4.5</v>
      </c>
      <c r="H84">
        <v>2023</v>
      </c>
      <c r="I84" t="s">
        <v>1081</v>
      </c>
      <c r="J84" t="s">
        <v>1076</v>
      </c>
      <c r="K84">
        <v>5</v>
      </c>
      <c r="L84" t="s">
        <v>1053</v>
      </c>
      <c r="M84">
        <v>5</v>
      </c>
    </row>
    <row r="85" spans="1:13">
      <c r="A85" t="s">
        <v>491</v>
      </c>
      <c r="B85" t="s">
        <v>14</v>
      </c>
      <c r="C85">
        <v>91</v>
      </c>
      <c r="D85" t="s">
        <v>13</v>
      </c>
      <c r="E85" s="28">
        <v>45058</v>
      </c>
      <c r="F85">
        <v>76</v>
      </c>
      <c r="G85">
        <v>4.9000000000000004</v>
      </c>
      <c r="H85">
        <v>2023</v>
      </c>
      <c r="I85" t="s">
        <v>1082</v>
      </c>
      <c r="J85" t="s">
        <v>1076</v>
      </c>
      <c r="K85">
        <v>5</v>
      </c>
      <c r="L85" t="s">
        <v>1053</v>
      </c>
      <c r="M85">
        <v>5</v>
      </c>
    </row>
    <row r="86" spans="1:13">
      <c r="A86" t="s">
        <v>495</v>
      </c>
      <c r="B86" t="s">
        <v>23</v>
      </c>
      <c r="C86">
        <v>115</v>
      </c>
      <c r="D86" t="s">
        <v>13</v>
      </c>
      <c r="E86" s="28">
        <v>45060</v>
      </c>
      <c r="F86">
        <v>168</v>
      </c>
      <c r="G86">
        <v>3.4</v>
      </c>
      <c r="H86">
        <v>2023</v>
      </c>
      <c r="I86" t="s">
        <v>1079</v>
      </c>
      <c r="J86" t="s">
        <v>1076</v>
      </c>
      <c r="K86">
        <v>3</v>
      </c>
      <c r="L86" t="s">
        <v>1053</v>
      </c>
      <c r="M86">
        <v>5</v>
      </c>
    </row>
    <row r="87" spans="1:13">
      <c r="A87" t="s">
        <v>496</v>
      </c>
      <c r="B87" t="s">
        <v>15</v>
      </c>
      <c r="C87">
        <v>56</v>
      </c>
      <c r="D87" t="s">
        <v>13</v>
      </c>
      <c r="E87" s="28">
        <v>45061</v>
      </c>
      <c r="F87">
        <v>200</v>
      </c>
      <c r="G87">
        <v>4.5999999999999996</v>
      </c>
      <c r="H87">
        <v>2023</v>
      </c>
      <c r="I87" t="s">
        <v>1083</v>
      </c>
      <c r="J87" t="s">
        <v>1078</v>
      </c>
      <c r="K87">
        <v>5</v>
      </c>
      <c r="L87" t="s">
        <v>1053</v>
      </c>
      <c r="M87">
        <v>5</v>
      </c>
    </row>
    <row r="88" spans="1:13">
      <c r="A88" t="s">
        <v>498</v>
      </c>
      <c r="B88" t="s">
        <v>5</v>
      </c>
      <c r="C88">
        <v>51</v>
      </c>
      <c r="D88" t="s">
        <v>13</v>
      </c>
      <c r="E88" s="28">
        <v>45062</v>
      </c>
      <c r="F88">
        <v>117</v>
      </c>
      <c r="G88">
        <v>2.7</v>
      </c>
      <c r="H88">
        <v>2023</v>
      </c>
      <c r="I88" t="s">
        <v>1075</v>
      </c>
      <c r="J88" t="s">
        <v>1078</v>
      </c>
      <c r="K88">
        <v>3</v>
      </c>
      <c r="L88" t="s">
        <v>1053</v>
      </c>
      <c r="M88">
        <v>5</v>
      </c>
    </row>
    <row r="89" spans="1:13">
      <c r="A89" t="s">
        <v>500</v>
      </c>
      <c r="B89" t="s">
        <v>23</v>
      </c>
      <c r="C89">
        <v>80</v>
      </c>
      <c r="D89" t="s">
        <v>13</v>
      </c>
      <c r="E89" s="28">
        <v>45063</v>
      </c>
      <c r="F89">
        <v>145</v>
      </c>
      <c r="G89">
        <v>4.9000000000000004</v>
      </c>
      <c r="H89">
        <v>2023</v>
      </c>
      <c r="I89" t="s">
        <v>1081</v>
      </c>
      <c r="J89" t="s">
        <v>1076</v>
      </c>
      <c r="K89">
        <v>5</v>
      </c>
      <c r="L89" t="s">
        <v>1053</v>
      </c>
      <c r="M89">
        <v>5</v>
      </c>
    </row>
    <row r="90" spans="1:13">
      <c r="A90" t="s">
        <v>503</v>
      </c>
      <c r="B90" t="s">
        <v>23</v>
      </c>
      <c r="C90">
        <v>88</v>
      </c>
      <c r="D90" t="s">
        <v>13</v>
      </c>
      <c r="E90" s="28">
        <v>45063</v>
      </c>
      <c r="F90">
        <v>78</v>
      </c>
      <c r="G90">
        <v>4.3</v>
      </c>
      <c r="H90">
        <v>2023</v>
      </c>
      <c r="I90" t="s">
        <v>1081</v>
      </c>
      <c r="J90" t="s">
        <v>1076</v>
      </c>
      <c r="K90">
        <v>4</v>
      </c>
      <c r="L90" t="s">
        <v>1053</v>
      </c>
      <c r="M90">
        <v>5</v>
      </c>
    </row>
    <row r="91" spans="1:13">
      <c r="A91" t="s">
        <v>510</v>
      </c>
      <c r="B91" t="s">
        <v>24</v>
      </c>
      <c r="C91">
        <v>76</v>
      </c>
      <c r="D91" t="s">
        <v>13</v>
      </c>
      <c r="E91" s="28">
        <v>45068</v>
      </c>
      <c r="F91">
        <v>39</v>
      </c>
      <c r="G91">
        <v>4.5999999999999996</v>
      </c>
      <c r="H91">
        <v>2023</v>
      </c>
      <c r="I91" t="s">
        <v>1083</v>
      </c>
      <c r="J91" t="s">
        <v>1076</v>
      </c>
      <c r="K91">
        <v>5</v>
      </c>
      <c r="L91" t="s">
        <v>1053</v>
      </c>
      <c r="M91">
        <v>5</v>
      </c>
    </row>
    <row r="92" spans="1:13">
      <c r="A92" t="s">
        <v>514</v>
      </c>
      <c r="B92" t="s">
        <v>21</v>
      </c>
      <c r="C92">
        <v>155</v>
      </c>
      <c r="D92" t="s">
        <v>13</v>
      </c>
      <c r="E92" s="28">
        <v>45069</v>
      </c>
      <c r="F92">
        <v>37</v>
      </c>
      <c r="G92">
        <v>4</v>
      </c>
      <c r="H92">
        <v>2023</v>
      </c>
      <c r="I92" t="s">
        <v>1075</v>
      </c>
      <c r="J92" t="s">
        <v>1080</v>
      </c>
      <c r="K92">
        <v>4</v>
      </c>
      <c r="L92" t="s">
        <v>1053</v>
      </c>
      <c r="M92">
        <v>5</v>
      </c>
    </row>
    <row r="93" spans="1:13">
      <c r="A93" t="s">
        <v>515</v>
      </c>
      <c r="B93" t="s">
        <v>12</v>
      </c>
      <c r="C93">
        <v>117</v>
      </c>
      <c r="D93" t="s">
        <v>13</v>
      </c>
      <c r="E93" s="28">
        <v>45069</v>
      </c>
      <c r="F93">
        <v>88</v>
      </c>
      <c r="G93">
        <v>4.7</v>
      </c>
      <c r="H93">
        <v>2023</v>
      </c>
      <c r="I93" t="s">
        <v>1075</v>
      </c>
      <c r="J93" t="s">
        <v>1076</v>
      </c>
      <c r="K93">
        <v>5</v>
      </c>
      <c r="L93" t="s">
        <v>1053</v>
      </c>
      <c r="M93">
        <v>5</v>
      </c>
    </row>
    <row r="94" spans="1:13">
      <c r="A94" t="s">
        <v>516</v>
      </c>
      <c r="B94" t="s">
        <v>5</v>
      </c>
      <c r="C94">
        <v>63</v>
      </c>
      <c r="D94" t="s">
        <v>13</v>
      </c>
      <c r="E94" s="28">
        <v>45069</v>
      </c>
      <c r="F94">
        <v>80</v>
      </c>
      <c r="G94">
        <v>2.5</v>
      </c>
      <c r="H94">
        <v>2023</v>
      </c>
      <c r="I94" t="s">
        <v>1075</v>
      </c>
      <c r="J94" t="s">
        <v>1076</v>
      </c>
      <c r="K94">
        <v>3</v>
      </c>
      <c r="L94" t="s">
        <v>1053</v>
      </c>
      <c r="M94">
        <v>5</v>
      </c>
    </row>
    <row r="95" spans="1:13">
      <c r="A95" t="s">
        <v>520</v>
      </c>
      <c r="B95" t="s">
        <v>14</v>
      </c>
      <c r="C95">
        <v>151</v>
      </c>
      <c r="D95" t="s">
        <v>13</v>
      </c>
      <c r="E95" s="28">
        <v>45071</v>
      </c>
      <c r="F95">
        <v>123</v>
      </c>
      <c r="G95">
        <v>3.7</v>
      </c>
      <c r="H95">
        <v>2023</v>
      </c>
      <c r="I95" t="s">
        <v>1084</v>
      </c>
      <c r="J95" t="s">
        <v>1080</v>
      </c>
      <c r="K95">
        <v>4</v>
      </c>
      <c r="L95" t="s">
        <v>1053</v>
      </c>
      <c r="M95">
        <v>5</v>
      </c>
    </row>
    <row r="96" spans="1:13">
      <c r="A96" t="s">
        <v>525</v>
      </c>
      <c r="B96" t="s">
        <v>22</v>
      </c>
      <c r="C96">
        <v>117</v>
      </c>
      <c r="D96" t="s">
        <v>13</v>
      </c>
      <c r="E96" s="28">
        <v>45071</v>
      </c>
      <c r="F96">
        <v>40</v>
      </c>
      <c r="G96">
        <v>4</v>
      </c>
      <c r="H96">
        <v>2023</v>
      </c>
      <c r="I96" t="s">
        <v>1084</v>
      </c>
      <c r="J96" t="s">
        <v>1076</v>
      </c>
      <c r="K96">
        <v>4</v>
      </c>
      <c r="L96" t="s">
        <v>1053</v>
      </c>
      <c r="M96">
        <v>5</v>
      </c>
    </row>
    <row r="97" spans="1:13">
      <c r="A97" t="s">
        <v>531</v>
      </c>
      <c r="B97" t="s">
        <v>17</v>
      </c>
      <c r="C97">
        <v>104</v>
      </c>
      <c r="D97" t="s">
        <v>13</v>
      </c>
      <c r="E97" s="28">
        <v>45073</v>
      </c>
      <c r="F97">
        <v>56</v>
      </c>
      <c r="G97">
        <v>3.4</v>
      </c>
      <c r="H97">
        <v>2023</v>
      </c>
      <c r="I97" t="s">
        <v>1077</v>
      </c>
      <c r="J97" t="s">
        <v>1076</v>
      </c>
      <c r="K97">
        <v>3</v>
      </c>
      <c r="L97" t="s">
        <v>1053</v>
      </c>
      <c r="M97">
        <v>5</v>
      </c>
    </row>
    <row r="98" spans="1:13">
      <c r="A98" t="s">
        <v>532</v>
      </c>
      <c r="B98" t="s">
        <v>17</v>
      </c>
      <c r="C98">
        <v>101</v>
      </c>
      <c r="D98" t="s">
        <v>13</v>
      </c>
      <c r="E98" s="28">
        <v>45073</v>
      </c>
      <c r="F98">
        <v>185</v>
      </c>
      <c r="G98">
        <v>5</v>
      </c>
      <c r="H98">
        <v>2023</v>
      </c>
      <c r="I98" t="s">
        <v>1077</v>
      </c>
      <c r="J98" t="s">
        <v>1076</v>
      </c>
      <c r="K98">
        <v>5</v>
      </c>
      <c r="L98" t="s">
        <v>1053</v>
      </c>
      <c r="M98">
        <v>5</v>
      </c>
    </row>
    <row r="99" spans="1:13">
      <c r="A99" t="s">
        <v>536</v>
      </c>
      <c r="B99" t="s">
        <v>8</v>
      </c>
      <c r="C99">
        <v>98</v>
      </c>
      <c r="D99" t="s">
        <v>13</v>
      </c>
      <c r="E99" s="28">
        <v>45075</v>
      </c>
      <c r="F99">
        <v>35</v>
      </c>
      <c r="G99">
        <v>4.5</v>
      </c>
      <c r="H99">
        <v>2023</v>
      </c>
      <c r="I99" t="s">
        <v>1083</v>
      </c>
      <c r="J99" t="s">
        <v>1076</v>
      </c>
      <c r="K99">
        <v>5</v>
      </c>
      <c r="L99" t="s">
        <v>1053</v>
      </c>
      <c r="M99">
        <v>5</v>
      </c>
    </row>
    <row r="100" spans="1:13">
      <c r="A100" t="s">
        <v>563</v>
      </c>
      <c r="B100" t="s">
        <v>5</v>
      </c>
      <c r="C100">
        <v>111</v>
      </c>
      <c r="D100" t="s">
        <v>13</v>
      </c>
      <c r="E100" s="28">
        <v>45088</v>
      </c>
      <c r="F100">
        <v>22</v>
      </c>
      <c r="G100">
        <v>4.0999999999999996</v>
      </c>
      <c r="H100">
        <v>2023</v>
      </c>
      <c r="I100" t="s">
        <v>1079</v>
      </c>
      <c r="J100" t="s">
        <v>1076</v>
      </c>
      <c r="K100">
        <v>4</v>
      </c>
      <c r="L100" t="s">
        <v>1054</v>
      </c>
      <c r="M100">
        <v>6</v>
      </c>
    </row>
    <row r="101" spans="1:13">
      <c r="A101" t="s">
        <v>572</v>
      </c>
      <c r="B101" t="s">
        <v>16</v>
      </c>
      <c r="C101">
        <v>78</v>
      </c>
      <c r="D101" t="s">
        <v>13</v>
      </c>
      <c r="E101" s="28">
        <v>45092</v>
      </c>
      <c r="F101">
        <v>28</v>
      </c>
      <c r="G101">
        <v>3.9</v>
      </c>
      <c r="H101">
        <v>2023</v>
      </c>
      <c r="I101" t="s">
        <v>1084</v>
      </c>
      <c r="J101" t="s">
        <v>1076</v>
      </c>
      <c r="K101">
        <v>4</v>
      </c>
      <c r="L101" t="s">
        <v>1054</v>
      </c>
      <c r="M101">
        <v>6</v>
      </c>
    </row>
    <row r="102" spans="1:13">
      <c r="A102" t="s">
        <v>578</v>
      </c>
      <c r="B102" t="s">
        <v>20</v>
      </c>
      <c r="C102">
        <v>106</v>
      </c>
      <c r="D102" t="s">
        <v>13</v>
      </c>
      <c r="E102" s="28">
        <v>45094</v>
      </c>
      <c r="F102">
        <v>112</v>
      </c>
      <c r="G102">
        <v>3.7</v>
      </c>
      <c r="H102">
        <v>2023</v>
      </c>
      <c r="I102" t="s">
        <v>1077</v>
      </c>
      <c r="J102" t="s">
        <v>1076</v>
      </c>
      <c r="K102">
        <v>4</v>
      </c>
      <c r="L102" t="s">
        <v>1054</v>
      </c>
      <c r="M102">
        <v>6</v>
      </c>
    </row>
    <row r="103" spans="1:13">
      <c r="A103" t="s">
        <v>580</v>
      </c>
      <c r="B103" t="s">
        <v>18</v>
      </c>
      <c r="C103">
        <v>85</v>
      </c>
      <c r="D103" t="s">
        <v>13</v>
      </c>
      <c r="E103" s="28">
        <v>45095</v>
      </c>
      <c r="F103">
        <v>38</v>
      </c>
      <c r="G103">
        <v>4.8</v>
      </c>
      <c r="H103">
        <v>2023</v>
      </c>
      <c r="I103" t="s">
        <v>1079</v>
      </c>
      <c r="J103" t="s">
        <v>1076</v>
      </c>
      <c r="K103">
        <v>5</v>
      </c>
      <c r="L103" t="s">
        <v>1054</v>
      </c>
      <c r="M103">
        <v>6</v>
      </c>
    </row>
    <row r="104" spans="1:13">
      <c r="A104" t="s">
        <v>583</v>
      </c>
      <c r="B104" t="s">
        <v>5</v>
      </c>
      <c r="C104">
        <v>136</v>
      </c>
      <c r="D104" t="s">
        <v>13</v>
      </c>
      <c r="E104" s="28">
        <v>45097</v>
      </c>
      <c r="F104">
        <v>37</v>
      </c>
      <c r="G104">
        <v>0.9</v>
      </c>
      <c r="H104">
        <v>2023</v>
      </c>
      <c r="I104" t="s">
        <v>1075</v>
      </c>
      <c r="J104" t="s">
        <v>1080</v>
      </c>
      <c r="K104">
        <v>1</v>
      </c>
      <c r="L104" t="s">
        <v>1054</v>
      </c>
      <c r="M104">
        <v>6</v>
      </c>
    </row>
    <row r="105" spans="1:13">
      <c r="A105" t="s">
        <v>595</v>
      </c>
      <c r="B105" t="s">
        <v>22</v>
      </c>
      <c r="C105">
        <v>100</v>
      </c>
      <c r="D105" t="s">
        <v>13</v>
      </c>
      <c r="E105" s="28">
        <v>45101</v>
      </c>
      <c r="F105">
        <v>69</v>
      </c>
      <c r="G105">
        <v>3</v>
      </c>
      <c r="H105">
        <v>2023</v>
      </c>
      <c r="I105" t="s">
        <v>1077</v>
      </c>
      <c r="J105" t="s">
        <v>1076</v>
      </c>
      <c r="K105">
        <v>3</v>
      </c>
      <c r="L105" t="s">
        <v>1054</v>
      </c>
      <c r="M105">
        <v>6</v>
      </c>
    </row>
    <row r="106" spans="1:13">
      <c r="A106" t="s">
        <v>603</v>
      </c>
      <c r="B106" t="s">
        <v>12</v>
      </c>
      <c r="C106">
        <v>132</v>
      </c>
      <c r="D106" t="s">
        <v>13</v>
      </c>
      <c r="E106" s="28">
        <v>45104</v>
      </c>
      <c r="F106">
        <v>42</v>
      </c>
      <c r="G106">
        <v>5</v>
      </c>
      <c r="H106">
        <v>2023</v>
      </c>
      <c r="I106" t="s">
        <v>1075</v>
      </c>
      <c r="J106" t="s">
        <v>1080</v>
      </c>
      <c r="K106">
        <v>5</v>
      </c>
      <c r="L106" t="s">
        <v>1054</v>
      </c>
      <c r="M106">
        <v>6</v>
      </c>
    </row>
    <row r="107" spans="1:13">
      <c r="A107" t="s">
        <v>605</v>
      </c>
      <c r="B107" t="s">
        <v>22</v>
      </c>
      <c r="C107">
        <v>135</v>
      </c>
      <c r="D107" t="s">
        <v>13</v>
      </c>
      <c r="E107" s="28">
        <v>45104</v>
      </c>
      <c r="F107">
        <v>60</v>
      </c>
      <c r="G107">
        <v>4.3</v>
      </c>
      <c r="H107">
        <v>2023</v>
      </c>
      <c r="I107" t="s">
        <v>1075</v>
      </c>
      <c r="J107" t="s">
        <v>1080</v>
      </c>
      <c r="K107">
        <v>4</v>
      </c>
      <c r="L107" t="s">
        <v>1054</v>
      </c>
      <c r="M107">
        <v>6</v>
      </c>
    </row>
    <row r="108" spans="1:13">
      <c r="A108" t="s">
        <v>609</v>
      </c>
      <c r="B108" t="s">
        <v>18</v>
      </c>
      <c r="C108">
        <v>102</v>
      </c>
      <c r="D108" t="s">
        <v>13</v>
      </c>
      <c r="E108" s="28">
        <v>45106</v>
      </c>
      <c r="F108">
        <v>99</v>
      </c>
      <c r="G108">
        <v>3.2</v>
      </c>
      <c r="H108">
        <v>2023</v>
      </c>
      <c r="I108" t="s">
        <v>1084</v>
      </c>
      <c r="J108" t="s">
        <v>1076</v>
      </c>
      <c r="K108">
        <v>3</v>
      </c>
      <c r="L108" t="s">
        <v>1054</v>
      </c>
      <c r="M108">
        <v>6</v>
      </c>
    </row>
    <row r="109" spans="1:13">
      <c r="A109" t="s">
        <v>610</v>
      </c>
      <c r="B109" t="s">
        <v>14</v>
      </c>
      <c r="C109">
        <v>60</v>
      </c>
      <c r="D109" t="s">
        <v>13</v>
      </c>
      <c r="E109" s="28">
        <v>45107</v>
      </c>
      <c r="F109">
        <v>66</v>
      </c>
      <c r="G109">
        <v>3.2</v>
      </c>
      <c r="H109">
        <v>2023</v>
      </c>
      <c r="I109" t="s">
        <v>1082</v>
      </c>
      <c r="J109" t="s">
        <v>1078</v>
      </c>
      <c r="K109">
        <v>3</v>
      </c>
      <c r="L109" t="s">
        <v>1054</v>
      </c>
      <c r="M109">
        <v>6</v>
      </c>
    </row>
    <row r="110" spans="1:13">
      <c r="A110" t="s">
        <v>611</v>
      </c>
      <c r="B110" t="s">
        <v>21</v>
      </c>
      <c r="C110">
        <v>103</v>
      </c>
      <c r="D110" t="s">
        <v>13</v>
      </c>
      <c r="E110" s="28">
        <v>45107</v>
      </c>
      <c r="F110">
        <v>102</v>
      </c>
      <c r="G110">
        <v>4.5</v>
      </c>
      <c r="H110">
        <v>2023</v>
      </c>
      <c r="I110" t="s">
        <v>1082</v>
      </c>
      <c r="J110" t="s">
        <v>1076</v>
      </c>
      <c r="K110">
        <v>5</v>
      </c>
      <c r="L110" t="s">
        <v>1054</v>
      </c>
      <c r="M110">
        <v>6</v>
      </c>
    </row>
    <row r="111" spans="1:13">
      <c r="A111" t="s">
        <v>613</v>
      </c>
      <c r="B111" t="s">
        <v>16</v>
      </c>
      <c r="C111">
        <v>88</v>
      </c>
      <c r="D111" t="s">
        <v>13</v>
      </c>
      <c r="E111" s="28">
        <v>45108</v>
      </c>
      <c r="F111">
        <v>80</v>
      </c>
      <c r="G111">
        <v>4.2</v>
      </c>
      <c r="H111">
        <v>2024</v>
      </c>
      <c r="I111" t="s">
        <v>1077</v>
      </c>
      <c r="J111" t="s">
        <v>1076</v>
      </c>
      <c r="K111">
        <v>4</v>
      </c>
      <c r="L111" t="s">
        <v>1055</v>
      </c>
      <c r="M111">
        <v>7</v>
      </c>
    </row>
    <row r="112" spans="1:13">
      <c r="A112" t="s">
        <v>614</v>
      </c>
      <c r="B112" t="s">
        <v>21</v>
      </c>
      <c r="C112">
        <v>37</v>
      </c>
      <c r="D112" t="s">
        <v>13</v>
      </c>
      <c r="E112" s="28">
        <v>45108</v>
      </c>
      <c r="F112">
        <v>54</v>
      </c>
      <c r="G112">
        <v>1.8</v>
      </c>
      <c r="H112">
        <v>2024</v>
      </c>
      <c r="I112" t="s">
        <v>1077</v>
      </c>
      <c r="J112" t="s">
        <v>1078</v>
      </c>
      <c r="K112">
        <v>2</v>
      </c>
      <c r="L112" t="s">
        <v>1055</v>
      </c>
      <c r="M112">
        <v>7</v>
      </c>
    </row>
    <row r="113" spans="1:13">
      <c r="A113" t="s">
        <v>619</v>
      </c>
      <c r="B113" t="s">
        <v>7</v>
      </c>
      <c r="C113">
        <v>139</v>
      </c>
      <c r="D113" t="s">
        <v>13</v>
      </c>
      <c r="E113" s="28">
        <v>45109</v>
      </c>
      <c r="F113">
        <v>81</v>
      </c>
      <c r="G113">
        <v>4.4000000000000004</v>
      </c>
      <c r="H113">
        <v>2024</v>
      </c>
      <c r="I113" t="s">
        <v>1079</v>
      </c>
      <c r="J113" t="s">
        <v>1080</v>
      </c>
      <c r="K113">
        <v>4</v>
      </c>
      <c r="L113" t="s">
        <v>1055</v>
      </c>
      <c r="M113">
        <v>7</v>
      </c>
    </row>
    <row r="114" spans="1:13">
      <c r="A114" t="s">
        <v>622</v>
      </c>
      <c r="B114" t="s">
        <v>18</v>
      </c>
      <c r="C114">
        <v>68</v>
      </c>
      <c r="D114" t="s">
        <v>13</v>
      </c>
      <c r="E114" s="28">
        <v>45112</v>
      </c>
      <c r="F114">
        <v>41</v>
      </c>
      <c r="G114">
        <v>3.1</v>
      </c>
      <c r="H114">
        <v>2024</v>
      </c>
      <c r="I114" t="s">
        <v>1081</v>
      </c>
      <c r="J114" t="s">
        <v>1076</v>
      </c>
      <c r="K114">
        <v>3</v>
      </c>
      <c r="L114" t="s">
        <v>1055</v>
      </c>
      <c r="M114">
        <v>7</v>
      </c>
    </row>
    <row r="115" spans="1:13">
      <c r="A115" t="s">
        <v>623</v>
      </c>
      <c r="B115" t="s">
        <v>8</v>
      </c>
      <c r="C115">
        <v>128</v>
      </c>
      <c r="D115" t="s">
        <v>13</v>
      </c>
      <c r="E115" s="28">
        <v>45112</v>
      </c>
      <c r="F115">
        <v>116</v>
      </c>
      <c r="G115">
        <v>2.2999999999999998</v>
      </c>
      <c r="H115">
        <v>2024</v>
      </c>
      <c r="I115" t="s">
        <v>1081</v>
      </c>
      <c r="J115" t="s">
        <v>1080</v>
      </c>
      <c r="K115">
        <v>2</v>
      </c>
      <c r="L115" t="s">
        <v>1055</v>
      </c>
      <c r="M115">
        <v>7</v>
      </c>
    </row>
    <row r="116" spans="1:13">
      <c r="A116" t="s">
        <v>627</v>
      </c>
      <c r="B116" t="s">
        <v>21</v>
      </c>
      <c r="C116">
        <v>107</v>
      </c>
      <c r="D116" t="s">
        <v>13</v>
      </c>
      <c r="E116" s="28">
        <v>45114</v>
      </c>
      <c r="F116">
        <v>20</v>
      </c>
      <c r="G116">
        <v>4.5</v>
      </c>
      <c r="H116">
        <v>2024</v>
      </c>
      <c r="I116" t="s">
        <v>1082</v>
      </c>
      <c r="J116" t="s">
        <v>1076</v>
      </c>
      <c r="K116">
        <v>5</v>
      </c>
      <c r="L116" t="s">
        <v>1055</v>
      </c>
      <c r="M116">
        <v>7</v>
      </c>
    </row>
    <row r="117" spans="1:13">
      <c r="A117" t="s">
        <v>632</v>
      </c>
      <c r="B117" t="s">
        <v>24</v>
      </c>
      <c r="C117">
        <v>52</v>
      </c>
      <c r="D117" t="s">
        <v>13</v>
      </c>
      <c r="E117" s="28">
        <v>45115</v>
      </c>
      <c r="F117">
        <v>42</v>
      </c>
      <c r="G117">
        <v>4.8</v>
      </c>
      <c r="H117">
        <v>2024</v>
      </c>
      <c r="I117" t="s">
        <v>1077</v>
      </c>
      <c r="J117" t="s">
        <v>1078</v>
      </c>
      <c r="K117">
        <v>5</v>
      </c>
      <c r="L117" t="s">
        <v>1055</v>
      </c>
      <c r="M117">
        <v>7</v>
      </c>
    </row>
    <row r="118" spans="1:13">
      <c r="A118" t="s">
        <v>640</v>
      </c>
      <c r="B118" t="s">
        <v>7</v>
      </c>
      <c r="C118">
        <v>114</v>
      </c>
      <c r="D118" t="s">
        <v>13</v>
      </c>
      <c r="E118" s="28">
        <v>45119</v>
      </c>
      <c r="F118">
        <v>114</v>
      </c>
      <c r="G118">
        <v>3.9</v>
      </c>
      <c r="H118">
        <v>2024</v>
      </c>
      <c r="I118" t="s">
        <v>1081</v>
      </c>
      <c r="J118" t="s">
        <v>1076</v>
      </c>
      <c r="K118">
        <v>4</v>
      </c>
      <c r="L118" t="s">
        <v>1055</v>
      </c>
      <c r="M118">
        <v>7</v>
      </c>
    </row>
    <row r="119" spans="1:13">
      <c r="A119" t="s">
        <v>645</v>
      </c>
      <c r="B119" t="s">
        <v>23</v>
      </c>
      <c r="C119">
        <v>111</v>
      </c>
      <c r="D119" t="s">
        <v>13</v>
      </c>
      <c r="E119" s="28">
        <v>45122</v>
      </c>
      <c r="F119">
        <v>126</v>
      </c>
      <c r="G119">
        <v>4.2</v>
      </c>
      <c r="H119">
        <v>2024</v>
      </c>
      <c r="I119" t="s">
        <v>1077</v>
      </c>
      <c r="J119" t="s">
        <v>1076</v>
      </c>
      <c r="K119">
        <v>4</v>
      </c>
      <c r="L119" t="s">
        <v>1055</v>
      </c>
      <c r="M119">
        <v>7</v>
      </c>
    </row>
    <row r="120" spans="1:13">
      <c r="A120" t="s">
        <v>649</v>
      </c>
      <c r="B120" t="s">
        <v>22</v>
      </c>
      <c r="C120">
        <v>123</v>
      </c>
      <c r="D120" t="s">
        <v>13</v>
      </c>
      <c r="E120" s="28">
        <v>45124</v>
      </c>
      <c r="F120">
        <v>80</v>
      </c>
      <c r="G120">
        <v>2.7</v>
      </c>
      <c r="H120">
        <v>2024</v>
      </c>
      <c r="I120" t="s">
        <v>1083</v>
      </c>
      <c r="J120" t="s">
        <v>1080</v>
      </c>
      <c r="K120">
        <v>3</v>
      </c>
      <c r="L120" t="s">
        <v>1055</v>
      </c>
      <c r="M120">
        <v>7</v>
      </c>
    </row>
    <row r="121" spans="1:13">
      <c r="A121" t="s">
        <v>650</v>
      </c>
      <c r="B121" t="s">
        <v>16</v>
      </c>
      <c r="C121">
        <v>105</v>
      </c>
      <c r="D121" t="s">
        <v>13</v>
      </c>
      <c r="E121" s="28">
        <v>45125</v>
      </c>
      <c r="F121">
        <v>176</v>
      </c>
      <c r="G121">
        <v>4.7</v>
      </c>
      <c r="H121">
        <v>2024</v>
      </c>
      <c r="I121" t="s">
        <v>1075</v>
      </c>
      <c r="J121" t="s">
        <v>1076</v>
      </c>
      <c r="K121">
        <v>5</v>
      </c>
      <c r="L121" t="s">
        <v>1055</v>
      </c>
      <c r="M121">
        <v>7</v>
      </c>
    </row>
    <row r="122" spans="1:13">
      <c r="A122" t="s">
        <v>655</v>
      </c>
      <c r="B122" t="s">
        <v>12</v>
      </c>
      <c r="C122">
        <v>56</v>
      </c>
      <c r="D122" t="s">
        <v>13</v>
      </c>
      <c r="E122" s="28">
        <v>45127</v>
      </c>
      <c r="F122">
        <v>27</v>
      </c>
      <c r="G122">
        <v>4.3</v>
      </c>
      <c r="H122">
        <v>2024</v>
      </c>
      <c r="I122" t="s">
        <v>1084</v>
      </c>
      <c r="J122" t="s">
        <v>1078</v>
      </c>
      <c r="K122">
        <v>4</v>
      </c>
      <c r="L122" t="s">
        <v>1055</v>
      </c>
      <c r="M122">
        <v>7</v>
      </c>
    </row>
    <row r="123" spans="1:13">
      <c r="A123" t="s">
        <v>657</v>
      </c>
      <c r="B123" t="s">
        <v>22</v>
      </c>
      <c r="C123">
        <v>41</v>
      </c>
      <c r="D123" t="s">
        <v>13</v>
      </c>
      <c r="E123" s="28">
        <v>45128</v>
      </c>
      <c r="F123">
        <v>112</v>
      </c>
      <c r="G123">
        <v>2.2999999999999998</v>
      </c>
      <c r="H123">
        <v>2024</v>
      </c>
      <c r="I123" t="s">
        <v>1082</v>
      </c>
      <c r="J123" t="s">
        <v>1078</v>
      </c>
      <c r="K123">
        <v>2</v>
      </c>
      <c r="L123" t="s">
        <v>1055</v>
      </c>
      <c r="M123">
        <v>7</v>
      </c>
    </row>
    <row r="124" spans="1:13">
      <c r="A124" t="s">
        <v>668</v>
      </c>
      <c r="B124" t="s">
        <v>23</v>
      </c>
      <c r="C124">
        <v>106</v>
      </c>
      <c r="D124" t="s">
        <v>13</v>
      </c>
      <c r="E124" s="28">
        <v>45135</v>
      </c>
      <c r="F124">
        <v>105</v>
      </c>
      <c r="G124">
        <v>4.2</v>
      </c>
      <c r="H124">
        <v>2024</v>
      </c>
      <c r="I124" t="s">
        <v>1082</v>
      </c>
      <c r="J124" t="s">
        <v>1076</v>
      </c>
      <c r="K124">
        <v>4</v>
      </c>
      <c r="L124" t="s">
        <v>1055</v>
      </c>
      <c r="M124">
        <v>7</v>
      </c>
    </row>
    <row r="125" spans="1:13">
      <c r="A125" t="s">
        <v>669</v>
      </c>
      <c r="B125" t="s">
        <v>20</v>
      </c>
      <c r="C125">
        <v>107</v>
      </c>
      <c r="D125" t="s">
        <v>13</v>
      </c>
      <c r="E125" s="28">
        <v>45136</v>
      </c>
      <c r="F125">
        <v>78</v>
      </c>
      <c r="G125">
        <v>3.4</v>
      </c>
      <c r="H125">
        <v>2024</v>
      </c>
      <c r="I125" t="s">
        <v>1077</v>
      </c>
      <c r="J125" t="s">
        <v>1076</v>
      </c>
      <c r="K125">
        <v>3</v>
      </c>
      <c r="L125" t="s">
        <v>1055</v>
      </c>
      <c r="M125">
        <v>7</v>
      </c>
    </row>
    <row r="126" spans="1:13">
      <c r="A126" t="s">
        <v>670</v>
      </c>
      <c r="B126" t="s">
        <v>17</v>
      </c>
      <c r="C126">
        <v>78</v>
      </c>
      <c r="D126" t="s">
        <v>13</v>
      </c>
      <c r="E126" s="28">
        <v>45138</v>
      </c>
      <c r="F126">
        <v>205</v>
      </c>
      <c r="G126">
        <v>4.4000000000000004</v>
      </c>
      <c r="H126">
        <v>2024</v>
      </c>
      <c r="I126" t="s">
        <v>1083</v>
      </c>
      <c r="J126" t="s">
        <v>1076</v>
      </c>
      <c r="K126">
        <v>4</v>
      </c>
      <c r="L126" t="s">
        <v>1055</v>
      </c>
      <c r="M126">
        <v>7</v>
      </c>
    </row>
    <row r="127" spans="1:13">
      <c r="A127" t="s">
        <v>671</v>
      </c>
      <c r="B127" t="s">
        <v>24</v>
      </c>
      <c r="C127">
        <v>122</v>
      </c>
      <c r="D127" t="s">
        <v>13</v>
      </c>
      <c r="E127" s="28">
        <v>45138</v>
      </c>
      <c r="F127">
        <v>78</v>
      </c>
      <c r="G127">
        <v>2.7</v>
      </c>
      <c r="H127">
        <v>2024</v>
      </c>
      <c r="I127" t="s">
        <v>1083</v>
      </c>
      <c r="J127" t="s">
        <v>1080</v>
      </c>
      <c r="K127">
        <v>3</v>
      </c>
      <c r="L127" t="s">
        <v>1055</v>
      </c>
      <c r="M127">
        <v>7</v>
      </c>
    </row>
    <row r="128" spans="1:13">
      <c r="A128" t="s">
        <v>681</v>
      </c>
      <c r="B128" t="s">
        <v>14</v>
      </c>
      <c r="C128">
        <v>144</v>
      </c>
      <c r="D128" t="s">
        <v>13</v>
      </c>
      <c r="E128" s="28">
        <v>45142</v>
      </c>
      <c r="F128">
        <v>195</v>
      </c>
      <c r="G128">
        <v>3.4</v>
      </c>
      <c r="H128">
        <v>2024</v>
      </c>
      <c r="I128" t="s">
        <v>1082</v>
      </c>
      <c r="J128" t="s">
        <v>1080</v>
      </c>
      <c r="K128">
        <v>3</v>
      </c>
      <c r="L128" t="s">
        <v>1056</v>
      </c>
      <c r="M128">
        <v>8</v>
      </c>
    </row>
    <row r="129" spans="1:13">
      <c r="A129" t="s">
        <v>683</v>
      </c>
      <c r="B129" t="s">
        <v>14</v>
      </c>
      <c r="C129">
        <v>132</v>
      </c>
      <c r="D129" t="s">
        <v>13</v>
      </c>
      <c r="E129" s="28">
        <v>45144</v>
      </c>
      <c r="F129">
        <v>195</v>
      </c>
      <c r="G129">
        <v>4.9000000000000004</v>
      </c>
      <c r="H129">
        <v>2024</v>
      </c>
      <c r="I129" t="s">
        <v>1079</v>
      </c>
      <c r="J129" t="s">
        <v>1080</v>
      </c>
      <c r="K129">
        <v>5</v>
      </c>
      <c r="L129" t="s">
        <v>1056</v>
      </c>
      <c r="M129">
        <v>8</v>
      </c>
    </row>
    <row r="130" spans="1:13">
      <c r="A130" t="s">
        <v>693</v>
      </c>
      <c r="B130" t="s">
        <v>7</v>
      </c>
      <c r="C130">
        <v>134</v>
      </c>
      <c r="D130" t="s">
        <v>13</v>
      </c>
      <c r="E130" s="28">
        <v>45151</v>
      </c>
      <c r="F130">
        <v>160</v>
      </c>
      <c r="G130">
        <v>4.7</v>
      </c>
      <c r="H130">
        <v>2024</v>
      </c>
      <c r="I130" t="s">
        <v>1079</v>
      </c>
      <c r="J130" t="s">
        <v>1080</v>
      </c>
      <c r="K130">
        <v>5</v>
      </c>
      <c r="L130" t="s">
        <v>1056</v>
      </c>
      <c r="M130">
        <v>8</v>
      </c>
    </row>
    <row r="131" spans="1:13">
      <c r="A131" t="s">
        <v>697</v>
      </c>
      <c r="B131" t="s">
        <v>18</v>
      </c>
      <c r="C131">
        <v>89</v>
      </c>
      <c r="D131" t="s">
        <v>13</v>
      </c>
      <c r="E131" s="28">
        <v>45156</v>
      </c>
      <c r="F131">
        <v>164</v>
      </c>
      <c r="G131">
        <v>4.5</v>
      </c>
      <c r="H131">
        <v>2024</v>
      </c>
      <c r="I131" t="s">
        <v>1082</v>
      </c>
      <c r="J131" t="s">
        <v>1076</v>
      </c>
      <c r="K131">
        <v>5</v>
      </c>
      <c r="L131" t="s">
        <v>1056</v>
      </c>
      <c r="M131">
        <v>8</v>
      </c>
    </row>
    <row r="132" spans="1:13">
      <c r="A132" t="s">
        <v>699</v>
      </c>
      <c r="B132" t="s">
        <v>18</v>
      </c>
      <c r="C132">
        <v>66</v>
      </c>
      <c r="D132" t="s">
        <v>13</v>
      </c>
      <c r="E132" s="28">
        <v>45157</v>
      </c>
      <c r="F132">
        <v>120</v>
      </c>
      <c r="G132">
        <v>4.5</v>
      </c>
      <c r="H132">
        <v>2024</v>
      </c>
      <c r="I132" t="s">
        <v>1077</v>
      </c>
      <c r="J132" t="s">
        <v>1076</v>
      </c>
      <c r="K132">
        <v>5</v>
      </c>
      <c r="L132" t="s">
        <v>1056</v>
      </c>
      <c r="M132">
        <v>8</v>
      </c>
    </row>
    <row r="133" spans="1:13">
      <c r="A133" t="s">
        <v>706</v>
      </c>
      <c r="B133" t="s">
        <v>17</v>
      </c>
      <c r="C133">
        <v>116</v>
      </c>
      <c r="D133" t="s">
        <v>13</v>
      </c>
      <c r="E133" s="28">
        <v>45159</v>
      </c>
      <c r="F133">
        <v>44</v>
      </c>
      <c r="G133">
        <v>3.8</v>
      </c>
      <c r="H133">
        <v>2024</v>
      </c>
      <c r="I133" t="s">
        <v>1083</v>
      </c>
      <c r="J133" t="s">
        <v>1076</v>
      </c>
      <c r="K133">
        <v>4</v>
      </c>
      <c r="L133" t="s">
        <v>1056</v>
      </c>
      <c r="M133">
        <v>8</v>
      </c>
    </row>
    <row r="134" spans="1:13">
      <c r="A134" t="s">
        <v>707</v>
      </c>
      <c r="B134" t="s">
        <v>21</v>
      </c>
      <c r="C134">
        <v>111</v>
      </c>
      <c r="D134" t="s">
        <v>13</v>
      </c>
      <c r="E134" s="28">
        <v>45161</v>
      </c>
      <c r="F134">
        <v>120</v>
      </c>
      <c r="G134">
        <v>1.8</v>
      </c>
      <c r="H134">
        <v>2024</v>
      </c>
      <c r="I134" t="s">
        <v>1081</v>
      </c>
      <c r="J134" t="s">
        <v>1076</v>
      </c>
      <c r="K134">
        <v>2</v>
      </c>
      <c r="L134" t="s">
        <v>1056</v>
      </c>
      <c r="M134">
        <v>8</v>
      </c>
    </row>
    <row r="135" spans="1:13">
      <c r="A135" t="s">
        <v>708</v>
      </c>
      <c r="B135" t="s">
        <v>8</v>
      </c>
      <c r="C135">
        <v>15</v>
      </c>
      <c r="D135" t="s">
        <v>13</v>
      </c>
      <c r="E135" s="28">
        <v>45161</v>
      </c>
      <c r="F135">
        <v>120</v>
      </c>
      <c r="G135">
        <v>4.0999999999999996</v>
      </c>
      <c r="H135">
        <v>2024</v>
      </c>
      <c r="I135" t="s">
        <v>1081</v>
      </c>
      <c r="J135" t="s">
        <v>1085</v>
      </c>
      <c r="K135">
        <v>4</v>
      </c>
      <c r="L135" t="s">
        <v>1056</v>
      </c>
      <c r="M135">
        <v>8</v>
      </c>
    </row>
    <row r="136" spans="1:13">
      <c r="A136" t="s">
        <v>711</v>
      </c>
      <c r="B136" t="s">
        <v>16</v>
      </c>
      <c r="C136">
        <v>73</v>
      </c>
      <c r="D136" t="s">
        <v>13</v>
      </c>
      <c r="E136" s="28">
        <v>45163</v>
      </c>
      <c r="F136">
        <v>44</v>
      </c>
      <c r="G136">
        <v>3.8</v>
      </c>
      <c r="H136">
        <v>2024</v>
      </c>
      <c r="I136" t="s">
        <v>1082</v>
      </c>
      <c r="J136" t="s">
        <v>1076</v>
      </c>
      <c r="K136">
        <v>4</v>
      </c>
      <c r="L136" t="s">
        <v>1056</v>
      </c>
      <c r="M136">
        <v>8</v>
      </c>
    </row>
    <row r="137" spans="1:13">
      <c r="A137" t="s">
        <v>715</v>
      </c>
      <c r="B137" t="s">
        <v>15</v>
      </c>
      <c r="C137">
        <v>104</v>
      </c>
      <c r="D137" t="s">
        <v>13</v>
      </c>
      <c r="E137" s="28">
        <v>45164</v>
      </c>
      <c r="F137">
        <v>66</v>
      </c>
      <c r="G137">
        <v>4.8</v>
      </c>
      <c r="H137">
        <v>2024</v>
      </c>
      <c r="I137" t="s">
        <v>1077</v>
      </c>
      <c r="J137" t="s">
        <v>1076</v>
      </c>
      <c r="K137">
        <v>5</v>
      </c>
      <c r="L137" t="s">
        <v>1056</v>
      </c>
      <c r="M137">
        <v>8</v>
      </c>
    </row>
    <row r="138" spans="1:13">
      <c r="A138" t="s">
        <v>718</v>
      </c>
      <c r="B138" t="s">
        <v>8</v>
      </c>
      <c r="C138">
        <v>49</v>
      </c>
      <c r="D138" t="s">
        <v>13</v>
      </c>
      <c r="E138" s="28">
        <v>45165</v>
      </c>
      <c r="F138">
        <v>105</v>
      </c>
      <c r="G138">
        <v>3.3</v>
      </c>
      <c r="H138">
        <v>2024</v>
      </c>
      <c r="I138" t="s">
        <v>1079</v>
      </c>
      <c r="J138" t="s">
        <v>1078</v>
      </c>
      <c r="K138">
        <v>3</v>
      </c>
      <c r="L138" t="s">
        <v>1056</v>
      </c>
      <c r="M138">
        <v>8</v>
      </c>
    </row>
    <row r="139" spans="1:13">
      <c r="A139" t="s">
        <v>719</v>
      </c>
      <c r="B139" t="s">
        <v>17</v>
      </c>
      <c r="C139">
        <v>73</v>
      </c>
      <c r="D139" t="s">
        <v>13</v>
      </c>
      <c r="E139" s="28">
        <v>45165</v>
      </c>
      <c r="F139">
        <v>100</v>
      </c>
      <c r="G139">
        <v>2.8</v>
      </c>
      <c r="H139">
        <v>2024</v>
      </c>
      <c r="I139" t="s">
        <v>1079</v>
      </c>
      <c r="J139" t="s">
        <v>1076</v>
      </c>
      <c r="K139">
        <v>3</v>
      </c>
      <c r="L139" t="s">
        <v>1056</v>
      </c>
      <c r="M139">
        <v>8</v>
      </c>
    </row>
    <row r="140" spans="1:13">
      <c r="A140" t="s">
        <v>728</v>
      </c>
      <c r="B140" t="s">
        <v>18</v>
      </c>
      <c r="C140">
        <v>96</v>
      </c>
      <c r="D140" t="s">
        <v>13</v>
      </c>
      <c r="E140" s="28">
        <v>45170</v>
      </c>
      <c r="F140">
        <v>36</v>
      </c>
      <c r="G140">
        <v>3.4</v>
      </c>
      <c r="H140">
        <v>2024</v>
      </c>
      <c r="I140" t="s">
        <v>1082</v>
      </c>
      <c r="J140" t="s">
        <v>1076</v>
      </c>
      <c r="K140">
        <v>3</v>
      </c>
      <c r="L140" t="s">
        <v>1057</v>
      </c>
      <c r="M140">
        <v>9</v>
      </c>
    </row>
    <row r="141" spans="1:13">
      <c r="A141" t="s">
        <v>733</v>
      </c>
      <c r="B141" t="s">
        <v>16</v>
      </c>
      <c r="C141">
        <v>113</v>
      </c>
      <c r="D141" t="s">
        <v>13</v>
      </c>
      <c r="E141" s="28">
        <v>45173</v>
      </c>
      <c r="F141">
        <v>46</v>
      </c>
      <c r="G141">
        <v>4.4000000000000004</v>
      </c>
      <c r="H141">
        <v>2024</v>
      </c>
      <c r="I141" t="s">
        <v>1083</v>
      </c>
      <c r="J141" t="s">
        <v>1076</v>
      </c>
      <c r="K141">
        <v>4</v>
      </c>
      <c r="L141" t="s">
        <v>1057</v>
      </c>
      <c r="M141">
        <v>9</v>
      </c>
    </row>
    <row r="142" spans="1:13">
      <c r="A142" t="s">
        <v>734</v>
      </c>
      <c r="B142" t="s">
        <v>16</v>
      </c>
      <c r="C142">
        <v>96</v>
      </c>
      <c r="D142" t="s">
        <v>13</v>
      </c>
      <c r="E142" s="28">
        <v>45173</v>
      </c>
      <c r="F142">
        <v>96</v>
      </c>
      <c r="G142">
        <v>2.9</v>
      </c>
      <c r="H142">
        <v>2024</v>
      </c>
      <c r="I142" t="s">
        <v>1083</v>
      </c>
      <c r="J142" t="s">
        <v>1076</v>
      </c>
      <c r="K142">
        <v>3</v>
      </c>
      <c r="L142" t="s">
        <v>1057</v>
      </c>
      <c r="M142">
        <v>9</v>
      </c>
    </row>
    <row r="143" spans="1:13">
      <c r="A143" t="s">
        <v>736</v>
      </c>
      <c r="B143" t="s">
        <v>15</v>
      </c>
      <c r="C143">
        <v>52</v>
      </c>
      <c r="D143" t="s">
        <v>13</v>
      </c>
      <c r="E143" s="28">
        <v>45175</v>
      </c>
      <c r="F143">
        <v>88</v>
      </c>
      <c r="G143">
        <v>4.3</v>
      </c>
      <c r="H143">
        <v>2024</v>
      </c>
      <c r="I143" t="s">
        <v>1081</v>
      </c>
      <c r="J143" t="s">
        <v>1078</v>
      </c>
      <c r="K143">
        <v>4</v>
      </c>
      <c r="L143" t="s">
        <v>1057</v>
      </c>
      <c r="M143">
        <v>9</v>
      </c>
    </row>
    <row r="144" spans="1:13">
      <c r="A144" t="s">
        <v>745</v>
      </c>
      <c r="B144" t="s">
        <v>8</v>
      </c>
      <c r="C144">
        <v>74</v>
      </c>
      <c r="D144" t="s">
        <v>13</v>
      </c>
      <c r="E144" s="28">
        <v>45178</v>
      </c>
      <c r="F144">
        <v>75</v>
      </c>
      <c r="G144">
        <v>2.8</v>
      </c>
      <c r="H144">
        <v>2024</v>
      </c>
      <c r="I144" t="s">
        <v>1077</v>
      </c>
      <c r="J144" t="s">
        <v>1076</v>
      </c>
      <c r="K144">
        <v>3</v>
      </c>
      <c r="L144" t="s">
        <v>1057</v>
      </c>
      <c r="M144">
        <v>9</v>
      </c>
    </row>
    <row r="145" spans="1:13">
      <c r="A145" t="s">
        <v>775</v>
      </c>
      <c r="B145" t="s">
        <v>16</v>
      </c>
      <c r="C145">
        <v>95</v>
      </c>
      <c r="D145" t="s">
        <v>13</v>
      </c>
      <c r="E145" s="28">
        <v>45193</v>
      </c>
      <c r="F145">
        <v>23</v>
      </c>
      <c r="G145">
        <v>2.4</v>
      </c>
      <c r="H145">
        <v>2024</v>
      </c>
      <c r="I145" t="s">
        <v>1079</v>
      </c>
      <c r="J145" t="s">
        <v>1076</v>
      </c>
      <c r="K145">
        <v>2</v>
      </c>
      <c r="L145" t="s">
        <v>1057</v>
      </c>
      <c r="M145">
        <v>9</v>
      </c>
    </row>
    <row r="146" spans="1:13">
      <c r="A146" t="s">
        <v>782</v>
      </c>
      <c r="B146" t="s">
        <v>7</v>
      </c>
      <c r="C146">
        <v>71</v>
      </c>
      <c r="D146" t="s">
        <v>13</v>
      </c>
      <c r="E146" s="28">
        <v>45196</v>
      </c>
      <c r="F146">
        <v>135</v>
      </c>
      <c r="G146">
        <v>3.9</v>
      </c>
      <c r="H146">
        <v>2024</v>
      </c>
      <c r="I146" t="s">
        <v>1081</v>
      </c>
      <c r="J146" t="s">
        <v>1076</v>
      </c>
      <c r="K146">
        <v>4</v>
      </c>
      <c r="L146" t="s">
        <v>1057</v>
      </c>
      <c r="M146">
        <v>9</v>
      </c>
    </row>
    <row r="147" spans="1:13">
      <c r="A147" t="s">
        <v>783</v>
      </c>
      <c r="B147" t="s">
        <v>24</v>
      </c>
      <c r="C147">
        <v>152</v>
      </c>
      <c r="D147" t="s">
        <v>13</v>
      </c>
      <c r="E147" s="28">
        <v>45196</v>
      </c>
      <c r="F147">
        <v>88</v>
      </c>
      <c r="G147">
        <v>4.7</v>
      </c>
      <c r="H147">
        <v>2024</v>
      </c>
      <c r="I147" t="s">
        <v>1081</v>
      </c>
      <c r="J147" t="s">
        <v>1080</v>
      </c>
      <c r="K147">
        <v>5</v>
      </c>
      <c r="L147" t="s">
        <v>1057</v>
      </c>
      <c r="M147">
        <v>9</v>
      </c>
    </row>
    <row r="148" spans="1:13">
      <c r="A148" t="s">
        <v>785</v>
      </c>
      <c r="B148" t="s">
        <v>17</v>
      </c>
      <c r="C148">
        <v>156</v>
      </c>
      <c r="D148" t="s">
        <v>13</v>
      </c>
      <c r="E148" s="28">
        <v>45196</v>
      </c>
      <c r="F148">
        <v>81</v>
      </c>
      <c r="G148">
        <v>5</v>
      </c>
      <c r="H148">
        <v>2024</v>
      </c>
      <c r="I148" t="s">
        <v>1081</v>
      </c>
      <c r="J148" t="s">
        <v>1080</v>
      </c>
      <c r="K148">
        <v>5</v>
      </c>
      <c r="L148" t="s">
        <v>1057</v>
      </c>
      <c r="M148">
        <v>9</v>
      </c>
    </row>
    <row r="149" spans="1:13">
      <c r="A149" t="s">
        <v>787</v>
      </c>
      <c r="B149" t="s">
        <v>23</v>
      </c>
      <c r="C149">
        <v>135</v>
      </c>
      <c r="D149" t="s">
        <v>13</v>
      </c>
      <c r="E149" s="28">
        <v>45197</v>
      </c>
      <c r="F149">
        <v>92</v>
      </c>
      <c r="G149">
        <v>3.9</v>
      </c>
      <c r="H149">
        <v>2024</v>
      </c>
      <c r="I149" t="s">
        <v>1084</v>
      </c>
      <c r="J149" t="s">
        <v>1080</v>
      </c>
      <c r="K149">
        <v>4</v>
      </c>
      <c r="L149" t="s">
        <v>1057</v>
      </c>
      <c r="M149">
        <v>9</v>
      </c>
    </row>
    <row r="150" spans="1:13">
      <c r="A150" t="s">
        <v>789</v>
      </c>
      <c r="B150" t="s">
        <v>19</v>
      </c>
      <c r="C150">
        <v>64</v>
      </c>
      <c r="D150" t="s">
        <v>13</v>
      </c>
      <c r="E150" s="28">
        <v>45198</v>
      </c>
      <c r="F150">
        <v>112</v>
      </c>
      <c r="G150">
        <v>2</v>
      </c>
      <c r="H150">
        <v>2024</v>
      </c>
      <c r="I150" t="s">
        <v>1082</v>
      </c>
      <c r="J150" t="s">
        <v>1076</v>
      </c>
      <c r="K150">
        <v>2</v>
      </c>
      <c r="L150" t="s">
        <v>1057</v>
      </c>
      <c r="M150">
        <v>9</v>
      </c>
    </row>
    <row r="151" spans="1:13">
      <c r="A151" t="s">
        <v>794</v>
      </c>
      <c r="B151" t="s">
        <v>22</v>
      </c>
      <c r="C151">
        <v>93</v>
      </c>
      <c r="D151" t="s">
        <v>13</v>
      </c>
      <c r="E151" s="28">
        <v>45199</v>
      </c>
      <c r="F151">
        <v>170</v>
      </c>
      <c r="G151">
        <v>2.2000000000000002</v>
      </c>
      <c r="H151">
        <v>2024</v>
      </c>
      <c r="I151" t="s">
        <v>1077</v>
      </c>
      <c r="J151" t="s">
        <v>1076</v>
      </c>
      <c r="K151">
        <v>2</v>
      </c>
      <c r="L151" t="s">
        <v>1057</v>
      </c>
      <c r="M151">
        <v>9</v>
      </c>
    </row>
    <row r="152" spans="1:13">
      <c r="A152" t="s">
        <v>800</v>
      </c>
      <c r="B152" t="s">
        <v>8</v>
      </c>
      <c r="C152">
        <v>29</v>
      </c>
      <c r="D152" t="s">
        <v>13</v>
      </c>
      <c r="E152" s="28">
        <v>45199</v>
      </c>
      <c r="F152">
        <v>80</v>
      </c>
      <c r="G152">
        <v>4.8</v>
      </c>
      <c r="H152">
        <v>2024</v>
      </c>
      <c r="I152" t="s">
        <v>1077</v>
      </c>
      <c r="J152" t="s">
        <v>1085</v>
      </c>
      <c r="K152">
        <v>5</v>
      </c>
      <c r="L152" t="s">
        <v>1057</v>
      </c>
      <c r="M152">
        <v>9</v>
      </c>
    </row>
    <row r="153" spans="1:13">
      <c r="A153" t="s">
        <v>804</v>
      </c>
      <c r="B153" t="s">
        <v>14</v>
      </c>
      <c r="C153">
        <v>78</v>
      </c>
      <c r="D153" t="s">
        <v>13</v>
      </c>
      <c r="E153" s="28">
        <v>45200</v>
      </c>
      <c r="F153">
        <v>135</v>
      </c>
      <c r="G153">
        <v>4.0999999999999996</v>
      </c>
      <c r="H153">
        <v>2024</v>
      </c>
      <c r="I153" t="s">
        <v>1079</v>
      </c>
      <c r="J153" t="s">
        <v>1076</v>
      </c>
      <c r="K153">
        <v>4</v>
      </c>
      <c r="L153" t="s">
        <v>1058</v>
      </c>
      <c r="M153">
        <v>10</v>
      </c>
    </row>
    <row r="154" spans="1:13">
      <c r="A154" t="s">
        <v>815</v>
      </c>
      <c r="B154" t="s">
        <v>24</v>
      </c>
      <c r="C154">
        <v>78</v>
      </c>
      <c r="D154" t="s">
        <v>13</v>
      </c>
      <c r="E154" s="28">
        <v>45202</v>
      </c>
      <c r="F154">
        <v>84</v>
      </c>
      <c r="G154">
        <v>4.5999999999999996</v>
      </c>
      <c r="H154">
        <v>2024</v>
      </c>
      <c r="I154" t="s">
        <v>1075</v>
      </c>
      <c r="J154" t="s">
        <v>1076</v>
      </c>
      <c r="K154">
        <v>5</v>
      </c>
      <c r="L154" t="s">
        <v>1058</v>
      </c>
      <c r="M154">
        <v>10</v>
      </c>
    </row>
    <row r="155" spans="1:13">
      <c r="A155" t="s">
        <v>819</v>
      </c>
      <c r="B155" t="s">
        <v>16</v>
      </c>
      <c r="C155">
        <v>57</v>
      </c>
      <c r="D155" t="s">
        <v>13</v>
      </c>
      <c r="E155" s="28">
        <v>45203</v>
      </c>
      <c r="F155">
        <v>48</v>
      </c>
      <c r="G155">
        <v>4.5</v>
      </c>
      <c r="H155">
        <v>2024</v>
      </c>
      <c r="I155" t="s">
        <v>1081</v>
      </c>
      <c r="J155" t="s">
        <v>1078</v>
      </c>
      <c r="K155">
        <v>5</v>
      </c>
      <c r="L155" t="s">
        <v>1058</v>
      </c>
      <c r="M155">
        <v>10</v>
      </c>
    </row>
    <row r="156" spans="1:13">
      <c r="A156" t="s">
        <v>821</v>
      </c>
      <c r="B156" t="s">
        <v>14</v>
      </c>
      <c r="C156">
        <v>138</v>
      </c>
      <c r="D156" t="s">
        <v>13</v>
      </c>
      <c r="E156" s="28">
        <v>45204</v>
      </c>
      <c r="F156">
        <v>155</v>
      </c>
      <c r="G156">
        <v>2.7</v>
      </c>
      <c r="H156">
        <v>2024</v>
      </c>
      <c r="I156" t="s">
        <v>1084</v>
      </c>
      <c r="J156" t="s">
        <v>1080</v>
      </c>
      <c r="K156">
        <v>3</v>
      </c>
      <c r="L156" t="s">
        <v>1058</v>
      </c>
      <c r="M156">
        <v>10</v>
      </c>
    </row>
    <row r="157" spans="1:13">
      <c r="A157" t="s">
        <v>827</v>
      </c>
      <c r="B157" t="s">
        <v>15</v>
      </c>
      <c r="C157">
        <v>90</v>
      </c>
      <c r="D157" t="s">
        <v>13</v>
      </c>
      <c r="E157" s="28">
        <v>45205</v>
      </c>
      <c r="F157">
        <v>84</v>
      </c>
      <c r="G157">
        <v>3.9</v>
      </c>
      <c r="H157">
        <v>2024</v>
      </c>
      <c r="I157" t="s">
        <v>1082</v>
      </c>
      <c r="J157" t="s">
        <v>1076</v>
      </c>
      <c r="K157">
        <v>4</v>
      </c>
      <c r="L157" t="s">
        <v>1058</v>
      </c>
      <c r="M157">
        <v>10</v>
      </c>
    </row>
    <row r="158" spans="1:13">
      <c r="A158" t="s">
        <v>839</v>
      </c>
      <c r="B158" t="s">
        <v>8</v>
      </c>
      <c r="C158">
        <v>119</v>
      </c>
      <c r="D158" t="s">
        <v>13</v>
      </c>
      <c r="E158" s="28">
        <v>45209</v>
      </c>
      <c r="F158">
        <v>111</v>
      </c>
      <c r="G158">
        <v>3.9</v>
      </c>
      <c r="H158">
        <v>2024</v>
      </c>
      <c r="I158" t="s">
        <v>1075</v>
      </c>
      <c r="J158" t="s">
        <v>1076</v>
      </c>
      <c r="K158">
        <v>4</v>
      </c>
      <c r="L158" t="s">
        <v>1058</v>
      </c>
      <c r="M158">
        <v>10</v>
      </c>
    </row>
    <row r="159" spans="1:13">
      <c r="A159" t="s">
        <v>845</v>
      </c>
      <c r="B159" t="s">
        <v>21</v>
      </c>
      <c r="C159">
        <v>84</v>
      </c>
      <c r="D159" t="s">
        <v>13</v>
      </c>
      <c r="E159" s="28">
        <v>45210</v>
      </c>
      <c r="F159">
        <v>54</v>
      </c>
      <c r="G159">
        <v>3.3</v>
      </c>
      <c r="H159">
        <v>2024</v>
      </c>
      <c r="I159" t="s">
        <v>1081</v>
      </c>
      <c r="J159" t="s">
        <v>1076</v>
      </c>
      <c r="K159">
        <v>3</v>
      </c>
      <c r="L159" t="s">
        <v>1058</v>
      </c>
      <c r="M159">
        <v>10</v>
      </c>
    </row>
    <row r="160" spans="1:13">
      <c r="A160" t="s">
        <v>849</v>
      </c>
      <c r="B160" t="s">
        <v>23</v>
      </c>
      <c r="C160">
        <v>126</v>
      </c>
      <c r="D160" t="s">
        <v>13</v>
      </c>
      <c r="E160" s="28">
        <v>45211</v>
      </c>
      <c r="F160">
        <v>50</v>
      </c>
      <c r="G160">
        <v>4.8</v>
      </c>
      <c r="H160">
        <v>2024</v>
      </c>
      <c r="I160" t="s">
        <v>1084</v>
      </c>
      <c r="J160" t="s">
        <v>1080</v>
      </c>
      <c r="K160">
        <v>5</v>
      </c>
      <c r="L160" t="s">
        <v>1058</v>
      </c>
      <c r="M160">
        <v>10</v>
      </c>
    </row>
    <row r="161" spans="1:13">
      <c r="A161" t="s">
        <v>868</v>
      </c>
      <c r="B161" t="s">
        <v>23</v>
      </c>
      <c r="C161">
        <v>87</v>
      </c>
      <c r="D161" t="s">
        <v>13</v>
      </c>
      <c r="E161" s="28">
        <v>45215</v>
      </c>
      <c r="F161">
        <v>27</v>
      </c>
      <c r="G161">
        <v>4.2</v>
      </c>
      <c r="H161">
        <v>2024</v>
      </c>
      <c r="I161" t="s">
        <v>1083</v>
      </c>
      <c r="J161" t="s">
        <v>1076</v>
      </c>
      <c r="K161">
        <v>4</v>
      </c>
      <c r="L161" t="s">
        <v>1058</v>
      </c>
      <c r="M161">
        <v>10</v>
      </c>
    </row>
    <row r="162" spans="1:13">
      <c r="A162" t="s">
        <v>876</v>
      </c>
      <c r="B162" t="s">
        <v>24</v>
      </c>
      <c r="C162">
        <v>166</v>
      </c>
      <c r="D162" t="s">
        <v>13</v>
      </c>
      <c r="E162" s="28">
        <v>45218</v>
      </c>
      <c r="F162">
        <v>29</v>
      </c>
      <c r="G162">
        <v>4.3</v>
      </c>
      <c r="H162">
        <v>2024</v>
      </c>
      <c r="I162" t="s">
        <v>1084</v>
      </c>
      <c r="J162" t="s">
        <v>1080</v>
      </c>
      <c r="K162">
        <v>4</v>
      </c>
      <c r="L162" t="s">
        <v>1058</v>
      </c>
      <c r="M162">
        <v>10</v>
      </c>
    </row>
    <row r="163" spans="1:13">
      <c r="A163" t="s">
        <v>881</v>
      </c>
      <c r="B163" t="s">
        <v>19</v>
      </c>
      <c r="C163">
        <v>126</v>
      </c>
      <c r="D163" t="s">
        <v>13</v>
      </c>
      <c r="E163" s="28">
        <v>45219</v>
      </c>
      <c r="F163">
        <v>80</v>
      </c>
      <c r="G163">
        <v>4.7</v>
      </c>
      <c r="H163">
        <v>2024</v>
      </c>
      <c r="I163" t="s">
        <v>1082</v>
      </c>
      <c r="J163" t="s">
        <v>1080</v>
      </c>
      <c r="K163">
        <v>5</v>
      </c>
      <c r="L163" t="s">
        <v>1058</v>
      </c>
      <c r="M163">
        <v>10</v>
      </c>
    </row>
    <row r="164" spans="1:13">
      <c r="A164" t="s">
        <v>886</v>
      </c>
      <c r="B164" t="s">
        <v>5</v>
      </c>
      <c r="C164">
        <v>54</v>
      </c>
      <c r="D164" t="s">
        <v>13</v>
      </c>
      <c r="E164" s="28">
        <v>45221</v>
      </c>
      <c r="F164">
        <v>120</v>
      </c>
      <c r="G164">
        <v>4.7</v>
      </c>
      <c r="H164">
        <v>2024</v>
      </c>
      <c r="I164" t="s">
        <v>1079</v>
      </c>
      <c r="J164" t="s">
        <v>1078</v>
      </c>
      <c r="K164">
        <v>5</v>
      </c>
      <c r="L164" t="s">
        <v>1058</v>
      </c>
      <c r="M164">
        <v>10</v>
      </c>
    </row>
    <row r="165" spans="1:13">
      <c r="A165" t="s">
        <v>890</v>
      </c>
      <c r="B165" t="s">
        <v>24</v>
      </c>
      <c r="C165">
        <v>96</v>
      </c>
      <c r="D165" t="s">
        <v>13</v>
      </c>
      <c r="E165" s="28">
        <v>45222</v>
      </c>
      <c r="F165">
        <v>60</v>
      </c>
      <c r="G165">
        <v>4.5</v>
      </c>
      <c r="H165">
        <v>2024</v>
      </c>
      <c r="I165" t="s">
        <v>1083</v>
      </c>
      <c r="J165" t="s">
        <v>1076</v>
      </c>
      <c r="K165">
        <v>5</v>
      </c>
      <c r="L165" t="s">
        <v>1058</v>
      </c>
      <c r="M165">
        <v>10</v>
      </c>
    </row>
    <row r="166" spans="1:13">
      <c r="A166" t="s">
        <v>904</v>
      </c>
      <c r="B166" t="s">
        <v>14</v>
      </c>
      <c r="C166">
        <v>143</v>
      </c>
      <c r="D166" t="s">
        <v>13</v>
      </c>
      <c r="E166" s="28">
        <v>45227</v>
      </c>
      <c r="F166">
        <v>58</v>
      </c>
      <c r="G166">
        <v>4.3</v>
      </c>
      <c r="H166">
        <v>2024</v>
      </c>
      <c r="I166" t="s">
        <v>1077</v>
      </c>
      <c r="J166" t="s">
        <v>1080</v>
      </c>
      <c r="K166">
        <v>4</v>
      </c>
      <c r="L166" t="s">
        <v>1058</v>
      </c>
      <c r="M166">
        <v>10</v>
      </c>
    </row>
    <row r="167" spans="1:13">
      <c r="A167" t="s">
        <v>908</v>
      </c>
      <c r="B167" t="s">
        <v>21</v>
      </c>
      <c r="C167">
        <v>100</v>
      </c>
      <c r="D167" t="s">
        <v>13</v>
      </c>
      <c r="E167" s="28">
        <v>45227</v>
      </c>
      <c r="F167">
        <v>150</v>
      </c>
      <c r="G167">
        <v>2.6</v>
      </c>
      <c r="H167">
        <v>2024</v>
      </c>
      <c r="I167" t="s">
        <v>1077</v>
      </c>
      <c r="J167" t="s">
        <v>1076</v>
      </c>
      <c r="K167">
        <v>3</v>
      </c>
      <c r="L167" t="s">
        <v>1058</v>
      </c>
      <c r="M167">
        <v>10</v>
      </c>
    </row>
    <row r="168" spans="1:13">
      <c r="A168" t="s">
        <v>916</v>
      </c>
      <c r="B168" t="s">
        <v>23</v>
      </c>
      <c r="C168">
        <v>165</v>
      </c>
      <c r="D168" t="s">
        <v>13</v>
      </c>
      <c r="E168" s="28">
        <v>45231</v>
      </c>
      <c r="F168">
        <v>66</v>
      </c>
      <c r="G168">
        <v>4.8</v>
      </c>
      <c r="H168">
        <v>2024</v>
      </c>
      <c r="I168" t="s">
        <v>1081</v>
      </c>
      <c r="J168" t="s">
        <v>1080</v>
      </c>
      <c r="K168">
        <v>5</v>
      </c>
      <c r="L168" t="s">
        <v>1059</v>
      </c>
      <c r="M168">
        <v>11</v>
      </c>
    </row>
    <row r="169" spans="1:13">
      <c r="A169" t="s">
        <v>918</v>
      </c>
      <c r="B169" t="s">
        <v>21</v>
      </c>
      <c r="C169">
        <v>103</v>
      </c>
      <c r="D169" t="s">
        <v>13</v>
      </c>
      <c r="E169" s="28">
        <v>45232</v>
      </c>
      <c r="F169">
        <v>66</v>
      </c>
      <c r="G169">
        <v>4.4000000000000004</v>
      </c>
      <c r="H169">
        <v>2024</v>
      </c>
      <c r="I169" t="s">
        <v>1084</v>
      </c>
      <c r="J169" t="s">
        <v>1076</v>
      </c>
      <c r="K169">
        <v>4</v>
      </c>
      <c r="L169" t="s">
        <v>1059</v>
      </c>
      <c r="M169">
        <v>11</v>
      </c>
    </row>
    <row r="170" spans="1:13">
      <c r="A170" t="s">
        <v>923</v>
      </c>
      <c r="B170" t="s">
        <v>21</v>
      </c>
      <c r="C170">
        <v>105</v>
      </c>
      <c r="D170" t="s">
        <v>13</v>
      </c>
      <c r="E170" s="28">
        <v>45237</v>
      </c>
      <c r="F170">
        <v>112</v>
      </c>
      <c r="G170">
        <v>3.2</v>
      </c>
      <c r="H170">
        <v>2024</v>
      </c>
      <c r="I170" t="s">
        <v>1075</v>
      </c>
      <c r="J170" t="s">
        <v>1076</v>
      </c>
      <c r="K170">
        <v>3</v>
      </c>
      <c r="L170" t="s">
        <v>1059</v>
      </c>
      <c r="M170">
        <v>11</v>
      </c>
    </row>
    <row r="171" spans="1:13">
      <c r="A171" t="s">
        <v>929</v>
      </c>
      <c r="B171" t="s">
        <v>12</v>
      </c>
      <c r="C171">
        <v>108</v>
      </c>
      <c r="D171" t="s">
        <v>13</v>
      </c>
      <c r="E171" s="28">
        <v>45239</v>
      </c>
      <c r="F171">
        <v>130</v>
      </c>
      <c r="G171">
        <v>2.7</v>
      </c>
      <c r="H171">
        <v>2024</v>
      </c>
      <c r="I171" t="s">
        <v>1084</v>
      </c>
      <c r="J171" t="s">
        <v>1076</v>
      </c>
      <c r="K171">
        <v>3</v>
      </c>
      <c r="L171" t="s">
        <v>1059</v>
      </c>
      <c r="M171">
        <v>11</v>
      </c>
    </row>
    <row r="172" spans="1:13">
      <c r="A172" t="s">
        <v>932</v>
      </c>
      <c r="B172" t="s">
        <v>18</v>
      </c>
      <c r="C172">
        <v>89</v>
      </c>
      <c r="D172" t="s">
        <v>13</v>
      </c>
      <c r="E172" s="28">
        <v>45240</v>
      </c>
      <c r="F172">
        <v>88</v>
      </c>
      <c r="G172">
        <v>4.9000000000000004</v>
      </c>
      <c r="H172">
        <v>2024</v>
      </c>
      <c r="I172" t="s">
        <v>1082</v>
      </c>
      <c r="J172" t="s">
        <v>1076</v>
      </c>
      <c r="K172">
        <v>5</v>
      </c>
      <c r="L172" t="s">
        <v>1059</v>
      </c>
      <c r="M172">
        <v>11</v>
      </c>
    </row>
    <row r="173" spans="1:13">
      <c r="A173" t="s">
        <v>934</v>
      </c>
      <c r="B173" t="s">
        <v>19</v>
      </c>
      <c r="C173">
        <v>84</v>
      </c>
      <c r="D173" t="s">
        <v>13</v>
      </c>
      <c r="E173" s="28">
        <v>45241</v>
      </c>
      <c r="F173">
        <v>66</v>
      </c>
      <c r="G173">
        <v>4.7</v>
      </c>
      <c r="H173">
        <v>2024</v>
      </c>
      <c r="I173" t="s">
        <v>1077</v>
      </c>
      <c r="J173" t="s">
        <v>1076</v>
      </c>
      <c r="K173">
        <v>5</v>
      </c>
      <c r="L173" t="s">
        <v>1059</v>
      </c>
      <c r="M173">
        <v>11</v>
      </c>
    </row>
    <row r="174" spans="1:13">
      <c r="A174" t="s">
        <v>962</v>
      </c>
      <c r="B174" t="s">
        <v>15</v>
      </c>
      <c r="C174">
        <v>158</v>
      </c>
      <c r="D174" t="s">
        <v>13</v>
      </c>
      <c r="E174" s="28">
        <v>45254</v>
      </c>
      <c r="F174">
        <v>148</v>
      </c>
      <c r="G174">
        <v>4</v>
      </c>
      <c r="H174">
        <v>2024</v>
      </c>
      <c r="I174" t="s">
        <v>1082</v>
      </c>
      <c r="J174" t="s">
        <v>1080</v>
      </c>
      <c r="K174">
        <v>4</v>
      </c>
      <c r="L174" t="s">
        <v>1059</v>
      </c>
      <c r="M174">
        <v>11</v>
      </c>
    </row>
    <row r="175" spans="1:13">
      <c r="A175" t="s">
        <v>965</v>
      </c>
      <c r="B175" t="s">
        <v>8</v>
      </c>
      <c r="C175">
        <v>104</v>
      </c>
      <c r="D175" t="s">
        <v>13</v>
      </c>
      <c r="E175" s="28">
        <v>45256</v>
      </c>
      <c r="F175">
        <v>41</v>
      </c>
      <c r="G175">
        <v>4.7</v>
      </c>
      <c r="H175">
        <v>2024</v>
      </c>
      <c r="I175" t="s">
        <v>1079</v>
      </c>
      <c r="J175" t="s">
        <v>1076</v>
      </c>
      <c r="K175">
        <v>5</v>
      </c>
      <c r="L175" t="s">
        <v>1059</v>
      </c>
      <c r="M175">
        <v>11</v>
      </c>
    </row>
    <row r="176" spans="1:13">
      <c r="A176" t="s">
        <v>973</v>
      </c>
      <c r="B176" t="s">
        <v>12</v>
      </c>
      <c r="C176">
        <v>126</v>
      </c>
      <c r="D176" t="s">
        <v>13</v>
      </c>
      <c r="E176" s="28">
        <v>45261</v>
      </c>
      <c r="F176">
        <v>33</v>
      </c>
      <c r="G176">
        <v>4.8</v>
      </c>
      <c r="H176">
        <v>2024</v>
      </c>
      <c r="I176" t="s">
        <v>1082</v>
      </c>
      <c r="J176" t="s">
        <v>1080</v>
      </c>
      <c r="K176">
        <v>5</v>
      </c>
      <c r="L176" t="s">
        <v>1060</v>
      </c>
      <c r="M176">
        <v>12</v>
      </c>
    </row>
    <row r="177" spans="1:13">
      <c r="A177" t="s">
        <v>975</v>
      </c>
      <c r="B177" t="s">
        <v>12</v>
      </c>
      <c r="C177">
        <v>133</v>
      </c>
      <c r="D177" t="s">
        <v>13</v>
      </c>
      <c r="E177" s="28">
        <v>45261</v>
      </c>
      <c r="F177">
        <v>45</v>
      </c>
      <c r="G177">
        <v>2.6</v>
      </c>
      <c r="H177">
        <v>2024</v>
      </c>
      <c r="I177" t="s">
        <v>1082</v>
      </c>
      <c r="J177" t="s">
        <v>1080</v>
      </c>
      <c r="K177">
        <v>3</v>
      </c>
      <c r="L177" t="s">
        <v>1060</v>
      </c>
      <c r="M177">
        <v>12</v>
      </c>
    </row>
    <row r="178" spans="1:13">
      <c r="A178" t="s">
        <v>983</v>
      </c>
      <c r="B178" t="s">
        <v>18</v>
      </c>
      <c r="C178">
        <v>38</v>
      </c>
      <c r="D178" t="s">
        <v>13</v>
      </c>
      <c r="E178" s="28">
        <v>45265</v>
      </c>
      <c r="F178">
        <v>27</v>
      </c>
      <c r="G178">
        <v>3.1</v>
      </c>
      <c r="H178">
        <v>2024</v>
      </c>
      <c r="I178" t="s">
        <v>1075</v>
      </c>
      <c r="J178" t="s">
        <v>1078</v>
      </c>
      <c r="K178">
        <v>3</v>
      </c>
      <c r="L178" t="s">
        <v>1060</v>
      </c>
      <c r="M178">
        <v>12</v>
      </c>
    </row>
    <row r="179" spans="1:13">
      <c r="A179" t="s">
        <v>984</v>
      </c>
      <c r="B179" t="s">
        <v>14</v>
      </c>
      <c r="C179">
        <v>78</v>
      </c>
      <c r="D179" t="s">
        <v>13</v>
      </c>
      <c r="E179" s="28">
        <v>45267</v>
      </c>
      <c r="F179">
        <v>200</v>
      </c>
      <c r="G179">
        <v>2.4</v>
      </c>
      <c r="H179">
        <v>2024</v>
      </c>
      <c r="I179" t="s">
        <v>1084</v>
      </c>
      <c r="J179" t="s">
        <v>1076</v>
      </c>
      <c r="K179">
        <v>2</v>
      </c>
      <c r="L179" t="s">
        <v>1060</v>
      </c>
      <c r="M179">
        <v>12</v>
      </c>
    </row>
    <row r="180" spans="1:13">
      <c r="A180" t="s">
        <v>991</v>
      </c>
      <c r="B180" t="s">
        <v>7</v>
      </c>
      <c r="C180">
        <v>46</v>
      </c>
      <c r="D180" t="s">
        <v>13</v>
      </c>
      <c r="E180" s="28">
        <v>45274</v>
      </c>
      <c r="F180">
        <v>135</v>
      </c>
      <c r="G180">
        <v>4.2</v>
      </c>
      <c r="H180">
        <v>2024</v>
      </c>
      <c r="I180" t="s">
        <v>1084</v>
      </c>
      <c r="J180" t="s">
        <v>1078</v>
      </c>
      <c r="K180">
        <v>4</v>
      </c>
      <c r="L180" t="s">
        <v>1060</v>
      </c>
      <c r="M180">
        <v>12</v>
      </c>
    </row>
    <row r="181" spans="1:13">
      <c r="A181" t="s">
        <v>993</v>
      </c>
      <c r="B181" t="s">
        <v>15</v>
      </c>
      <c r="C181">
        <v>96</v>
      </c>
      <c r="D181" t="s">
        <v>13</v>
      </c>
      <c r="E181" s="28">
        <v>45275</v>
      </c>
      <c r="F181">
        <v>115</v>
      </c>
      <c r="G181">
        <v>4.9000000000000004</v>
      </c>
      <c r="H181">
        <v>2024</v>
      </c>
      <c r="I181" t="s">
        <v>1082</v>
      </c>
      <c r="J181" t="s">
        <v>1076</v>
      </c>
      <c r="K181">
        <v>5</v>
      </c>
      <c r="L181" t="s">
        <v>1060</v>
      </c>
      <c r="M181">
        <v>12</v>
      </c>
    </row>
    <row r="182" spans="1:13">
      <c r="A182" t="s">
        <v>1008</v>
      </c>
      <c r="B182" t="s">
        <v>18</v>
      </c>
      <c r="C182">
        <v>147</v>
      </c>
      <c r="D182" t="s">
        <v>13</v>
      </c>
      <c r="E182" s="28">
        <v>45276</v>
      </c>
      <c r="F182">
        <v>76</v>
      </c>
      <c r="G182">
        <v>4.7</v>
      </c>
      <c r="H182">
        <v>2024</v>
      </c>
      <c r="I182" t="s">
        <v>1077</v>
      </c>
      <c r="J182" t="s">
        <v>1080</v>
      </c>
      <c r="K182">
        <v>5</v>
      </c>
      <c r="L182" t="s">
        <v>1060</v>
      </c>
      <c r="M182">
        <v>12</v>
      </c>
    </row>
    <row r="183" spans="1:13">
      <c r="A183" t="s">
        <v>1009</v>
      </c>
      <c r="B183" t="s">
        <v>19</v>
      </c>
      <c r="C183">
        <v>126</v>
      </c>
      <c r="D183" t="s">
        <v>13</v>
      </c>
      <c r="E183" s="28">
        <v>45276</v>
      </c>
      <c r="F183">
        <v>185</v>
      </c>
      <c r="G183">
        <v>4.8</v>
      </c>
      <c r="H183">
        <v>2024</v>
      </c>
      <c r="I183" t="s">
        <v>1077</v>
      </c>
      <c r="J183" t="s">
        <v>1080</v>
      </c>
      <c r="K183">
        <v>5</v>
      </c>
      <c r="L183" t="s">
        <v>1060</v>
      </c>
      <c r="M183">
        <v>12</v>
      </c>
    </row>
    <row r="184" spans="1:13">
      <c r="A184" t="s">
        <v>1011</v>
      </c>
      <c r="B184" t="s">
        <v>14</v>
      </c>
      <c r="C184">
        <v>32</v>
      </c>
      <c r="D184" t="s">
        <v>13</v>
      </c>
      <c r="E184" s="28">
        <v>45277</v>
      </c>
      <c r="F184">
        <v>148</v>
      </c>
      <c r="G184">
        <v>4</v>
      </c>
      <c r="H184">
        <v>2024</v>
      </c>
      <c r="I184" t="s">
        <v>1079</v>
      </c>
      <c r="J184" t="s">
        <v>1078</v>
      </c>
      <c r="K184">
        <v>4</v>
      </c>
      <c r="L184" t="s">
        <v>1060</v>
      </c>
      <c r="M184">
        <v>12</v>
      </c>
    </row>
    <row r="185" spans="1:13">
      <c r="A185" t="s">
        <v>1014</v>
      </c>
      <c r="B185" t="s">
        <v>8</v>
      </c>
      <c r="C185">
        <v>93</v>
      </c>
      <c r="D185" t="s">
        <v>13</v>
      </c>
      <c r="E185" s="28">
        <v>45280</v>
      </c>
      <c r="F185">
        <v>38</v>
      </c>
      <c r="G185">
        <v>4.5</v>
      </c>
      <c r="H185">
        <v>2024</v>
      </c>
      <c r="I185" t="s">
        <v>1081</v>
      </c>
      <c r="J185" t="s">
        <v>1076</v>
      </c>
      <c r="K185">
        <v>5</v>
      </c>
      <c r="L185" t="s">
        <v>1060</v>
      </c>
      <c r="M185">
        <v>12</v>
      </c>
    </row>
    <row r="186" spans="1:13">
      <c r="A186" t="s">
        <v>1016</v>
      </c>
      <c r="B186" t="s">
        <v>5</v>
      </c>
      <c r="C186">
        <v>89</v>
      </c>
      <c r="D186" t="s">
        <v>13</v>
      </c>
      <c r="E186" s="28">
        <v>45284</v>
      </c>
      <c r="F186">
        <v>88</v>
      </c>
      <c r="G186">
        <v>2.8</v>
      </c>
      <c r="H186">
        <v>2024</v>
      </c>
      <c r="I186" t="s">
        <v>1079</v>
      </c>
      <c r="J186" t="s">
        <v>1076</v>
      </c>
      <c r="K186">
        <v>3</v>
      </c>
      <c r="L186" t="s">
        <v>1060</v>
      </c>
      <c r="M186">
        <v>12</v>
      </c>
    </row>
    <row r="187" spans="1:13">
      <c r="A187" t="s">
        <v>1022</v>
      </c>
      <c r="B187" t="s">
        <v>20</v>
      </c>
      <c r="C187">
        <v>106</v>
      </c>
      <c r="D187" t="s">
        <v>13</v>
      </c>
      <c r="E187" s="28">
        <v>45287</v>
      </c>
      <c r="F187">
        <v>46</v>
      </c>
      <c r="G187">
        <v>4.5999999999999996</v>
      </c>
      <c r="H187">
        <v>2024</v>
      </c>
      <c r="I187" t="s">
        <v>1081</v>
      </c>
      <c r="J187" t="s">
        <v>1076</v>
      </c>
      <c r="K187">
        <v>5</v>
      </c>
      <c r="L187" t="s">
        <v>1060</v>
      </c>
      <c r="M187">
        <v>12</v>
      </c>
    </row>
    <row r="188" spans="1:13">
      <c r="A188" t="s">
        <v>1029</v>
      </c>
      <c r="B188" t="s">
        <v>7</v>
      </c>
      <c r="C188">
        <v>95</v>
      </c>
      <c r="D188" t="s">
        <v>13</v>
      </c>
      <c r="E188" s="28">
        <v>45289</v>
      </c>
      <c r="F188">
        <v>50</v>
      </c>
      <c r="G188">
        <v>2.9</v>
      </c>
      <c r="H188">
        <v>2024</v>
      </c>
      <c r="I188" t="s">
        <v>1082</v>
      </c>
      <c r="J188" t="s">
        <v>1076</v>
      </c>
      <c r="K188">
        <v>3</v>
      </c>
      <c r="L188" t="s">
        <v>1060</v>
      </c>
      <c r="M188">
        <v>12</v>
      </c>
    </row>
    <row r="189" spans="1:13">
      <c r="A189" t="s">
        <v>1032</v>
      </c>
      <c r="B189" t="s">
        <v>15</v>
      </c>
      <c r="C189">
        <v>127</v>
      </c>
      <c r="D189" t="s">
        <v>13</v>
      </c>
      <c r="E189" s="28">
        <v>45290</v>
      </c>
      <c r="F189">
        <v>215</v>
      </c>
      <c r="G189">
        <v>3.8</v>
      </c>
      <c r="H189">
        <v>2024</v>
      </c>
      <c r="I189" t="s">
        <v>1077</v>
      </c>
      <c r="J189" t="s">
        <v>1080</v>
      </c>
      <c r="K189">
        <v>4</v>
      </c>
      <c r="L189" t="s">
        <v>1060</v>
      </c>
      <c r="M189">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145B3-97C7-4EA8-A256-972064F76B4C}">
  <dimension ref="A3:K98"/>
  <sheetViews>
    <sheetView topLeftCell="A76" workbookViewId="0">
      <selection activeCell="H18" sqref="H18"/>
    </sheetView>
  </sheetViews>
  <sheetFormatPr defaultRowHeight="13.8"/>
  <cols>
    <col min="1" max="1" width="9.8984375" bestFit="1" customWidth="1"/>
    <col min="2" max="2" width="13.09765625" bestFit="1" customWidth="1"/>
    <col min="3" max="3" width="19.59765625" bestFit="1" customWidth="1"/>
    <col min="4" max="4" width="10.8984375" bestFit="1" customWidth="1"/>
    <col min="5" max="5" width="7.09765625" bestFit="1" customWidth="1"/>
    <col min="6" max="6" width="6.3984375" bestFit="1" customWidth="1"/>
    <col min="7" max="7" width="13.09765625" bestFit="1" customWidth="1"/>
    <col min="8" max="8" width="19.59765625" bestFit="1" customWidth="1"/>
    <col min="9" max="9" width="11" bestFit="1" customWidth="1"/>
    <col min="11" max="11" width="11.5" customWidth="1"/>
  </cols>
  <sheetData>
    <row r="3" spans="1:9">
      <c r="A3" t="s">
        <v>1042</v>
      </c>
      <c r="B3" t="s">
        <v>1043</v>
      </c>
      <c r="C3" t="s">
        <v>1044</v>
      </c>
      <c r="D3" t="s">
        <v>1045</v>
      </c>
      <c r="E3" t="s">
        <v>1046</v>
      </c>
    </row>
    <row r="4" spans="1:9">
      <c r="A4" s="21">
        <v>1000</v>
      </c>
      <c r="B4" s="22">
        <v>96623</v>
      </c>
      <c r="C4" s="21">
        <v>89850</v>
      </c>
      <c r="D4" s="23">
        <v>3.8854000000000033</v>
      </c>
      <c r="E4" s="24">
        <v>307</v>
      </c>
    </row>
    <row r="6" spans="1:9">
      <c r="H6" t="s">
        <v>1097</v>
      </c>
    </row>
    <row r="7" spans="1:9">
      <c r="H7" s="37">
        <f>A14/A4</f>
        <v>0.2</v>
      </c>
    </row>
    <row r="9" spans="1:9">
      <c r="H9" t="s">
        <v>1098</v>
      </c>
      <c r="I9">
        <f>_xlfn.XLOOKUP(B55,G42:G46,H42:H46)</f>
        <v>200</v>
      </c>
    </row>
    <row r="10" spans="1:9">
      <c r="H10" t="s">
        <v>1099</v>
      </c>
      <c r="I10">
        <f>_xlfn.XLOOKUP(B55,G42:G46,I42:I46)</f>
        <v>20104</v>
      </c>
    </row>
    <row r="11" spans="1:9">
      <c r="H11" t="s">
        <v>1100</v>
      </c>
      <c r="I11">
        <f>_xlfn.RANK.AVG(I9,H42:H46)</f>
        <v>3</v>
      </c>
    </row>
    <row r="12" spans="1:9">
      <c r="H12" t="s">
        <v>1101</v>
      </c>
      <c r="I12">
        <f>_xlfn.RANK.AVG(I10,I42:I46)</f>
        <v>3</v>
      </c>
    </row>
    <row r="13" spans="1:9">
      <c r="A13" t="s">
        <v>1042</v>
      </c>
      <c r="B13" t="s">
        <v>1043</v>
      </c>
      <c r="C13" t="s">
        <v>1044</v>
      </c>
      <c r="D13" t="s">
        <v>1045</v>
      </c>
      <c r="E13" t="s">
        <v>1046</v>
      </c>
    </row>
    <row r="14" spans="1:9">
      <c r="A14" s="21">
        <v>200</v>
      </c>
      <c r="B14" s="22">
        <v>20104</v>
      </c>
      <c r="C14" s="21">
        <v>18209</v>
      </c>
      <c r="D14" s="23">
        <v>3.8824999999999998</v>
      </c>
      <c r="E14" s="24">
        <v>51</v>
      </c>
    </row>
    <row r="16" spans="1:9">
      <c r="H16" t="str">
        <f>"% of Calls : "&amp;TEXT(H7,"0%")</f>
        <v>% of Calls : 20%</v>
      </c>
    </row>
    <row r="17" spans="2:8">
      <c r="H17" t="str">
        <f>IF(COUNT(B55:B60)&gt;1,"","Call rank : "&amp;I11)</f>
        <v>Call rank : 3</v>
      </c>
    </row>
    <row r="18" spans="2:8">
      <c r="H18" t="str">
        <f>IF(COUNT(B55:B62)&gt;1,"","Amount Rank : "&amp;I12)</f>
        <v>Amount Rank : 3</v>
      </c>
    </row>
    <row r="23" spans="2:8">
      <c r="B23" s="26" t="s">
        <v>1047</v>
      </c>
      <c r="C23" t="s">
        <v>1042</v>
      </c>
      <c r="D23" t="s">
        <v>1061</v>
      </c>
    </row>
    <row r="24" spans="2:8">
      <c r="B24" s="27" t="s">
        <v>1049</v>
      </c>
      <c r="C24" s="21">
        <v>21</v>
      </c>
      <c r="D24" s="21">
        <v>21</v>
      </c>
    </row>
    <row r="25" spans="2:8">
      <c r="B25" s="27" t="s">
        <v>1050</v>
      </c>
      <c r="C25" s="21">
        <v>18</v>
      </c>
      <c r="D25" s="21">
        <v>18</v>
      </c>
    </row>
    <row r="26" spans="2:8">
      <c r="B26" s="27" t="s">
        <v>1051</v>
      </c>
      <c r="C26" s="21">
        <v>31</v>
      </c>
      <c r="D26" s="21">
        <v>31</v>
      </c>
    </row>
    <row r="27" spans="2:8">
      <c r="B27" s="27" t="s">
        <v>1052</v>
      </c>
      <c r="C27" s="21">
        <v>20</v>
      </c>
      <c r="D27" s="21">
        <v>20</v>
      </c>
    </row>
    <row r="28" spans="2:8">
      <c r="B28" s="27" t="s">
        <v>1053</v>
      </c>
      <c r="C28" s="21">
        <v>8</v>
      </c>
      <c r="D28" s="21">
        <v>8</v>
      </c>
      <c r="G28" s="26" t="s">
        <v>1047</v>
      </c>
      <c r="H28" t="s">
        <v>1087</v>
      </c>
    </row>
    <row r="29" spans="2:8">
      <c r="B29" s="27" t="s">
        <v>1054</v>
      </c>
      <c r="C29" s="21">
        <v>12</v>
      </c>
      <c r="D29" s="21">
        <v>12</v>
      </c>
      <c r="G29" s="27" t="s">
        <v>1079</v>
      </c>
      <c r="H29">
        <v>27</v>
      </c>
    </row>
    <row r="30" spans="2:8">
      <c r="B30" s="27" t="s">
        <v>1055</v>
      </c>
      <c r="C30" s="21">
        <v>12</v>
      </c>
      <c r="D30" s="21">
        <v>12</v>
      </c>
      <c r="G30" s="27" t="s">
        <v>1083</v>
      </c>
      <c r="H30">
        <v>22</v>
      </c>
    </row>
    <row r="31" spans="2:8">
      <c r="B31" s="27" t="s">
        <v>1056</v>
      </c>
      <c r="C31" s="21">
        <v>7</v>
      </c>
      <c r="D31" s="21">
        <v>7</v>
      </c>
      <c r="G31" s="27" t="s">
        <v>1075</v>
      </c>
      <c r="H31">
        <v>27</v>
      </c>
    </row>
    <row r="32" spans="2:8">
      <c r="B32" s="27" t="s">
        <v>1057</v>
      </c>
      <c r="C32" s="21">
        <v>20</v>
      </c>
      <c r="D32" s="21">
        <v>20</v>
      </c>
      <c r="G32" s="27" t="s">
        <v>1081</v>
      </c>
      <c r="H32">
        <v>27</v>
      </c>
    </row>
    <row r="33" spans="2:11">
      <c r="B33" s="27" t="s">
        <v>1058</v>
      </c>
      <c r="C33" s="21">
        <v>24</v>
      </c>
      <c r="D33" s="21">
        <v>24</v>
      </c>
      <c r="G33" s="27" t="s">
        <v>1084</v>
      </c>
      <c r="H33">
        <v>27</v>
      </c>
    </row>
    <row r="34" spans="2:11">
      <c r="B34" s="27" t="s">
        <v>1059</v>
      </c>
      <c r="C34" s="21">
        <v>12</v>
      </c>
      <c r="D34" s="21">
        <v>12</v>
      </c>
      <c r="G34" s="27" t="s">
        <v>1082</v>
      </c>
      <c r="H34">
        <v>32</v>
      </c>
    </row>
    <row r="35" spans="2:11">
      <c r="B35" s="27" t="s">
        <v>1060</v>
      </c>
      <c r="C35" s="21">
        <v>15</v>
      </c>
      <c r="D35" s="21">
        <v>15</v>
      </c>
      <c r="G35" s="27" t="s">
        <v>1077</v>
      </c>
      <c r="H35">
        <v>38</v>
      </c>
    </row>
    <row r="36" spans="2:11">
      <c r="B36" s="27" t="s">
        <v>1048</v>
      </c>
      <c r="C36" s="21">
        <v>200</v>
      </c>
      <c r="D36" s="21">
        <v>200</v>
      </c>
      <c r="G36" s="27" t="s">
        <v>1048</v>
      </c>
      <c r="H36">
        <v>200</v>
      </c>
    </row>
    <row r="38" spans="2:11">
      <c r="I38" t="s">
        <v>1094</v>
      </c>
    </row>
    <row r="39" spans="2:11">
      <c r="I39" t="str">
        <f>B55</f>
        <v>R05</v>
      </c>
    </row>
    <row r="40" spans="2:11">
      <c r="G40" t="s">
        <v>1088</v>
      </c>
    </row>
    <row r="41" spans="2:11">
      <c r="B41" s="26" t="s">
        <v>1047</v>
      </c>
      <c r="C41" t="s">
        <v>1042</v>
      </c>
      <c r="D41" t="s">
        <v>1043</v>
      </c>
      <c r="G41" t="s">
        <v>1089</v>
      </c>
      <c r="H41" t="s">
        <v>1090</v>
      </c>
      <c r="I41" t="s">
        <v>1091</v>
      </c>
      <c r="J41" t="s">
        <v>1092</v>
      </c>
      <c r="K41" t="s">
        <v>1093</v>
      </c>
    </row>
    <row r="42" spans="2:11">
      <c r="B42" s="27" t="s">
        <v>11</v>
      </c>
      <c r="C42" s="21">
        <v>189</v>
      </c>
      <c r="D42" s="22">
        <v>18415</v>
      </c>
      <c r="G42" t="str">
        <f>B42</f>
        <v>R01</v>
      </c>
      <c r="H42">
        <f t="shared" ref="H42:I47" si="0">C42</f>
        <v>189</v>
      </c>
      <c r="I42" s="29">
        <f t="shared" si="0"/>
        <v>18415</v>
      </c>
      <c r="J42" t="e">
        <f>IF(G42=$B$55,H42,NA())</f>
        <v>#N/A</v>
      </c>
      <c r="K42" t="e">
        <f>IF($B$55=G42,I42,NA())</f>
        <v>#N/A</v>
      </c>
    </row>
    <row r="43" spans="2:11">
      <c r="B43" s="27" t="s">
        <v>9</v>
      </c>
      <c r="C43" s="21">
        <v>218</v>
      </c>
      <c r="D43" s="22">
        <v>20581</v>
      </c>
      <c r="G43" t="str">
        <f t="shared" ref="G43:G46" si="1">B43</f>
        <v>R02</v>
      </c>
      <c r="H43">
        <f t="shared" si="0"/>
        <v>218</v>
      </c>
      <c r="I43" s="29">
        <f t="shared" si="0"/>
        <v>20581</v>
      </c>
      <c r="J43" t="e">
        <f t="shared" ref="J43:J47" si="2">IF(G43=$B$55,H43,NA())</f>
        <v>#N/A</v>
      </c>
      <c r="K43" t="e">
        <f t="shared" ref="K43:K47" si="3">IF($B$55=G43,I43,NA())</f>
        <v>#N/A</v>
      </c>
    </row>
    <row r="44" spans="2:11">
      <c r="B44" s="27" t="s">
        <v>6</v>
      </c>
      <c r="C44" s="21">
        <v>207</v>
      </c>
      <c r="D44" s="22">
        <v>20872</v>
      </c>
      <c r="G44" t="str">
        <f t="shared" si="1"/>
        <v>R03</v>
      </c>
      <c r="H44">
        <f t="shared" si="0"/>
        <v>207</v>
      </c>
      <c r="I44" s="29">
        <f t="shared" si="0"/>
        <v>20872</v>
      </c>
      <c r="J44" t="e">
        <f t="shared" si="2"/>
        <v>#N/A</v>
      </c>
      <c r="K44" t="e">
        <f t="shared" si="3"/>
        <v>#N/A</v>
      </c>
    </row>
    <row r="45" spans="2:11">
      <c r="B45" s="27" t="s">
        <v>13</v>
      </c>
      <c r="C45" s="21">
        <v>186</v>
      </c>
      <c r="D45" s="22">
        <v>16651</v>
      </c>
      <c r="G45" t="str">
        <f t="shared" si="1"/>
        <v>R04</v>
      </c>
      <c r="H45">
        <f t="shared" si="0"/>
        <v>186</v>
      </c>
      <c r="I45" s="29">
        <f t="shared" si="0"/>
        <v>16651</v>
      </c>
      <c r="J45" t="e">
        <f t="shared" si="2"/>
        <v>#N/A</v>
      </c>
      <c r="K45" t="e">
        <f t="shared" si="3"/>
        <v>#N/A</v>
      </c>
    </row>
    <row r="46" spans="2:11">
      <c r="B46" s="27" t="s">
        <v>10</v>
      </c>
      <c r="C46" s="21">
        <v>200</v>
      </c>
      <c r="D46" s="22">
        <v>20104</v>
      </c>
      <c r="G46" t="str">
        <f t="shared" si="1"/>
        <v>R05</v>
      </c>
      <c r="H46">
        <f t="shared" si="0"/>
        <v>200</v>
      </c>
      <c r="I46" s="29">
        <f t="shared" si="0"/>
        <v>20104</v>
      </c>
      <c r="J46">
        <f t="shared" si="2"/>
        <v>200</v>
      </c>
      <c r="K46">
        <f t="shared" si="3"/>
        <v>20104</v>
      </c>
    </row>
    <row r="47" spans="2:11">
      <c r="B47" s="27" t="s">
        <v>1048</v>
      </c>
      <c r="C47" s="21">
        <v>1000</v>
      </c>
      <c r="D47" s="22">
        <v>96623</v>
      </c>
      <c r="G47" t="str">
        <f t="shared" ref="G47" si="4">B47</f>
        <v>Grand Total</v>
      </c>
      <c r="H47">
        <f t="shared" si="0"/>
        <v>1000</v>
      </c>
      <c r="I47" s="29">
        <f t="shared" si="0"/>
        <v>96623</v>
      </c>
      <c r="J47" t="e">
        <f t="shared" si="2"/>
        <v>#N/A</v>
      </c>
      <c r="K47" t="e">
        <f t="shared" si="3"/>
        <v>#N/A</v>
      </c>
    </row>
    <row r="54" spans="2:9">
      <c r="B54" s="26" t="s">
        <v>1047</v>
      </c>
      <c r="D54">
        <f>Assets!F3</f>
        <v>0</v>
      </c>
    </row>
    <row r="55" spans="2:9">
      <c r="B55" s="27" t="s">
        <v>10</v>
      </c>
    </row>
    <row r="56" spans="2:9">
      <c r="B56" s="27" t="s">
        <v>1048</v>
      </c>
    </row>
    <row r="60" spans="2:9">
      <c r="F60" s="26" t="s">
        <v>1087</v>
      </c>
      <c r="G60" s="26" t="s">
        <v>1095</v>
      </c>
    </row>
    <row r="61" spans="2:9">
      <c r="F61" s="26" t="s">
        <v>1047</v>
      </c>
      <c r="G61" t="s">
        <v>999</v>
      </c>
      <c r="H61" t="s">
        <v>998</v>
      </c>
      <c r="I61" t="s">
        <v>1048</v>
      </c>
    </row>
    <row r="62" spans="2:9">
      <c r="F62" s="27" t="s">
        <v>1002</v>
      </c>
      <c r="G62">
        <v>144</v>
      </c>
      <c r="H62">
        <v>132</v>
      </c>
      <c r="I62">
        <v>276</v>
      </c>
    </row>
    <row r="63" spans="2:9">
      <c r="F63" s="27" t="s">
        <v>1001</v>
      </c>
      <c r="G63">
        <v>326</v>
      </c>
      <c r="H63">
        <v>63</v>
      </c>
      <c r="I63">
        <v>389</v>
      </c>
    </row>
    <row r="64" spans="2:9">
      <c r="F64" s="27" t="s">
        <v>1000</v>
      </c>
      <c r="G64">
        <v>129</v>
      </c>
      <c r="H64">
        <v>206</v>
      </c>
      <c r="I64">
        <v>335</v>
      </c>
    </row>
    <row r="65" spans="2:9">
      <c r="F65" s="27" t="s">
        <v>1048</v>
      </c>
      <c r="G65">
        <v>599</v>
      </c>
      <c r="H65">
        <v>401</v>
      </c>
      <c r="I65">
        <v>1000</v>
      </c>
    </row>
    <row r="70" spans="2:9">
      <c r="B70" s="26" t="s">
        <v>1047</v>
      </c>
      <c r="C70" t="s">
        <v>1087</v>
      </c>
    </row>
    <row r="71" spans="2:9">
      <c r="B71" s="27">
        <v>2</v>
      </c>
      <c r="C71">
        <v>10</v>
      </c>
    </row>
    <row r="72" spans="2:9">
      <c r="B72" s="27">
        <v>3</v>
      </c>
      <c r="C72">
        <v>44</v>
      </c>
    </row>
    <row r="73" spans="2:9">
      <c r="B73" s="27">
        <v>4</v>
      </c>
      <c r="C73">
        <v>95</v>
      </c>
    </row>
    <row r="74" spans="2:9">
      <c r="B74" s="27">
        <v>5</v>
      </c>
      <c r="C74">
        <v>51</v>
      </c>
    </row>
    <row r="75" spans="2:9">
      <c r="B75" s="27" t="s">
        <v>1048</v>
      </c>
      <c r="C75">
        <v>200</v>
      </c>
    </row>
    <row r="79" spans="2:9">
      <c r="B79" s="26" t="s">
        <v>1043</v>
      </c>
      <c r="C79" s="26" t="s">
        <v>1095</v>
      </c>
    </row>
    <row r="80" spans="2:9">
      <c r="B80" s="26" t="s">
        <v>1047</v>
      </c>
      <c r="C80" t="s">
        <v>11</v>
      </c>
      <c r="D80" t="s">
        <v>9</v>
      </c>
      <c r="E80" t="s">
        <v>6</v>
      </c>
      <c r="F80" t="s">
        <v>13</v>
      </c>
      <c r="G80" t="s">
        <v>10</v>
      </c>
      <c r="H80" t="s">
        <v>1048</v>
      </c>
    </row>
    <row r="81" spans="2:8">
      <c r="B81" s="27" t="s">
        <v>1002</v>
      </c>
    </row>
    <row r="82" spans="2:8">
      <c r="B82" s="30" t="s">
        <v>20</v>
      </c>
      <c r="C82" s="22">
        <v>891</v>
      </c>
      <c r="D82" s="22">
        <v>1332</v>
      </c>
      <c r="E82" s="22">
        <v>1282</v>
      </c>
      <c r="F82" s="22">
        <v>739</v>
      </c>
      <c r="G82" s="22">
        <v>560</v>
      </c>
      <c r="H82" s="22">
        <v>4804</v>
      </c>
    </row>
    <row r="83" spans="2:8">
      <c r="B83" s="30" t="s">
        <v>12</v>
      </c>
      <c r="C83" s="22">
        <v>1991</v>
      </c>
      <c r="D83" s="22">
        <v>1886</v>
      </c>
      <c r="E83" s="22">
        <v>1206</v>
      </c>
      <c r="F83" s="22">
        <v>884</v>
      </c>
      <c r="G83" s="22">
        <v>1722</v>
      </c>
      <c r="H83" s="22">
        <v>7689</v>
      </c>
    </row>
    <row r="84" spans="2:8">
      <c r="B84" s="30" t="s">
        <v>8</v>
      </c>
      <c r="C84" s="22">
        <v>1163</v>
      </c>
      <c r="D84" s="22">
        <v>1180</v>
      </c>
      <c r="E84" s="22">
        <v>1616</v>
      </c>
      <c r="F84" s="22">
        <v>1043</v>
      </c>
      <c r="G84" s="22">
        <v>1747</v>
      </c>
      <c r="H84" s="22">
        <v>6749</v>
      </c>
    </row>
    <row r="85" spans="2:8">
      <c r="B85" s="30" t="s">
        <v>16</v>
      </c>
      <c r="C85" s="22">
        <v>1438</v>
      </c>
      <c r="D85" s="22">
        <v>1616</v>
      </c>
      <c r="E85" s="22">
        <v>866</v>
      </c>
      <c r="F85" s="22">
        <v>829</v>
      </c>
      <c r="G85" s="22">
        <v>2070</v>
      </c>
      <c r="H85" s="22">
        <v>6819</v>
      </c>
    </row>
    <row r="86" spans="2:8">
      <c r="B86" s="27" t="s">
        <v>1001</v>
      </c>
    </row>
    <row r="87" spans="2:8">
      <c r="B87" s="30" t="s">
        <v>24</v>
      </c>
      <c r="C87" s="22">
        <v>1233</v>
      </c>
      <c r="D87" s="22">
        <v>223</v>
      </c>
      <c r="E87" s="22">
        <v>1680</v>
      </c>
      <c r="F87" s="22">
        <v>990</v>
      </c>
      <c r="G87" s="22">
        <v>1508</v>
      </c>
      <c r="H87" s="22">
        <v>5634</v>
      </c>
    </row>
    <row r="88" spans="2:8">
      <c r="B88" s="30" t="s">
        <v>15</v>
      </c>
      <c r="C88" s="22">
        <v>1598</v>
      </c>
      <c r="D88" s="22">
        <v>1907</v>
      </c>
      <c r="E88" s="22">
        <v>869</v>
      </c>
      <c r="F88" s="22">
        <v>1426</v>
      </c>
      <c r="G88" s="22">
        <v>1416</v>
      </c>
      <c r="H88" s="22">
        <v>7216</v>
      </c>
    </row>
    <row r="89" spans="2:8">
      <c r="B89" s="30" t="s">
        <v>5</v>
      </c>
      <c r="C89" s="22">
        <v>900</v>
      </c>
      <c r="D89" s="22">
        <v>1016</v>
      </c>
      <c r="E89" s="22">
        <v>960</v>
      </c>
      <c r="F89" s="22">
        <v>940</v>
      </c>
      <c r="G89" s="22">
        <v>1193</v>
      </c>
      <c r="H89" s="22">
        <v>5009</v>
      </c>
    </row>
    <row r="90" spans="2:8">
      <c r="B90" s="30" t="s">
        <v>18</v>
      </c>
      <c r="C90" s="22">
        <v>900</v>
      </c>
      <c r="D90" s="22">
        <v>1470</v>
      </c>
      <c r="E90" s="22">
        <v>1617</v>
      </c>
      <c r="F90" s="22">
        <v>1314</v>
      </c>
      <c r="G90" s="22">
        <v>941</v>
      </c>
      <c r="H90" s="22">
        <v>6242</v>
      </c>
    </row>
    <row r="91" spans="2:8">
      <c r="B91" s="30" t="s">
        <v>14</v>
      </c>
      <c r="C91" s="22">
        <v>1255</v>
      </c>
      <c r="D91" s="22">
        <v>516</v>
      </c>
      <c r="E91" s="22">
        <v>1874</v>
      </c>
      <c r="F91" s="22">
        <v>1863</v>
      </c>
      <c r="G91" s="22">
        <v>1722</v>
      </c>
      <c r="H91" s="22">
        <v>7230</v>
      </c>
    </row>
    <row r="92" spans="2:8">
      <c r="B92" s="30" t="s">
        <v>19</v>
      </c>
      <c r="C92" s="22">
        <v>1138</v>
      </c>
      <c r="D92" s="22">
        <v>1898</v>
      </c>
      <c r="E92" s="22">
        <v>1482</v>
      </c>
      <c r="F92" s="22">
        <v>846</v>
      </c>
      <c r="G92" s="22">
        <v>1154</v>
      </c>
      <c r="H92" s="22">
        <v>6518</v>
      </c>
    </row>
    <row r="93" spans="2:8">
      <c r="B93" s="27" t="s">
        <v>1000</v>
      </c>
    </row>
    <row r="94" spans="2:8">
      <c r="B94" s="30" t="s">
        <v>17</v>
      </c>
      <c r="C94" s="22">
        <v>1655</v>
      </c>
      <c r="D94" s="22">
        <v>805</v>
      </c>
      <c r="E94" s="22">
        <v>2263</v>
      </c>
      <c r="F94" s="22">
        <v>987</v>
      </c>
      <c r="G94" s="22">
        <v>1075</v>
      </c>
      <c r="H94" s="22">
        <v>6785</v>
      </c>
    </row>
    <row r="95" spans="2:8">
      <c r="B95" s="30" t="s">
        <v>23</v>
      </c>
      <c r="C95" s="22">
        <v>1104</v>
      </c>
      <c r="D95" s="22">
        <v>2280</v>
      </c>
      <c r="E95" s="22">
        <v>1445</v>
      </c>
      <c r="F95" s="22">
        <v>1722</v>
      </c>
      <c r="G95" s="22">
        <v>1196</v>
      </c>
      <c r="H95" s="22">
        <v>7747</v>
      </c>
    </row>
    <row r="96" spans="2:8">
      <c r="B96" s="30" t="s">
        <v>7</v>
      </c>
      <c r="C96" s="22">
        <v>372</v>
      </c>
      <c r="D96" s="22">
        <v>1818</v>
      </c>
      <c r="E96" s="22">
        <v>1346</v>
      </c>
      <c r="F96" s="22">
        <v>1156</v>
      </c>
      <c r="G96" s="22">
        <v>1484</v>
      </c>
      <c r="H96" s="22">
        <v>6176</v>
      </c>
    </row>
    <row r="97" spans="2:8">
      <c r="B97" s="30" t="s">
        <v>22</v>
      </c>
      <c r="C97" s="22">
        <v>1415</v>
      </c>
      <c r="D97" s="22">
        <v>1271</v>
      </c>
      <c r="E97" s="22">
        <v>1214</v>
      </c>
      <c r="F97" s="22">
        <v>1135</v>
      </c>
      <c r="G97" s="22">
        <v>1566</v>
      </c>
      <c r="H97" s="22">
        <v>6601</v>
      </c>
    </row>
    <row r="98" spans="2:8">
      <c r="B98" s="30" t="s">
        <v>21</v>
      </c>
      <c r="C98" s="22">
        <v>1362</v>
      </c>
      <c r="D98" s="22">
        <v>1363</v>
      </c>
      <c r="E98" s="22">
        <v>1152</v>
      </c>
      <c r="F98" s="22">
        <v>777</v>
      </c>
      <c r="G98" s="22">
        <v>750</v>
      </c>
      <c r="H98" s="22">
        <v>5404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J1" zoomScale="118" zoomScaleNormal="115" workbookViewId="0">
      <selection activeCell="F6" sqref="F6"/>
    </sheetView>
  </sheetViews>
  <sheetFormatPr defaultRowHeight="13.8"/>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c r="B1" s="5" t="s">
        <v>1003</v>
      </c>
    </row>
    <row r="2" spans="2:20">
      <c r="R2" s="1"/>
    </row>
    <row r="3" spans="2:20">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64" zoomScaleNormal="115" workbookViewId="0">
      <selection activeCell="F3" sqref="F3"/>
    </sheetView>
  </sheetViews>
  <sheetFormatPr defaultRowHeight="13.8"/>
  <cols>
    <col min="5" max="5" width="10.8984375" customWidth="1"/>
    <col min="6" max="6" width="18.5" customWidth="1"/>
    <col min="12" max="12" width="8.796875" customWidth="1"/>
  </cols>
  <sheetData>
    <row r="2" spans="5:6">
      <c r="E2" t="s">
        <v>1040</v>
      </c>
      <c r="F2" t="s">
        <v>1041</v>
      </c>
    </row>
    <row r="3" spans="5:6" ht="56.4" customHeight="1">
      <c r="E3" t="s">
        <v>11</v>
      </c>
    </row>
    <row r="4" spans="5:6" ht="25.5" customHeight="1">
      <c r="E4" t="s">
        <v>9</v>
      </c>
    </row>
    <row r="5" spans="5:6" ht="25.5" customHeight="1">
      <c r="E5" t="s">
        <v>6</v>
      </c>
    </row>
    <row r="6" spans="5:6" ht="25.5" customHeight="1">
      <c r="E6" t="s">
        <v>13</v>
      </c>
    </row>
    <row r="7" spans="5:6" ht="25.5" customHeight="1">
      <c r="E7" t="s">
        <v>10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45B48-9D4D-41EE-A5B5-44C43F85B9EB}">
  <dimension ref="A1:AV92"/>
  <sheetViews>
    <sheetView tabSelected="1" zoomScale="66" workbookViewId="0">
      <selection activeCell="Y46" sqref="Y46"/>
    </sheetView>
  </sheetViews>
  <sheetFormatPr defaultRowHeight="13.8"/>
  <cols>
    <col min="1" max="1" width="3.19921875" customWidth="1"/>
    <col min="2" max="2" width="3.296875" customWidth="1"/>
    <col min="22" max="22" width="16.19921875" customWidth="1"/>
    <col min="23" max="28" width="11.19921875" bestFit="1" customWidth="1"/>
  </cols>
  <sheetData>
    <row r="1" spans="1:48">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row>
    <row r="2" spans="1:48">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row>
    <row r="3" spans="1:48">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row>
    <row r="4" spans="1:48">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row>
    <row r="5" spans="1:48">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row>
    <row r="6" spans="1:48">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row>
    <row r="7" spans="1:48">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row>
    <row r="8" spans="1:48">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row>
    <row r="9" spans="1:48">
      <c r="A9" s="20"/>
      <c r="B9" s="20"/>
      <c r="C9" s="20"/>
      <c r="D9" s="20"/>
      <c r="E9" s="20"/>
      <c r="F9" s="20"/>
      <c r="G9" s="20"/>
      <c r="H9" s="20"/>
      <c r="I9" s="20"/>
      <c r="J9" s="25"/>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row>
    <row r="10" spans="1:48">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row>
    <row r="11" spans="1:48">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row>
    <row r="12" spans="1:48">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row>
    <row r="13" spans="1:48">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row>
    <row r="14" spans="1:48">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row>
    <row r="15" spans="1:48">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row>
    <row r="16" spans="1:48">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row>
    <row r="17" spans="1:48">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row>
    <row r="18" spans="1:48">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row>
    <row r="19" spans="1:48">
      <c r="A19" s="20"/>
      <c r="B19" s="20"/>
      <c r="C19" s="20"/>
      <c r="D19" s="20"/>
      <c r="E19" s="20"/>
      <c r="F19" s="20"/>
      <c r="G19" s="20"/>
      <c r="H19" s="20"/>
      <c r="I19" s="20"/>
      <c r="J19" s="20"/>
      <c r="K19" s="20"/>
      <c r="L19" s="20"/>
      <c r="M19" s="20"/>
      <c r="N19" s="20"/>
      <c r="O19" s="20"/>
      <c r="P19" s="20"/>
      <c r="Q19" s="20"/>
      <c r="R19" s="20"/>
      <c r="S19" s="20"/>
      <c r="T19" s="20"/>
      <c r="U19" s="20"/>
      <c r="V19" s="31"/>
      <c r="W19" s="35" t="s">
        <v>11</v>
      </c>
      <c r="X19" s="35" t="s">
        <v>9</v>
      </c>
      <c r="Y19" s="35" t="s">
        <v>6</v>
      </c>
      <c r="Z19" s="35" t="s">
        <v>13</v>
      </c>
      <c r="AA19" s="35" t="s">
        <v>10</v>
      </c>
      <c r="AB19" s="35" t="s">
        <v>1096</v>
      </c>
      <c r="AC19" s="20"/>
      <c r="AD19" s="20"/>
      <c r="AE19" s="20"/>
      <c r="AF19" s="20"/>
      <c r="AG19" s="20"/>
      <c r="AH19" s="20"/>
      <c r="AI19" s="20"/>
      <c r="AJ19" s="20"/>
      <c r="AK19" s="20"/>
      <c r="AL19" s="20"/>
      <c r="AM19" s="20"/>
      <c r="AN19" s="20"/>
      <c r="AO19" s="20"/>
      <c r="AP19" s="20"/>
      <c r="AQ19" s="20"/>
      <c r="AR19" s="20"/>
      <c r="AS19" s="20"/>
      <c r="AT19" s="20"/>
      <c r="AU19" s="20"/>
      <c r="AV19" s="20"/>
    </row>
    <row r="20" spans="1:48">
      <c r="A20" s="20"/>
      <c r="B20" s="20"/>
      <c r="C20" s="20"/>
      <c r="D20" s="20"/>
      <c r="E20" s="20"/>
      <c r="F20" s="20"/>
      <c r="G20" s="20"/>
      <c r="H20" s="20"/>
      <c r="I20" s="20"/>
      <c r="J20" s="20"/>
      <c r="K20" s="20"/>
      <c r="L20" s="20"/>
      <c r="M20" s="20"/>
      <c r="N20" s="20"/>
      <c r="O20" s="20"/>
      <c r="P20" s="20"/>
      <c r="Q20" s="20"/>
      <c r="R20" s="20"/>
      <c r="S20" s="20"/>
      <c r="T20" s="20"/>
      <c r="U20" s="20"/>
      <c r="V20" s="36" t="str" cm="1">
        <f t="array" ref="V20:AB37">IF(Pivots!B81:H98="","",Pivots!B81:H98)</f>
        <v>Cincinnati</v>
      </c>
      <c r="W20" s="32" t="str">
        <v/>
      </c>
      <c r="X20" s="32" t="str">
        <v/>
      </c>
      <c r="Y20" s="32" t="str">
        <v/>
      </c>
      <c r="Z20" s="32" t="str">
        <v/>
      </c>
      <c r="AA20" s="32" t="str">
        <v/>
      </c>
      <c r="AB20" s="32" t="str">
        <v/>
      </c>
      <c r="AC20" s="20"/>
      <c r="AD20" s="20"/>
      <c r="AE20" s="20"/>
      <c r="AF20" s="20"/>
      <c r="AG20" s="20"/>
      <c r="AH20" s="20"/>
      <c r="AI20" s="20"/>
      <c r="AJ20" s="20"/>
      <c r="AK20" s="20"/>
      <c r="AL20" s="20"/>
      <c r="AM20" s="20"/>
      <c r="AN20" s="20"/>
      <c r="AO20" s="20"/>
      <c r="AP20" s="20"/>
      <c r="AQ20" s="20"/>
      <c r="AR20" s="20"/>
      <c r="AS20" s="20"/>
      <c r="AT20" s="20"/>
      <c r="AU20" s="20"/>
      <c r="AV20" s="20"/>
    </row>
    <row r="21" spans="1:48" ht="17.399999999999999" customHeight="1">
      <c r="A21" s="20"/>
      <c r="B21" s="20"/>
      <c r="C21" s="20"/>
      <c r="D21" s="20"/>
      <c r="E21" s="20"/>
      <c r="F21" s="20"/>
      <c r="G21" s="20"/>
      <c r="H21" s="20"/>
      <c r="I21" s="20"/>
      <c r="J21" s="20"/>
      <c r="K21" s="20"/>
      <c r="L21" s="20"/>
      <c r="M21" s="20"/>
      <c r="N21" s="20"/>
      <c r="O21" s="20"/>
      <c r="P21" s="20"/>
      <c r="Q21" s="20"/>
      <c r="R21" s="20"/>
      <c r="S21" s="20"/>
      <c r="T21" s="20"/>
      <c r="U21" s="20"/>
      <c r="V21" s="33" t="str">
        <v>C0003</v>
      </c>
      <c r="W21" s="34">
        <v>891</v>
      </c>
      <c r="X21" s="34">
        <v>1332</v>
      </c>
      <c r="Y21" s="34">
        <v>1282</v>
      </c>
      <c r="Z21" s="34">
        <v>739</v>
      </c>
      <c r="AA21" s="34">
        <v>560</v>
      </c>
      <c r="AB21" s="34">
        <v>4804</v>
      </c>
      <c r="AC21" s="20"/>
      <c r="AD21" s="20"/>
      <c r="AE21" s="20"/>
      <c r="AF21" s="20"/>
      <c r="AG21" s="20"/>
      <c r="AH21" s="20"/>
      <c r="AI21" s="20"/>
      <c r="AJ21" s="20"/>
      <c r="AK21" s="20"/>
      <c r="AL21" s="20"/>
      <c r="AM21" s="20"/>
      <c r="AN21" s="20"/>
      <c r="AO21" s="20"/>
      <c r="AP21" s="20"/>
      <c r="AQ21" s="20"/>
      <c r="AR21" s="20"/>
      <c r="AS21" s="20"/>
      <c r="AT21" s="20"/>
      <c r="AU21" s="20"/>
      <c r="AV21" s="20"/>
    </row>
    <row r="22" spans="1:48">
      <c r="A22" s="20"/>
      <c r="B22" s="20"/>
      <c r="C22" s="20"/>
      <c r="D22" s="20"/>
      <c r="E22" s="20"/>
      <c r="F22" s="20"/>
      <c r="G22" s="20"/>
      <c r="H22" s="20"/>
      <c r="I22" s="20"/>
      <c r="J22" s="20"/>
      <c r="K22" s="20"/>
      <c r="L22" s="20"/>
      <c r="M22" s="20"/>
      <c r="N22" s="20"/>
      <c r="O22" s="20"/>
      <c r="P22" s="20"/>
      <c r="Q22" s="20"/>
      <c r="R22" s="20"/>
      <c r="S22" s="20"/>
      <c r="T22" s="20"/>
      <c r="U22" s="20"/>
      <c r="V22" s="33" t="str">
        <v>C0004</v>
      </c>
      <c r="W22" s="34">
        <v>1991</v>
      </c>
      <c r="X22" s="34">
        <v>1886</v>
      </c>
      <c r="Y22" s="34">
        <v>1206</v>
      </c>
      <c r="Z22" s="34">
        <v>884</v>
      </c>
      <c r="AA22" s="34">
        <v>1722</v>
      </c>
      <c r="AB22" s="34">
        <v>7689</v>
      </c>
      <c r="AC22" s="20"/>
      <c r="AD22" s="20"/>
      <c r="AE22" s="20"/>
      <c r="AF22" s="20"/>
      <c r="AG22" s="20"/>
      <c r="AH22" s="20"/>
      <c r="AI22" s="20"/>
      <c r="AJ22" s="20"/>
      <c r="AK22" s="20"/>
      <c r="AL22" s="20"/>
      <c r="AM22" s="20"/>
      <c r="AN22" s="20"/>
      <c r="AO22" s="20"/>
      <c r="AP22" s="20"/>
      <c r="AQ22" s="20"/>
      <c r="AR22" s="20"/>
      <c r="AS22" s="20"/>
      <c r="AT22" s="20"/>
      <c r="AU22" s="20"/>
      <c r="AV22" s="20"/>
    </row>
    <row r="23" spans="1:48">
      <c r="A23" s="20"/>
      <c r="B23" s="20"/>
      <c r="C23" s="20"/>
      <c r="D23" s="20"/>
      <c r="E23" s="20"/>
      <c r="F23" s="20"/>
      <c r="G23" s="20"/>
      <c r="H23" s="20"/>
      <c r="I23" s="20"/>
      <c r="J23" s="20"/>
      <c r="K23" s="20"/>
      <c r="L23" s="20"/>
      <c r="M23" s="20"/>
      <c r="N23" s="20"/>
      <c r="O23" s="20"/>
      <c r="P23" s="20"/>
      <c r="Q23" s="20"/>
      <c r="R23" s="20"/>
      <c r="S23" s="20"/>
      <c r="T23" s="20"/>
      <c r="U23" s="20"/>
      <c r="V23" s="33" t="str">
        <v>C0011</v>
      </c>
      <c r="W23" s="34">
        <v>1163</v>
      </c>
      <c r="X23" s="34">
        <v>1180</v>
      </c>
      <c r="Y23" s="34">
        <v>1616</v>
      </c>
      <c r="Z23" s="34">
        <v>1043</v>
      </c>
      <c r="AA23" s="34">
        <v>1747</v>
      </c>
      <c r="AB23" s="34">
        <v>6749</v>
      </c>
      <c r="AC23" s="20"/>
      <c r="AD23" s="20"/>
      <c r="AE23" s="20"/>
      <c r="AF23" s="20"/>
      <c r="AG23" s="20"/>
      <c r="AH23" s="20"/>
      <c r="AI23" s="20"/>
      <c r="AJ23" s="20"/>
      <c r="AK23" s="20"/>
      <c r="AL23" s="20"/>
      <c r="AM23" s="20"/>
      <c r="AN23" s="20"/>
      <c r="AO23" s="20"/>
      <c r="AP23" s="20"/>
      <c r="AQ23" s="20"/>
      <c r="AR23" s="20"/>
      <c r="AS23" s="20"/>
      <c r="AT23" s="20"/>
      <c r="AU23" s="20"/>
      <c r="AV23" s="20"/>
    </row>
    <row r="24" spans="1:48">
      <c r="A24" s="20"/>
      <c r="B24" s="20"/>
      <c r="C24" s="20"/>
      <c r="D24" s="20"/>
      <c r="E24" s="20"/>
      <c r="F24" s="20"/>
      <c r="G24" s="20"/>
      <c r="H24" s="20"/>
      <c r="I24" s="20"/>
      <c r="J24" s="20"/>
      <c r="K24" s="20"/>
      <c r="L24" s="20"/>
      <c r="M24" s="20"/>
      <c r="N24" s="20"/>
      <c r="O24" s="20"/>
      <c r="P24" s="20"/>
      <c r="Q24" s="20"/>
      <c r="R24" s="20"/>
      <c r="S24" s="20"/>
      <c r="T24" s="20"/>
      <c r="U24" s="20"/>
      <c r="V24" s="33" t="str">
        <v>C0012</v>
      </c>
      <c r="W24" s="34">
        <v>1438</v>
      </c>
      <c r="X24" s="34">
        <v>1616</v>
      </c>
      <c r="Y24" s="34">
        <v>866</v>
      </c>
      <c r="Z24" s="34">
        <v>829</v>
      </c>
      <c r="AA24" s="34">
        <v>2070</v>
      </c>
      <c r="AB24" s="34">
        <v>6819</v>
      </c>
      <c r="AC24" s="20"/>
      <c r="AD24" s="20"/>
      <c r="AE24" s="20"/>
      <c r="AF24" s="20"/>
      <c r="AG24" s="20"/>
      <c r="AH24" s="20"/>
      <c r="AI24" s="20"/>
      <c r="AJ24" s="20"/>
      <c r="AK24" s="20"/>
      <c r="AL24" s="20"/>
      <c r="AM24" s="20"/>
      <c r="AN24" s="20"/>
      <c r="AO24" s="20"/>
      <c r="AP24" s="20"/>
      <c r="AQ24" s="20"/>
      <c r="AR24" s="20"/>
      <c r="AS24" s="20"/>
      <c r="AT24" s="20"/>
      <c r="AU24" s="20"/>
      <c r="AV24" s="20"/>
    </row>
    <row r="25" spans="1:48">
      <c r="A25" s="20"/>
      <c r="B25" s="20"/>
      <c r="C25" s="20"/>
      <c r="D25" s="20"/>
      <c r="E25" s="20"/>
      <c r="F25" s="20"/>
      <c r="G25" s="20"/>
      <c r="H25" s="20"/>
      <c r="I25" s="20"/>
      <c r="J25" s="20"/>
      <c r="K25" s="20"/>
      <c r="L25" s="20"/>
      <c r="M25" s="20"/>
      <c r="N25" s="20"/>
      <c r="O25" s="20"/>
      <c r="P25" s="20"/>
      <c r="Q25" s="20"/>
      <c r="R25" s="20"/>
      <c r="S25" s="20"/>
      <c r="T25" s="20"/>
      <c r="U25" s="20"/>
      <c r="V25" s="36" t="str">
        <v>Cleveland</v>
      </c>
      <c r="W25" s="34" t="str">
        <v/>
      </c>
      <c r="X25" s="34" t="str">
        <v/>
      </c>
      <c r="Y25" s="34" t="str">
        <v/>
      </c>
      <c r="Z25" s="34" t="str">
        <v/>
      </c>
      <c r="AA25" s="34" t="str">
        <v/>
      </c>
      <c r="AB25" s="34" t="str">
        <v/>
      </c>
      <c r="AC25" s="20"/>
      <c r="AD25" s="20"/>
      <c r="AE25" s="20"/>
      <c r="AF25" s="20"/>
      <c r="AG25" s="20"/>
      <c r="AH25" s="20"/>
      <c r="AI25" s="20"/>
      <c r="AJ25" s="20"/>
      <c r="AK25" s="20"/>
      <c r="AL25" s="20"/>
      <c r="AM25" s="20"/>
      <c r="AN25" s="20"/>
      <c r="AO25" s="20"/>
      <c r="AP25" s="20"/>
      <c r="AQ25" s="20"/>
      <c r="AR25" s="20"/>
      <c r="AS25" s="20"/>
      <c r="AT25" s="20"/>
      <c r="AU25" s="20"/>
      <c r="AV25" s="20"/>
    </row>
    <row r="26" spans="1:48">
      <c r="A26" s="20"/>
      <c r="B26" s="20"/>
      <c r="C26" s="20"/>
      <c r="D26" s="20"/>
      <c r="E26" s="20"/>
      <c r="F26" s="20"/>
      <c r="G26" s="20"/>
      <c r="H26" s="20"/>
      <c r="I26" s="20"/>
      <c r="J26" s="20"/>
      <c r="K26" s="20"/>
      <c r="L26" s="20"/>
      <c r="M26" s="20"/>
      <c r="N26" s="20"/>
      <c r="O26" s="20"/>
      <c r="P26" s="20"/>
      <c r="Q26" s="20"/>
      <c r="R26" s="20"/>
      <c r="S26" s="20"/>
      <c r="T26" s="20"/>
      <c r="U26" s="20"/>
      <c r="V26" s="33" t="str">
        <v>C0002</v>
      </c>
      <c r="W26" s="34">
        <v>1233</v>
      </c>
      <c r="X26" s="34">
        <v>223</v>
      </c>
      <c r="Y26" s="34">
        <v>1680</v>
      </c>
      <c r="Z26" s="34">
        <v>990</v>
      </c>
      <c r="AA26" s="34">
        <v>1508</v>
      </c>
      <c r="AB26" s="34">
        <v>5634</v>
      </c>
      <c r="AC26" s="20"/>
      <c r="AD26" s="20"/>
      <c r="AE26" s="20"/>
      <c r="AF26" s="20"/>
      <c r="AG26" s="20"/>
      <c r="AH26" s="20"/>
      <c r="AI26" s="20"/>
      <c r="AJ26" s="20"/>
      <c r="AK26" s="20"/>
      <c r="AL26" s="20"/>
      <c r="AM26" s="20"/>
      <c r="AN26" s="20"/>
      <c r="AO26" s="20"/>
      <c r="AP26" s="20"/>
      <c r="AQ26" s="20"/>
      <c r="AR26" s="20"/>
      <c r="AS26" s="20"/>
      <c r="AT26" s="20"/>
      <c r="AU26" s="20"/>
      <c r="AV26" s="20"/>
    </row>
    <row r="27" spans="1:48">
      <c r="A27" s="20"/>
      <c r="B27" s="20"/>
      <c r="C27" s="20"/>
      <c r="D27" s="20"/>
      <c r="E27" s="20"/>
      <c r="F27" s="20"/>
      <c r="G27" s="20"/>
      <c r="H27" s="20"/>
      <c r="I27" s="20"/>
      <c r="J27" s="20"/>
      <c r="K27" s="20"/>
      <c r="L27" s="20"/>
      <c r="M27" s="20"/>
      <c r="N27" s="20"/>
      <c r="O27" s="20"/>
      <c r="P27" s="20"/>
      <c r="Q27" s="20"/>
      <c r="R27" s="20"/>
      <c r="S27" s="20"/>
      <c r="T27" s="20"/>
      <c r="U27" s="20"/>
      <c r="V27" s="33" t="str">
        <v>C0007</v>
      </c>
      <c r="W27" s="34">
        <v>1598</v>
      </c>
      <c r="X27" s="34">
        <v>1907</v>
      </c>
      <c r="Y27" s="34">
        <v>869</v>
      </c>
      <c r="Z27" s="34">
        <v>1426</v>
      </c>
      <c r="AA27" s="34">
        <v>1416</v>
      </c>
      <c r="AB27" s="34">
        <v>7216</v>
      </c>
      <c r="AC27" s="20"/>
      <c r="AD27" s="20"/>
      <c r="AE27" s="20"/>
      <c r="AF27" s="20"/>
      <c r="AG27" s="20"/>
      <c r="AH27" s="20"/>
      <c r="AI27" s="20"/>
      <c r="AJ27" s="20"/>
      <c r="AK27" s="20"/>
      <c r="AL27" s="20"/>
      <c r="AM27" s="20"/>
      <c r="AN27" s="20"/>
      <c r="AO27" s="20"/>
      <c r="AP27" s="20"/>
      <c r="AQ27" s="20"/>
      <c r="AR27" s="20"/>
      <c r="AS27" s="20"/>
      <c r="AT27" s="20"/>
      <c r="AU27" s="20"/>
      <c r="AV27" s="20"/>
    </row>
    <row r="28" spans="1:48">
      <c r="A28" s="20"/>
      <c r="B28" s="20"/>
      <c r="C28" s="20"/>
      <c r="D28" s="20"/>
      <c r="E28" s="20"/>
      <c r="F28" s="20"/>
      <c r="G28" s="20"/>
      <c r="H28" s="20"/>
      <c r="I28" s="20"/>
      <c r="J28" s="20"/>
      <c r="K28" s="20"/>
      <c r="L28" s="20"/>
      <c r="M28" s="20"/>
      <c r="N28" s="20"/>
      <c r="O28" s="20"/>
      <c r="P28" s="20"/>
      <c r="Q28" s="20"/>
      <c r="R28" s="20"/>
      <c r="S28" s="20"/>
      <c r="T28" s="20"/>
      <c r="U28" s="20"/>
      <c r="V28" s="33" t="str">
        <v>C0008</v>
      </c>
      <c r="W28" s="34">
        <v>900</v>
      </c>
      <c r="X28" s="34">
        <v>1016</v>
      </c>
      <c r="Y28" s="34">
        <v>960</v>
      </c>
      <c r="Z28" s="34">
        <v>940</v>
      </c>
      <c r="AA28" s="34">
        <v>1193</v>
      </c>
      <c r="AB28" s="34">
        <v>5009</v>
      </c>
      <c r="AC28" s="20"/>
      <c r="AD28" s="20"/>
      <c r="AE28" s="20"/>
      <c r="AF28" s="20"/>
      <c r="AG28" s="20"/>
      <c r="AH28" s="20"/>
      <c r="AI28" s="20"/>
      <c r="AJ28" s="20"/>
      <c r="AK28" s="20"/>
      <c r="AL28" s="20"/>
      <c r="AM28" s="20"/>
      <c r="AN28" s="20"/>
      <c r="AO28" s="20"/>
      <c r="AP28" s="20"/>
      <c r="AQ28" s="20"/>
      <c r="AR28" s="20"/>
      <c r="AS28" s="20"/>
      <c r="AT28" s="20"/>
      <c r="AU28" s="20"/>
      <c r="AV28" s="20"/>
    </row>
    <row r="29" spans="1:48">
      <c r="A29" s="20"/>
      <c r="B29" s="20"/>
      <c r="C29" s="20"/>
      <c r="D29" s="20"/>
      <c r="E29" s="20"/>
      <c r="F29" s="20"/>
      <c r="G29" s="20"/>
      <c r="H29" s="20"/>
      <c r="I29" s="20"/>
      <c r="J29" s="20"/>
      <c r="K29" s="20"/>
      <c r="L29" s="20"/>
      <c r="M29" s="20"/>
      <c r="N29" s="20"/>
      <c r="O29" s="20"/>
      <c r="P29" s="20"/>
      <c r="Q29" s="20"/>
      <c r="R29" s="20"/>
      <c r="S29" s="20"/>
      <c r="T29" s="20"/>
      <c r="U29" s="20"/>
      <c r="V29" s="33" t="str">
        <v>C0010</v>
      </c>
      <c r="W29" s="34">
        <v>900</v>
      </c>
      <c r="X29" s="34">
        <v>1470</v>
      </c>
      <c r="Y29" s="34">
        <v>1617</v>
      </c>
      <c r="Z29" s="34">
        <v>1314</v>
      </c>
      <c r="AA29" s="34">
        <v>941</v>
      </c>
      <c r="AB29" s="34">
        <v>6242</v>
      </c>
      <c r="AC29" s="20"/>
      <c r="AD29" s="20"/>
      <c r="AE29" s="20"/>
      <c r="AF29" s="20"/>
      <c r="AG29" s="20"/>
      <c r="AH29" s="20"/>
      <c r="AI29" s="20"/>
      <c r="AJ29" s="20"/>
      <c r="AK29" s="20"/>
      <c r="AL29" s="20"/>
      <c r="AM29" s="20"/>
      <c r="AN29" s="20"/>
      <c r="AO29" s="20"/>
      <c r="AP29" s="20"/>
      <c r="AQ29" s="20"/>
      <c r="AR29" s="20"/>
      <c r="AS29" s="20"/>
      <c r="AT29" s="20"/>
      <c r="AU29" s="20"/>
      <c r="AV29" s="20"/>
    </row>
    <row r="30" spans="1:48">
      <c r="A30" s="20"/>
      <c r="B30" s="20"/>
      <c r="C30" s="20"/>
      <c r="D30" s="20"/>
      <c r="E30" s="20"/>
      <c r="F30" s="20"/>
      <c r="G30" s="20"/>
      <c r="H30" s="20"/>
      <c r="I30" s="20"/>
      <c r="J30" s="20"/>
      <c r="K30" s="20"/>
      <c r="L30" s="20"/>
      <c r="M30" s="20"/>
      <c r="N30" s="20"/>
      <c r="O30" s="20"/>
      <c r="P30" s="20"/>
      <c r="Q30" s="20"/>
      <c r="R30" s="20"/>
      <c r="S30" s="20"/>
      <c r="T30" s="20"/>
      <c r="U30" s="20"/>
      <c r="V30" s="33" t="str">
        <v>C0013</v>
      </c>
      <c r="W30" s="34">
        <v>1255</v>
      </c>
      <c r="X30" s="34">
        <v>516</v>
      </c>
      <c r="Y30" s="34">
        <v>1874</v>
      </c>
      <c r="Z30" s="34">
        <v>1863</v>
      </c>
      <c r="AA30" s="34">
        <v>1722</v>
      </c>
      <c r="AB30" s="34">
        <v>7230</v>
      </c>
      <c r="AC30" s="20"/>
      <c r="AD30" s="20"/>
      <c r="AE30" s="20"/>
      <c r="AF30" s="20"/>
      <c r="AG30" s="20"/>
      <c r="AH30" s="20"/>
      <c r="AI30" s="20"/>
      <c r="AJ30" s="20"/>
      <c r="AK30" s="20"/>
      <c r="AL30" s="20"/>
      <c r="AM30" s="20"/>
      <c r="AN30" s="20"/>
      <c r="AO30" s="20"/>
      <c r="AP30" s="20"/>
      <c r="AQ30" s="20"/>
      <c r="AR30" s="20"/>
      <c r="AS30" s="20"/>
      <c r="AT30" s="20"/>
      <c r="AU30" s="20"/>
      <c r="AV30" s="20"/>
    </row>
    <row r="31" spans="1:48">
      <c r="A31" s="20"/>
      <c r="B31" s="20"/>
      <c r="C31" s="20"/>
      <c r="D31" s="20"/>
      <c r="E31" s="20"/>
      <c r="F31" s="20"/>
      <c r="G31" s="20"/>
      <c r="H31" s="20"/>
      <c r="I31" s="20"/>
      <c r="J31" s="20"/>
      <c r="K31" s="20"/>
      <c r="L31" s="20"/>
      <c r="M31" s="20"/>
      <c r="N31" s="20"/>
      <c r="O31" s="20"/>
      <c r="P31" s="20"/>
      <c r="Q31" s="20"/>
      <c r="R31" s="20"/>
      <c r="S31" s="20"/>
      <c r="T31" s="20"/>
      <c r="U31" s="20"/>
      <c r="V31" s="33" t="str">
        <v>C0015</v>
      </c>
      <c r="W31" s="34">
        <v>1138</v>
      </c>
      <c r="X31" s="34">
        <v>1898</v>
      </c>
      <c r="Y31" s="34">
        <v>1482</v>
      </c>
      <c r="Z31" s="34">
        <v>846</v>
      </c>
      <c r="AA31" s="34">
        <v>1154</v>
      </c>
      <c r="AB31" s="34">
        <v>6518</v>
      </c>
      <c r="AC31" s="20"/>
      <c r="AD31" s="20"/>
      <c r="AE31" s="20"/>
      <c r="AF31" s="20"/>
      <c r="AG31" s="20"/>
      <c r="AH31" s="20"/>
      <c r="AI31" s="20"/>
      <c r="AJ31" s="20"/>
      <c r="AK31" s="20"/>
      <c r="AL31" s="20"/>
      <c r="AM31" s="20"/>
      <c r="AN31" s="20"/>
      <c r="AO31" s="20"/>
      <c r="AP31" s="20"/>
      <c r="AQ31" s="20"/>
      <c r="AR31" s="20"/>
      <c r="AS31" s="20"/>
      <c r="AT31" s="20"/>
      <c r="AU31" s="20"/>
      <c r="AV31" s="20"/>
    </row>
    <row r="32" spans="1:48">
      <c r="A32" s="20"/>
      <c r="B32" s="20"/>
      <c r="C32" s="20"/>
      <c r="D32" s="20"/>
      <c r="E32" s="20"/>
      <c r="F32" s="20"/>
      <c r="G32" s="20"/>
      <c r="H32" s="20"/>
      <c r="I32" s="20"/>
      <c r="J32" s="20"/>
      <c r="K32" s="20"/>
      <c r="L32" s="20"/>
      <c r="M32" s="20"/>
      <c r="N32" s="20"/>
      <c r="O32" s="20"/>
      <c r="P32" s="20"/>
      <c r="Q32" s="20"/>
      <c r="R32" s="20"/>
      <c r="S32" s="20"/>
      <c r="T32" s="20"/>
      <c r="U32" s="20"/>
      <c r="V32" s="36" t="str">
        <v>Columbus</v>
      </c>
      <c r="W32" s="34" t="str">
        <v/>
      </c>
      <c r="X32" s="34" t="str">
        <v/>
      </c>
      <c r="Y32" s="34" t="str">
        <v/>
      </c>
      <c r="Z32" s="34" t="str">
        <v/>
      </c>
      <c r="AA32" s="34" t="str">
        <v/>
      </c>
      <c r="AB32" s="34" t="str">
        <v/>
      </c>
      <c r="AC32" s="20"/>
      <c r="AD32" s="20"/>
      <c r="AE32" s="20"/>
      <c r="AF32" s="20"/>
      <c r="AG32" s="20"/>
      <c r="AH32" s="20"/>
      <c r="AI32" s="20"/>
      <c r="AJ32" s="20"/>
      <c r="AK32" s="20"/>
      <c r="AL32" s="20"/>
      <c r="AM32" s="20"/>
      <c r="AN32" s="20"/>
      <c r="AO32" s="20"/>
      <c r="AP32" s="20"/>
      <c r="AQ32" s="20"/>
      <c r="AR32" s="20"/>
      <c r="AS32" s="20"/>
      <c r="AT32" s="20"/>
      <c r="AU32" s="20"/>
      <c r="AV32" s="20"/>
    </row>
    <row r="33" spans="1:48">
      <c r="A33" s="20"/>
      <c r="B33" s="20"/>
      <c r="C33" s="20"/>
      <c r="D33" s="20"/>
      <c r="E33" s="20"/>
      <c r="F33" s="20"/>
      <c r="G33" s="20"/>
      <c r="H33" s="20"/>
      <c r="I33" s="20"/>
      <c r="J33" s="20"/>
      <c r="K33" s="20"/>
      <c r="L33" s="20"/>
      <c r="M33" s="20"/>
      <c r="N33" s="20"/>
      <c r="O33" s="20"/>
      <c r="P33" s="20"/>
      <c r="Q33" s="20"/>
      <c r="R33" s="20"/>
      <c r="S33" s="20"/>
      <c r="T33" s="20"/>
      <c r="U33" s="20"/>
      <c r="V33" s="33" t="str">
        <v>C0001</v>
      </c>
      <c r="W33" s="34">
        <v>1655</v>
      </c>
      <c r="X33" s="34">
        <v>805</v>
      </c>
      <c r="Y33" s="34">
        <v>2263</v>
      </c>
      <c r="Z33" s="34">
        <v>987</v>
      </c>
      <c r="AA33" s="34">
        <v>1075</v>
      </c>
      <c r="AB33" s="34">
        <v>6785</v>
      </c>
      <c r="AC33" s="20"/>
      <c r="AD33" s="20"/>
      <c r="AE33" s="20"/>
      <c r="AF33" s="20"/>
      <c r="AG33" s="20"/>
      <c r="AH33" s="20"/>
      <c r="AI33" s="20"/>
      <c r="AJ33" s="20"/>
      <c r="AK33" s="20"/>
      <c r="AL33" s="20"/>
      <c r="AM33" s="20"/>
      <c r="AN33" s="20"/>
      <c r="AO33" s="20"/>
      <c r="AP33" s="20"/>
      <c r="AQ33" s="20"/>
      <c r="AR33" s="20"/>
      <c r="AS33" s="20"/>
      <c r="AT33" s="20"/>
      <c r="AU33" s="20"/>
      <c r="AV33" s="20"/>
    </row>
    <row r="34" spans="1:48">
      <c r="A34" s="20"/>
      <c r="B34" s="20"/>
      <c r="C34" s="20"/>
      <c r="D34" s="20"/>
      <c r="E34" s="20"/>
      <c r="F34" s="20"/>
      <c r="G34" s="20"/>
      <c r="H34" s="20"/>
      <c r="I34" s="20"/>
      <c r="J34" s="20"/>
      <c r="K34" s="20"/>
      <c r="L34" s="20"/>
      <c r="M34" s="20"/>
      <c r="N34" s="20"/>
      <c r="O34" s="20"/>
      <c r="P34" s="20"/>
      <c r="Q34" s="20"/>
      <c r="R34" s="20"/>
      <c r="S34" s="20"/>
      <c r="T34" s="20"/>
      <c r="U34" s="20"/>
      <c r="V34" s="33" t="str">
        <v>C0005</v>
      </c>
      <c r="W34" s="34">
        <v>1104</v>
      </c>
      <c r="X34" s="34">
        <v>2280</v>
      </c>
      <c r="Y34" s="34">
        <v>1445</v>
      </c>
      <c r="Z34" s="34">
        <v>1722</v>
      </c>
      <c r="AA34" s="34">
        <v>1196</v>
      </c>
      <c r="AB34" s="34">
        <v>7747</v>
      </c>
      <c r="AC34" s="20"/>
      <c r="AD34" s="20"/>
      <c r="AE34" s="20"/>
      <c r="AF34" s="20"/>
      <c r="AG34" s="20"/>
      <c r="AH34" s="20"/>
      <c r="AI34" s="20"/>
      <c r="AJ34" s="20"/>
      <c r="AK34" s="20"/>
      <c r="AL34" s="20"/>
      <c r="AM34" s="20"/>
      <c r="AN34" s="20"/>
      <c r="AO34" s="20"/>
      <c r="AP34" s="20"/>
      <c r="AQ34" s="20"/>
      <c r="AR34" s="20"/>
      <c r="AS34" s="20"/>
      <c r="AT34" s="20"/>
      <c r="AU34" s="20"/>
      <c r="AV34" s="20"/>
    </row>
    <row r="35" spans="1:48">
      <c r="A35" s="20"/>
      <c r="B35" s="20"/>
      <c r="C35" s="20"/>
      <c r="D35" s="20"/>
      <c r="E35" s="20"/>
      <c r="F35" s="20"/>
      <c r="G35" s="20"/>
      <c r="H35" s="20"/>
      <c r="I35" s="20"/>
      <c r="J35" s="20"/>
      <c r="K35" s="20"/>
      <c r="L35" s="20"/>
      <c r="M35" s="20"/>
      <c r="N35" s="20"/>
      <c r="O35" s="20"/>
      <c r="P35" s="20"/>
      <c r="Q35" s="20"/>
      <c r="R35" s="20"/>
      <c r="S35" s="39"/>
      <c r="T35" s="39"/>
      <c r="U35" s="20"/>
      <c r="V35" s="33" t="str">
        <v>C0006</v>
      </c>
      <c r="W35" s="34">
        <v>372</v>
      </c>
      <c r="X35" s="34">
        <v>1818</v>
      </c>
      <c r="Y35" s="34">
        <v>1346</v>
      </c>
      <c r="Z35" s="34">
        <v>1156</v>
      </c>
      <c r="AA35" s="34">
        <v>1484</v>
      </c>
      <c r="AB35" s="34">
        <v>6176</v>
      </c>
      <c r="AC35" s="20"/>
      <c r="AD35" s="20"/>
      <c r="AE35" s="20"/>
      <c r="AF35" s="20"/>
      <c r="AG35" s="20"/>
      <c r="AH35" s="20"/>
      <c r="AI35" s="20"/>
      <c r="AJ35" s="20"/>
      <c r="AK35" s="20"/>
      <c r="AL35" s="20"/>
      <c r="AM35" s="20"/>
      <c r="AN35" s="20"/>
      <c r="AO35" s="20"/>
      <c r="AP35" s="20"/>
      <c r="AQ35" s="20"/>
      <c r="AR35" s="20"/>
      <c r="AS35" s="20"/>
      <c r="AT35" s="20"/>
      <c r="AU35" s="20"/>
      <c r="AV35" s="20"/>
    </row>
    <row r="36" spans="1:48">
      <c r="A36" s="20"/>
      <c r="B36" s="20"/>
      <c r="C36" s="20"/>
      <c r="D36" s="20"/>
      <c r="E36" s="20"/>
      <c r="F36" s="20"/>
      <c r="G36" s="20"/>
      <c r="H36" s="20"/>
      <c r="I36" s="20"/>
      <c r="J36" s="20"/>
      <c r="K36" s="20"/>
      <c r="L36" s="20"/>
      <c r="M36" s="20"/>
      <c r="N36" s="20"/>
      <c r="O36" s="20"/>
      <c r="P36" s="20"/>
      <c r="Q36" s="20"/>
      <c r="R36" s="20"/>
      <c r="S36" s="39"/>
      <c r="T36" s="39"/>
      <c r="U36" s="20"/>
      <c r="V36" s="33" t="str">
        <v>C0009</v>
      </c>
      <c r="W36" s="34">
        <v>1415</v>
      </c>
      <c r="X36" s="34">
        <v>1271</v>
      </c>
      <c r="Y36" s="34">
        <v>1214</v>
      </c>
      <c r="Z36" s="34">
        <v>1135</v>
      </c>
      <c r="AA36" s="34">
        <v>1566</v>
      </c>
      <c r="AB36" s="34">
        <v>6601</v>
      </c>
      <c r="AC36" s="20"/>
      <c r="AD36" s="20"/>
      <c r="AE36" s="20"/>
      <c r="AF36" s="20"/>
      <c r="AG36" s="20"/>
      <c r="AH36" s="20"/>
      <c r="AI36" s="20"/>
      <c r="AJ36" s="20"/>
      <c r="AK36" s="20"/>
      <c r="AL36" s="20"/>
      <c r="AM36" s="20"/>
      <c r="AN36" s="20"/>
      <c r="AO36" s="20"/>
      <c r="AP36" s="20"/>
      <c r="AQ36" s="20"/>
      <c r="AR36" s="20"/>
      <c r="AS36" s="20"/>
      <c r="AT36" s="20"/>
      <c r="AU36" s="20"/>
      <c r="AV36" s="20"/>
    </row>
    <row r="37" spans="1:48">
      <c r="A37" s="20"/>
      <c r="B37" s="20"/>
      <c r="C37" s="20"/>
      <c r="D37" s="20"/>
      <c r="E37" s="20"/>
      <c r="F37" s="20"/>
      <c r="G37" s="20"/>
      <c r="H37" s="20"/>
      <c r="I37" s="20"/>
      <c r="J37" s="20"/>
      <c r="K37" s="20"/>
      <c r="L37" s="20"/>
      <c r="M37" s="20"/>
      <c r="N37" s="20"/>
      <c r="O37" s="20"/>
      <c r="P37" s="20"/>
      <c r="Q37" s="20"/>
      <c r="R37" s="20"/>
      <c r="S37" s="39"/>
      <c r="T37" s="39"/>
      <c r="U37" s="20"/>
      <c r="V37" s="33" t="str">
        <v>C0014</v>
      </c>
      <c r="W37" s="34">
        <v>1362</v>
      </c>
      <c r="X37" s="34">
        <v>1363</v>
      </c>
      <c r="Y37" s="34">
        <v>1152</v>
      </c>
      <c r="Z37" s="34">
        <v>777</v>
      </c>
      <c r="AA37" s="34">
        <v>750</v>
      </c>
      <c r="AB37" s="34">
        <v>5404</v>
      </c>
      <c r="AC37" s="20"/>
      <c r="AD37" s="20"/>
      <c r="AE37" s="20"/>
      <c r="AF37" s="20"/>
      <c r="AG37" s="20"/>
      <c r="AH37" s="20"/>
      <c r="AI37" s="20"/>
      <c r="AJ37" s="20"/>
      <c r="AK37" s="20"/>
      <c r="AL37" s="20"/>
      <c r="AM37" s="20"/>
      <c r="AN37" s="20"/>
      <c r="AO37" s="20"/>
      <c r="AP37" s="20"/>
      <c r="AQ37" s="20"/>
      <c r="AR37" s="20"/>
      <c r="AS37" s="20"/>
      <c r="AT37" s="20"/>
      <c r="AU37" s="20"/>
      <c r="AV37" s="20"/>
    </row>
    <row r="38" spans="1:48">
      <c r="A38" s="20"/>
      <c r="B38" s="20"/>
      <c r="C38" s="20"/>
      <c r="D38" s="20"/>
      <c r="E38" s="20"/>
      <c r="F38" s="20"/>
      <c r="G38" s="20"/>
      <c r="H38" s="20"/>
      <c r="I38" s="20"/>
      <c r="J38" s="20"/>
      <c r="K38" s="20"/>
      <c r="L38" s="20"/>
      <c r="M38" s="20"/>
      <c r="N38" s="20"/>
      <c r="O38" s="20"/>
      <c r="P38" s="20"/>
      <c r="Q38" s="20"/>
      <c r="R38" s="20"/>
      <c r="S38" s="38"/>
      <c r="T38" s="38"/>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row>
    <row r="39" spans="1:48">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row>
    <row r="40" spans="1:48">
      <c r="A40" s="20"/>
      <c r="B40" s="20"/>
      <c r="C40" s="20"/>
      <c r="D40" s="20"/>
      <c r="E40" s="20"/>
      <c r="F40" s="20"/>
      <c r="G40" s="20"/>
      <c r="H40" s="20"/>
      <c r="I40" s="20"/>
      <c r="J40" s="20"/>
      <c r="K40" s="20"/>
      <c r="L40" s="20"/>
      <c r="M40" s="20"/>
      <c r="N40" s="20"/>
      <c r="O40" s="20"/>
      <c r="P40" s="20"/>
      <c r="Q40" s="20"/>
      <c r="R40" s="20"/>
      <c r="S40" s="20"/>
      <c r="T40" s="20"/>
      <c r="U40" s="20"/>
      <c r="V40" s="20" t="s">
        <v>1102</v>
      </c>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row>
    <row r="41" spans="1:48">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row>
    <row r="42" spans="1:48">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row>
    <row r="43" spans="1:48">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row>
    <row r="44" spans="1:48">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row>
    <row r="45" spans="1:48">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row>
    <row r="46" spans="1:48">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row>
    <row r="47" spans="1:48">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row>
    <row r="48" spans="1:48">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row>
    <row r="49" spans="1:48">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row>
    <row r="50" spans="1:48">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row>
    <row r="51" spans="1:48">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row>
    <row r="52" spans="1:48">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row>
    <row r="53" spans="1:48">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row>
    <row r="54" spans="1:48">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row>
    <row r="55" spans="1:48">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row>
    <row r="56" spans="1:48">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row>
    <row r="57" spans="1:48">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row>
    <row r="58" spans="1:48">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row>
    <row r="59" spans="1:48">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row>
    <row r="60" spans="1:48">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row>
    <row r="61" spans="1:48">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row>
    <row r="62" spans="1:48">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row>
    <row r="63" spans="1:48">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row>
    <row r="64" spans="1:48">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row>
    <row r="65" spans="1:48">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row>
    <row r="66" spans="1:48">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row>
    <row r="67" spans="1:48">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row>
    <row r="68" spans="1:48">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row>
    <row r="69" spans="1:48">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row>
    <row r="70" spans="1:48">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row>
    <row r="71" spans="1:48">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row>
    <row r="72" spans="1:48">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row>
    <row r="73" spans="1:48">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row>
    <row r="74" spans="1:48">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row>
    <row r="75" spans="1:48">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row>
    <row r="76" spans="1:48">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row>
    <row r="77" spans="1:48">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row>
    <row r="78" spans="1:48">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row>
    <row r="79" spans="1:48">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row>
    <row r="80" spans="1:48">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row>
    <row r="81" spans="1:48">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row>
    <row r="82" spans="1:48">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row>
    <row r="83" spans="1:48">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row>
    <row r="84" spans="1:48">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row>
    <row r="85" spans="1:48">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row>
    <row r="86" spans="1:48">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row>
    <row r="87" spans="1:48">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row>
    <row r="88" spans="1:48">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row>
    <row r="89" spans="1:48">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row>
    <row r="90" spans="1:48">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row>
    <row r="91" spans="1:48">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row>
    <row r="92" spans="1:48">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row>
  </sheetData>
  <mergeCells count="3">
    <mergeCell ref="S35:T35"/>
    <mergeCell ref="S36:T36"/>
    <mergeCell ref="S37:T37"/>
  </mergeCells>
  <phoneticPr fontId="2" type="noConversion"/>
  <conditionalFormatting sqref="W21:AA37">
    <cfRule type="dataBar" priority="2">
      <dataBar>
        <cfvo type="num" val="0"/>
        <cfvo type="formula" val="MAX($W$21:$AA$37)*2"/>
        <color theme="1" tint="0.14999847407452621"/>
      </dataBar>
      <extLst>
        <ext xmlns:x14="http://schemas.microsoft.com/office/spreadsheetml/2009/9/main" uri="{B025F937-C7B1-47D3-B67F-A62EFF666E3E}">
          <x14:id>{0DA58E03-5A3B-48FD-B53A-7566C06EE16B}</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3A4AC689-A77F-4F81-806B-3CA1A7F10550}">
            <xm:f>W$19=Pivots!$B$55</xm:f>
            <x14:dxf>
              <fill>
                <patternFill>
                  <bgColor theme="8"/>
                </patternFill>
              </fill>
              <border>
                <left style="thin">
                  <color auto="1"/>
                </left>
                <right style="thin">
                  <color auto="1"/>
                </right>
                <vertical/>
                <horizontal/>
              </border>
            </x14:dxf>
          </x14:cfRule>
          <xm:sqref>W19:AA37</xm:sqref>
        </x14:conditionalFormatting>
        <x14:conditionalFormatting xmlns:xm="http://schemas.microsoft.com/office/excel/2006/main">
          <x14:cfRule type="dataBar" id="{0DA58E03-5A3B-48FD-B53A-7566C06EE16B}">
            <x14:dataBar minLength="0" maxLength="100" gradient="0">
              <x14:cfvo type="num">
                <xm:f>0</xm:f>
              </x14:cfvo>
              <x14:cfvo type="formula">
                <xm:f>MAX($W$21:$AA$37)*2</xm:f>
              </x14:cfvo>
              <x14:negativeFillColor rgb="FFFF0000"/>
              <x14:axisColor rgb="FF000000"/>
            </x14:dataBar>
          </x14:cfRule>
          <xm:sqref>W21:AA37</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Pivots</vt:lpstr>
      <vt:lpstr>Data</vt:lpstr>
      <vt:lpstr>Assets</vt:lpstr>
      <vt:lpstr>call center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Raji N</cp:lastModifiedBy>
  <dcterms:created xsi:type="dcterms:W3CDTF">2021-03-14T20:21:32Z</dcterms:created>
  <dcterms:modified xsi:type="dcterms:W3CDTF">2025-07-08T05:39:58Z</dcterms:modified>
</cp:coreProperties>
</file>