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653" lockStructure="1"/>
  <bookViews>
    <workbookView windowWidth="19200" windowHeight="7070"/>
  </bookViews>
  <sheets>
    <sheet name="Assessment Overview" sheetId="1" r:id="rId1"/>
    <sheet name="Self Assessment" sheetId="2" r:id="rId2"/>
    <sheet name="ListOfValue" sheetId="3" r:id="rId3"/>
  </sheets>
  <calcPr calcId="144525"/>
</workbook>
</file>

<file path=xl/sharedStrings.xml><?xml version="1.0" encoding="utf-8"?>
<sst xmlns="http://schemas.openxmlformats.org/spreadsheetml/2006/main" count="244" uniqueCount="145">
  <si>
    <t>Snowflake SNOWPRO Certification Self-Assessment Tool</t>
  </si>
  <si>
    <t>Tips for use:</t>
  </si>
  <si>
    <t>1. Go to the "Self Assessment" sheet, and mark each "Task / Topic" with your level of confidence.</t>
  </si>
  <si>
    <t>2. Review the different exam sub-domains to see your level of confidence in each area</t>
  </si>
  <si>
    <t>3. Review the different exam objective domains to see your level of confidence in each area</t>
  </si>
  <si>
    <t>4. Study each "Task / Topic" that's not set to "Know Well" and highlighted green, then update your confidence level accordingly.</t>
  </si>
  <si>
    <t>5. Once your self-assessment is at a high Overall Confidence Level, then you are ready to take the exam with confidence!</t>
  </si>
  <si>
    <t>Happy studying, and good luck on the exam!</t>
  </si>
  <si>
    <t>You can see an overview of you Overall Confidence Level for the Exam Objective Domains below:</t>
  </si>
  <si>
    <t>Domain</t>
  </si>
  <si>
    <t>Weightage in exam(%)</t>
  </si>
  <si>
    <t>Confidence Level</t>
  </si>
  <si>
    <t>Snowflake Overview and Architecture</t>
  </si>
  <si>
    <t>Snowflake Virtual Warehouses</t>
  </si>
  <si>
    <t>Snowflake Storage and Protection</t>
  </si>
  <si>
    <t>Data Movement (Loading and Unloading)</t>
  </si>
  <si>
    <t>Snowflake Account and Security</t>
  </si>
  <si>
    <t>Snowflake Performance and Tuning</t>
  </si>
  <si>
    <t>Semi-Structured</t>
  </si>
  <si>
    <t>Your Overall Confidence Level</t>
  </si>
  <si>
    <t>This self-assessment tool was created by:</t>
  </si>
  <si>
    <t>Rajiv Gupta, Data Architect &amp; Snowflake certified</t>
  </si>
  <si>
    <t>Zero to Hero in Snowflake</t>
  </si>
  <si>
    <t>Snowflake Self Assesement Tool</t>
  </si>
  <si>
    <t>How to Use Self Assesement Tool</t>
  </si>
  <si>
    <t>Linkedin</t>
  </si>
  <si>
    <t>License</t>
  </si>
  <si>
    <t>This self assessment is licensed under the MIT License.</t>
  </si>
  <si>
    <t>https://github.com/rajivgupta780184/snowflake/blob/main/LICENSE</t>
  </si>
  <si>
    <t>Keep in mind that all exam Objective Domain info/text is copyright by Snowflake.</t>
  </si>
  <si>
    <t>Content Reference Snowflake Exam Guide</t>
  </si>
  <si>
    <t>Concept reference Build5Nines.com</t>
  </si>
  <si>
    <t xml:space="preserve">Self Assessment last updated </t>
  </si>
  <si>
    <t>Version</t>
  </si>
  <si>
    <t>3.0</t>
  </si>
  <si>
    <t>Sub-Domain</t>
  </si>
  <si>
    <t>Snowflake University Topic Link</t>
  </si>
  <si>
    <t>Hidden</t>
  </si>
  <si>
    <t>Snowflake Company Overview</t>
  </si>
  <si>
    <t>Reinventing the Data Warehouse (Video)</t>
  </si>
  <si>
    <t>No Idea</t>
  </si>
  <si>
    <t>Introduction to Snowflake Cloud Data Platform (Video)</t>
  </si>
  <si>
    <t>Snowflake University, LevelUp: Snowflake’s Key Concepts</t>
  </si>
  <si>
    <t>How Snowflake is Different</t>
  </si>
  <si>
    <t>Introduction to Snowflake - Key Concepts &amp; Architecture</t>
  </si>
  <si>
    <t>Getting Started with Snowflake – Key Concepts (Video)</t>
  </si>
  <si>
    <t>See Snowflake in 8 Minutes (Video)</t>
  </si>
  <si>
    <t>Before You Begin</t>
  </si>
  <si>
    <t>Snowflake Editions &amp; Deployments</t>
  </si>
  <si>
    <t>Snowflake University, LevelUp: Snowflake Account Options &amp; Assurances</t>
  </si>
  <si>
    <t>Technology Partners</t>
  </si>
  <si>
    <t>Snowflake Regions</t>
  </si>
  <si>
    <t>Snowflake Editions</t>
  </si>
  <si>
    <t>Key Features</t>
  </si>
  <si>
    <t>Overview of Key Features</t>
  </si>
  <si>
    <t>Introduction to Semi-Structured Data</t>
  </si>
  <si>
    <t>Bringing Together Structured and Semi-Structured Data (Video)</t>
  </si>
  <si>
    <t>Semi-Structured Data Types</t>
  </si>
  <si>
    <t>Querying Semi-Structured Data</t>
  </si>
  <si>
    <t>Continuous Data Protection</t>
  </si>
  <si>
    <t>Snowflake Fast Clone</t>
  </si>
  <si>
    <t>Cloning in Snowflake (Video)</t>
  </si>
  <si>
    <t>Sharing Data in Snowflake</t>
  </si>
  <si>
    <t>Using Persisted Query Results</t>
  </si>
  <si>
    <t>Snowflake Pricing  &amp; Regions</t>
  </si>
  <si>
    <t>Snowflake Editions &amp; Pricing</t>
  </si>
  <si>
    <t>Snowflake Architecture</t>
  </si>
  <si>
    <t>Database Storage , Query Processing &amp; Cloud Services</t>
  </si>
  <si>
    <t>Snowflake University, LevelUp: Snowflake’s Three Layer Design (Document + Quiz)</t>
  </si>
  <si>
    <t>Interfaces &amp; Connectivity</t>
  </si>
  <si>
    <t>Snowflake WebInterface (UI)</t>
  </si>
  <si>
    <t>SnowSQL (CLI)</t>
  </si>
  <si>
    <t>Connector Ecosystem</t>
  </si>
  <si>
    <t>Partner Connector Ecosystem</t>
  </si>
  <si>
    <t>Catalogue &amp; Objects</t>
  </si>
  <si>
    <t>Database &amp; Schema</t>
  </si>
  <si>
    <t>Tables</t>
  </si>
  <si>
    <t>Views</t>
  </si>
  <si>
    <t>Data Types</t>
  </si>
  <si>
    <t>Data Sharing</t>
  </si>
  <si>
    <t>Sharing Configuration &amp; Access Control options</t>
  </si>
  <si>
    <t>Secure Data Sharing</t>
  </si>
  <si>
    <t>Providers, Consumers &amp; Reader Accounts</t>
  </si>
  <si>
    <t>Creating &amp; Managing Shares</t>
  </si>
  <si>
    <t>Snowflake University, Hands-On Sharing, Marketplace, &amp; Exchanges Workshop</t>
  </si>
  <si>
    <t>Compute</t>
  </si>
  <si>
    <t>Warehouses &amp; Types</t>
  </si>
  <si>
    <t>Warehouse Sizing &amp; Scaling</t>
  </si>
  <si>
    <t>Credit Usage</t>
  </si>
  <si>
    <t>Warehouse Management, Warehouse Caching &amp; Warehouse Monitoring</t>
  </si>
  <si>
    <t>Snowflake University, LevelUp: Query &amp; Result (Video + Quiz)</t>
  </si>
  <si>
    <t>Storage</t>
  </si>
  <si>
    <t>Micro partitions, Metadata &amp; Clustering</t>
  </si>
  <si>
    <t>Data Storages – Cost &amp; Retention</t>
  </si>
  <si>
    <t>Table Types, File Formats</t>
  </si>
  <si>
    <t>Storage Monitoring</t>
  </si>
  <si>
    <t>Snowflake University, Level Up: Container Hierarchy</t>
  </si>
  <si>
    <t>Time Travel, Fail Safe</t>
  </si>
  <si>
    <t>Data Encryption</t>
  </si>
  <si>
    <t>Security – Network policies</t>
  </si>
  <si>
    <t>Multi-Factor Authentication (MFA)</t>
  </si>
  <si>
    <t>Federated Authentication &amp; SSO</t>
  </si>
  <si>
    <t>Data Loading</t>
  </si>
  <si>
    <t>Stages, file format, pipe</t>
  </si>
  <si>
    <t>Bulk Load using COPY</t>
  </si>
  <si>
    <t>Loading Consideration &amp; Load Management</t>
  </si>
  <si>
    <t>Continuous Load Options – Snowpipe</t>
  </si>
  <si>
    <t>Error handling &amp; Troubleshooting</t>
  </si>
  <si>
    <t>How to Load Terabytes into Snowflake - Speeds, Feeds and Techniques (Blog)</t>
  </si>
  <si>
    <t>Data Unloading</t>
  </si>
  <si>
    <t>Unloading data from Snowflake to External Cloud Storage (S3,GCS,AZURE BLOB)</t>
  </si>
  <si>
    <t>Unloading data from Snowflake to Internal Snowflake Storage</t>
  </si>
  <si>
    <t>Unloading data from Snowflake to Local / Network Drive</t>
  </si>
  <si>
    <t>Data Unloading Considerations</t>
  </si>
  <si>
    <t>OPTIONAL: Snowflake Connector for Kafka</t>
  </si>
  <si>
    <t>(This is not part of SNOWPRO Certification)</t>
  </si>
  <si>
    <t>Schema of Topics for Kafka Topics</t>
  </si>
  <si>
    <t>Workflow for the Kafka Connector</t>
  </si>
  <si>
    <t>Semi- Structure Data</t>
  </si>
  <si>
    <t>Different Formats, Variant Table Type</t>
  </si>
  <si>
    <t>Native Syntax, Flattening DATA</t>
  </si>
  <si>
    <t>Account Management</t>
  </si>
  <si>
    <t>Managing Your Snowflake Account</t>
  </si>
  <si>
    <t>WAREHOUSE &amp; Storage credit usage</t>
  </si>
  <si>
    <t>Materialized Views</t>
  </si>
  <si>
    <t>Auto /Re Clustering</t>
  </si>
  <si>
    <t>DR &amp; Replication</t>
  </si>
  <si>
    <t>Information Schema</t>
  </si>
  <si>
    <t>Differences Between Account Usage and Information Schema</t>
  </si>
  <si>
    <t>Security</t>
  </si>
  <si>
    <t>Access Control</t>
  </si>
  <si>
    <t>Role Hierarchy and Privilege Inheritance</t>
  </si>
  <si>
    <t>Network Security &amp; Policies</t>
  </si>
  <si>
    <t>Snowflake Security Overview (Video)</t>
  </si>
  <si>
    <t>Data Protection with Time Travel in Snowflake (Video)</t>
  </si>
  <si>
    <t>Performance Management</t>
  </si>
  <si>
    <t>Query Performance &amp; Analysis</t>
  </si>
  <si>
    <t>Clustering &amp; Materialized Views</t>
  </si>
  <si>
    <t>Query Profile</t>
  </si>
  <si>
    <t>Using Materialized Views to Solve Multi-Clustering Performance Problems</t>
  </si>
  <si>
    <t>Semi Structure Concept</t>
  </si>
  <si>
    <t>Self-Assessment Categories</t>
  </si>
  <si>
    <t>Values</t>
  </si>
  <si>
    <t>Know Well</t>
  </si>
  <si>
    <t>Know a Little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</si>
</sst>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38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rgb="FFFFFFFF"/>
      <name val="Calibri"/>
      <charset val="134"/>
      <scheme val="minor"/>
    </font>
    <font>
      <sz val="12"/>
      <color rgb="FF000000"/>
      <name val="TimesNewRomanPSMT"/>
      <charset val="134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4F81BD"/>
      <name val="Segoe UI"/>
      <charset val="134"/>
    </font>
    <font>
      <sz val="12"/>
      <color rgb="FF4F81BD"/>
      <name val="TimesNewRomanPSMT"/>
      <charset val="134"/>
    </font>
    <font>
      <sz val="12"/>
      <color rgb="FF00B0F0"/>
      <name val="TimesNewRomanPSMT"/>
      <charset val="134"/>
    </font>
    <font>
      <b/>
      <sz val="14"/>
      <color theme="1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20"/>
      <color rgb="FFFFFFFF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14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24" borderId="6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31" fillId="12" borderId="10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4" fillId="12" borderId="6" applyNumberFormat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2" fillId="3" borderId="1" xfId="0" applyFont="1" applyFill="1" applyBorder="1" applyAlignment="1"/>
    <xf numFmtId="0" fontId="3" fillId="4" borderId="1" xfId="0" applyFont="1" applyFill="1" applyBorder="1" applyAlignment="1"/>
    <xf numFmtId="0" fontId="2" fillId="5" borderId="1" xfId="0" applyFont="1" applyFill="1" applyBorder="1" applyAlignment="1"/>
    <xf numFmtId="0" fontId="0" fillId="0" borderId="0" xfId="0" applyAlignment="1">
      <alignment vertical="center" wrapText="1"/>
    </xf>
    <xf numFmtId="0" fontId="4" fillId="6" borderId="0" xfId="0" applyFont="1" applyFill="1" applyAlignment="1">
      <alignment wrapText="1"/>
    </xf>
    <xf numFmtId="0" fontId="4" fillId="6" borderId="0" xfId="0" applyFont="1" applyFill="1" applyAlignment="1"/>
    <xf numFmtId="0" fontId="5" fillId="0" borderId="0" xfId="0" applyFont="1">
      <alignment vertical="center"/>
    </xf>
    <xf numFmtId="10" fontId="6" fillId="0" borderId="0" xfId="0" applyNumberFormat="1" applyFont="1" applyFill="1" applyAlignment="1"/>
    <xf numFmtId="0" fontId="5" fillId="0" borderId="0" xfId="0" applyFont="1" applyAlignment="1">
      <alignment vertical="center" wrapText="1"/>
    </xf>
    <xf numFmtId="0" fontId="7" fillId="0" borderId="0" xfId="7">
      <alignment vertical="center"/>
    </xf>
    <xf numFmtId="0" fontId="3" fillId="0" borderId="0" xfId="0" applyFont="1" applyFill="1" applyAlignment="1"/>
    <xf numFmtId="0" fontId="8" fillId="0" borderId="0" xfId="7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Fill="1" applyAlignment="1"/>
    <xf numFmtId="0" fontId="1" fillId="0" borderId="0" xfId="0" applyFont="1" applyFill="1" applyAlignment="1"/>
    <xf numFmtId="0" fontId="13" fillId="6" borderId="2" xfId="0" applyFont="1" applyFill="1" applyBorder="1" applyAlignment="1"/>
    <xf numFmtId="0" fontId="13" fillId="6" borderId="2" xfId="0" applyFont="1" applyFill="1" applyBorder="1" applyAlignment="1">
      <alignment wrapText="1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10" fontId="6" fillId="0" borderId="1" xfId="0" applyNumberFormat="1" applyFont="1" applyFill="1" applyBorder="1" applyAlignment="1"/>
    <xf numFmtId="0" fontId="5" fillId="0" borderId="3" xfId="0" applyFont="1" applyBorder="1">
      <alignment vertical="center"/>
    </xf>
    <xf numFmtId="0" fontId="0" fillId="0" borderId="3" xfId="0" applyBorder="1">
      <alignment vertical="center"/>
    </xf>
    <xf numFmtId="10" fontId="6" fillId="0" borderId="3" xfId="0" applyNumberFormat="1" applyFont="1" applyFill="1" applyBorder="1" applyAlignment="1"/>
    <xf numFmtId="0" fontId="14" fillId="6" borderId="2" xfId="0" applyFont="1" applyFill="1" applyBorder="1" applyAlignment="1"/>
    <xf numFmtId="0" fontId="14" fillId="6" borderId="4" xfId="0" applyFont="1" applyFill="1" applyBorder="1" applyAlignment="1"/>
    <xf numFmtId="10" fontId="15" fillId="0" borderId="5" xfId="0" applyNumberFormat="1" applyFont="1" applyFill="1" applyBorder="1" applyAlignment="1"/>
    <xf numFmtId="0" fontId="16" fillId="0" borderId="0" xfId="0" applyFont="1" applyFill="1" applyAlignment="1"/>
    <xf numFmtId="0" fontId="7" fillId="0" borderId="0" xfId="7" applyFill="1" applyAlignment="1"/>
    <xf numFmtId="0" fontId="17" fillId="0" borderId="0" xfId="0" applyFont="1" applyFill="1" applyAlignment="1"/>
    <xf numFmtId="0" fontId="18" fillId="0" borderId="0" xfId="7" applyFont="1" applyAlignment="1"/>
    <xf numFmtId="0" fontId="19" fillId="0" borderId="0" xfId="0" applyFont="1" applyFill="1" applyAlignment="1"/>
    <xf numFmtId="58" fontId="3" fillId="0" borderId="0" xfId="0" applyNumberFormat="1" applyFont="1" applyFill="1" applyAlignment="1"/>
    <xf numFmtId="0" fontId="2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youtu.be/fDa3KYm04Rk" TargetMode="External"/><Relationship Id="rId3" Type="http://schemas.openxmlformats.org/officeDocument/2006/relationships/hyperlink" Target="https://www.youtube.com/watch?v=lwOnjV83Ln4&amp;t=646s" TargetMode="External"/><Relationship Id="rId2" Type="http://schemas.openxmlformats.org/officeDocument/2006/relationships/hyperlink" Target="https://www.linkedin.com/in/rajiv-gupta-618b0228/" TargetMode="External"/><Relationship Id="rId1" Type="http://schemas.openxmlformats.org/officeDocument/2006/relationships/hyperlink" Target="https://github.com/rajivgupta780184/snowflake/blob/main/LICENSE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nowflake.com/partners/technology-partners/" TargetMode="External"/><Relationship Id="rId8" Type="http://schemas.openxmlformats.org/officeDocument/2006/relationships/hyperlink" Target="https://snowflakeuniversity.mindtickle.com/#/update/1192528624267286058?series=1186787688786450122" TargetMode="External"/><Relationship Id="rId72" Type="http://schemas.openxmlformats.org/officeDocument/2006/relationships/hyperlink" Target="https://docs.snowflake.com/en/user-guide/semistructured-concepts.html" TargetMode="External"/><Relationship Id="rId71" Type="http://schemas.openxmlformats.org/officeDocument/2006/relationships/hyperlink" Target="https://community.snowflake.com/s/article/USING-MATERIALIZED-VIEWS-TO-SOLVE-MULTI-CLUSTERING-PERFORMANCE-PROBLEMS" TargetMode="External"/><Relationship Id="rId70" Type="http://schemas.openxmlformats.org/officeDocument/2006/relationships/hyperlink" Target="https://docs.snowflake.com/en/user-guide/views-materialized.html" TargetMode="External"/><Relationship Id="rId7" Type="http://schemas.openxmlformats.org/officeDocument/2006/relationships/hyperlink" Target="https://www.youtube.com/watch?v=JSYumKAF2Lc" TargetMode="External"/><Relationship Id="rId69" Type="http://schemas.openxmlformats.org/officeDocument/2006/relationships/hyperlink" Target="https://docs.snowflake.com/en/user-guide/ui-query-profile.html" TargetMode="External"/><Relationship Id="rId68" Type="http://schemas.openxmlformats.org/officeDocument/2006/relationships/hyperlink" Target="https://www.youtube.com/embed/F1pevMhm7lg?list=PL4IM5KTx_T7hBvbHgLKEqWp75CumkicJI" TargetMode="External"/><Relationship Id="rId67" Type="http://schemas.openxmlformats.org/officeDocument/2006/relationships/hyperlink" Target="https://www.youtube.com/watch?v=Qzge2Mt84rs" TargetMode="External"/><Relationship Id="rId66" Type="http://schemas.openxmlformats.org/officeDocument/2006/relationships/hyperlink" Target="https://docs.snowflake.com/en/user-guide/security-access-control-overview.html" TargetMode="External"/><Relationship Id="rId65" Type="http://schemas.openxmlformats.org/officeDocument/2006/relationships/hyperlink" Target="https://docs.snowflake.com/en/user-guide/security-access-control.html" TargetMode="External"/><Relationship Id="rId64" Type="http://schemas.openxmlformats.org/officeDocument/2006/relationships/hyperlink" Target="https://docs.snowflake.com/en/sql-reference/info-schema.html" TargetMode="External"/><Relationship Id="rId63" Type="http://schemas.openxmlformats.org/officeDocument/2006/relationships/hyperlink" Target="https://docs.snowflake.com/en/sql-reference/account-usage/replication_usage_history.html" TargetMode="External"/><Relationship Id="rId62" Type="http://schemas.openxmlformats.org/officeDocument/2006/relationships/hyperlink" Target="https://docs.snowflake.com/en/sql-reference/account-usage/automatic_clustering_history.html" TargetMode="External"/><Relationship Id="rId61" Type="http://schemas.openxmlformats.org/officeDocument/2006/relationships/hyperlink" Target="https://docs.snowflake.com/en/sql-reference/account-usage/materialized_view_refresh_history.html" TargetMode="External"/><Relationship Id="rId60" Type="http://schemas.openxmlformats.org/officeDocument/2006/relationships/hyperlink" Target="https://docs.snowflake.com/en/sql-reference/account-usage.html" TargetMode="External"/><Relationship Id="rId6" Type="http://schemas.openxmlformats.org/officeDocument/2006/relationships/hyperlink" Target="https://docs.snowflake.com/en/user-guide/setup.html" TargetMode="External"/><Relationship Id="rId59" Type="http://schemas.openxmlformats.org/officeDocument/2006/relationships/hyperlink" Target="https://docs.snowflake.com/en/user-guide-admin.html" TargetMode="External"/><Relationship Id="rId58" Type="http://schemas.openxmlformats.org/officeDocument/2006/relationships/hyperlink" Target="https://docs.snowflake.com/en/user-guide/kafka-connector-overview.html#workflow-for-the-kafka-connector" TargetMode="External"/><Relationship Id="rId57" Type="http://schemas.openxmlformats.org/officeDocument/2006/relationships/hyperlink" Target="https://docs.snowflake.com/en/user-guide/kafka-connector-overview.html#schema-of-topics-for-kafka-topics" TargetMode="External"/><Relationship Id="rId56" Type="http://schemas.openxmlformats.org/officeDocument/2006/relationships/hyperlink" Target="https://docs.snowflake.com/en/user-guide/data-unload-considerations.html" TargetMode="External"/><Relationship Id="rId55" Type="http://schemas.openxmlformats.org/officeDocument/2006/relationships/hyperlink" Target="https://docs.snowflake.com/en/user-guide/data-unload-snowflake.html" TargetMode="External"/><Relationship Id="rId54" Type="http://schemas.openxmlformats.org/officeDocument/2006/relationships/hyperlink" Target="https://docs.snowflake.com/en/user-guide-data-unload.html" TargetMode="External"/><Relationship Id="rId53" Type="http://schemas.openxmlformats.org/officeDocument/2006/relationships/hyperlink" Target="https://www.snowflake.com/blog/how-to-load-terabytes-into-snowflake-speeds-feeds-and-techniques/" TargetMode="External"/><Relationship Id="rId52" Type="http://schemas.openxmlformats.org/officeDocument/2006/relationships/hyperlink" Target="https://docs.snowflake.com/en/user-guide/ui-history.html" TargetMode="External"/><Relationship Id="rId51" Type="http://schemas.openxmlformats.org/officeDocument/2006/relationships/hyperlink" Target="https://docs.snowflake.com/en/user-guide/data-load-considerations-load.html" TargetMode="External"/><Relationship Id="rId50" Type="http://schemas.openxmlformats.org/officeDocument/2006/relationships/hyperlink" Target="https://docs.snowflake.com/en/user-guide/data-load-overview.html" TargetMode="External"/><Relationship Id="rId5" Type="http://schemas.openxmlformats.org/officeDocument/2006/relationships/hyperlink" Target="https://www.youtube.com/watch?v=dZlBCLLL7UA" TargetMode="External"/><Relationship Id="rId49" Type="http://schemas.openxmlformats.org/officeDocument/2006/relationships/hyperlink" Target="https://docs.snowflake.com/en/user-guide/intro-summary-loading.html" TargetMode="External"/><Relationship Id="rId48" Type="http://schemas.openxmlformats.org/officeDocument/2006/relationships/hyperlink" Target="https://docs.snowflake.com/en/user-guide/admin-security-fed-auth.html" TargetMode="External"/><Relationship Id="rId47" Type="http://schemas.openxmlformats.org/officeDocument/2006/relationships/hyperlink" Target="https://docs.snowflake.com/en/user-guide/security-mfa.html" TargetMode="External"/><Relationship Id="rId46" Type="http://schemas.openxmlformats.org/officeDocument/2006/relationships/hyperlink" Target="https://docs.snowflake.com/en/user-guide/network-policies.html" TargetMode="External"/><Relationship Id="rId45" Type="http://schemas.openxmlformats.org/officeDocument/2006/relationships/hyperlink" Target="https://docs.snowflake.com/en/user-guide/security-encryption.html" TargetMode="External"/><Relationship Id="rId44" Type="http://schemas.openxmlformats.org/officeDocument/2006/relationships/hyperlink" Target="https://docs.snowflake.com/en/user-guide/data-availability.html" TargetMode="External"/><Relationship Id="rId43" Type="http://schemas.openxmlformats.org/officeDocument/2006/relationships/hyperlink" Target="https://snowflakeuniversity.mindtickle.com/#/update/1194386458901462596?series=1186787688786450122" TargetMode="External"/><Relationship Id="rId42" Type="http://schemas.openxmlformats.org/officeDocument/2006/relationships/hyperlink" Target="https://docs.snowflake.com/en/user-guide/tables-storage-considerations.html" TargetMode="External"/><Relationship Id="rId41" Type="http://schemas.openxmlformats.org/officeDocument/2006/relationships/hyperlink" Target="https://docs.snowflake.com/en/user-guide/credits.html" TargetMode="External"/><Relationship Id="rId40" Type="http://schemas.openxmlformats.org/officeDocument/2006/relationships/hyperlink" Target="https://docs.snowflake.com/en/user-guide/tables-clustering-micropartitions.html" TargetMode="External"/><Relationship Id="rId4" Type="http://schemas.openxmlformats.org/officeDocument/2006/relationships/hyperlink" Target="https://docs.snowflake.com/en/user-guide/intro-key-concepts.html" TargetMode="External"/><Relationship Id="rId39" Type="http://schemas.openxmlformats.org/officeDocument/2006/relationships/hyperlink" Target="https://snowflakeuniversity.mindtickle.com/#/update/1196921826353350685?series=1224773284678453742" TargetMode="External"/><Relationship Id="rId38" Type="http://schemas.openxmlformats.org/officeDocument/2006/relationships/hyperlink" Target="https://docs.snowflake.com/en/user-guide/warehouses-considerations.html#how-are-credits-charged-for-warehouses" TargetMode="External"/><Relationship Id="rId37" Type="http://schemas.openxmlformats.org/officeDocument/2006/relationships/hyperlink" Target="https://docs.snowflake.com/en/user-guide/warehouses-considerations.html" TargetMode="External"/><Relationship Id="rId36" Type="http://schemas.openxmlformats.org/officeDocument/2006/relationships/hyperlink" Target="https://docs.snowflake.com/en/user-guide/warehouses-overview.html" TargetMode="External"/><Relationship Id="rId35" Type="http://schemas.openxmlformats.org/officeDocument/2006/relationships/hyperlink" Target="https://snowflakeuniversity.mindtickle.com/#/programs/program/1233456049634814937" TargetMode="External"/><Relationship Id="rId34" Type="http://schemas.openxmlformats.org/officeDocument/2006/relationships/hyperlink" Target="https://docs.snowflake.com/en/user-guide/data-sharing-gs.html" TargetMode="External"/><Relationship Id="rId33" Type="http://schemas.openxmlformats.org/officeDocument/2006/relationships/hyperlink" Target="https://docs.snowflake.com/en/user-guide/data-sharing-intro.html" TargetMode="External"/><Relationship Id="rId32" Type="http://schemas.openxmlformats.org/officeDocument/2006/relationships/hyperlink" Target="https://docs.snowflake.com/en/user-guide/data-sharing-secure-views.html" TargetMode="External"/><Relationship Id="rId31" Type="http://schemas.openxmlformats.org/officeDocument/2006/relationships/hyperlink" Target="https://docs.snowflake.com/en/sql-reference/data-types.html" TargetMode="External"/><Relationship Id="rId30" Type="http://schemas.openxmlformats.org/officeDocument/2006/relationships/hyperlink" Target="https://docs.snowflake.com/en/user-guide/views-introduction.html" TargetMode="External"/><Relationship Id="rId3" Type="http://schemas.openxmlformats.org/officeDocument/2006/relationships/hyperlink" Target="https://snowflakeuniversity.mindtickle.com/#/update/1187475440690432307?series=1186787688786450122" TargetMode="External"/><Relationship Id="rId29" Type="http://schemas.openxmlformats.org/officeDocument/2006/relationships/hyperlink" Target="https://docs.snowflake.com/en/user-guide/table-considerations.html" TargetMode="External"/><Relationship Id="rId28" Type="http://schemas.openxmlformats.org/officeDocument/2006/relationships/hyperlink" Target="https://docs.snowflake.com/en/user-guide/databases.html" TargetMode="External"/><Relationship Id="rId27" Type="http://schemas.openxmlformats.org/officeDocument/2006/relationships/hyperlink" Target="https://docs.snowflake.com/en/user-guide/ecosystem.html" TargetMode="External"/><Relationship Id="rId26" Type="http://schemas.openxmlformats.org/officeDocument/2006/relationships/hyperlink" Target="https://docs.snowflake.com/en/user-guide-connecting.html" TargetMode="External"/><Relationship Id="rId25" Type="http://schemas.openxmlformats.org/officeDocument/2006/relationships/hyperlink" Target="https://docs.snowflake.com/en/user-guide/snowsql-use.html" TargetMode="External"/><Relationship Id="rId24" Type="http://schemas.openxmlformats.org/officeDocument/2006/relationships/hyperlink" Target="https://docs.snowflake.com/en/user-guide/connecting.html" TargetMode="External"/><Relationship Id="rId23" Type="http://schemas.openxmlformats.org/officeDocument/2006/relationships/hyperlink" Target="https://snowflakeuniversity.mindtickle.com/#/update/1187839585467233496?series=1186787688786450122" TargetMode="External"/><Relationship Id="rId22" Type="http://schemas.openxmlformats.org/officeDocument/2006/relationships/hyperlink" Target="https://www.snowflake.com/pricing/" TargetMode="External"/><Relationship Id="rId21" Type="http://schemas.openxmlformats.org/officeDocument/2006/relationships/hyperlink" Target="https://docs.snowflake.com/en/user-guide/querying-persisted-results.html#using-persisted-query-results" TargetMode="External"/><Relationship Id="rId20" Type="http://schemas.openxmlformats.org/officeDocument/2006/relationships/hyperlink" Target="https://docs.snowflake.com/en/user-guide-data-share.html" TargetMode="External"/><Relationship Id="rId2" Type="http://schemas.openxmlformats.org/officeDocument/2006/relationships/hyperlink" Target="https://snowflakeuniversity.mindtickle.com/#/update/1261002509048556246?series=1030189114109827518" TargetMode="External"/><Relationship Id="rId19" Type="http://schemas.openxmlformats.org/officeDocument/2006/relationships/hyperlink" Target="https://www.youtube.com/watch?v=SdHEMTQOcCQ" TargetMode="External"/><Relationship Id="rId18" Type="http://schemas.openxmlformats.org/officeDocument/2006/relationships/hyperlink" Target="https://www.snowflake.com/blog/snowflake-fast-clone/" TargetMode="External"/><Relationship Id="rId17" Type="http://schemas.openxmlformats.org/officeDocument/2006/relationships/hyperlink" Target="https://docs.snowflake.com/en/user-guide/data-cdp.html" TargetMode="External"/><Relationship Id="rId16" Type="http://schemas.openxmlformats.org/officeDocument/2006/relationships/hyperlink" Target="https://docs.snowflake.com/en/user-guide/querying-semistructured.html" TargetMode="External"/><Relationship Id="rId15" Type="http://schemas.openxmlformats.org/officeDocument/2006/relationships/hyperlink" Target="https://docs.snowflake.com/en/sql-reference/data-types-semistructured.html" TargetMode="External"/><Relationship Id="rId14" Type="http://schemas.openxmlformats.org/officeDocument/2006/relationships/hyperlink" Target="https://www.youtube.com/watch?v=MdLxEzYmJyI" TargetMode="External"/><Relationship Id="rId13" Type="http://schemas.openxmlformats.org/officeDocument/2006/relationships/hyperlink" Target="https://docs.snowflake.com/en/user-guide/semistructured-intro.html" TargetMode="External"/><Relationship Id="rId12" Type="http://schemas.openxmlformats.org/officeDocument/2006/relationships/hyperlink" Target="https://docs.snowflake.com/en/user-guide/intro-supported-features.html" TargetMode="External"/><Relationship Id="rId11" Type="http://schemas.openxmlformats.org/officeDocument/2006/relationships/hyperlink" Target="https://docs.snowflake.com/en/user-guide/intro-editions.html" TargetMode="External"/><Relationship Id="rId10" Type="http://schemas.openxmlformats.org/officeDocument/2006/relationships/hyperlink" Target="https://docs.snowflake.com/en/user-guide/intro-regions.html" TargetMode="External"/><Relationship Id="rId1" Type="http://schemas.openxmlformats.org/officeDocument/2006/relationships/hyperlink" Target="https://www.youtube.com/watch?v=QspIeh-Gy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zoomScale="85" zoomScaleNormal="85" topLeftCell="A2" workbookViewId="0">
      <selection activeCell="B35" sqref="B35"/>
    </sheetView>
  </sheetViews>
  <sheetFormatPr defaultColWidth="8.72727272727273" defaultRowHeight="14.5" outlineLevelCol="2"/>
  <cols>
    <col min="1" max="1" width="52.0909090909091" customWidth="1"/>
    <col min="2" max="2" width="19.6363636363636" customWidth="1"/>
    <col min="3" max="3" width="28.6363636363636" customWidth="1"/>
  </cols>
  <sheetData>
    <row r="1" ht="18.5" spans="1:3">
      <c r="A1" s="18" t="s">
        <v>0</v>
      </c>
      <c r="B1" s="13"/>
      <c r="C1" s="13"/>
    </row>
    <row r="2" ht="15.5" spans="1:3">
      <c r="A2" s="19" t="s">
        <v>1</v>
      </c>
      <c r="B2" s="13"/>
      <c r="C2" s="13"/>
    </row>
    <row r="3" ht="15.5" spans="1:3">
      <c r="A3" s="13" t="s">
        <v>2</v>
      </c>
      <c r="B3" s="13"/>
      <c r="C3" s="13"/>
    </row>
    <row r="4" ht="15.5" spans="1:3">
      <c r="A4" s="13" t="s">
        <v>3</v>
      </c>
      <c r="B4" s="13"/>
      <c r="C4" s="13"/>
    </row>
    <row r="5" ht="15.5" spans="1:3">
      <c r="A5" s="13" t="s">
        <v>4</v>
      </c>
      <c r="B5" s="13"/>
      <c r="C5" s="13"/>
    </row>
    <row r="6" ht="15.5" spans="1:3">
      <c r="A6" s="13" t="s">
        <v>5</v>
      </c>
      <c r="B6" s="13"/>
      <c r="C6" s="13"/>
    </row>
    <row r="7" ht="15.5" spans="1:3">
      <c r="A7" s="13" t="s">
        <v>6</v>
      </c>
      <c r="B7" s="13"/>
      <c r="C7" s="13"/>
    </row>
    <row r="8" ht="15.5" spans="1:3">
      <c r="A8" s="19" t="s">
        <v>7</v>
      </c>
      <c r="B8" s="13"/>
      <c r="C8" s="13"/>
    </row>
    <row r="9" ht="15.5" spans="1:3">
      <c r="A9" s="13"/>
      <c r="B9" s="13"/>
      <c r="C9" s="13"/>
    </row>
    <row r="10" ht="16.25" spans="1:3">
      <c r="A10" s="13" t="s">
        <v>8</v>
      </c>
      <c r="B10" s="13"/>
      <c r="C10" s="13"/>
    </row>
    <row r="11" ht="31.75" spans="1:3">
      <c r="A11" s="20" t="s">
        <v>9</v>
      </c>
      <c r="B11" s="21" t="s">
        <v>10</v>
      </c>
      <c r="C11" s="20" t="s">
        <v>11</v>
      </c>
    </row>
    <row r="12" ht="18.5" spans="1:3">
      <c r="A12" s="22" t="s">
        <v>12</v>
      </c>
      <c r="B12" s="23">
        <v>28</v>
      </c>
      <c r="C12" s="24">
        <f>'Self Assessment'!A3</f>
        <v>0</v>
      </c>
    </row>
    <row r="13" ht="18.5" spans="1:3">
      <c r="A13" s="22" t="s">
        <v>13</v>
      </c>
      <c r="B13" s="23">
        <v>18</v>
      </c>
      <c r="C13" s="24">
        <f>'Self Assessment'!A51</f>
        <v>0</v>
      </c>
    </row>
    <row r="14" ht="18.5" spans="1:3">
      <c r="A14" s="22" t="s">
        <v>14</v>
      </c>
      <c r="B14" s="23">
        <v>15</v>
      </c>
      <c r="C14" s="24">
        <f>'Self Assessment'!A59</f>
        <v>0</v>
      </c>
    </row>
    <row r="15" ht="18.5" spans="1:3">
      <c r="A15" s="22" t="s">
        <v>15</v>
      </c>
      <c r="B15" s="23">
        <v>14</v>
      </c>
      <c r="C15" s="24">
        <f>'Self Assessment'!A73</f>
        <v>0</v>
      </c>
    </row>
    <row r="16" ht="18.5" spans="1:3">
      <c r="A16" s="22" t="s">
        <v>16</v>
      </c>
      <c r="B16" s="23">
        <v>12</v>
      </c>
      <c r="C16" s="24">
        <f>'Self Assessment'!A94</f>
        <v>0</v>
      </c>
    </row>
    <row r="17" ht="18.5" spans="1:3">
      <c r="A17" s="22" t="s">
        <v>17</v>
      </c>
      <c r="B17" s="23">
        <v>9</v>
      </c>
      <c r="C17" s="24">
        <f>'Self Assessment'!A112</f>
        <v>0</v>
      </c>
    </row>
    <row r="18" ht="19.25" spans="1:3">
      <c r="A18" s="25" t="s">
        <v>18</v>
      </c>
      <c r="B18" s="26">
        <v>4</v>
      </c>
      <c r="C18" s="27">
        <f>'Self Assessment'!A119</f>
        <v>0</v>
      </c>
    </row>
    <row r="19" ht="26.75" spans="1:3">
      <c r="A19" s="28" t="s">
        <v>19</v>
      </c>
      <c r="B19" s="29"/>
      <c r="C19" s="30">
        <f>SUM(C12:C18)/7</f>
        <v>0</v>
      </c>
    </row>
    <row r="20" ht="15.5" spans="1:1">
      <c r="A20" s="13"/>
    </row>
    <row r="21" ht="15.5" spans="1:1">
      <c r="A21" s="13"/>
    </row>
    <row r="22" ht="21" spans="1:3">
      <c r="A22" s="31" t="s">
        <v>20</v>
      </c>
      <c r="B22" s="13"/>
      <c r="C22" s="13"/>
    </row>
    <row r="23" ht="15.5" spans="1:3">
      <c r="A23" s="19" t="s">
        <v>21</v>
      </c>
      <c r="B23" s="13"/>
      <c r="C23" s="13"/>
    </row>
    <row r="24" ht="15.5" spans="1:3">
      <c r="A24" s="32" t="s">
        <v>22</v>
      </c>
      <c r="B24" s="13"/>
      <c r="C24" s="13"/>
    </row>
    <row r="25" ht="15.5" spans="1:3">
      <c r="A25" s="32" t="s">
        <v>23</v>
      </c>
      <c r="B25" s="13"/>
      <c r="C25" s="13"/>
    </row>
    <row r="26" ht="15.5" spans="1:3">
      <c r="A26" s="12" t="s">
        <v>24</v>
      </c>
      <c r="B26" s="13"/>
      <c r="C26" s="13"/>
    </row>
    <row r="27" ht="15.5" spans="1:3">
      <c r="A27" s="32" t="s">
        <v>25</v>
      </c>
      <c r="B27" s="13"/>
      <c r="C27" s="13"/>
    </row>
    <row r="28" ht="21" spans="1:3">
      <c r="A28" s="33" t="s">
        <v>26</v>
      </c>
      <c r="B28" s="13"/>
      <c r="C28" s="13"/>
    </row>
    <row r="29" ht="15.5" spans="1:3">
      <c r="A29" s="13" t="s">
        <v>27</v>
      </c>
      <c r="B29" s="13"/>
      <c r="C29" s="13"/>
    </row>
    <row r="30" ht="15.5" spans="1:3">
      <c r="A30" s="34" t="s">
        <v>28</v>
      </c>
      <c r="B30" s="13"/>
      <c r="C30" s="13"/>
    </row>
    <row r="31" ht="15.5" spans="1:3">
      <c r="A31" s="13" t="s">
        <v>29</v>
      </c>
      <c r="B31" s="13"/>
      <c r="C31" s="13"/>
    </row>
    <row r="32" ht="15.5" spans="1:3">
      <c r="A32" s="13" t="s">
        <v>30</v>
      </c>
      <c r="B32" s="13"/>
      <c r="C32" s="13"/>
    </row>
    <row r="33" ht="15.5" spans="1:3">
      <c r="A33" s="13" t="s">
        <v>31</v>
      </c>
      <c r="B33" s="13"/>
      <c r="C33" s="13"/>
    </row>
    <row r="34" ht="15.5" spans="1:3">
      <c r="A34" s="35" t="s">
        <v>32</v>
      </c>
      <c r="B34" s="36">
        <v>44289</v>
      </c>
      <c r="C34" s="13"/>
    </row>
    <row r="35" spans="1:2">
      <c r="A35" s="37" t="s">
        <v>33</v>
      </c>
      <c r="B35" t="s">
        <v>34</v>
      </c>
    </row>
  </sheetData>
  <sheetProtection password="C653" sheet="1" formatCells="0" formatColumns="0" formatRows="0" insertRows="0" insertColumns="0" insertHyperlinks="0" deleteColumns="0" deleteRows="0" sort="0" autoFilter="0" pivotTables="0" objects="1"/>
  <conditionalFormatting sqref="C19">
    <cfRule type="cellIs" dxfId="0" priority="1" operator="between">
      <formula>0.5</formula>
      <formula>0.7</formula>
    </cfRule>
    <cfRule type="cellIs" dxfId="1" priority="2" operator="lessThan">
      <formula>0.5</formula>
    </cfRule>
    <cfRule type="cellIs" dxfId="2" priority="3" operator="greaterThan">
      <formula>0.7</formula>
    </cfRule>
  </conditionalFormatting>
  <conditionalFormatting sqref="C12:C18">
    <cfRule type="cellIs" dxfId="0" priority="4" operator="between">
      <formula>0.5</formula>
      <formula>0.7</formula>
    </cfRule>
    <cfRule type="cellIs" dxfId="1" priority="5" operator="lessThan">
      <formula>0.5</formula>
    </cfRule>
    <cfRule type="cellIs" dxfId="2" priority="6" operator="greaterThan">
      <formula>0.7</formula>
    </cfRule>
  </conditionalFormatting>
  <hyperlinks>
    <hyperlink ref="A30" r:id="rId1" display="https://github.com/rajivgupta780184/snowflake/blob/main/LICENSE" tooltip="https://github.com/rajivgupta780184/snowflake/blob/main/LICENSE"/>
    <hyperlink ref="A27" r:id="rId2" display="Linkedin"/>
    <hyperlink ref="A24" r:id="rId3" display="Zero to Hero in Snowflake"/>
    <hyperlink ref="A26" r:id="rId4" display="How to Use Self Assesement Too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9"/>
  <sheetViews>
    <sheetView workbookViewId="0">
      <selection activeCell="D9" sqref="D9"/>
    </sheetView>
  </sheetViews>
  <sheetFormatPr defaultColWidth="8.72727272727273" defaultRowHeight="14.5" outlineLevelCol="5"/>
  <cols>
    <col min="1" max="1" width="38.2727272727273" customWidth="1"/>
    <col min="2" max="2" width="32.3636363636364" style="6" customWidth="1"/>
    <col min="3" max="3" width="68.0909090909091" customWidth="1"/>
    <col min="4" max="4" width="22.0909090909091" customWidth="1"/>
    <col min="6" max="6" width="8.72727272727273" hidden="1" customWidth="1"/>
  </cols>
  <sheetData>
    <row r="1" ht="61" customHeight="1" spans="1:6">
      <c r="A1" s="7" t="s">
        <v>9</v>
      </c>
      <c r="B1" s="7" t="s">
        <v>35</v>
      </c>
      <c r="C1" s="7" t="s">
        <v>36</v>
      </c>
      <c r="D1" s="8" t="s">
        <v>11</v>
      </c>
      <c r="F1" t="s">
        <v>37</v>
      </c>
    </row>
    <row r="2" ht="18.5" spans="1:4">
      <c r="A2" s="9" t="s">
        <v>12</v>
      </c>
      <c r="D2" s="10">
        <f>SUM(F3:F5)/3</f>
        <v>0</v>
      </c>
    </row>
    <row r="3" ht="18.5" spans="1:6">
      <c r="A3" s="10">
        <f>(SUM(D2:D48)/9)</f>
        <v>0</v>
      </c>
      <c r="B3" s="11" t="s">
        <v>38</v>
      </c>
      <c r="C3" s="12" t="s">
        <v>39</v>
      </c>
      <c r="D3" s="13" t="s">
        <v>40</v>
      </c>
      <c r="F3">
        <f>VLOOKUP(D3,ListOfValue!A2:B4,2,FALSE)</f>
        <v>0</v>
      </c>
    </row>
    <row r="4" ht="15.5" spans="1:6">
      <c r="A4" s="9"/>
      <c r="C4" s="12" t="s">
        <v>41</v>
      </c>
      <c r="D4" s="13" t="s">
        <v>40</v>
      </c>
      <c r="F4">
        <f>VLOOKUP(D4,ListOfValue!A2:B4,2,FALSE)</f>
        <v>0</v>
      </c>
    </row>
    <row r="5" ht="15.5" spans="1:6">
      <c r="A5" s="9"/>
      <c r="C5" s="12" t="s">
        <v>42</v>
      </c>
      <c r="D5" s="13" t="s">
        <v>40</v>
      </c>
      <c r="F5">
        <f>VLOOKUP(D5,ListOfValue!A2:B4,2,FALSE)</f>
        <v>0</v>
      </c>
    </row>
    <row r="6" ht="18.5" spans="1:4">
      <c r="A6" s="9"/>
      <c r="B6" s="11" t="s">
        <v>43</v>
      </c>
      <c r="D6" s="10">
        <f>SUM(F7:F10)/4</f>
        <v>0</v>
      </c>
    </row>
    <row r="7" ht="15.5" spans="1:6">
      <c r="A7" s="9"/>
      <c r="C7" s="12" t="s">
        <v>44</v>
      </c>
      <c r="D7" s="13" t="s">
        <v>40</v>
      </c>
      <c r="F7">
        <f>VLOOKUP(D7,ListOfValue!A2:B4,2,FALSE)</f>
        <v>0</v>
      </c>
    </row>
    <row r="8" ht="15.5" spans="1:6">
      <c r="A8" s="9"/>
      <c r="C8" s="12" t="s">
        <v>45</v>
      </c>
      <c r="D8" s="13" t="s">
        <v>40</v>
      </c>
      <c r="F8">
        <f>VLOOKUP(D8,ListOfValue!A2:B4,2,FALSE)</f>
        <v>0</v>
      </c>
    </row>
    <row r="9" ht="15.5" spans="1:6">
      <c r="A9" s="9"/>
      <c r="C9" s="12" t="s">
        <v>46</v>
      </c>
      <c r="D9" s="13" t="s">
        <v>40</v>
      </c>
      <c r="F9">
        <f>VLOOKUP(D9,ListOfValue!A2:B4,2,FALSE)</f>
        <v>0</v>
      </c>
    </row>
    <row r="10" ht="15.5" spans="1:6">
      <c r="A10" s="9"/>
      <c r="C10" s="12" t="s">
        <v>47</v>
      </c>
      <c r="D10" s="13" t="s">
        <v>40</v>
      </c>
      <c r="F10">
        <f>VLOOKUP(D10,ListOfValue!A2:B4,2,FALSE)</f>
        <v>0</v>
      </c>
    </row>
    <row r="11" ht="31" spans="1:4">
      <c r="A11" s="9"/>
      <c r="B11" s="11" t="s">
        <v>48</v>
      </c>
      <c r="D11" s="10">
        <f>SUM(F12:F15)/4</f>
        <v>0</v>
      </c>
    </row>
    <row r="12" ht="15.5" spans="1:6">
      <c r="A12" s="9"/>
      <c r="C12" s="12" t="s">
        <v>49</v>
      </c>
      <c r="D12" s="13" t="s">
        <v>40</v>
      </c>
      <c r="F12">
        <f>VLOOKUP(D12,ListOfValue!A2:B4,2,FALSE)</f>
        <v>0</v>
      </c>
    </row>
    <row r="13" ht="15.5" spans="1:6">
      <c r="A13" s="9"/>
      <c r="C13" s="12" t="s">
        <v>50</v>
      </c>
      <c r="D13" s="13" t="s">
        <v>40</v>
      </c>
      <c r="F13">
        <f>VLOOKUP(D13,ListOfValue!A2:B4,2,FALSE)</f>
        <v>0</v>
      </c>
    </row>
    <row r="14" ht="15.5" spans="1:6">
      <c r="A14" s="9"/>
      <c r="C14" s="12" t="s">
        <v>51</v>
      </c>
      <c r="D14" s="13" t="s">
        <v>40</v>
      </c>
      <c r="F14">
        <f>VLOOKUP(D14,ListOfValue!A2:B4,2,FALSE)</f>
        <v>0</v>
      </c>
    </row>
    <row r="15" ht="15.5" spans="1:6">
      <c r="A15" s="9"/>
      <c r="C15" s="12" t="s">
        <v>52</v>
      </c>
      <c r="D15" s="13" t="s">
        <v>40</v>
      </c>
      <c r="F15">
        <f>VLOOKUP(D15,ListOfValue!A2:B4,2,FALSE)</f>
        <v>0</v>
      </c>
    </row>
    <row r="16" ht="18.5" spans="1:4">
      <c r="A16" s="9"/>
      <c r="B16" s="11" t="s">
        <v>53</v>
      </c>
      <c r="D16" s="10">
        <f>SUM(F17:F26)/10</f>
        <v>0</v>
      </c>
    </row>
    <row r="17" ht="15.5" spans="1:6">
      <c r="A17" s="9"/>
      <c r="C17" s="12" t="s">
        <v>54</v>
      </c>
      <c r="D17" s="13" t="s">
        <v>40</v>
      </c>
      <c r="F17">
        <f>VLOOKUP(D17,ListOfValue!A2:B4,2,FALSE)</f>
        <v>0</v>
      </c>
    </row>
    <row r="18" ht="15.5" spans="3:6">
      <c r="C18" s="12" t="s">
        <v>55</v>
      </c>
      <c r="D18" s="13" t="s">
        <v>40</v>
      </c>
      <c r="F18">
        <f>VLOOKUP(D18,ListOfValue!A2:B4,2,FALSE)</f>
        <v>0</v>
      </c>
    </row>
    <row r="19" ht="15.5" spans="3:6">
      <c r="C19" s="12" t="s">
        <v>56</v>
      </c>
      <c r="D19" s="13" t="s">
        <v>40</v>
      </c>
      <c r="F19">
        <f>VLOOKUP(D19,ListOfValue!A2:B4,2,FALSE)</f>
        <v>0</v>
      </c>
    </row>
    <row r="20" ht="15.5" spans="3:6">
      <c r="C20" s="12" t="s">
        <v>57</v>
      </c>
      <c r="D20" s="13" t="s">
        <v>40</v>
      </c>
      <c r="F20">
        <f>VLOOKUP(D20,ListOfValue!A2:B4,2,FALSE)</f>
        <v>0</v>
      </c>
    </row>
    <row r="21" ht="15.5" spans="3:6">
      <c r="C21" s="12" t="s">
        <v>58</v>
      </c>
      <c r="D21" s="13" t="s">
        <v>40</v>
      </c>
      <c r="F21">
        <f>VLOOKUP(D21,ListOfValue!A2:B4,2,FALSE)</f>
        <v>0</v>
      </c>
    </row>
    <row r="22" ht="15.5" spans="3:6">
      <c r="C22" s="12" t="s">
        <v>59</v>
      </c>
      <c r="D22" s="13" t="s">
        <v>40</v>
      </c>
      <c r="F22">
        <f>VLOOKUP(D22,ListOfValue!A2:B4,2,FALSE)</f>
        <v>0</v>
      </c>
    </row>
    <row r="23" ht="15.5" spans="3:6">
      <c r="C23" s="12" t="s">
        <v>60</v>
      </c>
      <c r="D23" s="13" t="s">
        <v>40</v>
      </c>
      <c r="F23">
        <f>VLOOKUP(D23,ListOfValue!A2:B4,2,FALSE)</f>
        <v>0</v>
      </c>
    </row>
    <row r="24" ht="15.5" spans="3:6">
      <c r="C24" s="12" t="s">
        <v>61</v>
      </c>
      <c r="D24" s="13" t="s">
        <v>40</v>
      </c>
      <c r="F24">
        <f>VLOOKUP(D24,ListOfValue!A2:B4,2,FALSE)</f>
        <v>0</v>
      </c>
    </row>
    <row r="25" ht="15.5" spans="3:6">
      <c r="C25" s="12" t="s">
        <v>62</v>
      </c>
      <c r="D25" s="13" t="s">
        <v>40</v>
      </c>
      <c r="F25">
        <f>VLOOKUP(D25,ListOfValue!A2:B4,2,FALSE)</f>
        <v>0</v>
      </c>
    </row>
    <row r="26" ht="15.5" spans="3:6">
      <c r="C26" s="12" t="s">
        <v>63</v>
      </c>
      <c r="D26" s="13" t="s">
        <v>40</v>
      </c>
      <c r="F26">
        <f>VLOOKUP(D26,ListOfValue!A2:B4,2,FALSE)</f>
        <v>0</v>
      </c>
    </row>
    <row r="27" ht="18.5" spans="2:4">
      <c r="B27" s="11" t="s">
        <v>64</v>
      </c>
      <c r="D27" s="10">
        <f>SUM(F28:F29)/2</f>
        <v>0</v>
      </c>
    </row>
    <row r="28" ht="15.5" spans="3:6">
      <c r="C28" s="12" t="s">
        <v>65</v>
      </c>
      <c r="D28" s="13" t="s">
        <v>40</v>
      </c>
      <c r="F28">
        <f>VLOOKUP(D28,ListOfValue!A2:B4,2,FALSE)</f>
        <v>0</v>
      </c>
    </row>
    <row r="29" ht="15.5" spans="3:6">
      <c r="C29" s="12" t="s">
        <v>51</v>
      </c>
      <c r="D29" s="13" t="s">
        <v>40</v>
      </c>
      <c r="F29">
        <f>VLOOKUP(D29,ListOfValue!A2:B4,2,FALSE)</f>
        <v>0</v>
      </c>
    </row>
    <row r="30" ht="18.5" spans="2:4">
      <c r="B30" s="11" t="s">
        <v>66</v>
      </c>
      <c r="D30" s="10">
        <f>SUM(F31:F32)/2</f>
        <v>0</v>
      </c>
    </row>
    <row r="31" ht="15.5" spans="3:6">
      <c r="C31" s="14" t="s">
        <v>67</v>
      </c>
      <c r="D31" s="13" t="s">
        <v>40</v>
      </c>
      <c r="F31">
        <f>VLOOKUP(D31,ListOfValue!A2:B4,2,FALSE)</f>
        <v>0</v>
      </c>
    </row>
    <row r="32" ht="15.5" spans="3:6">
      <c r="C32" s="12" t="s">
        <v>68</v>
      </c>
      <c r="D32" s="13" t="s">
        <v>40</v>
      </c>
      <c r="F32">
        <f>VLOOKUP(D32,ListOfValue!A2:B4,2,FALSE)</f>
        <v>0</v>
      </c>
    </row>
    <row r="33" ht="18.5" spans="2:4">
      <c r="B33" s="6" t="s">
        <v>69</v>
      </c>
      <c r="C33" s="15"/>
      <c r="D33" s="10">
        <f>SUM(F34:F37)/4</f>
        <v>0</v>
      </c>
    </row>
    <row r="34" ht="15.5" spans="3:6">
      <c r="C34" s="12" t="s">
        <v>70</v>
      </c>
      <c r="D34" s="13" t="s">
        <v>40</v>
      </c>
      <c r="F34">
        <f>VLOOKUP(D34,ListOfValue!A2:B4,2,FALSE)</f>
        <v>0</v>
      </c>
    </row>
    <row r="35" ht="15.5" spans="3:6">
      <c r="C35" s="12" t="s">
        <v>71</v>
      </c>
      <c r="D35" s="13" t="s">
        <v>40</v>
      </c>
      <c r="F35">
        <f>VLOOKUP(D35,ListOfValue!A2:B4,2,FALSE)</f>
        <v>0</v>
      </c>
    </row>
    <row r="36" ht="15.5" spans="3:6">
      <c r="C36" s="12" t="s">
        <v>72</v>
      </c>
      <c r="D36" s="13" t="s">
        <v>40</v>
      </c>
      <c r="F36">
        <f>VLOOKUP(D36,ListOfValue!A2:B4,2,FALSE)</f>
        <v>0</v>
      </c>
    </row>
    <row r="37" ht="15.5" spans="3:6">
      <c r="C37" s="12" t="s">
        <v>73</v>
      </c>
      <c r="D37" s="13" t="s">
        <v>40</v>
      </c>
      <c r="F37">
        <f>VLOOKUP(D37,ListOfValue!A2:B4,2,FALSE)</f>
        <v>0</v>
      </c>
    </row>
    <row r="38" ht="18.5" spans="2:4">
      <c r="B38" s="6" t="s">
        <v>74</v>
      </c>
      <c r="D38" s="10">
        <f>SUM(F39:F42)/4</f>
        <v>0</v>
      </c>
    </row>
    <row r="39" ht="15.5" spans="3:6">
      <c r="C39" s="12" t="s">
        <v>75</v>
      </c>
      <c r="D39" s="13" t="s">
        <v>40</v>
      </c>
      <c r="F39">
        <f>VLOOKUP(D39,ListOfValue!A2:B4,2,FALSE)</f>
        <v>0</v>
      </c>
    </row>
    <row r="40" ht="15.5" spans="3:6">
      <c r="C40" s="12" t="s">
        <v>76</v>
      </c>
      <c r="D40" s="13" t="s">
        <v>40</v>
      </c>
      <c r="F40">
        <f>VLOOKUP(D40,ListOfValue!A2:B4,2,FALSE)</f>
        <v>0</v>
      </c>
    </row>
    <row r="41" ht="15.5" spans="3:6">
      <c r="C41" s="12" t="s">
        <v>77</v>
      </c>
      <c r="D41" s="13" t="s">
        <v>40</v>
      </c>
      <c r="F41">
        <f>VLOOKUP(D41,ListOfValue!A2:B4,2,FALSE)</f>
        <v>0</v>
      </c>
    </row>
    <row r="42" ht="15.5" spans="3:6">
      <c r="C42" s="12" t="s">
        <v>78</v>
      </c>
      <c r="D42" s="13" t="s">
        <v>40</v>
      </c>
      <c r="F42">
        <f>VLOOKUP(D42,ListOfValue!A2:B4,2,FALSE)</f>
        <v>0</v>
      </c>
    </row>
    <row r="43" ht="18.5" spans="2:4">
      <c r="B43" s="6" t="s">
        <v>79</v>
      </c>
      <c r="D43" s="10">
        <f>SUM(F44:F48)/5</f>
        <v>0</v>
      </c>
    </row>
    <row r="44" ht="15.5" spans="3:6">
      <c r="C44" s="12" t="s">
        <v>80</v>
      </c>
      <c r="D44" s="13" t="s">
        <v>40</v>
      </c>
      <c r="F44">
        <f>VLOOKUP(D44,ListOfValue!A2:B4,2,FALSE)</f>
        <v>0</v>
      </c>
    </row>
    <row r="45" ht="15.5" spans="3:6">
      <c r="C45" s="12" t="s">
        <v>81</v>
      </c>
      <c r="D45" s="13" t="s">
        <v>40</v>
      </c>
      <c r="F45">
        <f>VLOOKUP(D45,ListOfValue!A2:B4,2,FALSE)</f>
        <v>0</v>
      </c>
    </row>
    <row r="46" ht="15.5" spans="3:6">
      <c r="C46" s="12" t="s">
        <v>82</v>
      </c>
      <c r="D46" s="13" t="s">
        <v>40</v>
      </c>
      <c r="F46">
        <f>VLOOKUP(D46,ListOfValue!A2:B4,2,FALSE)</f>
        <v>0</v>
      </c>
    </row>
    <row r="47" ht="15.5" spans="3:6">
      <c r="C47" s="12" t="s">
        <v>83</v>
      </c>
      <c r="D47" s="13" t="s">
        <v>40</v>
      </c>
      <c r="F47">
        <f>VLOOKUP(D47,ListOfValue!A2:B4,2,FALSE)</f>
        <v>0</v>
      </c>
    </row>
    <row r="48" ht="15.5" spans="3:6">
      <c r="C48" s="12" t="s">
        <v>84</v>
      </c>
      <c r="D48" s="13" t="s">
        <v>40</v>
      </c>
      <c r="F48">
        <f>VLOOKUP(D48,ListOfValue!A2:B4,2,FALSE)</f>
        <v>0</v>
      </c>
    </row>
    <row r="49" ht="15.5" spans="3:3">
      <c r="C49" s="16"/>
    </row>
    <row r="50" ht="15.5" spans="1:1">
      <c r="A50" s="9" t="s">
        <v>13</v>
      </c>
    </row>
    <row r="51" ht="18.5" spans="1:4">
      <c r="A51" s="10">
        <f>(SUM(D51)/1)</f>
        <v>0</v>
      </c>
      <c r="B51" s="6" t="s">
        <v>85</v>
      </c>
      <c r="D51" s="10">
        <f>SUM(F52:F56)/5</f>
        <v>0</v>
      </c>
    </row>
    <row r="52" ht="15.5" spans="3:6">
      <c r="C52" s="12" t="s">
        <v>86</v>
      </c>
      <c r="D52" s="13" t="s">
        <v>40</v>
      </c>
      <c r="F52">
        <f>VLOOKUP(D52,ListOfValue!A2:B4,2,FALSE)</f>
        <v>0</v>
      </c>
    </row>
    <row r="53" ht="15.5" spans="3:6">
      <c r="C53" s="12" t="s">
        <v>87</v>
      </c>
      <c r="D53" s="13" t="s">
        <v>40</v>
      </c>
      <c r="F53">
        <f>VLOOKUP(D53,ListOfValue!A2:B4,2,FALSE)</f>
        <v>0</v>
      </c>
    </row>
    <row r="54" ht="15.5" spans="3:6">
      <c r="C54" s="12" t="s">
        <v>88</v>
      </c>
      <c r="D54" s="13" t="s">
        <v>40</v>
      </c>
      <c r="F54">
        <f>VLOOKUP(D54,ListOfValue!A2:B4,2,FALSE)</f>
        <v>0</v>
      </c>
    </row>
    <row r="55" ht="15.5" spans="3:6">
      <c r="C55" s="14" t="s">
        <v>89</v>
      </c>
      <c r="D55" s="13" t="s">
        <v>40</v>
      </c>
      <c r="F55">
        <f>VLOOKUP(D55,ListOfValue!A2:B4,2,FALSE)</f>
        <v>0</v>
      </c>
    </row>
    <row r="56" ht="15.5" spans="3:6">
      <c r="C56" s="12" t="s">
        <v>90</v>
      </c>
      <c r="D56" s="13" t="s">
        <v>40</v>
      </c>
      <c r="F56">
        <f>VLOOKUP(D56,ListOfValue!A2:B4,2,FALSE)</f>
        <v>0</v>
      </c>
    </row>
    <row r="57" ht="15.5" spans="3:3">
      <c r="C57" s="16"/>
    </row>
    <row r="58" ht="15.5" spans="1:1">
      <c r="A58" s="9" t="s">
        <v>14</v>
      </c>
    </row>
    <row r="59" ht="18.5" spans="1:4">
      <c r="A59" s="10">
        <f>(SUM(D59:D70)/2)</f>
        <v>0</v>
      </c>
      <c r="B59" s="6" t="s">
        <v>91</v>
      </c>
      <c r="D59" s="10">
        <f>SUM(F60:F64)/5</f>
        <v>0</v>
      </c>
    </row>
    <row r="60" ht="15.5" spans="3:6">
      <c r="C60" s="12" t="s">
        <v>92</v>
      </c>
      <c r="D60" s="13" t="s">
        <v>40</v>
      </c>
      <c r="F60">
        <f>VLOOKUP(D60,ListOfValue!A2:B4,2,FALSE)</f>
        <v>0</v>
      </c>
    </row>
    <row r="61" ht="15.5" spans="3:6">
      <c r="C61" s="12" t="s">
        <v>93</v>
      </c>
      <c r="D61" s="13" t="s">
        <v>40</v>
      </c>
      <c r="F61">
        <f>VLOOKUP(D61,ListOfValue!A2:B4,2,FALSE)</f>
        <v>0</v>
      </c>
    </row>
    <row r="62" ht="15.5" spans="3:6">
      <c r="C62" s="12" t="s">
        <v>94</v>
      </c>
      <c r="D62" s="13" t="s">
        <v>40</v>
      </c>
      <c r="F62">
        <f>VLOOKUP(D62,ListOfValue!A2:B4,2,FALSE)</f>
        <v>0</v>
      </c>
    </row>
    <row r="63" ht="15.5" spans="3:6">
      <c r="C63" s="12" t="s">
        <v>95</v>
      </c>
      <c r="D63" s="13" t="s">
        <v>40</v>
      </c>
      <c r="F63">
        <f>VLOOKUP(D63,ListOfValue!A2:B4,2,FALSE)</f>
        <v>0</v>
      </c>
    </row>
    <row r="64" ht="15.5" spans="3:6">
      <c r="C64" s="12" t="s">
        <v>96</v>
      </c>
      <c r="D64" s="13" t="s">
        <v>40</v>
      </c>
      <c r="F64">
        <f>VLOOKUP(D64,ListOfValue!A2:B4,2,FALSE)</f>
        <v>0</v>
      </c>
    </row>
    <row r="65" ht="18.5" spans="2:4">
      <c r="B65" s="6" t="s">
        <v>59</v>
      </c>
      <c r="D65" s="10">
        <f>SUM(F66:F70)/5</f>
        <v>0</v>
      </c>
    </row>
    <row r="66" ht="15.5" spans="3:6">
      <c r="C66" s="12" t="s">
        <v>97</v>
      </c>
      <c r="D66" s="13" t="s">
        <v>40</v>
      </c>
      <c r="F66">
        <f>VLOOKUP(D66,ListOfValue!A2:B4,2,FALSE)</f>
        <v>0</v>
      </c>
    </row>
    <row r="67" ht="15.5" spans="2:6">
      <c r="B67" s="17"/>
      <c r="C67" s="12" t="s">
        <v>98</v>
      </c>
      <c r="D67" s="13" t="s">
        <v>40</v>
      </c>
      <c r="F67">
        <f>VLOOKUP(D67,ListOfValue!A2:B4,2,FALSE)</f>
        <v>0</v>
      </c>
    </row>
    <row r="68" ht="15.5" spans="2:6">
      <c r="B68" s="11"/>
      <c r="C68" s="12" t="s">
        <v>99</v>
      </c>
      <c r="D68" s="13" t="s">
        <v>40</v>
      </c>
      <c r="F68">
        <f>VLOOKUP(D68,ListOfValue!A2:B4,2,FALSE)</f>
        <v>0</v>
      </c>
    </row>
    <row r="69" ht="15.5" spans="3:6">
      <c r="C69" s="12" t="s">
        <v>100</v>
      </c>
      <c r="D69" s="13" t="s">
        <v>40</v>
      </c>
      <c r="F69">
        <f>VLOOKUP(D69,ListOfValue!A2:B4,2,FALSE)</f>
        <v>0</v>
      </c>
    </row>
    <row r="70" ht="15.5" spans="3:6">
      <c r="C70" s="12" t="s">
        <v>101</v>
      </c>
      <c r="D70" s="13" t="s">
        <v>40</v>
      </c>
      <c r="F70">
        <f>VLOOKUP(D70,ListOfValue!A2:B4,2,FALSE)</f>
        <v>0</v>
      </c>
    </row>
    <row r="72" ht="15.5" spans="1:1">
      <c r="A72" s="9" t="s">
        <v>15</v>
      </c>
    </row>
    <row r="73" ht="18.5" spans="1:4">
      <c r="A73" s="10">
        <f>(SUM(D73:D91)/3)</f>
        <v>0</v>
      </c>
      <c r="B73" s="6" t="s">
        <v>102</v>
      </c>
      <c r="D73" s="10">
        <f>SUM(F74:F79)/6</f>
        <v>0</v>
      </c>
    </row>
    <row r="74" ht="15.5" spans="3:6">
      <c r="C74" s="12" t="s">
        <v>103</v>
      </c>
      <c r="D74" s="13" t="s">
        <v>40</v>
      </c>
      <c r="F74">
        <f>VLOOKUP(D74,ListOfValue!A2:B4,2,FALSE)</f>
        <v>0</v>
      </c>
    </row>
    <row r="75" ht="15.5" spans="3:6">
      <c r="C75" s="12" t="s">
        <v>104</v>
      </c>
      <c r="D75" s="13" t="s">
        <v>40</v>
      </c>
      <c r="F75">
        <f>VLOOKUP(D75,ListOfValue!A2:B4,2,FALSE)</f>
        <v>0</v>
      </c>
    </row>
    <row r="76" ht="15.5" spans="3:6">
      <c r="C76" s="12" t="s">
        <v>105</v>
      </c>
      <c r="D76" s="13" t="s">
        <v>40</v>
      </c>
      <c r="F76">
        <f>VLOOKUP(D76,ListOfValue!A2:B4,2,FALSE)</f>
        <v>0</v>
      </c>
    </row>
    <row r="77" ht="15.5" spans="3:6">
      <c r="C77" s="12" t="s">
        <v>106</v>
      </c>
      <c r="D77" s="13" t="s">
        <v>40</v>
      </c>
      <c r="F77">
        <f>VLOOKUP(D77,ListOfValue!A2:B4,2,FALSE)</f>
        <v>0</v>
      </c>
    </row>
    <row r="78" ht="15.5" spans="3:6">
      <c r="C78" s="12" t="s">
        <v>107</v>
      </c>
      <c r="D78" s="13" t="s">
        <v>40</v>
      </c>
      <c r="F78">
        <f>VLOOKUP(D78,ListOfValue!A2:B4,2,FALSE)</f>
        <v>0</v>
      </c>
    </row>
    <row r="79" ht="15.5" spans="3:6">
      <c r="C79" s="12" t="s">
        <v>108</v>
      </c>
      <c r="D79" s="13" t="s">
        <v>40</v>
      </c>
      <c r="F79">
        <f>VLOOKUP(D79,ListOfValue!A2:B4,2,FALSE)</f>
        <v>0</v>
      </c>
    </row>
    <row r="80" ht="18.5" spans="2:4">
      <c r="B80" s="6" t="s">
        <v>109</v>
      </c>
      <c r="D80" s="10">
        <f>SUM(F81:F84)/4</f>
        <v>0</v>
      </c>
    </row>
    <row r="81" ht="15.5" spans="3:6">
      <c r="C81" s="12" t="s">
        <v>110</v>
      </c>
      <c r="D81" s="13" t="s">
        <v>40</v>
      </c>
      <c r="F81">
        <f>VLOOKUP(D81,ListOfValue!A2:B4,2,FALSE)</f>
        <v>0</v>
      </c>
    </row>
    <row r="82" ht="15.5" spans="3:6">
      <c r="C82" s="12" t="s">
        <v>111</v>
      </c>
      <c r="D82" s="13" t="s">
        <v>40</v>
      </c>
      <c r="F82">
        <f>VLOOKUP(D82,ListOfValue!A2:B4,2,FALSE)</f>
        <v>0</v>
      </c>
    </row>
    <row r="83" ht="15.5" spans="3:6">
      <c r="C83" s="12" t="s">
        <v>112</v>
      </c>
      <c r="D83" s="13" t="s">
        <v>40</v>
      </c>
      <c r="F83">
        <f>VLOOKUP(D83,ListOfValue!A2:B4,2,FALSE)</f>
        <v>0</v>
      </c>
    </row>
    <row r="84" ht="15.5" spans="3:6">
      <c r="C84" s="12" t="s">
        <v>113</v>
      </c>
      <c r="D84" s="13" t="s">
        <v>40</v>
      </c>
      <c r="F84">
        <f>VLOOKUP(D84,ListOfValue!A2:B4,2,FALSE)</f>
        <v>0</v>
      </c>
    </row>
    <row r="85" ht="29" spans="2:2">
      <c r="B85" s="6" t="s">
        <v>114</v>
      </c>
    </row>
    <row r="86" ht="29" spans="2:3">
      <c r="B86" s="6" t="s">
        <v>115</v>
      </c>
      <c r="C86" s="12" t="s">
        <v>116</v>
      </c>
    </row>
    <row r="87" spans="3:3">
      <c r="C87" s="12" t="s">
        <v>117</v>
      </c>
    </row>
    <row r="89" ht="18.5" spans="2:4">
      <c r="B89" s="6" t="s">
        <v>118</v>
      </c>
      <c r="D89" s="10">
        <f>SUM(F90:F91)/2</f>
        <v>0</v>
      </c>
    </row>
    <row r="90" ht="15.5" spans="3:6">
      <c r="C90" s="12" t="s">
        <v>119</v>
      </c>
      <c r="D90" s="13" t="s">
        <v>40</v>
      </c>
      <c r="F90">
        <f>VLOOKUP(D90,ListOfValue!A2:B4,2,FALSE)</f>
        <v>0</v>
      </c>
    </row>
    <row r="91" ht="15.5" spans="3:6">
      <c r="C91" s="12" t="s">
        <v>120</v>
      </c>
      <c r="D91" s="13" t="s">
        <v>40</v>
      </c>
      <c r="F91">
        <f>VLOOKUP(D91,ListOfValue!A2:B4,2,FALSE)</f>
        <v>0</v>
      </c>
    </row>
    <row r="93" ht="18.5" spans="1:4">
      <c r="A93" s="9" t="s">
        <v>16</v>
      </c>
      <c r="B93" s="6" t="s">
        <v>121</v>
      </c>
      <c r="D93" s="10">
        <f>SUM(F94:F100)/7</f>
        <v>0</v>
      </c>
    </row>
    <row r="94" ht="18.5" spans="1:6">
      <c r="A94" s="10">
        <f>(SUM(D93:D109)/2)</f>
        <v>0</v>
      </c>
      <c r="C94" s="12" t="s">
        <v>122</v>
      </c>
      <c r="D94" s="13" t="s">
        <v>40</v>
      </c>
      <c r="F94">
        <f>VLOOKUP(D94,ListOfValue!A2:B4,2,FALSE)</f>
        <v>0</v>
      </c>
    </row>
    <row r="95" ht="15.5" spans="3:6">
      <c r="C95" s="12" t="s">
        <v>123</v>
      </c>
      <c r="D95" s="13" t="s">
        <v>40</v>
      </c>
      <c r="F95">
        <f>VLOOKUP(D95,ListOfValue!A2:B4,2,FALSE)</f>
        <v>0</v>
      </c>
    </row>
    <row r="96" ht="15.5" spans="3:6">
      <c r="C96" s="12" t="s">
        <v>124</v>
      </c>
      <c r="D96" s="13" t="s">
        <v>40</v>
      </c>
      <c r="F96">
        <f>VLOOKUP(D96,ListOfValue!A2:B4,2,FALSE)</f>
        <v>0</v>
      </c>
    </row>
    <row r="97" ht="15.5" spans="3:6">
      <c r="C97" s="12" t="s">
        <v>125</v>
      </c>
      <c r="D97" s="13" t="s">
        <v>40</v>
      </c>
      <c r="F97">
        <f>VLOOKUP(D97,ListOfValue!A2:B4,2,FALSE)</f>
        <v>0</v>
      </c>
    </row>
    <row r="98" ht="15.5" spans="3:6">
      <c r="C98" s="12" t="s">
        <v>126</v>
      </c>
      <c r="D98" s="13" t="s">
        <v>40</v>
      </c>
      <c r="F98">
        <f>VLOOKUP(D98,ListOfValue!A2:B4,2,FALSE)</f>
        <v>0</v>
      </c>
    </row>
    <row r="99" ht="15.5" spans="3:6">
      <c r="C99" s="12" t="s">
        <v>127</v>
      </c>
      <c r="D99" s="13" t="s">
        <v>40</v>
      </c>
      <c r="F99">
        <f>VLOOKUP(D99,ListOfValue!A2:B4,2,FALSE)</f>
        <v>0</v>
      </c>
    </row>
    <row r="100" ht="15.5" spans="3:6">
      <c r="C100" s="12" t="s">
        <v>128</v>
      </c>
      <c r="D100" s="13" t="s">
        <v>40</v>
      </c>
      <c r="F100">
        <f>VLOOKUP(D100,ListOfValue!A2:B4,2,FALSE)</f>
        <v>0</v>
      </c>
    </row>
    <row r="101" ht="18.5" spans="2:4">
      <c r="B101" s="6" t="s">
        <v>129</v>
      </c>
      <c r="D101" s="10">
        <f>SUM(F102:F109)/8</f>
        <v>0</v>
      </c>
    </row>
    <row r="102" ht="15.5" spans="3:6">
      <c r="C102" s="12" t="s">
        <v>130</v>
      </c>
      <c r="D102" s="13" t="s">
        <v>40</v>
      </c>
      <c r="F102">
        <f>VLOOKUP(D102,ListOfValue!A2:B4,2,FALSE)</f>
        <v>0</v>
      </c>
    </row>
    <row r="103" ht="15.5" spans="3:6">
      <c r="C103" s="12" t="s">
        <v>131</v>
      </c>
      <c r="D103" s="13" t="s">
        <v>40</v>
      </c>
      <c r="F103">
        <f>VLOOKUP(D103,ListOfValue!A2:B4,2,FALSE)</f>
        <v>0</v>
      </c>
    </row>
    <row r="104" ht="15.5" spans="3:6">
      <c r="C104" s="12" t="s">
        <v>100</v>
      </c>
      <c r="D104" s="13" t="s">
        <v>40</v>
      </c>
      <c r="F104">
        <f>VLOOKUP(D104,ListOfValue!A2:B4,2,FALSE)</f>
        <v>0</v>
      </c>
    </row>
    <row r="105" ht="15.5" spans="3:6">
      <c r="C105" s="12" t="s">
        <v>98</v>
      </c>
      <c r="D105" s="13" t="s">
        <v>40</v>
      </c>
      <c r="F105">
        <f>VLOOKUP(D105,ListOfValue!A2:B4,2,FALSE)</f>
        <v>0</v>
      </c>
    </row>
    <row r="106" ht="15.5" spans="3:6">
      <c r="C106" s="12" t="s">
        <v>132</v>
      </c>
      <c r="D106" s="13" t="s">
        <v>40</v>
      </c>
      <c r="F106">
        <f>VLOOKUP(D106,ListOfValue!A2:B4,2,FALSE)</f>
        <v>0</v>
      </c>
    </row>
    <row r="107" ht="15.5" spans="3:6">
      <c r="C107" s="12" t="s">
        <v>101</v>
      </c>
      <c r="D107" s="13" t="s">
        <v>40</v>
      </c>
      <c r="F107">
        <f>VLOOKUP(D107,ListOfValue!A2:B4,2,FALSE)</f>
        <v>0</v>
      </c>
    </row>
    <row r="108" ht="15.5" spans="3:6">
      <c r="C108" s="12" t="s">
        <v>133</v>
      </c>
      <c r="D108" s="13" t="s">
        <v>40</v>
      </c>
      <c r="F108">
        <f>VLOOKUP(D108,ListOfValue!A2:B4,2,FALSE)</f>
        <v>0</v>
      </c>
    </row>
    <row r="109" ht="15.5" spans="3:6">
      <c r="C109" s="12" t="s">
        <v>134</v>
      </c>
      <c r="D109" s="13" t="s">
        <v>40</v>
      </c>
      <c r="F109">
        <f>VLOOKUP(D109,ListOfValue!A2:B4,2,FALSE)</f>
        <v>0</v>
      </c>
    </row>
    <row r="111" ht="15.5" spans="1:1">
      <c r="A111" s="9" t="s">
        <v>17</v>
      </c>
    </row>
    <row r="112" ht="18.5" spans="1:4">
      <c r="A112" s="10">
        <f>(SUM(D112:D116)/1)</f>
        <v>0</v>
      </c>
      <c r="B112" s="6" t="s">
        <v>135</v>
      </c>
      <c r="D112" s="10">
        <f>SUM(F113:F116)/4</f>
        <v>0</v>
      </c>
    </row>
    <row r="113" ht="15.5" spans="3:6">
      <c r="C113" s="12" t="s">
        <v>136</v>
      </c>
      <c r="D113" s="13" t="s">
        <v>40</v>
      </c>
      <c r="F113">
        <f>VLOOKUP(D113,ListOfValue!A2:B4,2,FALSE)</f>
        <v>0</v>
      </c>
    </row>
    <row r="114" ht="15.5" spans="3:6">
      <c r="C114" s="12" t="s">
        <v>137</v>
      </c>
      <c r="D114" s="13" t="s">
        <v>40</v>
      </c>
      <c r="F114">
        <f>VLOOKUP(D114,ListOfValue!A2:B4,2,FALSE)</f>
        <v>0</v>
      </c>
    </row>
    <row r="115" ht="15.5" spans="3:6">
      <c r="C115" s="12" t="s">
        <v>138</v>
      </c>
      <c r="D115" s="13" t="s">
        <v>40</v>
      </c>
      <c r="F115">
        <f>VLOOKUP(D115,ListOfValue!A2:B4,2,FALSE)</f>
        <v>0</v>
      </c>
    </row>
    <row r="116" ht="15.5" spans="3:6">
      <c r="C116" s="12" t="s">
        <v>139</v>
      </c>
      <c r="D116" s="13" t="s">
        <v>40</v>
      </c>
      <c r="F116">
        <f>VLOOKUP(D116,ListOfValue!A2:B4,2,FALSE)</f>
        <v>0</v>
      </c>
    </row>
    <row r="117" ht="18.5" spans="4:4">
      <c r="D117" s="10">
        <f>SUM(F118)/1</f>
        <v>0</v>
      </c>
    </row>
    <row r="118" ht="15.5" spans="1:6">
      <c r="A118" s="9" t="s">
        <v>18</v>
      </c>
      <c r="C118" s="12" t="s">
        <v>140</v>
      </c>
      <c r="D118" s="13" t="s">
        <v>40</v>
      </c>
      <c r="F118">
        <f>VLOOKUP(D118,ListOfValue!A2:B49,2,FALSE)</f>
        <v>0</v>
      </c>
    </row>
    <row r="119" ht="18.5" spans="1:1">
      <c r="A119" s="10">
        <f>(SUM(D117:D118)/1)</f>
        <v>0</v>
      </c>
    </row>
  </sheetData>
  <conditionalFormatting sqref="D2">
    <cfRule type="cellIs" dxfId="2" priority="144" operator="greaterThan">
      <formula>0.7</formula>
    </cfRule>
    <cfRule type="cellIs" dxfId="1" priority="143" operator="lessThan">
      <formula>0.5</formula>
    </cfRule>
    <cfRule type="cellIs" dxfId="0" priority="142" operator="between">
      <formula>0.5</formula>
      <formula>0.7</formula>
    </cfRule>
  </conditionalFormatting>
  <conditionalFormatting sqref="A3">
    <cfRule type="cellIs" dxfId="2" priority="21" operator="greaterThan">
      <formula>0.7</formula>
    </cfRule>
    <cfRule type="cellIs" dxfId="1" priority="20" operator="lessThan">
      <formula>0.5</formula>
    </cfRule>
    <cfRule type="cellIs" dxfId="0" priority="19" operator="between">
      <formula>0.5</formula>
      <formula>0.7</formula>
    </cfRule>
  </conditionalFormatting>
  <conditionalFormatting sqref="D3">
    <cfRule type="cellIs" dxfId="1" priority="87" operator="equal">
      <formula>"No Idea"</formula>
    </cfRule>
    <cfRule type="cellIs" dxfId="0" priority="86" operator="equal">
      <formula>"Know a Little"</formula>
    </cfRule>
    <cfRule type="cellIs" dxfId="2" priority="85" operator="equal">
      <formula>"Know Well"</formula>
    </cfRule>
  </conditionalFormatting>
  <conditionalFormatting sqref="D6">
    <cfRule type="cellIs" dxfId="2" priority="141" operator="greaterThan">
      <formula>0.7</formula>
    </cfRule>
    <cfRule type="cellIs" dxfId="1" priority="140" operator="lessThan">
      <formula>0.5</formula>
    </cfRule>
    <cfRule type="cellIs" dxfId="0" priority="139" operator="between">
      <formula>0.5</formula>
      <formula>0.7</formula>
    </cfRule>
  </conditionalFormatting>
  <conditionalFormatting sqref="D11">
    <cfRule type="cellIs" dxfId="2" priority="138" operator="greaterThan">
      <formula>0.7</formula>
    </cfRule>
    <cfRule type="cellIs" dxfId="1" priority="137" operator="lessThan">
      <formula>0.5</formula>
    </cfRule>
    <cfRule type="cellIs" dxfId="0" priority="136" operator="between">
      <formula>0.5</formula>
      <formula>0.7</formula>
    </cfRule>
  </conditionalFormatting>
  <conditionalFormatting sqref="D16">
    <cfRule type="cellIs" dxfId="2" priority="135" operator="greaterThan">
      <formula>0.7</formula>
    </cfRule>
    <cfRule type="cellIs" dxfId="1" priority="134" operator="lessThan">
      <formula>0.5</formula>
    </cfRule>
    <cfRule type="cellIs" dxfId="0" priority="133" operator="between">
      <formula>0.5</formula>
      <formula>0.7</formula>
    </cfRule>
  </conditionalFormatting>
  <conditionalFormatting sqref="D27">
    <cfRule type="cellIs" dxfId="2" priority="132" operator="greaterThan">
      <formula>0.7</formula>
    </cfRule>
    <cfRule type="cellIs" dxfId="1" priority="131" operator="lessThan">
      <formula>0.5</formula>
    </cfRule>
    <cfRule type="cellIs" dxfId="0" priority="130" operator="between">
      <formula>0.5</formula>
      <formula>0.7</formula>
    </cfRule>
  </conditionalFormatting>
  <conditionalFormatting sqref="D30">
    <cfRule type="cellIs" dxfId="2" priority="129" operator="greaterThan">
      <formula>0.7</formula>
    </cfRule>
    <cfRule type="cellIs" dxfId="1" priority="128" operator="lessThan">
      <formula>0.5</formula>
    </cfRule>
    <cfRule type="cellIs" dxfId="0" priority="127" operator="between">
      <formula>0.5</formula>
      <formula>0.7</formula>
    </cfRule>
  </conditionalFormatting>
  <conditionalFormatting sqref="D33">
    <cfRule type="cellIs" dxfId="2" priority="126" operator="greaterThan">
      <formula>0.7</formula>
    </cfRule>
    <cfRule type="cellIs" dxfId="1" priority="125" operator="lessThan">
      <formula>0.5</formula>
    </cfRule>
    <cfRule type="cellIs" dxfId="0" priority="124" operator="between">
      <formula>0.5</formula>
      <formula>0.7</formula>
    </cfRule>
  </conditionalFormatting>
  <conditionalFormatting sqref="D38">
    <cfRule type="cellIs" dxfId="2" priority="123" operator="greaterThan">
      <formula>0.7</formula>
    </cfRule>
    <cfRule type="cellIs" dxfId="1" priority="122" operator="lessThan">
      <formula>0.5</formula>
    </cfRule>
    <cfRule type="cellIs" dxfId="0" priority="121" operator="between">
      <formula>0.5</formula>
      <formula>0.7</formula>
    </cfRule>
  </conditionalFormatting>
  <conditionalFormatting sqref="D43">
    <cfRule type="cellIs" dxfId="2" priority="120" operator="greaterThan">
      <formula>0.7</formula>
    </cfRule>
    <cfRule type="cellIs" dxfId="1" priority="119" operator="lessThan">
      <formula>0.5</formula>
    </cfRule>
    <cfRule type="cellIs" dxfId="0" priority="118" operator="between">
      <formula>0.5</formula>
      <formula>0.7</formula>
    </cfRule>
  </conditionalFormatting>
  <conditionalFormatting sqref="A51">
    <cfRule type="cellIs" dxfId="2" priority="18" operator="greaterThan">
      <formula>0.7</formula>
    </cfRule>
    <cfRule type="cellIs" dxfId="1" priority="17" operator="lessThan">
      <formula>0.5</formula>
    </cfRule>
    <cfRule type="cellIs" dxfId="0" priority="16" operator="between">
      <formula>0.5</formula>
      <formula>0.7</formula>
    </cfRule>
  </conditionalFormatting>
  <conditionalFormatting sqref="D51">
    <cfRule type="cellIs" dxfId="2" priority="117" operator="greaterThan">
      <formula>0.7</formula>
    </cfRule>
    <cfRule type="cellIs" dxfId="1" priority="116" operator="lessThan">
      <formula>0.5</formula>
    </cfRule>
    <cfRule type="cellIs" dxfId="0" priority="115" operator="between">
      <formula>0.5</formula>
      <formula>0.7</formula>
    </cfRule>
  </conditionalFormatting>
  <conditionalFormatting sqref="A59">
    <cfRule type="cellIs" dxfId="2" priority="15" operator="greaterThan">
      <formula>0.7</formula>
    </cfRule>
    <cfRule type="cellIs" dxfId="1" priority="14" operator="lessThan">
      <formula>0.5</formula>
    </cfRule>
    <cfRule type="cellIs" dxfId="0" priority="13" operator="between">
      <formula>0.5</formula>
      <formula>0.7</formula>
    </cfRule>
  </conditionalFormatting>
  <conditionalFormatting sqref="D59">
    <cfRule type="cellIs" dxfId="2" priority="114" operator="greaterThan">
      <formula>0.7</formula>
    </cfRule>
    <cfRule type="cellIs" dxfId="1" priority="113" operator="lessThan">
      <formula>0.5</formula>
    </cfRule>
    <cfRule type="cellIs" dxfId="0" priority="112" operator="between">
      <formula>0.5</formula>
      <formula>0.7</formula>
    </cfRule>
  </conditionalFormatting>
  <conditionalFormatting sqref="D65">
    <cfRule type="cellIs" dxfId="2" priority="111" operator="greaterThan">
      <formula>0.7</formula>
    </cfRule>
    <cfRule type="cellIs" dxfId="1" priority="110" operator="lessThan">
      <formula>0.5</formula>
    </cfRule>
    <cfRule type="cellIs" dxfId="0" priority="109" operator="between">
      <formula>0.5</formula>
      <formula>0.7</formula>
    </cfRule>
  </conditionalFormatting>
  <conditionalFormatting sqref="A73">
    <cfRule type="cellIs" dxfId="2" priority="12" operator="greaterThan">
      <formula>0.7</formula>
    </cfRule>
    <cfRule type="cellIs" dxfId="1" priority="11" operator="lessThan">
      <formula>0.5</formula>
    </cfRule>
    <cfRule type="cellIs" dxfId="0" priority="10" operator="between">
      <formula>0.5</formula>
      <formula>0.7</formula>
    </cfRule>
  </conditionalFormatting>
  <conditionalFormatting sqref="D73">
    <cfRule type="cellIs" dxfId="2" priority="108" operator="greaterThan">
      <formula>0.7</formula>
    </cfRule>
    <cfRule type="cellIs" dxfId="1" priority="107" operator="lessThan">
      <formula>0.5</formula>
    </cfRule>
    <cfRule type="cellIs" dxfId="0" priority="106" operator="between">
      <formula>0.5</formula>
      <formula>0.7</formula>
    </cfRule>
  </conditionalFormatting>
  <conditionalFormatting sqref="D80">
    <cfRule type="cellIs" dxfId="2" priority="105" operator="greaterThan">
      <formula>0.7</formula>
    </cfRule>
    <cfRule type="cellIs" dxfId="1" priority="104" operator="lessThan">
      <formula>0.5</formula>
    </cfRule>
    <cfRule type="cellIs" dxfId="0" priority="103" operator="between">
      <formula>0.5</formula>
      <formula>0.7</formula>
    </cfRule>
  </conditionalFormatting>
  <conditionalFormatting sqref="D89">
    <cfRule type="cellIs" dxfId="2" priority="99" operator="greaterThan">
      <formula>0.7</formula>
    </cfRule>
    <cfRule type="cellIs" dxfId="1" priority="98" operator="lessThan">
      <formula>0.5</formula>
    </cfRule>
    <cfRule type="cellIs" dxfId="0" priority="97" operator="between">
      <formula>0.5</formula>
      <formula>0.7</formula>
    </cfRule>
  </conditionalFormatting>
  <conditionalFormatting sqref="D93">
    <cfRule type="cellIs" dxfId="2" priority="102" operator="greaterThan">
      <formula>0.7</formula>
    </cfRule>
    <cfRule type="cellIs" dxfId="1" priority="101" operator="lessThan">
      <formula>0.5</formula>
    </cfRule>
    <cfRule type="cellIs" dxfId="0" priority="100" operator="between">
      <formula>0.5</formula>
      <formula>0.7</formula>
    </cfRule>
  </conditionalFormatting>
  <conditionalFormatting sqref="A94">
    <cfRule type="cellIs" dxfId="2" priority="9" operator="greaterThan">
      <formula>0.7</formula>
    </cfRule>
    <cfRule type="cellIs" dxfId="1" priority="8" operator="lessThan">
      <formula>0.5</formula>
    </cfRule>
    <cfRule type="cellIs" dxfId="0" priority="7" operator="between">
      <formula>0.5</formula>
      <formula>0.7</formula>
    </cfRule>
  </conditionalFormatting>
  <conditionalFormatting sqref="D101">
    <cfRule type="cellIs" dxfId="2" priority="96" operator="greaterThan">
      <formula>0.7</formula>
    </cfRule>
    <cfRule type="cellIs" dxfId="1" priority="95" operator="lessThan">
      <formula>0.5</formula>
    </cfRule>
    <cfRule type="cellIs" dxfId="0" priority="94" operator="between">
      <formula>0.5</formula>
      <formula>0.7</formula>
    </cfRule>
  </conditionalFormatting>
  <conditionalFormatting sqref="A112">
    <cfRule type="cellIs" dxfId="2" priority="6" operator="greaterThan">
      <formula>0.7</formula>
    </cfRule>
    <cfRule type="cellIs" dxfId="1" priority="5" operator="lessThan">
      <formula>0.5</formula>
    </cfRule>
    <cfRule type="cellIs" dxfId="0" priority="4" operator="between">
      <formula>0.5</formula>
      <formula>0.7</formula>
    </cfRule>
  </conditionalFormatting>
  <conditionalFormatting sqref="D112">
    <cfRule type="cellIs" dxfId="2" priority="93" operator="greaterThan">
      <formula>0.7</formula>
    </cfRule>
    <cfRule type="cellIs" dxfId="1" priority="92" operator="lessThan">
      <formula>0.5</formula>
    </cfRule>
    <cfRule type="cellIs" dxfId="0" priority="91" operator="between">
      <formula>0.5</formula>
      <formula>0.7</formula>
    </cfRule>
  </conditionalFormatting>
  <conditionalFormatting sqref="D117">
    <cfRule type="cellIs" dxfId="2" priority="90" operator="greaterThan">
      <formula>0.7</formula>
    </cfRule>
    <cfRule type="cellIs" dxfId="1" priority="89" operator="lessThan">
      <formula>0.5</formula>
    </cfRule>
    <cfRule type="cellIs" dxfId="0" priority="88" operator="between">
      <formula>0.5</formula>
      <formula>0.7</formula>
    </cfRule>
  </conditionalFormatting>
  <conditionalFormatting sqref="D118">
    <cfRule type="cellIs" dxfId="1" priority="30" operator="equal">
      <formula>"No Idea"</formula>
    </cfRule>
    <cfRule type="cellIs" dxfId="0" priority="29" operator="equal">
      <formula>"Know a Little"</formula>
    </cfRule>
    <cfRule type="cellIs" dxfId="2" priority="28" operator="equal">
      <formula>"Know Well"</formula>
    </cfRule>
  </conditionalFormatting>
  <conditionalFormatting sqref="A119">
    <cfRule type="cellIs" dxfId="2" priority="3" operator="greaterThan">
      <formula>0.7</formula>
    </cfRule>
    <cfRule type="cellIs" dxfId="1" priority="2" operator="lessThan">
      <formula>0.5</formula>
    </cfRule>
    <cfRule type="cellIs" dxfId="0" priority="1" operator="between">
      <formula>0.5</formula>
      <formula>0.7</formula>
    </cfRule>
  </conditionalFormatting>
  <conditionalFormatting sqref="D4:D5">
    <cfRule type="cellIs" dxfId="1" priority="84" operator="equal">
      <formula>"No Idea"</formula>
    </cfRule>
    <cfRule type="cellIs" dxfId="0" priority="83" operator="equal">
      <formula>"Know a Little"</formula>
    </cfRule>
    <cfRule type="cellIs" dxfId="2" priority="82" operator="equal">
      <formula>"Know Well"</formula>
    </cfRule>
  </conditionalFormatting>
  <conditionalFormatting sqref="D7:D10">
    <cfRule type="cellIs" dxfId="1" priority="81" operator="equal">
      <formula>"No Idea"</formula>
    </cfRule>
    <cfRule type="cellIs" dxfId="0" priority="80" operator="equal">
      <formula>"Know a Little"</formula>
    </cfRule>
    <cfRule type="cellIs" dxfId="2" priority="79" operator="equal">
      <formula>"Know Well"</formula>
    </cfRule>
  </conditionalFormatting>
  <conditionalFormatting sqref="D12:D15">
    <cfRule type="cellIs" dxfId="1" priority="78" operator="equal">
      <formula>"No Idea"</formula>
    </cfRule>
    <cfRule type="cellIs" dxfId="0" priority="77" operator="equal">
      <formula>"Know a Little"</formula>
    </cfRule>
    <cfRule type="cellIs" dxfId="2" priority="76" operator="equal">
      <formula>"Know Well"</formula>
    </cfRule>
  </conditionalFormatting>
  <conditionalFormatting sqref="D17:D26">
    <cfRule type="cellIs" dxfId="1" priority="75" operator="equal">
      <formula>"No Idea"</formula>
    </cfRule>
    <cfRule type="cellIs" dxfId="0" priority="74" operator="equal">
      <formula>"Know a Little"</formula>
    </cfRule>
    <cfRule type="cellIs" dxfId="2" priority="73" operator="equal">
      <formula>"Know Well"</formula>
    </cfRule>
  </conditionalFormatting>
  <conditionalFormatting sqref="D28:D29">
    <cfRule type="cellIs" dxfId="1" priority="72" operator="equal">
      <formula>"No Idea"</formula>
    </cfRule>
    <cfRule type="cellIs" dxfId="0" priority="71" operator="equal">
      <formula>"Know a Little"</formula>
    </cfRule>
    <cfRule type="cellIs" dxfId="2" priority="70" operator="equal">
      <formula>"Know Well"</formula>
    </cfRule>
  </conditionalFormatting>
  <conditionalFormatting sqref="D31:D32">
    <cfRule type="cellIs" dxfId="1" priority="69" operator="equal">
      <formula>"No Idea"</formula>
    </cfRule>
    <cfRule type="cellIs" dxfId="0" priority="68" operator="equal">
      <formula>"Know a Little"</formula>
    </cfRule>
    <cfRule type="cellIs" dxfId="2" priority="67" operator="equal">
      <formula>"Know Well"</formula>
    </cfRule>
  </conditionalFormatting>
  <conditionalFormatting sqref="D34:D37">
    <cfRule type="cellIs" dxfId="1" priority="66" operator="equal">
      <formula>"No Idea"</formula>
    </cfRule>
    <cfRule type="cellIs" dxfId="0" priority="65" operator="equal">
      <formula>"Know a Little"</formula>
    </cfRule>
    <cfRule type="cellIs" dxfId="2" priority="64" operator="equal">
      <formula>"Know Well"</formula>
    </cfRule>
  </conditionalFormatting>
  <conditionalFormatting sqref="D39:D42">
    <cfRule type="cellIs" dxfId="1" priority="63" operator="equal">
      <formula>"No Idea"</formula>
    </cfRule>
    <cfRule type="cellIs" dxfId="0" priority="62" operator="equal">
      <formula>"Know a Little"</formula>
    </cfRule>
    <cfRule type="cellIs" dxfId="2" priority="61" operator="equal">
      <formula>"Know Well"</formula>
    </cfRule>
  </conditionalFormatting>
  <conditionalFormatting sqref="D44:D48">
    <cfRule type="cellIs" dxfId="1" priority="60" operator="equal">
      <formula>"No Idea"</formula>
    </cfRule>
    <cfRule type="cellIs" dxfId="0" priority="59" operator="equal">
      <formula>"Know a Little"</formula>
    </cfRule>
    <cfRule type="cellIs" dxfId="2" priority="58" operator="equal">
      <formula>"Know Well"</formula>
    </cfRule>
  </conditionalFormatting>
  <conditionalFormatting sqref="D52:D56">
    <cfRule type="cellIs" dxfId="1" priority="57" operator="equal">
      <formula>"No Idea"</formula>
    </cfRule>
    <cfRule type="cellIs" dxfId="0" priority="56" operator="equal">
      <formula>"Know a Little"</formula>
    </cfRule>
    <cfRule type="cellIs" dxfId="2" priority="55" operator="equal">
      <formula>"Know Well"</formula>
    </cfRule>
  </conditionalFormatting>
  <conditionalFormatting sqref="D60:D64">
    <cfRule type="cellIs" dxfId="1" priority="54" operator="equal">
      <formula>"No Idea"</formula>
    </cfRule>
    <cfRule type="cellIs" dxfId="0" priority="53" operator="equal">
      <formula>"Know a Little"</formula>
    </cfRule>
    <cfRule type="cellIs" dxfId="2" priority="52" operator="equal">
      <formula>"Know Well"</formula>
    </cfRule>
  </conditionalFormatting>
  <conditionalFormatting sqref="D66:D70">
    <cfRule type="cellIs" dxfId="1" priority="51" operator="equal">
      <formula>"No Idea"</formula>
    </cfRule>
    <cfRule type="cellIs" dxfId="0" priority="50" operator="equal">
      <formula>"Know a Little"</formula>
    </cfRule>
    <cfRule type="cellIs" dxfId="2" priority="49" operator="equal">
      <formula>"Know Well"</formula>
    </cfRule>
  </conditionalFormatting>
  <conditionalFormatting sqref="D74:D79">
    <cfRule type="cellIs" dxfId="1" priority="48" operator="equal">
      <formula>"No Idea"</formula>
    </cfRule>
    <cfRule type="cellIs" dxfId="0" priority="47" operator="equal">
      <formula>"Know a Little"</formula>
    </cfRule>
    <cfRule type="cellIs" dxfId="2" priority="46" operator="equal">
      <formula>"Know Well"</formula>
    </cfRule>
  </conditionalFormatting>
  <conditionalFormatting sqref="D81:D84">
    <cfRule type="cellIs" dxfId="1" priority="45" operator="equal">
      <formula>"No Idea"</formula>
    </cfRule>
    <cfRule type="cellIs" dxfId="0" priority="44" operator="equal">
      <formula>"Know a Little"</formula>
    </cfRule>
    <cfRule type="cellIs" dxfId="2" priority="43" operator="equal">
      <formula>"Know Well"</formula>
    </cfRule>
  </conditionalFormatting>
  <conditionalFormatting sqref="D90:D91">
    <cfRule type="cellIs" dxfId="1" priority="42" operator="equal">
      <formula>"No Idea"</formula>
    </cfRule>
    <cfRule type="cellIs" dxfId="0" priority="41" operator="equal">
      <formula>"Know a Little"</formula>
    </cfRule>
    <cfRule type="cellIs" dxfId="2" priority="40" operator="equal">
      <formula>"Know Well"</formula>
    </cfRule>
  </conditionalFormatting>
  <conditionalFormatting sqref="D94:D100">
    <cfRule type="cellIs" dxfId="1" priority="39" operator="equal">
      <formula>"No Idea"</formula>
    </cfRule>
    <cfRule type="cellIs" dxfId="0" priority="38" operator="equal">
      <formula>"Know a Little"</formula>
    </cfRule>
    <cfRule type="cellIs" dxfId="2" priority="37" operator="equal">
      <formula>"Know Well"</formula>
    </cfRule>
  </conditionalFormatting>
  <conditionalFormatting sqref="D102:D109">
    <cfRule type="cellIs" dxfId="1" priority="36" operator="equal">
      <formula>"No Idea"</formula>
    </cfRule>
    <cfRule type="cellIs" dxfId="0" priority="35" operator="equal">
      <formula>"Know a Little"</formula>
    </cfRule>
    <cfRule type="cellIs" dxfId="2" priority="34" operator="equal">
      <formula>"Know Well"</formula>
    </cfRule>
  </conditionalFormatting>
  <conditionalFormatting sqref="D113:D116">
    <cfRule type="cellIs" dxfId="1" priority="33" operator="equal">
      <formula>"No Idea"</formula>
    </cfRule>
    <cfRule type="cellIs" dxfId="0" priority="32" operator="equal">
      <formula>"Know a Little"</formula>
    </cfRule>
    <cfRule type="cellIs" dxfId="2" priority="31" operator="equal">
      <formula>"Know Well"</formula>
    </cfRule>
  </conditionalFormatting>
  <dataValidations count="1">
    <dataValidation type="list" allowBlank="1" showInputMessage="1" showErrorMessage="1" sqref="D3;D118;D4:D5;D7:D10;D12:D15;D17:D26;D28:D29;D31:D32;D34:D37;D39:D42;D44:D48;D52:D56;D60:D64;D66:D70;D74:D79;D81:D84;D90:D91;D94:D100;D102:D109;D113:D116">
      <formula1>ListOfValue!$A$2:$A$4</formula1>
    </dataValidation>
  </dataValidations>
  <hyperlinks>
    <hyperlink ref="C3" r:id="rId1" display="Reinventing the Data Warehouse (Video)"/>
    <hyperlink ref="C4" r:id="rId2" display="Introduction to Snowflake Cloud Data Platform (Video)"/>
    <hyperlink ref="C5" r:id="rId3" display="Snowflake University, LevelUp: Snowflake’s Key Concepts"/>
    <hyperlink ref="C7" r:id="rId4" display="Introduction to Snowflake - Key Concepts &amp; Architecture"/>
    <hyperlink ref="C8" r:id="rId5" display="Getting Started with Snowflake – Key Concepts (Video)"/>
    <hyperlink ref="C10" r:id="rId6" display="Before You Begin"/>
    <hyperlink ref="C9" r:id="rId7" display="See Snowflake in 8 Minutes (Video)"/>
    <hyperlink ref="C12" r:id="rId8" display="Snowflake University, LevelUp: Snowflake Account Options &amp; Assurances"/>
    <hyperlink ref="C13" r:id="rId9" display="Technology Partners"/>
    <hyperlink ref="C14" r:id="rId10" display="Snowflake Regions"/>
    <hyperlink ref="C15" r:id="rId11" display="Snowflake Editions"/>
    <hyperlink ref="C17" r:id="rId12" display="Overview of Key Features"/>
    <hyperlink ref="C18" r:id="rId13" display="Introduction to Semi-Structured Data"/>
    <hyperlink ref="C19" r:id="rId14" display="Bringing Together Structured and Semi-Structured Data (Video)"/>
    <hyperlink ref="C20" r:id="rId15" display="Semi-Structured Data Types"/>
    <hyperlink ref="C21" r:id="rId16" display="Querying Semi-Structured Data"/>
    <hyperlink ref="C22" r:id="rId17" display="Continuous Data Protection"/>
    <hyperlink ref="C23" r:id="rId18" display="Snowflake Fast Clone"/>
    <hyperlink ref="C24" r:id="rId19" display="Cloning in Snowflake (Video)"/>
    <hyperlink ref="C25" r:id="rId20" display="Sharing Data in Snowflake"/>
    <hyperlink ref="C26" r:id="rId21" display="Using Persisted Query Results"/>
    <hyperlink ref="C28" r:id="rId22" display="Snowflake Editions &amp; Pricing"/>
    <hyperlink ref="C29" r:id="rId10" display="Snowflake Regions"/>
    <hyperlink ref="C31" r:id="rId4" display="Database Storage , Query Processing &amp; Cloud Services"/>
    <hyperlink ref="C32" r:id="rId23" display="Snowflake University, LevelUp: Snowflake’s Three Layer Design (Document + Quiz)"/>
    <hyperlink ref="C34" r:id="rId24" display="Snowflake WebInterface (UI)"/>
    <hyperlink ref="C35" r:id="rId25" display="SnowSQL (CLI)"/>
    <hyperlink ref="C36" r:id="rId26" display="Connector Ecosystem"/>
    <hyperlink ref="C37" r:id="rId27" display="Partner Connector Ecosystem"/>
    <hyperlink ref="C39" r:id="rId28" display="Database &amp; Schema"/>
    <hyperlink ref="C40" r:id="rId29" display="Tables"/>
    <hyperlink ref="C41" r:id="rId30" display="Views"/>
    <hyperlink ref="C42" r:id="rId31" display="Data Types"/>
    <hyperlink ref="C44" r:id="rId32" display="Sharing Configuration &amp; Access Control options"/>
    <hyperlink ref="C45" r:id="rId33" display="Secure Data Sharing"/>
    <hyperlink ref="C46" r:id="rId33" display="Providers, Consumers &amp; Reader Accounts"/>
    <hyperlink ref="C47" r:id="rId34" display="Creating &amp; Managing Shares"/>
    <hyperlink ref="C48" r:id="rId35" display="Snowflake University, Hands-On Sharing, Marketplace, &amp; Exchanges Workshop"/>
    <hyperlink ref="C52" r:id="rId36" display="Warehouses &amp; Types"/>
    <hyperlink ref="C53" r:id="rId37" display="Warehouse Sizing &amp; Scaling"/>
    <hyperlink ref="C54" r:id="rId38" display="Credit Usage"/>
    <hyperlink ref="C55" r:id="rId37" display="Warehouse Management, Warehouse Caching &amp; Warehouse Monitoring"/>
    <hyperlink ref="C56" r:id="rId39" display="Snowflake University, LevelUp: Query &amp; Result (Video + Quiz)"/>
    <hyperlink ref="C60" r:id="rId40" display="Micro partitions, Metadata &amp; Clustering"/>
    <hyperlink ref="C61" r:id="rId41" display="Data Storages – Cost &amp; Retention"/>
    <hyperlink ref="C62" r:id="rId28" display="Table Types, File Formats"/>
    <hyperlink ref="C63" r:id="rId42" display="Storage Monitoring"/>
    <hyperlink ref="C64" r:id="rId43" display="Snowflake University, Level Up: Container Hierarchy"/>
    <hyperlink ref="C66" r:id="rId44" display="Time Travel, Fail Safe"/>
    <hyperlink ref="C67" r:id="rId45" display="Data Encryption"/>
    <hyperlink ref="C68" r:id="rId46" display="Security – Network policies"/>
    <hyperlink ref="C69" r:id="rId47" display="Multi-Factor Authentication (MFA)"/>
    <hyperlink ref="C70" r:id="rId48" display="Federated Authentication &amp; SSO"/>
    <hyperlink ref="C74" r:id="rId49" display="Stages, file format, pipe"/>
    <hyperlink ref="C75" r:id="rId50" display="Bulk Load using COPY"/>
    <hyperlink ref="C76" r:id="rId51" display="Loading Consideration &amp; Load Management"/>
    <hyperlink ref="C77" r:id="rId50" display="Continuous Load Options – Snowpipe"/>
    <hyperlink ref="C78" r:id="rId52" display="Error handling &amp; Troubleshooting"/>
    <hyperlink ref="C79" r:id="rId53" display="How to Load Terabytes into Snowflake - Speeds, Feeds and Techniques (Blog)"/>
    <hyperlink ref="C81" r:id="rId54" display="Unloading data from Snowflake to External Cloud Storage (S3,GCS,AZURE BLOB)"/>
    <hyperlink ref="C82" r:id="rId55" display="Unloading data from Snowflake to Internal Snowflake Storage"/>
    <hyperlink ref="C83" r:id="rId56" display="Unloading data from Snowflake to Local / Network Drive"/>
    <hyperlink ref="C84" r:id="rId56" display="Data Unloading Considerations"/>
    <hyperlink ref="C86" r:id="rId57" display="Schema of Topics for Kafka Topics"/>
    <hyperlink ref="C87" r:id="rId58" display="Workflow for the Kafka Connector"/>
    <hyperlink ref="C90" r:id="rId13" display="Different Formats, Variant Table Type"/>
    <hyperlink ref="C91" r:id="rId29" display="Native Syntax, Flattening DATA"/>
    <hyperlink ref="C94" r:id="rId59" display="Managing Your Snowflake Account"/>
    <hyperlink ref="C95" r:id="rId60" display="WAREHOUSE &amp; Storage credit usage"/>
    <hyperlink ref="C96" r:id="rId61" display="Materialized Views"/>
    <hyperlink ref="C97" r:id="rId62" display="Auto /Re Clustering"/>
    <hyperlink ref="C98" r:id="rId63" display="DR &amp; Replication"/>
    <hyperlink ref="C99" r:id="rId64" display="Information Schema"/>
    <hyperlink ref="C100" r:id="rId60" display="Differences Between Account Usage and Information Schema"/>
    <hyperlink ref="C102" r:id="rId65" display="Access Control"/>
    <hyperlink ref="C103" r:id="rId66" display="Role Hierarchy and Privilege Inheritance"/>
    <hyperlink ref="C104" r:id="rId47" display="Multi-Factor Authentication (MFA)"/>
    <hyperlink ref="C105" r:id="rId45" display="Data Encryption"/>
    <hyperlink ref="C106" r:id="rId46" display="Network Security &amp; Policies"/>
    <hyperlink ref="C107" r:id="rId48" display="Federated Authentication &amp; SSO"/>
    <hyperlink ref="C108" r:id="rId67" display="Snowflake Security Overview (Video)"/>
    <hyperlink ref="C109" r:id="rId68" display="Data Protection with Time Travel in Snowflake (Video)"/>
    <hyperlink ref="C113" r:id="rId69" display="Query Performance &amp; Analysis"/>
    <hyperlink ref="C114" r:id="rId70" display="Clustering &amp; Materialized Views"/>
    <hyperlink ref="C115" r:id="rId69" display="Query Profile"/>
    <hyperlink ref="C116" r:id="rId71" display="Using Materialized Views to Solve Multi-Clustering Performance Problems"/>
    <hyperlink ref="C118" r:id="rId72" display="Semi Structure Concept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4" sqref="A4"/>
    </sheetView>
  </sheetViews>
  <sheetFormatPr defaultColWidth="8.72727272727273" defaultRowHeight="14.5" outlineLevelRow="3" outlineLevelCol="1"/>
  <cols>
    <col min="1" max="1" width="28.6363636363636" customWidth="1"/>
  </cols>
  <sheetData>
    <row r="1" ht="15.5" spans="1:2">
      <c r="A1" s="1" t="s">
        <v>141</v>
      </c>
      <c r="B1" s="2" t="s">
        <v>142</v>
      </c>
    </row>
    <row r="2" ht="15.5" spans="1:2">
      <c r="A2" s="3" t="s">
        <v>143</v>
      </c>
      <c r="B2" s="3">
        <v>1</v>
      </c>
    </row>
    <row r="3" ht="15.5" spans="1:2">
      <c r="A3" s="4" t="s">
        <v>144</v>
      </c>
      <c r="B3" s="4">
        <v>0.5</v>
      </c>
    </row>
    <row r="4" ht="15.5" spans="1:2">
      <c r="A4" s="5" t="s">
        <v>40</v>
      </c>
      <c r="B4" s="5">
        <v>0</v>
      </c>
    </row>
  </sheetData>
  <sheetProtection password="C653" sheet="1"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Assessment Overview</vt:lpstr>
      <vt:lpstr>Self Assessment</vt:lpstr>
      <vt:lpstr>ListOfValue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2021-03-19T21:57:00Z</dcterms:created>
  <dcterms:modified xsi:type="dcterms:W3CDTF">2021-04-03T11:15:38Z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