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esk\Code\cpistack\data\"/>
    </mc:Choice>
  </mc:AlternateContent>
  <xr:revisionPtr revIDLastSave="0" documentId="13_ncr:1_{9FBB7007-1757-480C-8327-9928431320B3}" xr6:coauthVersionLast="45" xr6:coauthVersionMax="45" xr10:uidLastSave="{00000000-0000-0000-0000-000000000000}"/>
  <bookViews>
    <workbookView xWindow="-120" yWindow="-120" windowWidth="38640" windowHeight="21390" activeTab="2" xr2:uid="{35C9D4E2-CB8E-4FBE-82CE-E274735DD07A}"/>
  </bookViews>
  <sheets>
    <sheet name="Old" sheetId="1" r:id="rId1"/>
    <sheet name="Sheet1" sheetId="2" r:id="rId2"/>
    <sheet name="Sheet3" sheetId="5" r:id="rId3"/>
    <sheet name="Sheet2" sheetId="3" r:id="rId4"/>
    <sheet name="Back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E17" i="3" l="1"/>
  <c r="E16" i="3"/>
  <c r="E15" i="3"/>
  <c r="E14" i="3"/>
  <c r="E13" i="3"/>
  <c r="D15" i="3"/>
  <c r="D17" i="3"/>
  <c r="D16" i="3"/>
  <c r="D14" i="3"/>
  <c r="D13" i="3"/>
  <c r="E12" i="3"/>
  <c r="X81" i="1"/>
  <c r="W81" i="1"/>
  <c r="V81" i="1"/>
  <c r="U81" i="1"/>
  <c r="T81" i="1"/>
  <c r="S81" i="1"/>
  <c r="R81" i="1"/>
  <c r="Q81" i="1"/>
  <c r="P81" i="1"/>
  <c r="X79" i="1"/>
  <c r="W79" i="1"/>
  <c r="V79" i="1"/>
  <c r="U79" i="1"/>
  <c r="T79" i="1"/>
  <c r="S79" i="1"/>
  <c r="R79" i="1"/>
  <c r="Q79" i="1"/>
  <c r="P79" i="1"/>
  <c r="G68" i="1" l="1"/>
  <c r="G67" i="1"/>
  <c r="G66" i="1"/>
  <c r="G65" i="1"/>
  <c r="G64" i="1"/>
  <c r="G63" i="1"/>
  <c r="G62" i="1"/>
  <c r="G59" i="1"/>
  <c r="F68" i="1"/>
  <c r="F67" i="1"/>
  <c r="F66" i="1"/>
  <c r="F65" i="1"/>
  <c r="F64" i="1"/>
  <c r="F63" i="1"/>
  <c r="F62" i="1"/>
  <c r="F59" i="1"/>
  <c r="E68" i="1"/>
  <c r="E67" i="1"/>
  <c r="E66" i="1"/>
  <c r="E65" i="1"/>
  <c r="E64" i="1"/>
  <c r="E63" i="1"/>
  <c r="E62" i="1"/>
  <c r="E59" i="1"/>
  <c r="D68" i="1"/>
  <c r="D67" i="1"/>
  <c r="D66" i="1"/>
  <c r="D65" i="1"/>
  <c r="D64" i="1"/>
  <c r="D63" i="1"/>
  <c r="D62" i="1"/>
  <c r="D59" i="1"/>
  <c r="C68" i="1"/>
  <c r="C67" i="1"/>
  <c r="C66" i="1"/>
  <c r="C65" i="1"/>
  <c r="C64" i="1"/>
  <c r="C63" i="1"/>
  <c r="C62" i="1"/>
  <c r="C59" i="1"/>
  <c r="B68" i="1"/>
  <c r="B67" i="1"/>
  <c r="B66" i="1"/>
  <c r="B65" i="1"/>
  <c r="B64" i="1"/>
  <c r="B63" i="1"/>
  <c r="B62" i="1"/>
  <c r="B59" i="1"/>
  <c r="B69" i="1" s="1"/>
  <c r="B70" i="1" s="1"/>
  <c r="G69" i="1" l="1"/>
  <c r="G70" i="1" s="1"/>
  <c r="C69" i="1"/>
  <c r="C70" i="1" s="1"/>
  <c r="E69" i="1"/>
  <c r="E70" i="1" s="1"/>
  <c r="F69" i="1"/>
  <c r="F70" i="1" s="1"/>
  <c r="D69" i="1"/>
  <c r="D70" i="1" s="1"/>
  <c r="C37" i="1"/>
  <c r="D35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G36" i="1"/>
  <c r="F36" i="1"/>
  <c r="E36" i="1"/>
  <c r="D36" i="1"/>
  <c r="C36" i="1"/>
  <c r="G35" i="1"/>
  <c r="F35" i="1"/>
  <c r="E35" i="1"/>
  <c r="C35" i="1"/>
  <c r="G34" i="1"/>
  <c r="F34" i="1"/>
  <c r="E34" i="1"/>
  <c r="D34" i="1"/>
  <c r="C34" i="1"/>
  <c r="B42" i="1"/>
  <c r="B39" i="1"/>
  <c r="B40" i="1"/>
  <c r="B41" i="1"/>
  <c r="B38" i="1"/>
  <c r="B37" i="1"/>
  <c r="B36" i="1"/>
  <c r="B35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<sst xmlns="http://schemas.openxmlformats.org/spreadsheetml/2006/main" count="404" uniqueCount="141">
  <si>
    <t>Benchmark</t>
  </si>
  <si>
    <t xml:space="preserve"> 508ref_500ms_samples.txt</t>
  </si>
  <si>
    <t xml:space="preserve">  (1265, 27)</t>
  </si>
  <si>
    <t xml:space="preserve">L1-dcache-load-misses </t>
  </si>
  <si>
    <t xml:space="preserve">L1-dcache-loads </t>
  </si>
  <si>
    <t xml:space="preserve">L1-dcache-prefetch-misses </t>
  </si>
  <si>
    <t xml:space="preserve">L1-dcache-prefetches </t>
  </si>
  <si>
    <t xml:space="preserve">L1-dcache-store-misses </t>
  </si>
  <si>
    <t xml:space="preserve">L1-dcache-stores </t>
  </si>
  <si>
    <t xml:space="preserve">L1-icache-load-misses </t>
  </si>
  <si>
    <t xml:space="preserve">L1-icache-loads </t>
  </si>
  <si>
    <t xml:space="preserve">LLC-load-misses </t>
  </si>
  <si>
    <t xml:space="preserve">LLC-loads </t>
  </si>
  <si>
    <t xml:space="preserve">branch-load-misses </t>
  </si>
  <si>
    <t xml:space="preserve">branch-loads </t>
  </si>
  <si>
    <t xml:space="preserve">branch-misses </t>
  </si>
  <si>
    <t xml:space="preserve">branches </t>
  </si>
  <si>
    <t xml:space="preserve">cache-misses </t>
  </si>
  <si>
    <t xml:space="preserve">cache-references </t>
  </si>
  <si>
    <t xml:space="preserve">cycles </t>
  </si>
  <si>
    <t xml:space="preserve">dTLB-load-misses </t>
  </si>
  <si>
    <t xml:space="preserve">dTLB-loads </t>
  </si>
  <si>
    <t xml:space="preserve">dTLB-store-misses </t>
  </si>
  <si>
    <t xml:space="preserve">dTLB-stores </t>
  </si>
  <si>
    <t xml:space="preserve">iTLB-load-misses </t>
  </si>
  <si>
    <t xml:space="preserve">iTLB-loads </t>
  </si>
  <si>
    <t xml:space="preserve">instructions </t>
  </si>
  <si>
    <t xml:space="preserve">mem-loads </t>
  </si>
  <si>
    <t xml:space="preserve">stalled-cycles-backend </t>
  </si>
  <si>
    <t xml:space="preserve">stalled-cycles-frontend </t>
  </si>
  <si>
    <t xml:space="preserve"> 511ref_500ms_samples.txt</t>
  </si>
  <si>
    <t xml:space="preserve">  (2327, 27)</t>
  </si>
  <si>
    <t xml:space="preserve"> 523ref_500ms_samples.txt</t>
  </si>
  <si>
    <t xml:space="preserve">  (1664, 27)</t>
  </si>
  <si>
    <t xml:space="preserve"> 531ref_500ms_samples.txt</t>
  </si>
  <si>
    <t xml:space="preserve">  (1227, 27)</t>
  </si>
  <si>
    <t xml:space="preserve"> 541ref_500ms_samples.txt</t>
  </si>
  <si>
    <t xml:space="preserve">  (1767, 27)</t>
  </si>
  <si>
    <t xml:space="preserve"> 544ref_500ms_samples.txt</t>
  </si>
  <si>
    <t xml:space="preserve">  (1838, 27)</t>
  </si>
  <si>
    <t>Samples</t>
  </si>
  <si>
    <t>cpi</t>
  </si>
  <si>
    <t>d1 load miss %</t>
  </si>
  <si>
    <t>d1 prefetch miss %</t>
  </si>
  <si>
    <t>d1 store miss %</t>
  </si>
  <si>
    <t>llc load miss %</t>
  </si>
  <si>
    <t>i1 load miss %</t>
  </si>
  <si>
    <t>branch load miss %</t>
  </si>
  <si>
    <t>branch miss %</t>
  </si>
  <si>
    <t>cache miss %</t>
  </si>
  <si>
    <t>dtlb load miss %</t>
  </si>
  <si>
    <t>itlb load miss %</t>
  </si>
  <si>
    <t>dtlb store miss %</t>
  </si>
  <si>
    <t>Coefficients</t>
  </si>
  <si>
    <t>L1-dcache-load-misses</t>
  </si>
  <si>
    <t>L1-dcache-prefetch-misses</t>
  </si>
  <si>
    <t>L1-dcache-store-misses</t>
  </si>
  <si>
    <t>L1-icache-load-misses</t>
  </si>
  <si>
    <t>LLC-load-misses</t>
  </si>
  <si>
    <t>branch-misses</t>
  </si>
  <si>
    <t>dTLB-load-misses</t>
  </si>
  <si>
    <t>dTLB-store-misses</t>
  </si>
  <si>
    <t>iTLB-load-misses</t>
  </si>
  <si>
    <t>Base CPI</t>
  </si>
  <si>
    <t>Norm</t>
  </si>
  <si>
    <t>RMSE</t>
  </si>
  <si>
    <t>Cycles</t>
  </si>
  <si>
    <t>Total</t>
  </si>
  <si>
    <t>Uncounted</t>
  </si>
  <si>
    <t>instructions</t>
  </si>
  <si>
    <t>9events\523ref_500ms_samples.txt</t>
  </si>
  <si>
    <t>523ref_200ms_samples.txt</t>
  </si>
  <si>
    <t>511ref_200ms_samples.txt</t>
  </si>
  <si>
    <t>531ref_200ms_samples.txt</t>
  </si>
  <si>
    <t>541ref_200ms_samples.txt</t>
  </si>
  <si>
    <t>544ref_200ms_samples.txt</t>
  </si>
  <si>
    <t>R2</t>
  </si>
  <si>
    <t>Normalized in LR</t>
  </si>
  <si>
    <t>Unnormalized in LR</t>
  </si>
  <si>
    <t>Factor</t>
  </si>
  <si>
    <t>Total CPI</t>
  </si>
  <si>
    <t>Average CPI</t>
  </si>
  <si>
    <t>Avg CPI</t>
  </si>
  <si>
    <t>R2 Score</t>
  </si>
  <si>
    <t>L1-dcache-load-misses_PerMilIns</t>
  </si>
  <si>
    <t>L1-icache-load-misses_PerMilIns</t>
  </si>
  <si>
    <t>LLC-load-misses_PerMilIns</t>
  </si>
  <si>
    <t>branch-misses_PerMilIns</t>
  </si>
  <si>
    <t>dTLB-load-misses_PerMilIns</t>
  </si>
  <si>
    <t>dTLB-store-misses_PerMilIns</t>
  </si>
  <si>
    <t>iTLB-load-misses_PerMilIns</t>
  </si>
  <si>
    <t>Data Avg CPI</t>
  </si>
  <si>
    <t>L1-dcache-load-misses_Share</t>
  </si>
  <si>
    <t>L1-icache-load-misses_Share</t>
  </si>
  <si>
    <t>LLC-load-misses_Share</t>
  </si>
  <si>
    <t>branch-misses_Share</t>
  </si>
  <si>
    <t>dTLB-load-misses_Share</t>
  </si>
  <si>
    <t>dTLB-store-misses_Share</t>
  </si>
  <si>
    <t>iTLB-load-misses_Share</t>
  </si>
  <si>
    <t>Sum Shares</t>
  </si>
  <si>
    <t>Intercept</t>
  </si>
  <si>
    <t>508ref_200ms_samples.txt</t>
  </si>
  <si>
    <t>Front End</t>
  </si>
  <si>
    <t>Backend</t>
  </si>
  <si>
    <t xml:space="preserve">Benchmark </t>
  </si>
  <si>
    <t xml:space="preserve"> Samples </t>
  </si>
  <si>
    <t xml:space="preserve"> Intercept </t>
  </si>
  <si>
    <t xml:space="preserve"> L1-dcache-load-misses </t>
  </si>
  <si>
    <t xml:space="preserve"> L1-icache-load-misses </t>
  </si>
  <si>
    <t xml:space="preserve"> LLC-load-misses </t>
  </si>
  <si>
    <t xml:space="preserve"> branch-misses </t>
  </si>
  <si>
    <t xml:space="preserve"> dTLB-load-misses </t>
  </si>
  <si>
    <t xml:space="preserve"> dTLB-store-misses </t>
  </si>
  <si>
    <t xml:space="preserve"> iTLB-load-misses </t>
  </si>
  <si>
    <t xml:space="preserve"> RMSE </t>
  </si>
  <si>
    <t xml:space="preserve"> R2 Score </t>
  </si>
  <si>
    <t xml:space="preserve"> Base CPI </t>
  </si>
  <si>
    <t xml:space="preserve"> L1-dcache-load-misses_Share </t>
  </si>
  <si>
    <t xml:space="preserve"> L1-icache-load-misses_Share </t>
  </si>
  <si>
    <t xml:space="preserve"> LLC-load-misses_Share </t>
  </si>
  <si>
    <t xml:space="preserve"> branch-misses_Share </t>
  </si>
  <si>
    <t xml:space="preserve"> dTLB-load-misses_Share </t>
  </si>
  <si>
    <t xml:space="preserve"> dTLB-store-misses_Share </t>
  </si>
  <si>
    <t xml:space="preserve"> iTLB-load-misses_Share </t>
  </si>
  <si>
    <t xml:space="preserve"> Sum Shares </t>
  </si>
  <si>
    <t xml:space="preserve"> Data Avg CPI</t>
  </si>
  <si>
    <t xml:space="preserve">523.xalancbmk_r </t>
  </si>
  <si>
    <t xml:space="preserve">531.deepsjeng_r </t>
  </si>
  <si>
    <t xml:space="preserve">541.leela_r </t>
  </si>
  <si>
    <t xml:space="preserve">508.namd_r </t>
  </si>
  <si>
    <t xml:space="preserve">511.povray_r </t>
  </si>
  <si>
    <t xml:space="preserve">544.nab_r </t>
  </si>
  <si>
    <t xml:space="preserve"> L1-dcache-load-misses</t>
  </si>
  <si>
    <t xml:space="preserve"> L1-icache-load-misses</t>
  </si>
  <si>
    <t xml:space="preserve"> LLC-load-misses</t>
  </si>
  <si>
    <t xml:space="preserve"> branch-misses</t>
  </si>
  <si>
    <t xml:space="preserve"> dTLB-load-misses</t>
  </si>
  <si>
    <t xml:space="preserve"> dTLB-store-misses</t>
  </si>
  <si>
    <t xml:space="preserve"> iTLB-load-misses</t>
  </si>
  <si>
    <t xml:space="preserve"> Adjusted R2 Score </t>
  </si>
  <si>
    <t xml:space="preserve"> F1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</si>
</sst>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1" fontId="3" fillId="0" borderId="0" xfId="0" applyNumberFormat="1" applyFont="1" applyAlignment="1">
      <alignment horizontal="right"/>
    </xf>
    <xf numFmtId="0" fontId="1" fillId="2" borderId="0" xfId="1"/>
    <xf numFmtId="2" fontId="1" fillId="2" borderId="0" xfId="1" applyNumberFormat="1" applyAlignment="1">
      <alignment horizontal="right"/>
    </xf>
    <xf numFmtId="0" fontId="4" fillId="3" borderId="1" xfId="0" applyFont="1" applyFill="1" applyBorder="1"/>
    <xf numFmtId="0" fontId="4" fillId="3" borderId="2" xfId="0" applyFont="1" applyFill="1" applyBorder="1"/>
    <xf numFmtId="0" fontId="5" fillId="0" borderId="0" xfId="0" applyFont="1"/>
    <xf numFmtId="164" fontId="5" fillId="0" borderId="0" xfId="0" applyNumberFormat="1" applyFont="1"/>
    <xf numFmtId="0" fontId="5" fillId="4" borderId="3" xfId="0" applyFont="1" applyFill="1" applyBorder="1"/>
    <xf numFmtId="0" fontId="5" fillId="0" borderId="4" xfId="0" applyFont="1" applyBorder="1"/>
    <xf numFmtId="0" fontId="5" fillId="0" borderId="3" xfId="0" applyFont="1" applyBorder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Bad" xfId="1" builtinId="27"/>
    <cellStyle name="Normal" xfId="0" builtinId="0"/>
  </cellStyles>
  <dxfs count="17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 Stack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 Base CPI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Sheet1!$C$23:$C$28</c:f>
              <c:numCache>
                <c:formatCode>0.00</c:formatCode>
                <c:ptCount val="6"/>
                <c:pt idx="0">
                  <c:v>0.170762</c:v>
                </c:pt>
                <c:pt idx="1">
                  <c:v>0.372276</c:v>
                </c:pt>
                <c:pt idx="2">
                  <c:v>0.46284500000000001</c:v>
                </c:pt>
                <c:pt idx="3">
                  <c:v>0.33243600000000001</c:v>
                </c:pt>
                <c:pt idx="4">
                  <c:v>0.36775099999999999</c:v>
                </c:pt>
                <c:pt idx="5">
                  <c:v>0.50532299999999997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030-9B6F-FD23A30F9F92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 L1-dcache-load-misses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Sheet1!$D$23:$D$28</c:f>
              <c:numCache>
                <c:formatCode>0.00</c:formatCode>
                <c:ptCount val="6"/>
                <c:pt idx="0">
                  <c:v>0.47115099999999999</c:v>
                </c:pt>
                <c:pt idx="1">
                  <c:v>3.5062000000000003E-2</c:v>
                </c:pt>
                <c:pt idx="2">
                  <c:v>1.6088000000000002E-2</c:v>
                </c:pt>
                <c:pt idx="3">
                  <c:v>1.4097E-2</c:v>
                </c:pt>
                <c:pt idx="4">
                  <c:v>2.5425E-2</c:v>
                </c:pt>
                <c:pt idx="5">
                  <c:v>7.4381000000000003E-2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0-4030-9B6F-FD23A30F9F92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 L1-icache-load-misses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Sheet1!$E$23:$E$28</c:f>
              <c:numCache>
                <c:formatCode>0.00</c:formatCode>
                <c:ptCount val="6"/>
                <c:pt idx="0">
                  <c:v>5.3317000000000003E-2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2.3618E-2</c:v>
                </c:pt>
                <c:pt idx="5">
                  <c:v>0.12488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0-4030-9B6F-FD23A30F9F92}"/>
            </c:ext>
          </c:extLst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 LLC-load-misses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Sheet1!$F$23:$F$28</c:f>
              <c:numCache>
                <c:formatCode>0.00</c:formatCode>
                <c:ptCount val="6"/>
                <c:pt idx="0">
                  <c:v>7.1923000000000001E-2</c:v>
                </c:pt>
                <c:pt idx="1">
                  <c:v>0</c:v>
                </c:pt>
                <c:pt idx="2">
                  <c:v>5.0000000000000002E-5</c:v>
                </c:pt>
                <c:pt idx="3">
                  <c:v>3.5496E-2</c:v>
                </c:pt>
                <c:pt idx="4">
                  <c:v>3.4999999999999997E-5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0-4030-9B6F-FD23A30F9F92}"/>
            </c:ext>
          </c:extLst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 branch-misses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Sheet1!$G$23:$G$28</c:f>
              <c:numCache>
                <c:formatCode>0.00</c:formatCode>
                <c:ptCount val="6"/>
                <c:pt idx="0">
                  <c:v>0.122391</c:v>
                </c:pt>
                <c:pt idx="1">
                  <c:v>0.11910800000000001</c:v>
                </c:pt>
                <c:pt idx="2">
                  <c:v>0.23308300000000001</c:v>
                </c:pt>
                <c:pt idx="3">
                  <c:v>1.1351E-2</c:v>
                </c:pt>
                <c:pt idx="4">
                  <c:v>0.15001999999999999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0-4030-9B6F-FD23A30F9F92}"/>
            </c:ext>
          </c:extLst>
        </c:ser>
        <c:ser>
          <c:idx val="5"/>
          <c:order val="5"/>
          <c:tx>
            <c:strRef>
              <c:f>Sheet1!$H$22</c:f>
              <c:strCache>
                <c:ptCount val="1"/>
                <c:pt idx="0">
                  <c:v> dTLB-load-misses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Sheet1!$H$23:$H$28</c:f>
              <c:numCache>
                <c:formatCode>0.00</c:formatCode>
                <c:ptCount val="6"/>
                <c:pt idx="0">
                  <c:v>0.171935</c:v>
                </c:pt>
                <c:pt idx="1">
                  <c:v>0</c:v>
                </c:pt>
                <c:pt idx="2">
                  <c:v>0</c:v>
                </c:pt>
                <c:pt idx="3">
                  <c:v>1.4827999999999999E-2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0-4030-9B6F-FD23A30F9F92}"/>
            </c:ext>
          </c:extLst>
        </c:ser>
        <c:ser>
          <c:idx val="6"/>
          <c:order val="6"/>
          <c:tx>
            <c:strRef>
              <c:f>Sheet1!$I$22</c:f>
              <c:strCache>
                <c:ptCount val="1"/>
                <c:pt idx="0">
                  <c:v> dTLB-store-misses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Sheet1!$I$23:$I$28</c:f>
              <c:numCache>
                <c:formatCode>0.00</c:formatCode>
                <c:ptCount val="6"/>
                <c:pt idx="0">
                  <c:v>0</c:v>
                </c:pt>
                <c:pt idx="1">
                  <c:v>5.0000000000000001E-4</c:v>
                </c:pt>
                <c:pt idx="2">
                  <c:v>1.003E-3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0-4030-9B6F-FD23A30F9F92}"/>
            </c:ext>
          </c:extLst>
        </c:ser>
        <c:ser>
          <c:idx val="7"/>
          <c:order val="7"/>
          <c:tx>
            <c:strRef>
              <c:f>Sheet1!$J$22</c:f>
              <c:strCache>
                <c:ptCount val="1"/>
                <c:pt idx="0">
                  <c:v> iTLB-load-misses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Sheet1!$B$23:$B$28</c:f>
              <c:strCache>
                <c:ptCount val="6"/>
                <c:pt idx="0">
                  <c:v>523.xalancbmk_r </c:v>
                </c:pt>
                <c:pt idx="1">
                  <c:v>531.deepsjeng_r </c:v>
                </c:pt>
                <c:pt idx="2">
                  <c:v>541.leela_r </c:v>
                </c:pt>
                <c:pt idx="3">
                  <c:v>508.namd_r </c:v>
                </c:pt>
                <c:pt idx="4">
                  <c:v>511.povray_r </c:v>
                </c:pt>
                <c:pt idx="5">
                  <c:v>544.nab_r </c:v>
                </c:pt>
              </c:strCache>
            </c:strRef>
          </c:cat>
          <c:val>
            <c:numRef>
              <c:f>Sheet1!$J$23:$J$28</c:f>
              <c:numCache>
                <c:formatCode>0.00</c:formatCode>
                <c:ptCount val="6"/>
                <c:pt idx="0">
                  <c:v>4.6453000000000001E-2</c:v>
                </c:pt>
                <c:pt idx="1">
                  <c:v>4.0099999999999997E-3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0-4030-9B6F-FD23A30F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904536"/>
        <c:axId val="380910440"/>
      </c:barChart>
      <c:catAx>
        <c:axId val="38090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10440"/>
        <c:crosses val="autoZero"/>
        <c:auto val="1"/>
        <c:lblAlgn val="ctr"/>
        <c:lblOffset val="100"/>
        <c:noMultiLvlLbl val="0"/>
      </c:catAx>
      <c:valAx>
        <c:axId val="3809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0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12954930894432"/>
          <c:y val="8.3146314027819676E-2"/>
          <c:w val="0.17370923947467873"/>
          <c:h val="0.83856200901716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Base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0.36419991086166298</c:v>
                </c:pt>
                <c:pt idx="1">
                  <c:v>0.36775084298899602</c:v>
                </c:pt>
                <c:pt idx="2">
                  <c:v>0.170762273993426</c:v>
                </c:pt>
                <c:pt idx="3">
                  <c:v>0.37227642709868902</c:v>
                </c:pt>
                <c:pt idx="4">
                  <c:v>0.46284543436584702</c:v>
                </c:pt>
                <c:pt idx="5">
                  <c:v>0.53322357506754603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0-4102-A7E8-B56C373F0DF7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L1-dcache-load-misses_Share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6"/>
                <c:pt idx="0">
                  <c:v>0</c:v>
                </c:pt>
                <c:pt idx="1">
                  <c:v>2.54248995495472E-2</c:v>
                </c:pt>
                <c:pt idx="2">
                  <c:v>0.471150383112031</c:v>
                </c:pt>
                <c:pt idx="3">
                  <c:v>3.5067253794323697E-2</c:v>
                </c:pt>
                <c:pt idx="4">
                  <c:v>1.60875105977062E-2</c:v>
                </c:pt>
                <c:pt idx="5">
                  <c:v>7.7104367754893002E-2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0-4102-A7E8-B56C373F0DF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L1-icache-load-misses_Share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Sheet2!$E$4:$E$9</c:f>
              <c:numCache>
                <c:formatCode>General</c:formatCode>
                <c:ptCount val="6"/>
                <c:pt idx="0">
                  <c:v>0</c:v>
                </c:pt>
                <c:pt idx="1">
                  <c:v>2.36189907955126E-2</c:v>
                </c:pt>
                <c:pt idx="2">
                  <c:v>5.33152952935943E-2</c:v>
                </c:pt>
                <c:pt idx="3" formatCode="0.00E+00">
                  <c:v>0</c:v>
                </c:pt>
                <c:pt idx="4">
                  <c:v>0</c:v>
                </c:pt>
                <c:pt idx="5">
                  <c:v>9.3309643713496093E-2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0-4102-A7E8-B56C373F0DF7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LLC-load-misses_Share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Sheet2!$F$4:$F$9</c:f>
              <c:numCache>
                <c:formatCode>General</c:formatCode>
                <c:ptCount val="6"/>
                <c:pt idx="0">
                  <c:v>2.8004259590278802E-2</c:v>
                </c:pt>
                <c:pt idx="1">
                  <c:v>0</c:v>
                </c:pt>
                <c:pt idx="2">
                  <c:v>7.1921159120435896E-2</c:v>
                </c:pt>
                <c:pt idx="3" formatCode="0.00E+00">
                  <c:v>0</c:v>
                </c:pt>
                <c:pt idx="4" formatCode="0.00E+00">
                  <c:v>5.0749533855421599E-5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0-4102-A7E8-B56C373F0DF7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branch-misses_Share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Sheet2!$G$4:$G$9</c:f>
              <c:numCache>
                <c:formatCode>General</c:formatCode>
                <c:ptCount val="6"/>
                <c:pt idx="0">
                  <c:v>5.4402992076063202E-3</c:v>
                </c:pt>
                <c:pt idx="1">
                  <c:v>0.15002868926174801</c:v>
                </c:pt>
                <c:pt idx="2">
                  <c:v>0.122391588299241</c:v>
                </c:pt>
                <c:pt idx="3">
                  <c:v>0.119107061797759</c:v>
                </c:pt>
                <c:pt idx="4">
                  <c:v>0.233077740904481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0-4102-A7E8-B56C373F0DF7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dTLB-load-misses_Share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Sheet2!$H$4:$H$9</c:f>
              <c:numCache>
                <c:formatCode>General</c:formatCode>
                <c:ptCount val="6"/>
                <c:pt idx="0">
                  <c:v>7.2373874073976101E-3</c:v>
                </c:pt>
                <c:pt idx="1">
                  <c:v>0</c:v>
                </c:pt>
                <c:pt idx="2">
                  <c:v>0.171931761613942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0-4102-A7E8-B56C373F0DF7}"/>
            </c:ext>
          </c:extLst>
        </c:ser>
        <c:ser>
          <c:idx val="6"/>
          <c:order val="6"/>
          <c:tx>
            <c:strRef>
              <c:f>Sheet2!$I$3</c:f>
              <c:strCache>
                <c:ptCount val="1"/>
                <c:pt idx="0">
                  <c:v>dTLB-store-misses_Share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5.8607901011375997E-4</c:v>
                </c:pt>
                <c:pt idx="4">
                  <c:v>1.16535279692041E-3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90-4102-A7E8-B56C373F0DF7}"/>
            </c:ext>
          </c:extLst>
        </c:ser>
        <c:ser>
          <c:idx val="7"/>
          <c:order val="7"/>
          <c:tx>
            <c:strRef>
              <c:f>Sheet2!$J$3</c:f>
              <c:strCache>
                <c:ptCount val="1"/>
                <c:pt idx="0">
                  <c:v>iTLB-load-misses_Share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Sheet2!$B$4:$B$9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4.6671104556549402E-2</c:v>
                </c:pt>
                <c:pt idx="3">
                  <c:v>3.4436220563648298E-3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90-4102-A7E8-B56C373F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828296"/>
        <c:axId val="700828624"/>
      </c:barChart>
      <c:catAx>
        <c:axId val="7008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8624"/>
        <c:crosses val="autoZero"/>
        <c:auto val="1"/>
        <c:lblAlgn val="ctr"/>
        <c:lblOffset val="100"/>
        <c:noMultiLvlLbl val="0"/>
      </c:catAx>
      <c:valAx>
        <c:axId val="7008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Front</a:t>
            </a:r>
            <a:r>
              <a:rPr lang="en-IN" baseline="0"/>
              <a:t>End vs. Backend CPI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Base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Sheet2!$B$12:$B$18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Sheet2!$C$12:$C$18</c:f>
              <c:numCache>
                <c:formatCode>General</c:formatCode>
                <c:ptCount val="7"/>
                <c:pt idx="0">
                  <c:v>0.36419991086166298</c:v>
                </c:pt>
                <c:pt idx="1">
                  <c:v>0.36775084298899602</c:v>
                </c:pt>
                <c:pt idx="2">
                  <c:v>0.170762273993426</c:v>
                </c:pt>
                <c:pt idx="3">
                  <c:v>0.37227642709868902</c:v>
                </c:pt>
                <c:pt idx="4">
                  <c:v>0.46284543436584702</c:v>
                </c:pt>
                <c:pt idx="5">
                  <c:v>0.53322357506754603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4147-B1C2-BD9255DD3E65}"/>
            </c:ext>
          </c:extLst>
        </c:ser>
        <c:ser>
          <c:idx val="1"/>
          <c:order val="1"/>
          <c:tx>
            <c:strRef>
              <c:f>Sheet2!$D$11</c:f>
              <c:strCache>
                <c:ptCount val="1"/>
                <c:pt idx="0">
                  <c:v>Front 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Sheet2!$B$12:$B$18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Sheet2!$D$12:$D$18</c:f>
              <c:numCache>
                <c:formatCode>General</c:formatCode>
                <c:ptCount val="7"/>
                <c:pt idx="0">
                  <c:v>5.4402992076063202E-3</c:v>
                </c:pt>
                <c:pt idx="1">
                  <c:v>0.17364768005726061</c:v>
                </c:pt>
                <c:pt idx="2">
                  <c:v>0.22237798814938473</c:v>
                </c:pt>
                <c:pt idx="3" formatCode="0.00E+00">
                  <c:v>0.12255068385412382</c:v>
                </c:pt>
                <c:pt idx="4">
                  <c:v>0.233077740904481</c:v>
                </c:pt>
                <c:pt idx="5">
                  <c:v>9.3309643713496093E-2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E-4147-B1C2-BD9255DD3E65}"/>
            </c:ext>
          </c:extLst>
        </c:ser>
        <c:ser>
          <c:idx val="2"/>
          <c:order val="2"/>
          <c:tx>
            <c:strRef>
              <c:f>Sheet2!$E$11</c:f>
              <c:strCache>
                <c:ptCount val="1"/>
                <c:pt idx="0">
                  <c:v>Backend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Sheet2!$B$12:$B$18</c:f>
              <c:strCache>
                <c:ptCount val="6"/>
                <c:pt idx="0">
                  <c:v>508ref_200ms_samples.txt</c:v>
                </c:pt>
                <c:pt idx="1">
                  <c:v>523ref_200ms_samples.txt</c:v>
                </c:pt>
                <c:pt idx="2">
                  <c:v>511ref_200ms_samples.txt</c:v>
                </c:pt>
                <c:pt idx="3">
                  <c:v>531ref_200ms_samples.txt</c:v>
                </c:pt>
                <c:pt idx="4">
                  <c:v>541ref_200ms_samples.txt</c:v>
                </c:pt>
                <c:pt idx="5">
                  <c:v>544ref_200ms_samples.txt</c:v>
                </c:pt>
              </c:strCache>
            </c:strRef>
          </c:cat>
          <c:val>
            <c:numRef>
              <c:f>Sheet2!$E$12:$E$18</c:f>
              <c:numCache>
                <c:formatCode>General</c:formatCode>
                <c:ptCount val="7"/>
                <c:pt idx="0">
                  <c:v>3.5241646997676415E-2</c:v>
                </c:pt>
                <c:pt idx="1">
                  <c:v>2.54248995495472E-2</c:v>
                </c:pt>
                <c:pt idx="2">
                  <c:v>0.71500330384640887</c:v>
                </c:pt>
                <c:pt idx="3">
                  <c:v>3.5653332804437457E-2</c:v>
                </c:pt>
                <c:pt idx="4">
                  <c:v>1.730361292848203E-2</c:v>
                </c:pt>
                <c:pt idx="5">
                  <c:v>7.7104367754893002E-2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E-4147-B1C2-BD9255DD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95408"/>
        <c:axId val="444500344"/>
      </c:barChart>
      <c:catAx>
        <c:axId val="3749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0344"/>
        <c:crosses val="autoZero"/>
        <c:auto val="1"/>
        <c:lblAlgn val="ctr"/>
        <c:lblOffset val="100"/>
        <c:noMultiLvlLbl val="0"/>
      </c:catAx>
      <c:valAx>
        <c:axId val="4445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531201</xdr:colOff>
      <xdr:row>29</xdr:row>
      <xdr:rowOff>152400</xdr:rowOff>
    </xdr:from>
    <xdr:to>
      <xdr:col>13</xdr:col>
      <xdr:colOff>117231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34947-4201-4E38-A14F-AF8A6700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381952</xdr:colOff>
      <xdr:row>19</xdr:row>
      <xdr:rowOff>100965</xdr:rowOff>
    </xdr:from>
    <xdr:to>
      <xdr:col>17</xdr:col>
      <xdr:colOff>400050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EBBD3-93C2-4182-A9E1-380B0036D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536256</xdr:colOff>
      <xdr:row>19</xdr:row>
      <xdr:rowOff>116204</xdr:rowOff>
    </xdr:from>
    <xdr:to>
      <xdr:col>5</xdr:col>
      <xdr:colOff>933450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F4674-72ED-4B5A-8CED-94AA397F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82700-545D-4B79-A1DB-289095F0CB21}" name="Table1" displayName="Table1" ref="A2:G42" totalsRowShown="0" dataDxfId="16">
  <autoFilter ref="A2:G42" xr:uid="{70D4CA5E-8F2C-4BFB-BC66-FB1462209434}"/>
  <tableColumns count="7">
    <tableColumn id="1" xr3:uid="{541BB373-26D0-4E8B-87B0-D5A1CA557DB7}" name="Benchmark" dataDxfId="15"/>
    <tableColumn id="2" xr3:uid="{D4894661-ED21-45FA-B92E-0373AF3D4F58}" name=" 508ref_500ms_samples.txt" dataDxfId="14"/>
    <tableColumn id="3" xr3:uid="{2BF75703-5607-4D65-8A1A-14729B609FF1}" name=" 511ref_500ms_samples.txt" dataDxfId="13"/>
    <tableColumn id="4" xr3:uid="{1182B322-A09E-4949-862D-5B515E6619B4}" name=" 523ref_500ms_samples.txt" dataDxfId="12"/>
    <tableColumn id="5" xr3:uid="{23073D6D-FE76-4B63-ACE5-0AC81B8CC6CC}" name=" 531ref_500ms_samples.txt" dataDxfId="11"/>
    <tableColumn id="6" xr3:uid="{BDE047C0-EE91-4271-B380-285841C79DD5}" name=" 541ref_500ms_samples.txt" dataDxfId="10"/>
    <tableColumn id="7" xr3:uid="{E9E3EB99-7CCB-4E6D-9A0B-52BC16A7F3E4}" name=" 544ref_500ms_samples.txt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45D27-3D1B-48FF-B96A-96C8A800CE60}" name="Table2" displayName="Table2" ref="A44:G56" totalsRowShown="0" headerRowDxfId="8" dataDxfId="7">
  <autoFilter ref="A44:G56" xr:uid="{4A90DD56-603B-49B8-87CF-5C4FAFD66A0F}"/>
  <tableColumns count="7">
    <tableColumn id="1" xr3:uid="{84F85026-508E-4F5E-AFF3-C49DDF0A469E}" name="Coefficients" dataDxfId="6"/>
    <tableColumn id="2" xr3:uid="{2683B45F-D461-4B8D-9FD4-1243805B2D06}" name=" 508ref_500ms_samples.txt" dataDxfId="5"/>
    <tableColumn id="3" xr3:uid="{D90BAE43-950D-4785-A05F-272C6A1AE010}" name=" 511ref_500ms_samples.txt" dataDxfId="4"/>
    <tableColumn id="4" xr3:uid="{66C364F4-0034-4E18-AABB-8D699EB5A750}" name=" 523ref_500ms_samples.txt" dataDxfId="3"/>
    <tableColumn id="5" xr3:uid="{0A2917CE-91C1-4908-ACD8-50606819552C}" name=" 531ref_500ms_samples.txt" dataDxfId="2"/>
    <tableColumn id="6" xr3:uid="{0159A96D-6BD6-4EFD-84BC-53E2D9EEB79C}" name=" 541ref_500ms_samples.txt" dataDxfId="1"/>
    <tableColumn id="7" xr3:uid="{D8E087B3-4740-4481-A6D4-873FF3A1E30A}" name=" 544ref_500ms_samples.t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9DEB-890C-48AE-8124-345900F1142E}">
  <dimension ref="A2:AC81"/>
  <sheetViews>
    <sheetView topLeftCell="L49" zoomScale="110" zoomScaleNormal="110" workbookViewId="0">
      <selection activeCell="S66" sqref="S66"/>
    </sheetView>
  </sheetViews>
  <sheetFormatPr defaultRowHeight="15" x14ac:dyDescent="0.25"/>
  <cols>
    <col min="1" max="1" width="25" bestFit="1" customWidth="1"/>
    <col min="2" max="7" width="26.140625" customWidth="1"/>
    <col min="8" max="8" width="14.7109375" bestFit="1" customWidth="1"/>
    <col min="9" max="9" width="13.7109375" bestFit="1" customWidth="1"/>
    <col min="10" max="10" width="12" bestFit="1" customWidth="1"/>
    <col min="11" max="11" width="20.7109375" bestFit="1" customWidth="1"/>
    <col min="12" max="12" width="13.7109375" bestFit="1" customWidth="1"/>
    <col min="13" max="14" width="14.7109375" bestFit="1" customWidth="1"/>
    <col min="15" max="15" width="23.42578125" bestFit="1" customWidth="1"/>
    <col min="16" max="16" width="20.42578125" bestFit="1" customWidth="1"/>
    <col min="17" max="17" width="20" bestFit="1" customWidth="1"/>
    <col min="18" max="18" width="13.7109375" bestFit="1" customWidth="1"/>
    <col min="19" max="19" width="15.7109375" bestFit="1" customWidth="1"/>
    <col min="20" max="20" width="16.140625" bestFit="1" customWidth="1"/>
    <col min="21" max="21" width="15.7109375" bestFit="1" customWidth="1"/>
    <col min="22" max="22" width="15.5703125" bestFit="1" customWidth="1"/>
    <col min="23" max="23" width="14.7109375" bestFit="1" customWidth="1"/>
    <col min="24" max="24" width="11.5703125" bestFit="1" customWidth="1"/>
    <col min="25" max="26" width="15.7109375" bestFit="1" customWidth="1"/>
    <col min="27" max="27" width="9" bestFit="1" customWidth="1"/>
    <col min="28" max="29" width="15.7109375" bestFit="1" customWidth="1"/>
  </cols>
  <sheetData>
    <row r="2" spans="1:29" x14ac:dyDescent="0.25">
      <c r="A2" t="s">
        <v>0</v>
      </c>
      <c r="B2" t="s">
        <v>1</v>
      </c>
      <c r="C2" t="s">
        <v>30</v>
      </c>
      <c r="D2" t="s">
        <v>32</v>
      </c>
      <c r="E2" t="s">
        <v>34</v>
      </c>
      <c r="F2" t="s">
        <v>36</v>
      </c>
      <c r="G2" t="s">
        <v>38</v>
      </c>
    </row>
    <row r="3" spans="1:29" x14ac:dyDescent="0.25">
      <c r="A3" s="2" t="s">
        <v>40</v>
      </c>
      <c r="B3" s="3" t="s">
        <v>2</v>
      </c>
      <c r="C3" s="3" t="s">
        <v>31</v>
      </c>
      <c r="D3" s="3" t="s">
        <v>33</v>
      </c>
      <c r="E3" s="3" t="s">
        <v>35</v>
      </c>
      <c r="F3" s="3" t="s">
        <v>37</v>
      </c>
      <c r="G3" s="3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5" t="s">
        <v>3</v>
      </c>
      <c r="B4" s="6">
        <v>5527302791</v>
      </c>
      <c r="C4" s="6">
        <v>14270016169</v>
      </c>
      <c r="D4" s="6">
        <v>13730331912</v>
      </c>
      <c r="E4" s="6">
        <v>935060699</v>
      </c>
      <c r="F4" s="6">
        <v>1683565761</v>
      </c>
      <c r="G4" s="6">
        <v>3559767126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5" t="s">
        <v>4</v>
      </c>
      <c r="B5" s="6">
        <v>131190730677</v>
      </c>
      <c r="C5" s="6">
        <v>221720736751</v>
      </c>
      <c r="D5" s="6">
        <v>73657428721</v>
      </c>
      <c r="E5" s="6">
        <v>88804650005</v>
      </c>
      <c r="F5" s="6">
        <v>103187366682</v>
      </c>
      <c r="G5" s="6">
        <v>115910768750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5" t="s">
        <v>5</v>
      </c>
      <c r="B6" s="6">
        <v>977897454</v>
      </c>
      <c r="C6" s="6">
        <v>1188753896</v>
      </c>
      <c r="D6" s="6">
        <v>1286302569</v>
      </c>
      <c r="E6" s="6">
        <v>32985821</v>
      </c>
      <c r="F6" s="6">
        <v>143085673</v>
      </c>
      <c r="G6" s="6">
        <v>554884583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5" t="s">
        <v>6</v>
      </c>
      <c r="B7" s="6">
        <v>3001978644</v>
      </c>
      <c r="C7" s="6">
        <v>2158402174</v>
      </c>
      <c r="D7" s="6">
        <v>1850114894</v>
      </c>
      <c r="E7" s="6">
        <v>184922947</v>
      </c>
      <c r="F7" s="6">
        <v>836487522</v>
      </c>
      <c r="G7" s="6">
        <v>970525467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5" t="s">
        <v>7</v>
      </c>
      <c r="B8" s="6">
        <v>139746513</v>
      </c>
      <c r="C8" s="6">
        <v>727645416</v>
      </c>
      <c r="D8" s="6">
        <v>214122836</v>
      </c>
      <c r="E8" s="6">
        <v>113052716</v>
      </c>
      <c r="F8" s="6">
        <v>209722889</v>
      </c>
      <c r="G8" s="6">
        <v>19412268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5" t="s">
        <v>8</v>
      </c>
      <c r="B9" s="6">
        <v>34614461878</v>
      </c>
      <c r="C9" s="6">
        <v>70963018582</v>
      </c>
      <c r="D9" s="6">
        <v>13205569280</v>
      </c>
      <c r="E9" s="6">
        <v>34122431249</v>
      </c>
      <c r="F9" s="6">
        <v>30037179010</v>
      </c>
      <c r="G9" s="6">
        <v>25060146559</v>
      </c>
    </row>
    <row r="10" spans="1:29" x14ac:dyDescent="0.25">
      <c r="A10" s="5" t="s">
        <v>9</v>
      </c>
      <c r="B10" s="6">
        <v>14132586</v>
      </c>
      <c r="C10" s="6">
        <v>7105287210</v>
      </c>
      <c r="D10" s="6">
        <v>1108896515</v>
      </c>
      <c r="E10" s="6">
        <v>2410203387</v>
      </c>
      <c r="F10" s="6">
        <v>115649066</v>
      </c>
      <c r="G10" s="6">
        <v>16644503</v>
      </c>
    </row>
    <row r="11" spans="1:29" x14ac:dyDescent="0.25">
      <c r="A11" s="5" t="s">
        <v>10</v>
      </c>
      <c r="B11" s="6">
        <v>127166123618</v>
      </c>
      <c r="C11" s="6">
        <v>263959184494</v>
      </c>
      <c r="D11" s="6">
        <v>41401602336</v>
      </c>
      <c r="E11" s="6">
        <v>134578264608</v>
      </c>
      <c r="F11" s="6">
        <v>219820023268</v>
      </c>
      <c r="G11" s="6">
        <v>131811956479</v>
      </c>
    </row>
    <row r="12" spans="1:29" x14ac:dyDescent="0.25">
      <c r="A12" s="5" t="s">
        <v>11</v>
      </c>
      <c r="B12" s="6">
        <v>15868171</v>
      </c>
      <c r="C12" s="6">
        <v>86878</v>
      </c>
      <c r="D12" s="6">
        <v>217262830</v>
      </c>
      <c r="E12" s="6">
        <v>109130385</v>
      </c>
      <c r="F12" s="6">
        <v>4904466</v>
      </c>
      <c r="G12" s="6">
        <v>8142782</v>
      </c>
    </row>
    <row r="13" spans="1:29" x14ac:dyDescent="0.25">
      <c r="A13" s="5" t="s">
        <v>12</v>
      </c>
      <c r="B13" s="6">
        <v>64296022</v>
      </c>
      <c r="C13" s="6">
        <v>128911134</v>
      </c>
      <c r="D13" s="6">
        <v>5628758265</v>
      </c>
      <c r="E13" s="6">
        <v>194008691</v>
      </c>
      <c r="F13" s="6">
        <v>126570606</v>
      </c>
      <c r="G13" s="6">
        <v>191095520</v>
      </c>
    </row>
    <row r="14" spans="1:29" x14ac:dyDescent="0.25">
      <c r="A14" s="5" t="s">
        <v>13</v>
      </c>
      <c r="B14" s="6">
        <v>6822240555</v>
      </c>
      <c r="C14" s="6">
        <v>82077963775</v>
      </c>
      <c r="D14" s="6">
        <v>17403103733</v>
      </c>
      <c r="E14" s="6">
        <v>41244566723</v>
      </c>
      <c r="F14" s="6">
        <v>73522778825</v>
      </c>
      <c r="G14" s="6">
        <v>23915113874</v>
      </c>
    </row>
    <row r="15" spans="1:29" x14ac:dyDescent="0.25">
      <c r="A15" s="5" t="s">
        <v>14</v>
      </c>
      <c r="B15" s="6">
        <v>6353977197</v>
      </c>
      <c r="C15" s="6">
        <v>82728866630</v>
      </c>
      <c r="D15" s="6">
        <v>56615424607</v>
      </c>
      <c r="E15" s="6">
        <v>43429000523</v>
      </c>
      <c r="F15" s="6">
        <v>52955746986</v>
      </c>
      <c r="G15" s="6">
        <v>37042564112</v>
      </c>
    </row>
    <row r="16" spans="1:29" x14ac:dyDescent="0.25">
      <c r="A16" s="5" t="s">
        <v>15</v>
      </c>
      <c r="B16" s="6">
        <v>314121936</v>
      </c>
      <c r="C16" s="6">
        <v>2856815442</v>
      </c>
      <c r="D16" s="6">
        <v>292372348</v>
      </c>
      <c r="E16" s="6">
        <v>2046895737</v>
      </c>
      <c r="F16" s="6">
        <v>5724086631</v>
      </c>
      <c r="G16" s="6">
        <v>977002079</v>
      </c>
    </row>
    <row r="17" spans="1:23" x14ac:dyDescent="0.25">
      <c r="A17" s="5" t="s">
        <v>16</v>
      </c>
      <c r="B17" s="6">
        <v>6375164584</v>
      </c>
      <c r="C17" s="6">
        <v>82688292583</v>
      </c>
      <c r="D17" s="6">
        <v>56791154275</v>
      </c>
      <c r="E17" s="6">
        <v>43458336858</v>
      </c>
      <c r="F17" s="6">
        <v>52931891921</v>
      </c>
      <c r="G17" s="6">
        <v>37072629121</v>
      </c>
    </row>
    <row r="18" spans="1:23" x14ac:dyDescent="0.25">
      <c r="A18" s="5" t="s">
        <v>17</v>
      </c>
      <c r="B18" s="6">
        <v>18164459</v>
      </c>
      <c r="C18" s="6">
        <v>244660</v>
      </c>
      <c r="D18" s="6">
        <v>262521944</v>
      </c>
      <c r="E18" s="6">
        <v>125643091</v>
      </c>
      <c r="F18" s="6">
        <v>10615997</v>
      </c>
      <c r="G18" s="6">
        <v>11095691</v>
      </c>
    </row>
    <row r="19" spans="1:23" x14ac:dyDescent="0.25">
      <c r="A19" s="5" t="s">
        <v>18</v>
      </c>
      <c r="B19" s="6">
        <v>76900394</v>
      </c>
      <c r="C19" s="6">
        <v>241654033</v>
      </c>
      <c r="D19" s="6">
        <v>5905221178</v>
      </c>
      <c r="E19" s="6">
        <v>234423694</v>
      </c>
      <c r="F19" s="6">
        <v>195680129</v>
      </c>
      <c r="G19" s="6">
        <v>205343691</v>
      </c>
    </row>
    <row r="20" spans="1:23" x14ac:dyDescent="0.25">
      <c r="A20" s="5" t="s">
        <v>19</v>
      </c>
      <c r="B20" s="6">
        <v>198924399643</v>
      </c>
      <c r="C20" s="6">
        <v>366137825527</v>
      </c>
      <c r="D20" s="6">
        <v>261591791430</v>
      </c>
      <c r="E20" s="6">
        <v>192895400541</v>
      </c>
      <c r="F20" s="6">
        <v>277979319175</v>
      </c>
      <c r="G20" s="6">
        <v>289184427466</v>
      </c>
    </row>
    <row r="21" spans="1:23" x14ac:dyDescent="0.25">
      <c r="A21" s="5" t="s">
        <v>20</v>
      </c>
      <c r="B21" s="6">
        <v>2900169</v>
      </c>
      <c r="C21" s="6">
        <v>343238952</v>
      </c>
      <c r="D21" s="6">
        <v>2070270706</v>
      </c>
      <c r="E21" s="6">
        <v>58272974</v>
      </c>
      <c r="F21" s="6">
        <v>19288614</v>
      </c>
      <c r="G21" s="6">
        <v>4524878</v>
      </c>
    </row>
    <row r="22" spans="1:23" x14ac:dyDescent="0.25">
      <c r="A22" s="5" t="s">
        <v>21</v>
      </c>
      <c r="B22" s="6">
        <v>105032649932</v>
      </c>
      <c r="C22" s="6">
        <v>177346112785</v>
      </c>
      <c r="D22" s="6">
        <v>58816457944</v>
      </c>
      <c r="E22" s="6">
        <v>71054035840</v>
      </c>
      <c r="F22" s="6">
        <v>82557209359</v>
      </c>
      <c r="G22" s="6">
        <v>92724489807</v>
      </c>
    </row>
    <row r="23" spans="1:23" x14ac:dyDescent="0.25">
      <c r="A23" s="5" t="s">
        <v>22</v>
      </c>
      <c r="B23" s="6">
        <v>486931</v>
      </c>
      <c r="C23" s="6">
        <v>31511</v>
      </c>
      <c r="D23" s="6">
        <v>11586165</v>
      </c>
      <c r="E23" s="6">
        <v>576837</v>
      </c>
      <c r="F23" s="6">
        <v>1045199</v>
      </c>
      <c r="G23" s="6">
        <v>160391</v>
      </c>
    </row>
    <row r="24" spans="1:23" x14ac:dyDescent="0.25">
      <c r="A24" s="5" t="s">
        <v>23</v>
      </c>
      <c r="B24" s="6">
        <v>34625099997</v>
      </c>
      <c r="C24" s="6">
        <v>71025914125</v>
      </c>
      <c r="D24" s="6">
        <v>13280377953</v>
      </c>
      <c r="E24" s="6">
        <v>34138633245</v>
      </c>
      <c r="F24" s="6">
        <v>30065263473</v>
      </c>
      <c r="G24" s="6">
        <v>25054071382</v>
      </c>
      <c r="L24" t="s">
        <v>70</v>
      </c>
      <c r="M24">
        <v>6.3316290000000004</v>
      </c>
      <c r="N24">
        <v>0</v>
      </c>
      <c r="O24">
        <v>9.0163089999999997</v>
      </c>
      <c r="P24">
        <v>78.685775000000007</v>
      </c>
      <c r="Q24">
        <v>102.742925</v>
      </c>
      <c r="R24">
        <v>31.894275</v>
      </c>
      <c r="S24">
        <v>0</v>
      </c>
      <c r="T24">
        <v>0</v>
      </c>
      <c r="U24">
        <v>0.206062</v>
      </c>
      <c r="V24">
        <v>2.1798419999999998</v>
      </c>
      <c r="W24">
        <v>5.7666000000000002E-2</v>
      </c>
    </row>
    <row r="25" spans="1:23" x14ac:dyDescent="0.25">
      <c r="A25" s="5" t="s">
        <v>24</v>
      </c>
      <c r="B25" s="6">
        <v>13184</v>
      </c>
      <c r="C25" s="6">
        <v>1666206</v>
      </c>
      <c r="D25" s="6">
        <v>13521125</v>
      </c>
      <c r="E25" s="6">
        <v>783570</v>
      </c>
      <c r="F25" s="6">
        <v>5250840</v>
      </c>
      <c r="G25" s="6">
        <v>139831</v>
      </c>
    </row>
    <row r="26" spans="1:23" x14ac:dyDescent="0.25">
      <c r="A26" s="5" t="s">
        <v>25</v>
      </c>
      <c r="B26" s="6">
        <v>393120527621</v>
      </c>
      <c r="C26" s="6">
        <v>517840179767</v>
      </c>
      <c r="D26" s="6">
        <v>190010742475</v>
      </c>
      <c r="E26" s="6">
        <v>290476624491</v>
      </c>
      <c r="F26" s="6">
        <v>311803455445</v>
      </c>
      <c r="G26" s="6">
        <v>330092154799</v>
      </c>
    </row>
    <row r="27" spans="1:23" x14ac:dyDescent="0.25">
      <c r="A27" s="5" t="s">
        <v>26</v>
      </c>
      <c r="B27" s="6">
        <v>491039580400</v>
      </c>
      <c r="C27" s="6">
        <v>647000018779</v>
      </c>
      <c r="D27" s="6">
        <v>238026251046</v>
      </c>
      <c r="E27" s="6">
        <v>363049579450</v>
      </c>
      <c r="F27" s="6">
        <v>389498112073</v>
      </c>
      <c r="G27" s="6">
        <v>412489814424</v>
      </c>
    </row>
    <row r="28" spans="1:23" x14ac:dyDescent="0.25">
      <c r="A28" s="5" t="s">
        <v>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23" x14ac:dyDescent="0.25">
      <c r="A29" s="5" t="s">
        <v>28</v>
      </c>
      <c r="B29" s="6">
        <v>11357387852</v>
      </c>
      <c r="C29" s="6">
        <v>42463687523</v>
      </c>
      <c r="D29" s="6">
        <v>119084985094</v>
      </c>
      <c r="E29" s="6">
        <v>27473080467</v>
      </c>
      <c r="F29" s="6">
        <v>51031423113</v>
      </c>
      <c r="G29" s="6">
        <v>65605715024</v>
      </c>
    </row>
    <row r="30" spans="1:23" x14ac:dyDescent="0.25">
      <c r="A30" s="5" t="s">
        <v>29</v>
      </c>
      <c r="B30" s="6">
        <v>72408270547</v>
      </c>
      <c r="C30" s="6">
        <v>120452387694</v>
      </c>
      <c r="D30" s="6">
        <v>185276015739</v>
      </c>
      <c r="E30" s="6">
        <v>63956286473</v>
      </c>
      <c r="F30" s="6">
        <v>82656540750</v>
      </c>
      <c r="G30" s="6">
        <v>171327717334</v>
      </c>
    </row>
    <row r="31" spans="1:23" hidden="1" x14ac:dyDescent="0.25">
      <c r="A31" s="2" t="s">
        <v>41</v>
      </c>
      <c r="B31" s="4">
        <f>B20/B27</f>
        <v>0.40510868692286783</v>
      </c>
      <c r="C31" s="4">
        <f t="shared" ref="C31:G31" si="0">C20/C27</f>
        <v>0.56590079582681441</v>
      </c>
      <c r="D31" s="4">
        <f t="shared" si="0"/>
        <v>1.0990039555739834</v>
      </c>
      <c r="E31" s="4">
        <f t="shared" si="0"/>
        <v>0.53131971901255426</v>
      </c>
      <c r="F31" s="4">
        <f t="shared" si="0"/>
        <v>0.7136859218534567</v>
      </c>
      <c r="G31" s="4">
        <f t="shared" si="0"/>
        <v>0.70107046853948762</v>
      </c>
    </row>
    <row r="32" spans="1:23" hidden="1" x14ac:dyDescent="0.25">
      <c r="A32" s="2" t="s">
        <v>42</v>
      </c>
      <c r="B32" s="4">
        <f>B4/B5</f>
        <v>4.2131808874581039E-2</v>
      </c>
      <c r="C32" s="4">
        <f t="shared" ref="C32:F32" si="1">C4/C5</f>
        <v>6.4360313690576085E-2</v>
      </c>
      <c r="D32" s="4">
        <f t="shared" si="1"/>
        <v>0.18640797201878745</v>
      </c>
      <c r="E32" s="4">
        <f t="shared" si="1"/>
        <v>1.0529411454775768E-2</v>
      </c>
      <c r="F32" s="4">
        <f t="shared" si="1"/>
        <v>1.6315619005845616E-2</v>
      </c>
      <c r="G32" s="4">
        <f>G4/G5</f>
        <v>3.0711271820462325E-2</v>
      </c>
    </row>
    <row r="33" spans="1:12" hidden="1" x14ac:dyDescent="0.25">
      <c r="A33" s="2" t="s">
        <v>43</v>
      </c>
      <c r="B33" s="4">
        <f>B6/B7</f>
        <v>0.32575096959950256</v>
      </c>
      <c r="C33" s="4">
        <f t="shared" ref="C33:G33" si="2">C6/C7</f>
        <v>0.55075643933260787</v>
      </c>
      <c r="D33" s="4">
        <f t="shared" si="2"/>
        <v>0.69525550719662499</v>
      </c>
      <c r="E33" s="4">
        <f t="shared" si="2"/>
        <v>0.17837602923340823</v>
      </c>
      <c r="F33" s="4">
        <f t="shared" si="2"/>
        <v>0.17105535855201914</v>
      </c>
      <c r="G33" s="4">
        <f t="shared" si="2"/>
        <v>0.57173624172398974</v>
      </c>
    </row>
    <row r="34" spans="1:12" hidden="1" x14ac:dyDescent="0.25">
      <c r="A34" s="2" t="s">
        <v>44</v>
      </c>
      <c r="B34" s="4">
        <f>B8/B9</f>
        <v>4.0372291065087756E-3</v>
      </c>
      <c r="C34" s="4">
        <f t="shared" ref="C34:G34" si="3">C8/C9</f>
        <v>1.0253867867235422E-2</v>
      </c>
      <c r="D34" s="4">
        <f t="shared" si="3"/>
        <v>1.6214585790276511E-2</v>
      </c>
      <c r="E34" s="4">
        <f t="shared" si="3"/>
        <v>3.3131494990795286E-3</v>
      </c>
      <c r="F34" s="4">
        <f t="shared" si="3"/>
        <v>6.9821100353724599E-3</v>
      </c>
      <c r="G34" s="4">
        <f t="shared" si="3"/>
        <v>7.7462707387991538E-4</v>
      </c>
    </row>
    <row r="35" spans="1:12" hidden="1" x14ac:dyDescent="0.25">
      <c r="A35" s="2" t="s">
        <v>46</v>
      </c>
      <c r="B35" s="4">
        <f>B10/B11</f>
        <v>1.1113483369559574E-4</v>
      </c>
      <c r="C35" s="4">
        <f t="shared" ref="C35:G35" si="4">C10/C11</f>
        <v>2.6918128359960547E-2</v>
      </c>
      <c r="D35" s="4">
        <f>D10/D11</f>
        <v>2.6783903337861382E-2</v>
      </c>
      <c r="E35" s="4">
        <f t="shared" si="4"/>
        <v>1.7909306484375082E-2</v>
      </c>
      <c r="F35" s="4">
        <f t="shared" si="4"/>
        <v>5.2610796905886532E-4</v>
      </c>
      <c r="G35" s="4">
        <f t="shared" si="4"/>
        <v>1.2627460698265083E-4</v>
      </c>
    </row>
    <row r="36" spans="1:12" hidden="1" x14ac:dyDescent="0.25">
      <c r="A36" s="2" t="s">
        <v>45</v>
      </c>
      <c r="B36" s="4">
        <f>B12/B13</f>
        <v>0.24679864331264537</v>
      </c>
      <c r="C36" s="4">
        <f t="shared" ref="C36:G36" si="5">C12/C13</f>
        <v>6.7393713253658912E-4</v>
      </c>
      <c r="D36" s="4">
        <f t="shared" si="5"/>
        <v>3.8598713920786933E-2</v>
      </c>
      <c r="E36" s="4">
        <f t="shared" si="5"/>
        <v>0.56250255819725103</v>
      </c>
      <c r="F36" s="4">
        <f t="shared" si="5"/>
        <v>3.8748854532623472E-2</v>
      </c>
      <c r="G36" s="4">
        <f t="shared" si="5"/>
        <v>4.2611056502004863E-2</v>
      </c>
    </row>
    <row r="37" spans="1:12" hidden="1" x14ac:dyDescent="0.25">
      <c r="A37" s="7" t="s">
        <v>47</v>
      </c>
      <c r="B37" s="8">
        <f>B14/B15</f>
        <v>1.0736961030047587</v>
      </c>
      <c r="C37" s="8">
        <f>C14/C15</f>
        <v>0.99213209510156686</v>
      </c>
      <c r="D37" s="4">
        <f t="shared" ref="D37:G37" si="6">D14/D15</f>
        <v>0.30739156075936697</v>
      </c>
      <c r="E37" s="4">
        <f t="shared" si="6"/>
        <v>0.94970103447710885</v>
      </c>
      <c r="F37" s="4">
        <f t="shared" si="6"/>
        <v>1.3883814884990167</v>
      </c>
      <c r="G37" s="4">
        <f t="shared" si="6"/>
        <v>0.64561172929853039</v>
      </c>
    </row>
    <row r="38" spans="1:12" hidden="1" x14ac:dyDescent="0.25">
      <c r="A38" s="2" t="s">
        <v>48</v>
      </c>
      <c r="B38" s="4">
        <f>B16/B17</f>
        <v>4.9272757096869957E-2</v>
      </c>
      <c r="C38" s="4">
        <f t="shared" ref="C38:G38" si="7">C16/C17</f>
        <v>3.4549213108160573E-2</v>
      </c>
      <c r="D38" s="4">
        <f t="shared" si="7"/>
        <v>5.1482022461498914E-3</v>
      </c>
      <c r="E38" s="4">
        <f t="shared" si="7"/>
        <v>4.7100185717834218E-2</v>
      </c>
      <c r="F38" s="4">
        <f t="shared" si="7"/>
        <v>0.1081406015024573</v>
      </c>
      <c r="G38" s="4">
        <f t="shared" si="7"/>
        <v>2.6353730559847768E-2</v>
      </c>
    </row>
    <row r="39" spans="1:12" hidden="1" x14ac:dyDescent="0.25">
      <c r="A39" s="2" t="s">
        <v>49</v>
      </c>
      <c r="B39" s="4">
        <f>B18/B19</f>
        <v>0.23620761943040239</v>
      </c>
      <c r="C39" s="4">
        <f t="shared" ref="C39:G39" si="8">C18/C19</f>
        <v>1.0124391344215637E-3</v>
      </c>
      <c r="D39" s="4">
        <f t="shared" si="8"/>
        <v>4.445590369722812E-2</v>
      </c>
      <c r="E39" s="4">
        <f t="shared" si="8"/>
        <v>0.53596583543300025</v>
      </c>
      <c r="F39" s="4">
        <f t="shared" si="8"/>
        <v>5.4251788642269344E-2</v>
      </c>
      <c r="G39" s="4">
        <f t="shared" si="8"/>
        <v>5.4034730485096813E-2</v>
      </c>
    </row>
    <row r="40" spans="1:12" hidden="1" x14ac:dyDescent="0.25">
      <c r="A40" s="2" t="s">
        <v>50</v>
      </c>
      <c r="B40" s="4">
        <f>B21/B22</f>
        <v>2.7612071121480994E-5</v>
      </c>
      <c r="C40" s="4">
        <f t="shared" ref="C40:G40" si="9">C21/C22</f>
        <v>1.9354185248825553E-3</v>
      </c>
      <c r="D40" s="4">
        <f t="shared" si="9"/>
        <v>3.5198833428071015E-2</v>
      </c>
      <c r="E40" s="4">
        <f t="shared" si="9"/>
        <v>8.2012194396979094E-4</v>
      </c>
      <c r="F40" s="4">
        <f t="shared" si="9"/>
        <v>2.3363936535358734E-4</v>
      </c>
      <c r="G40" s="4">
        <f t="shared" si="9"/>
        <v>4.8799168476615395E-5</v>
      </c>
    </row>
    <row r="41" spans="1:12" hidden="1" x14ac:dyDescent="0.25">
      <c r="A41" s="2" t="s">
        <v>52</v>
      </c>
      <c r="B41" s="4">
        <f>B23/B24</f>
        <v>1.4062948555879661E-5</v>
      </c>
      <c r="C41" s="4">
        <f t="shared" ref="C41:G41" si="10">C23/C24</f>
        <v>4.4365497281095359E-7</v>
      </c>
      <c r="D41" s="4">
        <f t="shared" si="10"/>
        <v>8.7242735417652161E-4</v>
      </c>
      <c r="E41" s="4">
        <f t="shared" si="10"/>
        <v>1.689689788868406E-5</v>
      </c>
      <c r="F41" s="4">
        <f t="shared" si="10"/>
        <v>3.4764338617509108E-5</v>
      </c>
      <c r="G41" s="4">
        <f t="shared" si="10"/>
        <v>6.4017938463778904E-6</v>
      </c>
    </row>
    <row r="42" spans="1:12" hidden="1" x14ac:dyDescent="0.25">
      <c r="A42" s="2" t="s">
        <v>51</v>
      </c>
      <c r="B42" s="4">
        <f>B25/B26</f>
        <v>3.3536788525860046E-8</v>
      </c>
      <c r="C42" s="4">
        <f t="shared" ref="C42:G42" si="11">C25/C26</f>
        <v>3.2176066383062478E-6</v>
      </c>
      <c r="D42" s="4">
        <f t="shared" si="11"/>
        <v>7.1159792461623558E-5</v>
      </c>
      <c r="E42" s="4">
        <f t="shared" si="11"/>
        <v>2.6975320350580491E-6</v>
      </c>
      <c r="F42" s="4">
        <f t="shared" si="11"/>
        <v>1.6840223892022301E-5</v>
      </c>
      <c r="G42" s="4">
        <f t="shared" si="11"/>
        <v>4.2361200642634481E-7</v>
      </c>
    </row>
    <row r="44" spans="1:12" x14ac:dyDescent="0.25">
      <c r="A44" s="2" t="s">
        <v>53</v>
      </c>
      <c r="B44" s="9" t="s">
        <v>1</v>
      </c>
      <c r="C44" s="9" t="s">
        <v>30</v>
      </c>
      <c r="D44" s="9" t="s">
        <v>32</v>
      </c>
      <c r="E44" s="9" t="s">
        <v>34</v>
      </c>
      <c r="F44" s="9" t="s">
        <v>36</v>
      </c>
      <c r="G44" s="10" t="s">
        <v>38</v>
      </c>
      <c r="K44">
        <v>200</v>
      </c>
      <c r="L44">
        <v>500</v>
      </c>
    </row>
    <row r="45" spans="1:12" x14ac:dyDescent="0.25">
      <c r="A45" s="11" t="s">
        <v>54</v>
      </c>
      <c r="B45" s="12">
        <v>0.90409399999999995</v>
      </c>
      <c r="C45" s="12">
        <v>4.2099859999999998</v>
      </c>
      <c r="D45" s="12">
        <v>12.10102</v>
      </c>
      <c r="E45" s="12">
        <v>12.613951999999999</v>
      </c>
      <c r="F45" s="12">
        <v>1.6672750000000001</v>
      </c>
      <c r="G45" s="12">
        <v>0</v>
      </c>
      <c r="I45" t="s">
        <v>54</v>
      </c>
      <c r="J45">
        <v>1.248381</v>
      </c>
      <c r="K45">
        <v>9.1348739999999999</v>
      </c>
      <c r="L45">
        <v>6.3316290000000004</v>
      </c>
    </row>
    <row r="46" spans="1:12" x14ac:dyDescent="0.25">
      <c r="A46" s="11" t="s">
        <v>55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</row>
    <row r="47" spans="1:12" x14ac:dyDescent="0.25">
      <c r="A47" s="11" t="s">
        <v>56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I47" t="s">
        <v>56</v>
      </c>
      <c r="J47">
        <v>0</v>
      </c>
      <c r="K47">
        <v>0</v>
      </c>
      <c r="L47">
        <v>0</v>
      </c>
    </row>
    <row r="48" spans="1:12" x14ac:dyDescent="0.25">
      <c r="A48" s="11" t="s">
        <v>57</v>
      </c>
      <c r="B48" s="12">
        <v>0</v>
      </c>
      <c r="C48" s="12">
        <v>0</v>
      </c>
      <c r="D48" s="12">
        <v>0.31903399999999998</v>
      </c>
      <c r="E48" s="12">
        <v>0</v>
      </c>
      <c r="F48" s="12">
        <v>0</v>
      </c>
      <c r="G48" s="12">
        <v>0</v>
      </c>
      <c r="I48" t="s">
        <v>57</v>
      </c>
      <c r="J48">
        <v>0</v>
      </c>
      <c r="K48">
        <v>2.6795149999999999</v>
      </c>
      <c r="L48">
        <v>9.0163089999999997</v>
      </c>
    </row>
    <row r="49" spans="1:29" x14ac:dyDescent="0.25">
      <c r="A49" s="11" t="s">
        <v>58</v>
      </c>
      <c r="B49" s="12">
        <v>641.22845800000005</v>
      </c>
      <c r="C49" s="12">
        <v>0</v>
      </c>
      <c r="D49" s="12">
        <v>65.679232999999996</v>
      </c>
      <c r="E49" s="12">
        <v>0</v>
      </c>
      <c r="F49" s="12">
        <v>14.856811</v>
      </c>
      <c r="G49" s="12">
        <v>0</v>
      </c>
      <c r="I49" t="s">
        <v>58</v>
      </c>
      <c r="J49">
        <v>1080.5779520000001</v>
      </c>
      <c r="K49">
        <v>73.760225000000005</v>
      </c>
      <c r="L49">
        <v>78.685775000000007</v>
      </c>
    </row>
    <row r="50" spans="1:29" x14ac:dyDescent="0.25">
      <c r="A50" s="11" t="s">
        <v>59</v>
      </c>
      <c r="B50" s="12">
        <v>4.7578829999999996</v>
      </c>
      <c r="C50" s="12">
        <v>21.231936000000001</v>
      </c>
      <c r="D50" s="12">
        <v>167.002455</v>
      </c>
      <c r="E50" s="12">
        <v>12.353964</v>
      </c>
      <c r="F50" s="12">
        <v>7.4976580000000004</v>
      </c>
      <c r="G50" s="12">
        <v>0</v>
      </c>
      <c r="I50" t="s">
        <v>59</v>
      </c>
      <c r="J50">
        <v>17.688782</v>
      </c>
      <c r="K50">
        <v>134.87561600000001</v>
      </c>
      <c r="L50">
        <v>102.742925</v>
      </c>
    </row>
    <row r="51" spans="1:29" x14ac:dyDescent="0.25">
      <c r="A51" s="11" t="s">
        <v>60</v>
      </c>
      <c r="B51" s="12">
        <v>1024.9969129999999</v>
      </c>
      <c r="C51" s="12">
        <v>0</v>
      </c>
      <c r="D51" s="12">
        <v>5.3513010000000003</v>
      </c>
      <c r="E51" s="12">
        <v>0</v>
      </c>
      <c r="F51" s="12">
        <v>0</v>
      </c>
      <c r="G51" s="12">
        <v>0</v>
      </c>
      <c r="I51" t="s">
        <v>60</v>
      </c>
      <c r="J51">
        <v>2523.6949169999998</v>
      </c>
      <c r="K51">
        <v>14.063388</v>
      </c>
      <c r="L51">
        <v>31.894275</v>
      </c>
    </row>
    <row r="52" spans="1:29" x14ac:dyDescent="0.25">
      <c r="A52" s="11" t="s">
        <v>61</v>
      </c>
      <c r="B52" s="12">
        <v>0</v>
      </c>
      <c r="C52" s="12">
        <v>4703.0174120000001</v>
      </c>
      <c r="D52" s="12">
        <v>0</v>
      </c>
      <c r="E52" s="12">
        <v>305.33690799999999</v>
      </c>
      <c r="F52" s="12">
        <v>0</v>
      </c>
      <c r="G52" s="12">
        <v>0</v>
      </c>
      <c r="I52" t="s">
        <v>61</v>
      </c>
      <c r="J52">
        <v>0</v>
      </c>
      <c r="K52">
        <v>0</v>
      </c>
      <c r="L52">
        <v>0</v>
      </c>
    </row>
    <row r="53" spans="1:29" x14ac:dyDescent="0.25">
      <c r="A53" s="11" t="s">
        <v>62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132222.40760100001</v>
      </c>
      <c r="I53" t="s">
        <v>62</v>
      </c>
      <c r="J53">
        <v>0</v>
      </c>
      <c r="K53">
        <v>828.76897899999994</v>
      </c>
      <c r="L53">
        <v>0</v>
      </c>
    </row>
    <row r="54" spans="1:29" x14ac:dyDescent="0.25">
      <c r="A54" s="11" t="s">
        <v>63</v>
      </c>
      <c r="B54" s="12">
        <v>0.365566</v>
      </c>
      <c r="C54" s="12">
        <v>0.37863799999999997</v>
      </c>
      <c r="D54" s="12">
        <v>9.6609E-2</v>
      </c>
      <c r="E54" s="12">
        <v>0.42868899999999999</v>
      </c>
      <c r="F54" s="12">
        <v>0.59584700000000002</v>
      </c>
      <c r="G54" s="12">
        <v>0.65810500000000005</v>
      </c>
      <c r="I54" t="s">
        <v>69</v>
      </c>
      <c r="J54">
        <v>0.33243600000000001</v>
      </c>
      <c r="K54">
        <v>0.15389800000000001</v>
      </c>
      <c r="L54">
        <v>0.206062</v>
      </c>
    </row>
    <row r="55" spans="1:29" x14ac:dyDescent="0.25">
      <c r="A55" s="11" t="s">
        <v>64</v>
      </c>
      <c r="B55" s="12">
        <v>0.60239600000000004</v>
      </c>
      <c r="C55" s="12">
        <v>0.47056100000000001</v>
      </c>
      <c r="D55" s="12">
        <v>3.5466440000000001</v>
      </c>
      <c r="E55" s="12">
        <v>0.29479499999999997</v>
      </c>
      <c r="F55" s="12">
        <v>0.48779099999999997</v>
      </c>
      <c r="G55" s="12">
        <v>1.423699</v>
      </c>
      <c r="I55" t="s">
        <v>64</v>
      </c>
      <c r="J55">
        <v>0.48319699999999999</v>
      </c>
      <c r="K55">
        <v>5.716736</v>
      </c>
      <c r="L55">
        <v>2.1798419999999998</v>
      </c>
    </row>
    <row r="56" spans="1:29" x14ac:dyDescent="0.25">
      <c r="A56" s="11" t="s">
        <v>65</v>
      </c>
      <c r="B56" s="12">
        <v>1.9174E-2</v>
      </c>
      <c r="C56" s="12">
        <v>1.1443E-2</v>
      </c>
      <c r="D56" s="12">
        <v>9.3425999999999995E-2</v>
      </c>
      <c r="E56" s="12">
        <v>9.5119999999999996E-3</v>
      </c>
      <c r="F56" s="12">
        <v>1.3790999999999999E-2</v>
      </c>
      <c r="G56" s="12">
        <v>4.5260000000000002E-2</v>
      </c>
      <c r="I56" t="s">
        <v>65</v>
      </c>
      <c r="J56">
        <v>1.6226000000000001E-2</v>
      </c>
      <c r="K56">
        <v>0.106846</v>
      </c>
      <c r="L56">
        <v>5.7666000000000002E-2</v>
      </c>
    </row>
    <row r="58" spans="1:29" x14ac:dyDescent="0.25">
      <c r="A58" t="s">
        <v>66</v>
      </c>
    </row>
    <row r="59" spans="1:29" x14ac:dyDescent="0.25">
      <c r="A59" s="13" t="s">
        <v>54</v>
      </c>
      <c r="B59" s="1">
        <f t="shared" ref="B59:G59" si="12">B45*B4</f>
        <v>4997201289.5263538</v>
      </c>
      <c r="C59" s="1">
        <f t="shared" si="12"/>
        <v>60076568291.263634</v>
      </c>
      <c r="D59" s="1">
        <f t="shared" si="12"/>
        <v>166151021073.75024</v>
      </c>
      <c r="E59" s="1">
        <f t="shared" si="12"/>
        <v>11794810774.272448</v>
      </c>
      <c r="F59" s="1">
        <f t="shared" si="12"/>
        <v>2806967104.1712751</v>
      </c>
      <c r="G59" s="1">
        <f t="shared" si="12"/>
        <v>0</v>
      </c>
      <c r="O59" t="s">
        <v>77</v>
      </c>
    </row>
    <row r="60" spans="1:29" x14ac:dyDescent="0.25">
      <c r="A60" s="14" t="s">
        <v>55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O60" t="s">
        <v>0</v>
      </c>
      <c r="P60" t="s">
        <v>54</v>
      </c>
      <c r="Q60" t="s">
        <v>57</v>
      </c>
      <c r="R60" t="s">
        <v>58</v>
      </c>
      <c r="S60" t="s">
        <v>59</v>
      </c>
      <c r="T60" t="s">
        <v>60</v>
      </c>
      <c r="U60" t="s">
        <v>61</v>
      </c>
      <c r="V60" t="s">
        <v>62</v>
      </c>
      <c r="W60" t="s">
        <v>63</v>
      </c>
      <c r="X60" t="s">
        <v>65</v>
      </c>
      <c r="Y60" t="s">
        <v>76</v>
      </c>
    </row>
    <row r="61" spans="1:29" x14ac:dyDescent="0.25">
      <c r="A61" s="14" t="s">
        <v>56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O61" t="s">
        <v>71</v>
      </c>
      <c r="P61">
        <v>8.1607090000000007</v>
      </c>
      <c r="Q61">
        <v>8.9786619999999999</v>
      </c>
      <c r="R61">
        <v>63.088735999999997</v>
      </c>
      <c r="S61">
        <v>97.290610999999998</v>
      </c>
      <c r="T61">
        <v>15.798195</v>
      </c>
      <c r="U61">
        <v>0</v>
      </c>
      <c r="V61">
        <v>848.56553699999995</v>
      </c>
      <c r="W61">
        <v>0.170762</v>
      </c>
      <c r="X61">
        <v>2.8219999999999999E-3</v>
      </c>
      <c r="Y61">
        <v>0.92358099999999999</v>
      </c>
      <c r="AB61" t="s">
        <v>3</v>
      </c>
      <c r="AC61">
        <v>21854</v>
      </c>
    </row>
    <row r="62" spans="1:29" x14ac:dyDescent="0.25">
      <c r="A62" s="15" t="s">
        <v>57</v>
      </c>
      <c r="B62" s="1">
        <f t="shared" ref="B62:G62" si="13">B48*B10</f>
        <v>0</v>
      </c>
      <c r="C62" s="1">
        <f t="shared" si="13"/>
        <v>0</v>
      </c>
      <c r="D62" s="1">
        <f t="shared" si="13"/>
        <v>353775690.76651001</v>
      </c>
      <c r="E62" s="1">
        <f t="shared" si="13"/>
        <v>0</v>
      </c>
      <c r="F62" s="1">
        <f t="shared" si="13"/>
        <v>0</v>
      </c>
      <c r="G62" s="1">
        <f t="shared" si="13"/>
        <v>0</v>
      </c>
      <c r="O62" t="s">
        <v>72</v>
      </c>
      <c r="P62">
        <v>1.1633979999999999</v>
      </c>
      <c r="Q62">
        <v>1.7193700000000001</v>
      </c>
      <c r="R62">
        <v>139.114238</v>
      </c>
      <c r="S62">
        <v>34.128455000000002</v>
      </c>
      <c r="T62">
        <v>0</v>
      </c>
      <c r="U62">
        <v>0</v>
      </c>
      <c r="V62">
        <v>0</v>
      </c>
      <c r="W62">
        <v>0.36775099999999999</v>
      </c>
      <c r="X62">
        <v>2.9399999999999999E-4</v>
      </c>
      <c r="Y62">
        <v>0.78587499999999999</v>
      </c>
      <c r="AB62" t="s">
        <v>9</v>
      </c>
      <c r="AC62">
        <v>13737</v>
      </c>
    </row>
    <row r="63" spans="1:29" x14ac:dyDescent="0.25">
      <c r="A63" s="13" t="s">
        <v>58</v>
      </c>
      <c r="B63" s="1">
        <f t="shared" ref="B63:G63" si="14">B49*B12</f>
        <v>10175122821.610319</v>
      </c>
      <c r="C63" s="1">
        <f t="shared" si="14"/>
        <v>0</v>
      </c>
      <c r="D63" s="1">
        <f t="shared" si="14"/>
        <v>14269656033.809389</v>
      </c>
      <c r="E63" s="1">
        <f t="shared" si="14"/>
        <v>0</v>
      </c>
      <c r="F63" s="1">
        <f t="shared" si="14"/>
        <v>72864724.417925999</v>
      </c>
      <c r="G63" s="1">
        <f t="shared" si="14"/>
        <v>0</v>
      </c>
      <c r="O63" t="s">
        <v>71</v>
      </c>
      <c r="P63">
        <v>8.1607090000000007</v>
      </c>
      <c r="Q63">
        <v>8.9786619999999999</v>
      </c>
      <c r="R63">
        <v>63.088735999999997</v>
      </c>
      <c r="S63">
        <v>97.290610999999998</v>
      </c>
      <c r="T63">
        <v>15.798195</v>
      </c>
      <c r="U63">
        <v>0</v>
      </c>
      <c r="V63">
        <v>848.56553699999995</v>
      </c>
      <c r="W63">
        <v>0.170762</v>
      </c>
      <c r="X63">
        <v>2.8219999999999999E-3</v>
      </c>
      <c r="Y63">
        <v>0.92358099999999999</v>
      </c>
      <c r="AB63" t="s">
        <v>11</v>
      </c>
      <c r="AC63">
        <v>0</v>
      </c>
    </row>
    <row r="64" spans="1:29" x14ac:dyDescent="0.25">
      <c r="A64" s="15" t="s">
        <v>59</v>
      </c>
      <c r="B64" s="1">
        <f t="shared" ref="B64:G64" si="15">B50*B16</f>
        <v>1494555419.221488</v>
      </c>
      <c r="C64" s="1">
        <f t="shared" si="15"/>
        <v>60655722628.355713</v>
      </c>
      <c r="D64" s="1">
        <f t="shared" si="15"/>
        <v>48826899890.114342</v>
      </c>
      <c r="E64" s="1">
        <f t="shared" si="15"/>
        <v>25287276246.651466</v>
      </c>
      <c r="F64" s="1">
        <f t="shared" si="15"/>
        <v>42917243921.610199</v>
      </c>
      <c r="G64" s="1">
        <f t="shared" si="15"/>
        <v>0</v>
      </c>
      <c r="O64" t="s">
        <v>73</v>
      </c>
      <c r="P64">
        <v>13.735704999999999</v>
      </c>
      <c r="Q64">
        <v>0</v>
      </c>
      <c r="R64">
        <v>0</v>
      </c>
      <c r="S64">
        <v>21.148271000000001</v>
      </c>
      <c r="T64">
        <v>0</v>
      </c>
      <c r="U64">
        <v>293.03950500000002</v>
      </c>
      <c r="V64">
        <v>1721.8110280000001</v>
      </c>
      <c r="W64">
        <v>0.372276</v>
      </c>
      <c r="X64">
        <v>4.2299999999999998E-4</v>
      </c>
      <c r="Y64">
        <v>0.89477899999999999</v>
      </c>
      <c r="AB64" t="s">
        <v>15</v>
      </c>
      <c r="AC64">
        <v>4396</v>
      </c>
    </row>
    <row r="65" spans="1:29" x14ac:dyDescent="0.25">
      <c r="A65" s="13" t="s">
        <v>60</v>
      </c>
      <c r="B65" s="1">
        <f t="shared" ref="B65:G65" si="16">B51*B21</f>
        <v>2972664272.178297</v>
      </c>
      <c r="C65" s="1">
        <f t="shared" si="16"/>
        <v>0</v>
      </c>
      <c r="D65" s="1">
        <f t="shared" si="16"/>
        <v>11078641699.288507</v>
      </c>
      <c r="E65" s="1">
        <f t="shared" si="16"/>
        <v>0</v>
      </c>
      <c r="F65" s="1">
        <f t="shared" si="16"/>
        <v>0</v>
      </c>
      <c r="G65" s="1">
        <f t="shared" si="16"/>
        <v>0</v>
      </c>
      <c r="O65" t="s">
        <v>74</v>
      </c>
      <c r="P65">
        <v>3.7016819999999999</v>
      </c>
      <c r="Q65">
        <v>0</v>
      </c>
      <c r="R65">
        <v>2.9852669999999999</v>
      </c>
      <c r="S65">
        <v>15.851315</v>
      </c>
      <c r="T65">
        <v>0</v>
      </c>
      <c r="U65">
        <v>388.45093200000002</v>
      </c>
      <c r="V65">
        <v>0</v>
      </c>
      <c r="W65">
        <v>0.46284500000000001</v>
      </c>
      <c r="X65">
        <v>3.7199999999999999E-4</v>
      </c>
      <c r="Y65">
        <v>0.63270300000000002</v>
      </c>
      <c r="AB65" t="s">
        <v>20</v>
      </c>
      <c r="AC65">
        <v>672</v>
      </c>
    </row>
    <row r="66" spans="1:29" x14ac:dyDescent="0.25">
      <c r="A66" s="15" t="s">
        <v>61</v>
      </c>
      <c r="B66" s="1">
        <f t="shared" ref="B66:G66" si="17">B52*B23</f>
        <v>0</v>
      </c>
      <c r="C66" s="1">
        <f t="shared" si="17"/>
        <v>148196781.669532</v>
      </c>
      <c r="D66" s="1">
        <f t="shared" si="17"/>
        <v>0</v>
      </c>
      <c r="E66" s="1">
        <f t="shared" si="17"/>
        <v>176129625.99999601</v>
      </c>
      <c r="F66" s="1">
        <f t="shared" si="17"/>
        <v>0</v>
      </c>
      <c r="G66" s="1">
        <f t="shared" si="17"/>
        <v>0</v>
      </c>
      <c r="O66" t="s">
        <v>75</v>
      </c>
      <c r="P66">
        <v>8.9282500000000002</v>
      </c>
      <c r="Q66">
        <v>1985.3115680000001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0.53322400000000003</v>
      </c>
      <c r="X66">
        <v>1.5139999999999999E-3</v>
      </c>
      <c r="Y66">
        <v>0.26881300000000002</v>
      </c>
      <c r="AB66" t="s">
        <v>22</v>
      </c>
      <c r="AC66">
        <v>0</v>
      </c>
    </row>
    <row r="67" spans="1:29" x14ac:dyDescent="0.25">
      <c r="A67" s="13" t="s">
        <v>62</v>
      </c>
      <c r="B67" s="1">
        <f t="shared" ref="B67:G67" si="18">B53*B25</f>
        <v>0</v>
      </c>
      <c r="C67" s="1">
        <f t="shared" si="18"/>
        <v>0</v>
      </c>
      <c r="D67" s="1">
        <f t="shared" si="18"/>
        <v>0</v>
      </c>
      <c r="E67" s="1">
        <f t="shared" si="18"/>
        <v>0</v>
      </c>
      <c r="F67" s="1">
        <f t="shared" si="18"/>
        <v>0</v>
      </c>
      <c r="G67" s="1">
        <f t="shared" si="18"/>
        <v>18488791477.255432</v>
      </c>
      <c r="AB67" t="s">
        <v>24</v>
      </c>
      <c r="AC67">
        <v>5</v>
      </c>
    </row>
    <row r="68" spans="1:29" x14ac:dyDescent="0.25">
      <c r="A68" s="15" t="s">
        <v>63</v>
      </c>
      <c r="B68" s="1">
        <f t="shared" ref="B68:G68" si="19">B54*B20</f>
        <v>72719997079.892944</v>
      </c>
      <c r="C68" s="1">
        <f t="shared" si="19"/>
        <v>138633693981.89221</v>
      </c>
      <c r="D68" s="1">
        <f t="shared" si="19"/>
        <v>25272121378.260872</v>
      </c>
      <c r="E68" s="1">
        <f t="shared" si="19"/>
        <v>82692136362.520752</v>
      </c>
      <c r="F68" s="1">
        <f t="shared" si="19"/>
        <v>165633143392.46622</v>
      </c>
      <c r="G68" s="1">
        <f t="shared" si="19"/>
        <v>190313717637.51193</v>
      </c>
      <c r="O68" t="s">
        <v>78</v>
      </c>
      <c r="AB68" t="s">
        <v>82</v>
      </c>
      <c r="AC68">
        <v>1</v>
      </c>
    </row>
    <row r="69" spans="1:29" x14ac:dyDescent="0.25">
      <c r="A69" s="13" t="s">
        <v>67</v>
      </c>
      <c r="B69" s="1">
        <f t="shared" ref="B69:G69" si="20">SUM(B59:B68)</f>
        <v>92359540882.429413</v>
      </c>
      <c r="C69" s="1">
        <f t="shared" si="20"/>
        <v>259514181683.18109</v>
      </c>
      <c r="D69" s="1">
        <f t="shared" si="20"/>
        <v>265952115765.98987</v>
      </c>
      <c r="E69" s="1">
        <f t="shared" si="20"/>
        <v>119950353009.44466</v>
      </c>
      <c r="F69" s="1">
        <f t="shared" si="20"/>
        <v>211430219142.66562</v>
      </c>
      <c r="G69" s="1">
        <f t="shared" si="20"/>
        <v>208802509114.76736</v>
      </c>
      <c r="O69" t="s">
        <v>0</v>
      </c>
      <c r="P69" t="s">
        <v>54</v>
      </c>
      <c r="Q69" t="s">
        <v>57</v>
      </c>
      <c r="R69" t="s">
        <v>58</v>
      </c>
      <c r="S69" t="s">
        <v>59</v>
      </c>
      <c r="T69" t="s">
        <v>60</v>
      </c>
      <c r="U69" t="s">
        <v>61</v>
      </c>
      <c r="V69" t="s">
        <v>62</v>
      </c>
      <c r="W69" t="s">
        <v>63</v>
      </c>
      <c r="X69" t="s">
        <v>65</v>
      </c>
      <c r="Y69" t="s">
        <v>76</v>
      </c>
    </row>
    <row r="70" spans="1:29" x14ac:dyDescent="0.25">
      <c r="A70" s="15" t="s">
        <v>68</v>
      </c>
      <c r="B70" s="1">
        <f t="shared" ref="B70:G70" si="21">B69-B20</f>
        <v>-106564858760.57059</v>
      </c>
      <c r="C70" s="1">
        <f t="shared" si="21"/>
        <v>-106623643843.81891</v>
      </c>
      <c r="D70" s="1">
        <f t="shared" si="21"/>
        <v>4360324335.9898682</v>
      </c>
      <c r="E70" s="1">
        <f t="shared" si="21"/>
        <v>-72945047531.555344</v>
      </c>
      <c r="F70" s="1">
        <f t="shared" si="21"/>
        <v>-66549100032.334381</v>
      </c>
      <c r="G70" s="1">
        <f t="shared" si="21"/>
        <v>-80381918351.232635</v>
      </c>
      <c r="O70" t="s">
        <v>71</v>
      </c>
      <c r="P70">
        <v>8.1607090000000007</v>
      </c>
      <c r="Q70">
        <v>8.9786619999999999</v>
      </c>
      <c r="R70">
        <v>63.088735999999997</v>
      </c>
      <c r="S70">
        <v>97.290610999999998</v>
      </c>
      <c r="T70">
        <v>15.798195</v>
      </c>
      <c r="U70">
        <v>0</v>
      </c>
      <c r="V70">
        <v>848.56553699999995</v>
      </c>
      <c r="W70">
        <v>0.170762</v>
      </c>
      <c r="X70">
        <v>2.8219999999999999E-3</v>
      </c>
      <c r="Y70">
        <v>0.92358099999999999</v>
      </c>
    </row>
    <row r="71" spans="1:29" x14ac:dyDescent="0.25">
      <c r="O71" t="s">
        <v>72</v>
      </c>
      <c r="P71">
        <v>1.1633979999999999</v>
      </c>
      <c r="Q71">
        <v>1.7193700000000001</v>
      </c>
      <c r="R71">
        <v>139.114238</v>
      </c>
      <c r="S71">
        <v>34.128455000000002</v>
      </c>
      <c r="T71">
        <v>0</v>
      </c>
      <c r="U71">
        <v>0</v>
      </c>
      <c r="V71">
        <v>0</v>
      </c>
      <c r="W71">
        <v>0.36775099999999999</v>
      </c>
      <c r="X71">
        <v>2.9399999999999999E-4</v>
      </c>
      <c r="Y71">
        <v>0.78587499999999999</v>
      </c>
    </row>
    <row r="72" spans="1:29" x14ac:dyDescent="0.25">
      <c r="O72" t="s">
        <v>71</v>
      </c>
      <c r="P72">
        <v>8.1607090000000007</v>
      </c>
      <c r="Q72">
        <v>8.9786619999999999</v>
      </c>
      <c r="R72">
        <v>63.088735999999997</v>
      </c>
      <c r="S72">
        <v>97.290610999999998</v>
      </c>
      <c r="T72">
        <v>15.798195</v>
      </c>
      <c r="U72">
        <v>0</v>
      </c>
      <c r="V72">
        <v>848.56553699999995</v>
      </c>
      <c r="W72">
        <v>0.170762</v>
      </c>
      <c r="X72">
        <v>2.8219999999999999E-3</v>
      </c>
      <c r="Y72">
        <v>0.92358099999999999</v>
      </c>
    </row>
    <row r="73" spans="1:29" x14ac:dyDescent="0.25">
      <c r="O73" t="s">
        <v>73</v>
      </c>
      <c r="P73">
        <v>13.735704999999999</v>
      </c>
      <c r="Q73">
        <v>0</v>
      </c>
      <c r="R73">
        <v>0</v>
      </c>
      <c r="S73">
        <v>21.148271000000001</v>
      </c>
      <c r="T73">
        <v>0</v>
      </c>
      <c r="U73">
        <v>293.03950500000002</v>
      </c>
      <c r="V73">
        <v>1721.8110280000001</v>
      </c>
      <c r="W73">
        <v>0.372276</v>
      </c>
      <c r="X73">
        <v>4.2299999999999998E-4</v>
      </c>
      <c r="Y73">
        <v>0.89477899999999999</v>
      </c>
    </row>
    <row r="74" spans="1:29" x14ac:dyDescent="0.25">
      <c r="O74" t="s">
        <v>74</v>
      </c>
      <c r="P74">
        <v>3.7016819999999999</v>
      </c>
      <c r="Q74">
        <v>0</v>
      </c>
      <c r="R74">
        <v>2.9852669999999999</v>
      </c>
      <c r="S74">
        <v>15.851315</v>
      </c>
      <c r="T74">
        <v>0</v>
      </c>
      <c r="U74">
        <v>388.45093200000002</v>
      </c>
      <c r="V74">
        <v>0</v>
      </c>
      <c r="W74">
        <v>0.46284500000000001</v>
      </c>
      <c r="X74">
        <v>3.7199999999999999E-4</v>
      </c>
      <c r="Y74">
        <v>0.63270300000000002</v>
      </c>
    </row>
    <row r="75" spans="1:29" x14ac:dyDescent="0.25">
      <c r="O75" t="s">
        <v>75</v>
      </c>
      <c r="P75">
        <v>8.9282500000000002</v>
      </c>
      <c r="Q75">
        <v>1985.3115680000001</v>
      </c>
      <c r="R75">
        <v>0</v>
      </c>
      <c r="S75">
        <v>0</v>
      </c>
      <c r="T75">
        <v>0</v>
      </c>
      <c r="U75">
        <v>0</v>
      </c>
      <c r="V75">
        <v>0</v>
      </c>
      <c r="W75">
        <v>0.53322400000000003</v>
      </c>
      <c r="X75">
        <v>1.5139999999999999E-3</v>
      </c>
      <c r="Y75">
        <v>0.26881300000000002</v>
      </c>
    </row>
    <row r="77" spans="1:29" x14ac:dyDescent="0.25">
      <c r="O77" t="s">
        <v>79</v>
      </c>
      <c r="P77" t="s">
        <v>3</v>
      </c>
      <c r="Q77" t="s">
        <v>9</v>
      </c>
      <c r="R77" t="s">
        <v>11</v>
      </c>
      <c r="S77" t="s">
        <v>15</v>
      </c>
      <c r="T77" t="s">
        <v>20</v>
      </c>
      <c r="U77" t="s">
        <v>22</v>
      </c>
      <c r="V77" t="s">
        <v>24</v>
      </c>
      <c r="W77" t="s">
        <v>63</v>
      </c>
      <c r="X77" t="s">
        <v>80</v>
      </c>
      <c r="Y77" t="s">
        <v>81</v>
      </c>
    </row>
    <row r="78" spans="1:29" x14ac:dyDescent="0.25">
      <c r="O78">
        <v>1000000</v>
      </c>
      <c r="P78">
        <v>57734</v>
      </c>
      <c r="Q78">
        <v>5938</v>
      </c>
      <c r="R78">
        <v>1140</v>
      </c>
      <c r="S78">
        <v>1258</v>
      </c>
      <c r="T78">
        <v>10883</v>
      </c>
      <c r="U78">
        <v>51</v>
      </c>
      <c r="V78">
        <v>55</v>
      </c>
    </row>
    <row r="79" spans="1:29" x14ac:dyDescent="0.25">
      <c r="O79" t="s">
        <v>71</v>
      </c>
      <c r="P79">
        <f>P78*P70/O$78</f>
        <v>0.47115037340600002</v>
      </c>
      <c r="Q79">
        <f t="shared" ref="Q79:V79" si="22">Q78*Q70/$O78</f>
        <v>5.3315294956000001E-2</v>
      </c>
      <c r="R79">
        <f t="shared" si="22"/>
        <v>7.1921159040000002E-2</v>
      </c>
      <c r="S79">
        <f t="shared" si="22"/>
        <v>0.122391588638</v>
      </c>
      <c r="T79">
        <f t="shared" si="22"/>
        <v>0.17193175618500001</v>
      </c>
      <c r="U79">
        <f t="shared" si="22"/>
        <v>0</v>
      </c>
      <c r="V79">
        <f t="shared" si="22"/>
        <v>4.6671104535000001E-2</v>
      </c>
      <c r="W79">
        <f>W70</f>
        <v>0.170762</v>
      </c>
      <c r="X79">
        <f>SUM(P79:W79)</f>
        <v>1.1081432767600001</v>
      </c>
      <c r="Y79">
        <v>1.21</v>
      </c>
    </row>
    <row r="80" spans="1:29" x14ac:dyDescent="0.25">
      <c r="P80">
        <v>21854</v>
      </c>
      <c r="Q80">
        <v>13737</v>
      </c>
      <c r="R80">
        <v>0</v>
      </c>
      <c r="S80">
        <v>4396</v>
      </c>
      <c r="T80">
        <v>672</v>
      </c>
      <c r="U80">
        <v>0</v>
      </c>
      <c r="V80">
        <v>5</v>
      </c>
      <c r="Y80">
        <v>0.56000000000000005</v>
      </c>
    </row>
    <row r="81" spans="16:25" x14ac:dyDescent="0.25">
      <c r="P81">
        <f t="shared" ref="P81:V81" si="23">P80*P71/$O78</f>
        <v>2.5424899891999999E-2</v>
      </c>
      <c r="Q81">
        <f t="shared" si="23"/>
        <v>2.361898569E-2</v>
      </c>
      <c r="R81">
        <f t="shared" si="23"/>
        <v>0</v>
      </c>
      <c r="S81">
        <f t="shared" si="23"/>
        <v>0.15002868818000001</v>
      </c>
      <c r="T81">
        <f t="shared" si="23"/>
        <v>0</v>
      </c>
      <c r="U81">
        <f t="shared" si="23"/>
        <v>0</v>
      </c>
      <c r="V81">
        <f t="shared" si="23"/>
        <v>0</v>
      </c>
      <c r="W81">
        <f>W71</f>
        <v>0.36775099999999999</v>
      </c>
      <c r="X81">
        <f>SUM(P81:W81)</f>
        <v>0.56682357376199999</v>
      </c>
      <c r="Y81">
        <v>0.56000000000000005</v>
      </c>
    </row>
  </sheetData>
  <phoneticPr fontId="6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E8AE-06FA-4D06-B047-164DA7A01741}">
  <dimension ref="B2:AD28"/>
  <sheetViews>
    <sheetView topLeftCell="A25" zoomScale="130" zoomScaleNormal="130" workbookViewId="0">
      <selection activeCell="P46" sqref="P46"/>
    </sheetView>
  </sheetViews>
  <sheetFormatPr defaultRowHeight="15" x14ac:dyDescent="0.25"/>
  <cols>
    <col min="2" max="2" width="24.140625" bestFit="1" customWidth="1"/>
    <col min="3" max="3" width="12.140625" bestFit="1" customWidth="1"/>
    <col min="4" max="4" width="12.28515625" bestFit="1" customWidth="1"/>
    <col min="5" max="5" width="20.42578125" bestFit="1" customWidth="1"/>
    <col min="6" max="6" width="19.5703125" bestFit="1" customWidth="1"/>
    <col min="7" max="7" width="10.5703125" bestFit="1" customWidth="1"/>
    <col min="8" max="8" width="10.42578125" bestFit="1" customWidth="1"/>
    <col min="9" max="9" width="11.5703125" bestFit="1" customWidth="1"/>
    <col min="10" max="10" width="10.5703125" bestFit="1" customWidth="1"/>
    <col min="11" max="11" width="11.42578125" bestFit="1" customWidth="1"/>
    <col min="12" max="12" width="12.140625" bestFit="1" customWidth="1"/>
    <col min="13" max="13" width="12" bestFit="1" customWidth="1"/>
    <col min="14" max="14" width="9" customWidth="1"/>
    <col min="15" max="15" width="24.28515625" bestFit="1" customWidth="1"/>
    <col min="16" max="16" width="14.28515625" customWidth="1"/>
    <col min="19" max="20" width="25.140625" bestFit="1" customWidth="1"/>
    <col min="21" max="21" width="23.140625" bestFit="1" customWidth="1"/>
    <col min="22" max="22" width="26.42578125" bestFit="1" customWidth="1"/>
    <col min="23" max="27" width="11.42578125" bestFit="1" customWidth="1"/>
    <col min="28" max="28" width="8.42578125" customWidth="1"/>
    <col min="29" max="30" width="11.42578125" bestFit="1" customWidth="1"/>
  </cols>
  <sheetData>
    <row r="2" spans="2:30" x14ac:dyDescent="0.25">
      <c r="B2" t="s">
        <v>0</v>
      </c>
      <c r="C2" t="s">
        <v>40</v>
      </c>
      <c r="D2" t="s">
        <v>100</v>
      </c>
      <c r="E2" t="s">
        <v>54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65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63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91</v>
      </c>
    </row>
    <row r="3" spans="2:30" x14ac:dyDescent="0.25">
      <c r="B3" t="s">
        <v>71</v>
      </c>
      <c r="C3">
        <v>4163</v>
      </c>
      <c r="D3" s="17">
        <v>0.170762273993426</v>
      </c>
      <c r="E3" s="17">
        <v>8.1607091681163801</v>
      </c>
      <c r="F3" s="17">
        <v>8.9786620568532101</v>
      </c>
      <c r="G3" s="17">
        <v>63.0887360705578</v>
      </c>
      <c r="H3" s="17">
        <v>97.290610730716807</v>
      </c>
      <c r="I3" s="17">
        <v>15.7981954988461</v>
      </c>
      <c r="J3" s="17">
        <v>0</v>
      </c>
      <c r="K3" s="17">
        <v>848.56553739180799</v>
      </c>
      <c r="L3">
        <v>2.82194499548324E-3</v>
      </c>
      <c r="M3">
        <v>0.92358096406809898</v>
      </c>
      <c r="N3">
        <v>57734</v>
      </c>
      <c r="O3">
        <v>5938</v>
      </c>
      <c r="P3">
        <v>1140</v>
      </c>
      <c r="Q3">
        <v>1258</v>
      </c>
      <c r="R3">
        <v>10883</v>
      </c>
      <c r="S3">
        <v>51</v>
      </c>
      <c r="T3">
        <v>55</v>
      </c>
      <c r="U3" s="19">
        <v>0.170762273993426</v>
      </c>
      <c r="V3" s="19">
        <v>0.471150383112031</v>
      </c>
      <c r="W3" s="19">
        <v>5.33152952935943E-2</v>
      </c>
      <c r="X3" s="19">
        <v>7.1921159120435896E-2</v>
      </c>
      <c r="Y3" s="19">
        <v>0.122391588299241</v>
      </c>
      <c r="Z3" s="19">
        <v>0.171931761613942</v>
      </c>
      <c r="AA3" s="19">
        <v>0</v>
      </c>
      <c r="AB3" s="19">
        <v>4.6671104556549402E-2</v>
      </c>
      <c r="AC3" s="19">
        <v>1.10814356598922</v>
      </c>
      <c r="AD3" s="19">
        <v>1.10220636809979</v>
      </c>
    </row>
    <row r="4" spans="2:30" x14ac:dyDescent="0.25">
      <c r="B4" t="s">
        <v>73</v>
      </c>
      <c r="C4">
        <v>3061</v>
      </c>
      <c r="D4" s="17">
        <v>0.37227642709868902</v>
      </c>
      <c r="E4" s="17">
        <v>13.7357045806203</v>
      </c>
      <c r="F4" s="17">
        <v>0</v>
      </c>
      <c r="G4" s="17">
        <v>0</v>
      </c>
      <c r="H4" s="17">
        <v>21.148270915795301</v>
      </c>
      <c r="I4" s="17">
        <v>0</v>
      </c>
      <c r="J4" s="17">
        <v>293.03950505687999</v>
      </c>
      <c r="K4" s="17">
        <v>1721.8110281824099</v>
      </c>
      <c r="L4">
        <v>4.2324414534055798E-4</v>
      </c>
      <c r="M4">
        <v>0.89477908099353198</v>
      </c>
      <c r="N4">
        <v>2553</v>
      </c>
      <c r="O4">
        <v>8288</v>
      </c>
      <c r="P4">
        <v>374</v>
      </c>
      <c r="Q4">
        <v>5632</v>
      </c>
      <c r="R4">
        <v>202</v>
      </c>
      <c r="S4">
        <v>2</v>
      </c>
      <c r="T4">
        <v>2</v>
      </c>
      <c r="U4" s="19">
        <v>0.37227642709868902</v>
      </c>
      <c r="V4" s="19">
        <v>3.5067253794323697E-2</v>
      </c>
      <c r="W4" s="19">
        <v>0</v>
      </c>
      <c r="X4" s="19">
        <v>0</v>
      </c>
      <c r="Y4" s="19">
        <v>0.119107061797759</v>
      </c>
      <c r="Z4" s="19">
        <v>0</v>
      </c>
      <c r="AA4" s="19">
        <v>5.8607901011375997E-4</v>
      </c>
      <c r="AB4" s="19">
        <v>3.4436220563648298E-3</v>
      </c>
      <c r="AC4" s="19">
        <v>0.53048044375725001</v>
      </c>
      <c r="AD4" s="19">
        <v>0.531034035138927</v>
      </c>
    </row>
    <row r="5" spans="2:30" x14ac:dyDescent="0.25">
      <c r="B5" t="s">
        <v>74</v>
      </c>
      <c r="C5">
        <v>4415</v>
      </c>
      <c r="D5" s="17">
        <v>0.46284543436584702</v>
      </c>
      <c r="E5" s="17">
        <v>3.7016821439729002</v>
      </c>
      <c r="F5" s="17">
        <v>0</v>
      </c>
      <c r="G5" s="17">
        <v>2.9852666973777402</v>
      </c>
      <c r="H5" s="17">
        <v>15.851315349869401</v>
      </c>
      <c r="I5" s="17">
        <v>0</v>
      </c>
      <c r="J5" s="17">
        <v>388.45093230680601</v>
      </c>
      <c r="K5" s="17">
        <v>0</v>
      </c>
      <c r="L5">
        <v>3.71591703463505E-4</v>
      </c>
      <c r="M5">
        <v>0.63270285916285496</v>
      </c>
      <c r="N5">
        <v>4346</v>
      </c>
      <c r="O5">
        <v>357</v>
      </c>
      <c r="P5">
        <v>17</v>
      </c>
      <c r="Q5">
        <v>14704</v>
      </c>
      <c r="R5">
        <v>57</v>
      </c>
      <c r="S5">
        <v>3</v>
      </c>
      <c r="T5">
        <v>14</v>
      </c>
      <c r="U5" s="19">
        <v>0.46284543436584702</v>
      </c>
      <c r="V5" s="19">
        <v>1.60875105977062E-2</v>
      </c>
      <c r="W5" s="19">
        <v>0</v>
      </c>
      <c r="X5" s="19">
        <v>5.0749533855421599E-5</v>
      </c>
      <c r="Y5" s="19">
        <v>0.233077740904481</v>
      </c>
      <c r="Z5" s="19">
        <v>0</v>
      </c>
      <c r="AA5" s="19">
        <v>1.16535279692041E-3</v>
      </c>
      <c r="AB5" s="19">
        <v>0</v>
      </c>
      <c r="AC5" s="19">
        <v>0.71322678819881002</v>
      </c>
      <c r="AD5" s="19">
        <v>0.71366531380418297</v>
      </c>
    </row>
    <row r="6" spans="2:30" x14ac:dyDescent="0.25">
      <c r="B6" t="s">
        <v>101</v>
      </c>
      <c r="C6">
        <v>3157</v>
      </c>
      <c r="D6" s="17">
        <v>0.36419991086166298</v>
      </c>
      <c r="E6" s="17">
        <v>0</v>
      </c>
      <c r="F6" s="17">
        <v>0</v>
      </c>
      <c r="G6" s="17">
        <v>700.10648975697097</v>
      </c>
      <c r="H6" s="17">
        <v>8.5137702779441593</v>
      </c>
      <c r="I6" s="17">
        <v>1033.91248677108</v>
      </c>
      <c r="J6" s="17">
        <v>0</v>
      </c>
      <c r="K6" s="17">
        <v>0</v>
      </c>
      <c r="L6">
        <v>0.32655030446973299</v>
      </c>
      <c r="M6">
        <v>-24655.329471374698</v>
      </c>
      <c r="N6">
        <v>11339</v>
      </c>
      <c r="O6">
        <v>35</v>
      </c>
      <c r="P6">
        <v>40</v>
      </c>
      <c r="Q6">
        <v>639</v>
      </c>
      <c r="R6">
        <v>7</v>
      </c>
      <c r="S6">
        <v>1</v>
      </c>
      <c r="T6">
        <v>0</v>
      </c>
      <c r="U6" s="19">
        <v>0.36419991086166298</v>
      </c>
      <c r="V6" s="19">
        <v>0</v>
      </c>
      <c r="W6" s="19">
        <v>0</v>
      </c>
      <c r="X6" s="19">
        <v>2.8004259590278802E-2</v>
      </c>
      <c r="Y6" s="19">
        <v>5.4402992076063202E-3</v>
      </c>
      <c r="Z6" s="19">
        <v>7.2373874073976101E-3</v>
      </c>
      <c r="AA6" s="19">
        <v>0</v>
      </c>
      <c r="AB6" s="19">
        <v>0</v>
      </c>
      <c r="AC6" s="19">
        <v>0.40488185706694602</v>
      </c>
      <c r="AD6" s="19">
        <v>0.40484177368161001</v>
      </c>
    </row>
    <row r="7" spans="2:30" x14ac:dyDescent="0.25">
      <c r="B7" t="s">
        <v>72</v>
      </c>
      <c r="C7">
        <v>5827</v>
      </c>
      <c r="D7" s="17">
        <v>0.36775084298899602</v>
      </c>
      <c r="E7" s="17">
        <v>1.16339798432997</v>
      </c>
      <c r="F7" s="17">
        <v>1.71937037166139</v>
      </c>
      <c r="G7" s="17">
        <v>139.11423784580899</v>
      </c>
      <c r="H7" s="17">
        <v>34.128455246075497</v>
      </c>
      <c r="I7" s="17">
        <v>0</v>
      </c>
      <c r="J7" s="17">
        <v>0</v>
      </c>
      <c r="K7" s="17">
        <v>0</v>
      </c>
      <c r="L7">
        <v>2.9357844333426401E-4</v>
      </c>
      <c r="M7">
        <v>0.78587523168286599</v>
      </c>
      <c r="N7">
        <v>21854</v>
      </c>
      <c r="O7">
        <v>13737</v>
      </c>
      <c r="P7">
        <v>0</v>
      </c>
      <c r="Q7">
        <v>4396</v>
      </c>
      <c r="R7">
        <v>672</v>
      </c>
      <c r="S7">
        <v>0</v>
      </c>
      <c r="T7">
        <v>5</v>
      </c>
      <c r="U7" s="19">
        <v>0.36775084298899602</v>
      </c>
      <c r="V7" s="19">
        <v>2.54248995495472E-2</v>
      </c>
      <c r="W7" s="19">
        <v>2.36189907955126E-2</v>
      </c>
      <c r="X7" s="19">
        <v>0</v>
      </c>
      <c r="Y7" s="19">
        <v>0.15002868926174801</v>
      </c>
      <c r="Z7" s="19">
        <v>0</v>
      </c>
      <c r="AA7" s="19">
        <v>0</v>
      </c>
      <c r="AB7" s="19">
        <v>0</v>
      </c>
      <c r="AC7" s="19">
        <v>0.56682342259580398</v>
      </c>
      <c r="AD7" s="19">
        <v>0.56721707527045995</v>
      </c>
    </row>
    <row r="8" spans="2:30" x14ac:dyDescent="0.25">
      <c r="B8" t="s">
        <v>75</v>
      </c>
      <c r="C8">
        <v>4592</v>
      </c>
      <c r="D8" s="17">
        <v>0.53322357506754603</v>
      </c>
      <c r="E8" s="17">
        <v>8.9282500874123496</v>
      </c>
      <c r="F8" s="17">
        <v>1985.3115683722499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>
        <v>1.5137037000232799E-3</v>
      </c>
      <c r="M8">
        <v>0.26881272156974301</v>
      </c>
      <c r="N8">
        <v>8636</v>
      </c>
      <c r="O8">
        <v>47</v>
      </c>
      <c r="P8">
        <v>25</v>
      </c>
      <c r="Q8">
        <v>2370</v>
      </c>
      <c r="R8">
        <v>14</v>
      </c>
      <c r="S8">
        <v>0</v>
      </c>
      <c r="T8">
        <v>0</v>
      </c>
      <c r="U8" s="19">
        <v>0.53322357506754603</v>
      </c>
      <c r="V8" s="19">
        <v>7.7104367754893002E-2</v>
      </c>
      <c r="W8" s="19">
        <v>9.3309643713496093E-2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0.703637586535935</v>
      </c>
      <c r="AD8" s="19">
        <v>0.70146272927622999</v>
      </c>
    </row>
    <row r="13" spans="2:30" x14ac:dyDescent="0.25">
      <c r="B13" t="s">
        <v>104</v>
      </c>
      <c r="C13" t="s">
        <v>105</v>
      </c>
      <c r="D13" t="s">
        <v>106</v>
      </c>
      <c r="E13" t="s">
        <v>107</v>
      </c>
      <c r="F13" t="s">
        <v>108</v>
      </c>
      <c r="G13" t="s">
        <v>109</v>
      </c>
      <c r="H13" t="s">
        <v>110</v>
      </c>
      <c r="I13" t="s">
        <v>111</v>
      </c>
      <c r="J13" t="s">
        <v>112</v>
      </c>
      <c r="K13" t="s">
        <v>113</v>
      </c>
      <c r="L13" t="s">
        <v>114</v>
      </c>
      <c r="M13" t="s">
        <v>115</v>
      </c>
      <c r="N13" t="s">
        <v>116</v>
      </c>
      <c r="O13" t="s">
        <v>117</v>
      </c>
      <c r="P13" t="s">
        <v>118</v>
      </c>
      <c r="Q13" t="s">
        <v>119</v>
      </c>
      <c r="R13" t="s">
        <v>120</v>
      </c>
      <c r="S13" t="s">
        <v>121</v>
      </c>
      <c r="T13" t="s">
        <v>122</v>
      </c>
      <c r="U13" t="s">
        <v>123</v>
      </c>
      <c r="V13" t="s">
        <v>124</v>
      </c>
      <c r="W13" t="s">
        <v>125</v>
      </c>
    </row>
    <row r="14" spans="2:30" x14ac:dyDescent="0.25">
      <c r="B14" t="s">
        <v>126</v>
      </c>
      <c r="C14">
        <v>4163</v>
      </c>
      <c r="D14" s="17">
        <v>0.170762</v>
      </c>
      <c r="E14" s="17">
        <v>8.1607090000000007</v>
      </c>
      <c r="F14" s="17">
        <v>8.9786619999999999</v>
      </c>
      <c r="G14" s="17">
        <v>63.088735999999997</v>
      </c>
      <c r="H14" s="17">
        <v>97.290610999999998</v>
      </c>
      <c r="I14" s="17">
        <v>15.798195</v>
      </c>
      <c r="J14" s="17">
        <v>0</v>
      </c>
      <c r="K14" s="17">
        <v>848.56553699999995</v>
      </c>
      <c r="L14" s="17">
        <v>2.82194499548324E-3</v>
      </c>
      <c r="M14">
        <v>0.92358096406809898</v>
      </c>
      <c r="N14" s="18">
        <v>0.170762</v>
      </c>
      <c r="O14" s="20">
        <v>0.47115099999999999</v>
      </c>
      <c r="P14" s="20">
        <v>5.3317000000000003E-2</v>
      </c>
      <c r="Q14" s="20">
        <v>7.1923000000000001E-2</v>
      </c>
      <c r="R14" s="20">
        <v>0.122391</v>
      </c>
      <c r="S14" s="20">
        <v>0.171935</v>
      </c>
      <c r="T14" s="20">
        <v>0</v>
      </c>
      <c r="U14" s="20">
        <v>4.6453000000000001E-2</v>
      </c>
      <c r="V14" s="20">
        <v>1.1079330000000001</v>
      </c>
      <c r="W14" s="20">
        <v>1.102206</v>
      </c>
    </row>
    <row r="15" spans="2:30" x14ac:dyDescent="0.25">
      <c r="B15" t="s">
        <v>127</v>
      </c>
      <c r="C15">
        <v>3061</v>
      </c>
      <c r="D15" s="17">
        <v>0.372276</v>
      </c>
      <c r="E15" s="17">
        <v>13.735704999999999</v>
      </c>
      <c r="F15" s="17">
        <v>0</v>
      </c>
      <c r="G15" s="17">
        <v>0</v>
      </c>
      <c r="H15" s="17">
        <v>21.148271000000001</v>
      </c>
      <c r="I15" s="17">
        <v>0</v>
      </c>
      <c r="J15" s="17">
        <v>293.03950500000002</v>
      </c>
      <c r="K15" s="17">
        <v>1721.8110280000001</v>
      </c>
      <c r="L15" s="17">
        <v>4.2324414534055798E-4</v>
      </c>
      <c r="M15">
        <v>0.89477908099353198</v>
      </c>
      <c r="N15" s="18">
        <v>0.372276</v>
      </c>
      <c r="O15" s="20">
        <v>3.5062000000000003E-2</v>
      </c>
      <c r="P15" s="20">
        <v>0</v>
      </c>
      <c r="Q15" s="20">
        <v>0</v>
      </c>
      <c r="R15" s="20">
        <v>0.11910800000000001</v>
      </c>
      <c r="S15" s="20">
        <v>0</v>
      </c>
      <c r="T15" s="20">
        <v>5.0000000000000001E-4</v>
      </c>
      <c r="U15" s="20">
        <v>4.0099999999999997E-3</v>
      </c>
      <c r="V15" s="20">
        <v>0.53095599999999998</v>
      </c>
      <c r="W15" s="20">
        <v>0.53103400000000001</v>
      </c>
    </row>
    <row r="16" spans="2:30" x14ac:dyDescent="0.25">
      <c r="B16" t="s">
        <v>128</v>
      </c>
      <c r="C16">
        <v>4415</v>
      </c>
      <c r="D16" s="17">
        <v>0.46284500000000001</v>
      </c>
      <c r="E16" s="17">
        <v>3.7016819999999999</v>
      </c>
      <c r="F16" s="17">
        <v>0</v>
      </c>
      <c r="G16" s="17">
        <v>2.9852669999999999</v>
      </c>
      <c r="H16" s="17">
        <v>15.851315</v>
      </c>
      <c r="I16" s="17">
        <v>0</v>
      </c>
      <c r="J16" s="17">
        <v>388.45093200000002</v>
      </c>
      <c r="K16" s="17">
        <v>0</v>
      </c>
      <c r="L16" s="17">
        <v>3.71591703463505E-4</v>
      </c>
      <c r="M16">
        <v>0.63270285916285496</v>
      </c>
      <c r="N16" s="18">
        <v>0.46284500000000001</v>
      </c>
      <c r="O16" s="20">
        <v>1.6088000000000002E-2</v>
      </c>
      <c r="P16" s="20">
        <v>0</v>
      </c>
      <c r="Q16" s="20">
        <v>5.0000000000000002E-5</v>
      </c>
      <c r="R16" s="20">
        <v>0.23308300000000001</v>
      </c>
      <c r="S16" s="20">
        <v>0</v>
      </c>
      <c r="T16" s="20">
        <v>1.003E-3</v>
      </c>
      <c r="U16" s="20">
        <v>0</v>
      </c>
      <c r="V16" s="20">
        <v>0.71306999999999998</v>
      </c>
      <c r="W16" s="20">
        <v>0.71366499999999999</v>
      </c>
    </row>
    <row r="17" spans="2:23" x14ac:dyDescent="0.25">
      <c r="B17" t="s">
        <v>129</v>
      </c>
      <c r="C17">
        <v>3157</v>
      </c>
      <c r="D17" s="17">
        <v>0.36420000000000002</v>
      </c>
      <c r="E17" s="17">
        <v>0</v>
      </c>
      <c r="F17" s="17">
        <v>0</v>
      </c>
      <c r="G17" s="17">
        <v>700.10649000000001</v>
      </c>
      <c r="H17" s="17">
        <v>8.5137699999999992</v>
      </c>
      <c r="I17" s="17">
        <v>1033.9124870000001</v>
      </c>
      <c r="J17" s="17">
        <v>0</v>
      </c>
      <c r="K17" s="17">
        <v>0</v>
      </c>
      <c r="L17" s="17">
        <v>0.32655030446973299</v>
      </c>
      <c r="M17">
        <v>-24655.329471374698</v>
      </c>
      <c r="N17" s="18">
        <v>0.36420000000000002</v>
      </c>
      <c r="O17" s="20">
        <v>0</v>
      </c>
      <c r="P17" s="20">
        <v>0</v>
      </c>
      <c r="Q17" s="20">
        <v>2.8354000000000001E-2</v>
      </c>
      <c r="R17" s="20">
        <v>5.4409999999999997E-3</v>
      </c>
      <c r="S17" s="20">
        <v>7.6439999999999998E-3</v>
      </c>
      <c r="T17" s="20">
        <v>0</v>
      </c>
      <c r="U17" s="20">
        <v>0</v>
      </c>
      <c r="V17" s="20">
        <v>0.40563900000000003</v>
      </c>
      <c r="W17" s="20">
        <v>0.40484199999999998</v>
      </c>
    </row>
    <row r="18" spans="2:23" x14ac:dyDescent="0.25">
      <c r="B18" t="s">
        <v>130</v>
      </c>
      <c r="C18">
        <v>5827</v>
      </c>
      <c r="D18" s="17">
        <v>0.36775099999999999</v>
      </c>
      <c r="E18" s="17">
        <v>1.1633979999999999</v>
      </c>
      <c r="F18" s="17">
        <v>1.7193700000000001</v>
      </c>
      <c r="G18" s="17">
        <v>139.114238</v>
      </c>
      <c r="H18" s="17">
        <v>34.128455000000002</v>
      </c>
      <c r="I18" s="17">
        <v>0</v>
      </c>
      <c r="J18" s="17">
        <v>0</v>
      </c>
      <c r="K18" s="17">
        <v>0</v>
      </c>
      <c r="L18" s="17">
        <v>2.9357844333426401E-4</v>
      </c>
      <c r="M18">
        <v>0.78587523168286599</v>
      </c>
      <c r="N18" s="18">
        <v>0.36775099999999999</v>
      </c>
      <c r="O18" s="20">
        <v>2.5425E-2</v>
      </c>
      <c r="P18" s="20">
        <v>2.3618E-2</v>
      </c>
      <c r="Q18" s="20">
        <v>3.4999999999999997E-5</v>
      </c>
      <c r="R18" s="20">
        <v>0.15001999999999999</v>
      </c>
      <c r="S18" s="20">
        <v>0</v>
      </c>
      <c r="T18" s="20">
        <v>0</v>
      </c>
      <c r="U18" s="20">
        <v>0</v>
      </c>
      <c r="V18" s="20">
        <v>0.56684900000000005</v>
      </c>
      <c r="W18" s="20">
        <v>0.56721699999999997</v>
      </c>
    </row>
    <row r="19" spans="2:23" x14ac:dyDescent="0.25">
      <c r="B19" t="s">
        <v>131</v>
      </c>
      <c r="C19">
        <v>4592</v>
      </c>
      <c r="D19" s="17">
        <v>0.53322400000000003</v>
      </c>
      <c r="E19" s="17">
        <v>8.9282500000000002</v>
      </c>
      <c r="F19" s="17">
        <v>1985.3115680000001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1.5137037000232799E-3</v>
      </c>
      <c r="M19">
        <v>0.26881272156974301</v>
      </c>
      <c r="N19" s="18">
        <v>0.53322400000000003</v>
      </c>
      <c r="O19" s="20">
        <v>7.7107999999999996E-2</v>
      </c>
      <c r="P19" s="20">
        <v>9.4114000000000003E-2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0.70444600000000002</v>
      </c>
      <c r="W19" s="20">
        <v>0.70146299999999995</v>
      </c>
    </row>
    <row r="22" spans="2:23" x14ac:dyDescent="0.25">
      <c r="B22" t="s">
        <v>104</v>
      </c>
      <c r="C22" t="s">
        <v>116</v>
      </c>
      <c r="D22" t="s">
        <v>132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 t="s">
        <v>138</v>
      </c>
    </row>
    <row r="23" spans="2:23" x14ac:dyDescent="0.25">
      <c r="B23" t="s">
        <v>126</v>
      </c>
      <c r="C23" s="17">
        <v>0.170762</v>
      </c>
      <c r="D23" s="17">
        <v>0.47115099999999999</v>
      </c>
      <c r="E23" s="17">
        <v>5.3317000000000003E-2</v>
      </c>
      <c r="F23" s="17">
        <v>7.1923000000000001E-2</v>
      </c>
      <c r="G23" s="17">
        <v>0.122391</v>
      </c>
      <c r="H23" s="17">
        <v>0.171935</v>
      </c>
      <c r="I23" s="17">
        <v>0</v>
      </c>
      <c r="J23" s="17">
        <v>4.6453000000000001E-2</v>
      </c>
    </row>
    <row r="24" spans="2:23" x14ac:dyDescent="0.25">
      <c r="B24" t="s">
        <v>127</v>
      </c>
      <c r="C24" s="17">
        <v>0.372276</v>
      </c>
      <c r="D24" s="17">
        <v>3.5062000000000003E-2</v>
      </c>
      <c r="E24" s="17">
        <v>0</v>
      </c>
      <c r="F24" s="17">
        <v>0</v>
      </c>
      <c r="G24" s="17">
        <v>0.11910800000000001</v>
      </c>
      <c r="H24" s="17">
        <v>0</v>
      </c>
      <c r="I24" s="17">
        <v>5.0000000000000001E-4</v>
      </c>
      <c r="J24" s="17">
        <v>4.0099999999999997E-3</v>
      </c>
    </row>
    <row r="25" spans="2:23" x14ac:dyDescent="0.25">
      <c r="B25" t="s">
        <v>128</v>
      </c>
      <c r="C25" s="17">
        <v>0.46284500000000001</v>
      </c>
      <c r="D25" s="17">
        <v>1.6088000000000002E-2</v>
      </c>
      <c r="E25" s="17">
        <v>0</v>
      </c>
      <c r="F25" s="17">
        <v>5.0000000000000002E-5</v>
      </c>
      <c r="G25" s="17">
        <v>0.23308300000000001</v>
      </c>
      <c r="H25" s="17">
        <v>0</v>
      </c>
      <c r="I25" s="17">
        <v>1.003E-3</v>
      </c>
      <c r="J25" s="17">
        <v>0</v>
      </c>
    </row>
    <row r="26" spans="2:23" x14ac:dyDescent="0.25">
      <c r="B26" t="s">
        <v>129</v>
      </c>
      <c r="C26" s="17">
        <v>0.33243600000000001</v>
      </c>
      <c r="D26" s="17">
        <v>1.4097E-2</v>
      </c>
      <c r="E26" s="17">
        <v>0</v>
      </c>
      <c r="F26" s="17">
        <v>3.5496E-2</v>
      </c>
      <c r="G26" s="17">
        <v>1.1351E-2</v>
      </c>
      <c r="H26" s="17">
        <v>1.4827999999999999E-2</v>
      </c>
      <c r="I26" s="17">
        <v>0</v>
      </c>
      <c r="J26" s="17">
        <v>0</v>
      </c>
    </row>
    <row r="27" spans="2:23" x14ac:dyDescent="0.25">
      <c r="B27" t="s">
        <v>130</v>
      </c>
      <c r="C27" s="17">
        <v>0.36775099999999999</v>
      </c>
      <c r="D27" s="17">
        <v>2.5425E-2</v>
      </c>
      <c r="E27" s="17">
        <v>2.3618E-2</v>
      </c>
      <c r="F27" s="17">
        <v>3.4999999999999997E-5</v>
      </c>
      <c r="G27" s="17">
        <v>0.15001999999999999</v>
      </c>
      <c r="H27" s="17">
        <v>0</v>
      </c>
      <c r="I27" s="17">
        <v>0</v>
      </c>
      <c r="J27" s="17">
        <v>0</v>
      </c>
    </row>
    <row r="28" spans="2:23" x14ac:dyDescent="0.25">
      <c r="B28" t="s">
        <v>131</v>
      </c>
      <c r="C28" s="17">
        <v>0.50532299999999997</v>
      </c>
      <c r="D28" s="17">
        <v>7.4381000000000003E-2</v>
      </c>
      <c r="E28" s="17">
        <v>0.12488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68B4-FFF5-4068-80E7-A7CC41C94F12}">
  <dimension ref="B2:Y33"/>
  <sheetViews>
    <sheetView tabSelected="1" workbookViewId="0">
      <selection activeCell="N27" sqref="N27"/>
    </sheetView>
  </sheetViews>
  <sheetFormatPr defaultRowHeight="15" x14ac:dyDescent="0.25"/>
  <cols>
    <col min="2" max="2" width="33.85546875" customWidth="1"/>
    <col min="3" max="3" width="22.28515625" bestFit="1" customWidth="1"/>
    <col min="4" max="4" width="21.7109375" bestFit="1" customWidth="1"/>
    <col min="5" max="5" width="16.28515625" bestFit="1" customWidth="1"/>
    <col min="6" max="6" width="14.85546875" bestFit="1" customWidth="1"/>
    <col min="7" max="7" width="9.28515625" customWidth="1"/>
    <col min="8" max="8" width="9.28515625" bestFit="1" customWidth="1"/>
    <col min="9" max="9" width="10.5703125" bestFit="1" customWidth="1"/>
    <col min="10" max="10" width="9.5703125" bestFit="1" customWidth="1"/>
    <col min="11" max="11" width="10.5703125" bestFit="1" customWidth="1"/>
  </cols>
  <sheetData>
    <row r="2" spans="2:23" x14ac:dyDescent="0.25"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  <c r="T2" t="s">
        <v>122</v>
      </c>
      <c r="U2" t="s">
        <v>123</v>
      </c>
      <c r="V2" t="s">
        <v>124</v>
      </c>
      <c r="W2" t="s">
        <v>125</v>
      </c>
    </row>
    <row r="3" spans="2:23" x14ac:dyDescent="0.25">
      <c r="B3" t="s">
        <v>126</v>
      </c>
      <c r="C3">
        <v>4163</v>
      </c>
      <c r="D3">
        <v>0.170762</v>
      </c>
      <c r="E3">
        <v>8.1607090000000007</v>
      </c>
      <c r="F3">
        <v>8.9786619999999999</v>
      </c>
      <c r="G3">
        <v>63.088735999999997</v>
      </c>
      <c r="H3">
        <v>97.290610999999998</v>
      </c>
      <c r="I3">
        <v>15.798195</v>
      </c>
      <c r="J3">
        <v>0</v>
      </c>
      <c r="K3">
        <v>848.56553699999995</v>
      </c>
      <c r="L3">
        <v>2.82194499548324E-3</v>
      </c>
      <c r="M3">
        <v>0.92358096406809898</v>
      </c>
      <c r="N3" s="17">
        <v>0.170762</v>
      </c>
      <c r="O3" s="17">
        <v>0.47115099999999999</v>
      </c>
      <c r="P3" s="17">
        <v>5.3317000000000003E-2</v>
      </c>
      <c r="Q3" s="17">
        <v>7.1923000000000001E-2</v>
      </c>
      <c r="R3" s="17">
        <v>0.122391</v>
      </c>
      <c r="S3" s="17">
        <v>0.171935</v>
      </c>
      <c r="T3" s="17">
        <v>0</v>
      </c>
      <c r="U3" s="17">
        <v>4.6453000000000001E-2</v>
      </c>
      <c r="V3" s="17">
        <v>1.1079330000000001</v>
      </c>
      <c r="W3">
        <v>1.102206</v>
      </c>
    </row>
    <row r="4" spans="2:23" x14ac:dyDescent="0.25">
      <c r="B4" t="s">
        <v>127</v>
      </c>
      <c r="C4">
        <v>3061</v>
      </c>
      <c r="D4">
        <v>0.372276</v>
      </c>
      <c r="E4">
        <v>13.735704999999999</v>
      </c>
      <c r="F4">
        <v>0</v>
      </c>
      <c r="G4">
        <v>0</v>
      </c>
      <c r="H4">
        <v>21.148271000000001</v>
      </c>
      <c r="I4">
        <v>0</v>
      </c>
      <c r="J4">
        <v>293.03950500000002</v>
      </c>
      <c r="K4">
        <v>1721.8110280000001</v>
      </c>
      <c r="L4">
        <v>4.2324414534055798E-4</v>
      </c>
      <c r="M4">
        <v>0.89477908099353198</v>
      </c>
      <c r="N4" s="17">
        <v>0.372276</v>
      </c>
      <c r="O4" s="17">
        <v>3.5062000000000003E-2</v>
      </c>
      <c r="P4" s="17">
        <v>0</v>
      </c>
      <c r="Q4" s="17">
        <v>0</v>
      </c>
      <c r="R4" s="17">
        <v>0.11910800000000001</v>
      </c>
      <c r="S4" s="17">
        <v>0</v>
      </c>
      <c r="T4" s="17">
        <v>5.0000000000000001E-4</v>
      </c>
      <c r="U4" s="17">
        <v>4.0099999999999997E-3</v>
      </c>
      <c r="V4" s="17">
        <v>0.53095599999999998</v>
      </c>
      <c r="W4">
        <v>0.53103400000000001</v>
      </c>
    </row>
    <row r="5" spans="2:23" x14ac:dyDescent="0.25">
      <c r="B5" t="s">
        <v>128</v>
      </c>
      <c r="C5">
        <v>4415</v>
      </c>
      <c r="D5">
        <v>0.46284500000000001</v>
      </c>
      <c r="E5">
        <v>3.7016819999999999</v>
      </c>
      <c r="F5">
        <v>0</v>
      </c>
      <c r="G5">
        <v>2.9852669999999999</v>
      </c>
      <c r="H5">
        <v>15.851315</v>
      </c>
      <c r="I5">
        <v>0</v>
      </c>
      <c r="J5">
        <v>388.45093200000002</v>
      </c>
      <c r="K5">
        <v>0</v>
      </c>
      <c r="L5">
        <v>3.71591703463505E-4</v>
      </c>
      <c r="M5">
        <v>0.63270285916285496</v>
      </c>
      <c r="N5" s="17">
        <v>0.46284500000000001</v>
      </c>
      <c r="O5" s="17">
        <v>1.6088000000000002E-2</v>
      </c>
      <c r="P5" s="17">
        <v>0</v>
      </c>
      <c r="Q5" s="17">
        <v>5.0000000000000002E-5</v>
      </c>
      <c r="R5" s="17">
        <v>0.23308300000000001</v>
      </c>
      <c r="S5" s="17">
        <v>0</v>
      </c>
      <c r="T5" s="17">
        <v>1.003E-3</v>
      </c>
      <c r="U5" s="17">
        <v>0</v>
      </c>
      <c r="V5" s="17">
        <v>0.71306999999999998</v>
      </c>
      <c r="W5">
        <v>0.71366499999999999</v>
      </c>
    </row>
    <row r="6" spans="2:23" x14ac:dyDescent="0.25">
      <c r="B6" t="s">
        <v>129</v>
      </c>
      <c r="C6">
        <v>1273</v>
      </c>
      <c r="D6">
        <v>0.33243600000000001</v>
      </c>
      <c r="E6">
        <v>1.248381</v>
      </c>
      <c r="F6">
        <v>0</v>
      </c>
      <c r="G6">
        <v>1080.5779520000001</v>
      </c>
      <c r="H6">
        <v>17.688782</v>
      </c>
      <c r="I6">
        <v>2523.6949169999998</v>
      </c>
      <c r="J6">
        <v>0</v>
      </c>
      <c r="K6">
        <v>0</v>
      </c>
      <c r="L6">
        <v>9.08459905115278E-4</v>
      </c>
      <c r="M6">
        <v>0.44254721255813301</v>
      </c>
      <c r="N6" s="17">
        <v>0.33243600000000001</v>
      </c>
      <c r="O6" s="17">
        <v>1.4097E-2</v>
      </c>
      <c r="P6" s="17">
        <v>0</v>
      </c>
      <c r="Q6" s="17">
        <v>3.5496E-2</v>
      </c>
      <c r="R6" s="17">
        <v>1.1351E-2</v>
      </c>
      <c r="S6" s="17">
        <v>1.4827999999999999E-2</v>
      </c>
      <c r="T6" s="17">
        <v>0</v>
      </c>
      <c r="U6" s="17">
        <v>0</v>
      </c>
      <c r="V6" s="17">
        <v>0.40820699999999999</v>
      </c>
      <c r="W6">
        <v>0.40791300000000003</v>
      </c>
    </row>
    <row r="7" spans="2:23" x14ac:dyDescent="0.25">
      <c r="B7" t="s">
        <v>130</v>
      </c>
      <c r="C7">
        <v>5827</v>
      </c>
      <c r="D7">
        <v>0.36775099999999999</v>
      </c>
      <c r="E7">
        <v>1.1633979999999999</v>
      </c>
      <c r="F7">
        <v>1.7193700000000001</v>
      </c>
      <c r="G7">
        <v>139.114238</v>
      </c>
      <c r="H7">
        <v>34.128455000000002</v>
      </c>
      <c r="I7">
        <v>0</v>
      </c>
      <c r="J7">
        <v>0</v>
      </c>
      <c r="K7">
        <v>0</v>
      </c>
      <c r="L7">
        <v>2.9357844333426401E-4</v>
      </c>
      <c r="M7">
        <v>0.78587523168286599</v>
      </c>
      <c r="N7" s="17">
        <v>0.36775099999999999</v>
      </c>
      <c r="O7" s="17">
        <v>2.5425E-2</v>
      </c>
      <c r="P7" s="17">
        <v>2.3618E-2</v>
      </c>
      <c r="Q7" s="17">
        <v>3.4999999999999997E-5</v>
      </c>
      <c r="R7" s="17">
        <v>0.15001999999999999</v>
      </c>
      <c r="S7" s="17">
        <v>0</v>
      </c>
      <c r="T7" s="17">
        <v>0</v>
      </c>
      <c r="U7" s="17">
        <v>0</v>
      </c>
      <c r="V7" s="17">
        <v>0.56684900000000005</v>
      </c>
      <c r="W7">
        <v>0.56721699999999997</v>
      </c>
    </row>
    <row r="8" spans="2:23" x14ac:dyDescent="0.25">
      <c r="B8" t="s">
        <v>131</v>
      </c>
      <c r="C8">
        <v>1837</v>
      </c>
      <c r="D8">
        <v>0.65810500000000005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132222.40760100001</v>
      </c>
      <c r="L8">
        <v>2.1102493065674401E-3</v>
      </c>
      <c r="M8">
        <v>0.39569105112005099</v>
      </c>
      <c r="N8" s="17">
        <v>0.65810500000000005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4.4822000000000001E-2</v>
      </c>
      <c r="V8" s="17">
        <v>0.70292699999999997</v>
      </c>
      <c r="W8">
        <v>0.70106999999999997</v>
      </c>
    </row>
    <row r="10" spans="2:23" x14ac:dyDescent="0.25">
      <c r="B10" t="s">
        <v>104</v>
      </c>
      <c r="C10" t="s">
        <v>105</v>
      </c>
      <c r="D10" t="s">
        <v>106</v>
      </c>
      <c r="E10" t="s">
        <v>107</v>
      </c>
      <c r="F10" t="s">
        <v>108</v>
      </c>
      <c r="G10" t="s">
        <v>109</v>
      </c>
      <c r="H10" t="s">
        <v>110</v>
      </c>
      <c r="I10" t="s">
        <v>111</v>
      </c>
      <c r="J10" t="s">
        <v>112</v>
      </c>
      <c r="K10" t="s">
        <v>113</v>
      </c>
      <c r="L10" t="s">
        <v>114</v>
      </c>
      <c r="M10" t="s">
        <v>115</v>
      </c>
      <c r="N10" t="s">
        <v>116</v>
      </c>
      <c r="O10" t="s">
        <v>117</v>
      </c>
      <c r="P10" t="s">
        <v>118</v>
      </c>
      <c r="Q10" t="s">
        <v>119</v>
      </c>
      <c r="R10" t="s">
        <v>120</v>
      </c>
      <c r="S10" t="s">
        <v>121</v>
      </c>
      <c r="T10" t="s">
        <v>122</v>
      </c>
      <c r="U10" t="s">
        <v>123</v>
      </c>
      <c r="V10" t="s">
        <v>124</v>
      </c>
      <c r="W10" t="s">
        <v>125</v>
      </c>
    </row>
    <row r="11" spans="2:23" x14ac:dyDescent="0.25">
      <c r="B11" t="s">
        <v>126</v>
      </c>
      <c r="C11">
        <v>4163</v>
      </c>
      <c r="D11">
        <v>0.170762</v>
      </c>
      <c r="E11">
        <v>8.1607090000000007</v>
      </c>
      <c r="F11">
        <v>8.9786619999999999</v>
      </c>
      <c r="G11">
        <v>63.088735999999997</v>
      </c>
      <c r="H11">
        <v>97.290610999999998</v>
      </c>
      <c r="I11">
        <v>15.798195</v>
      </c>
      <c r="J11">
        <v>0</v>
      </c>
      <c r="K11">
        <v>848.56553699999995</v>
      </c>
      <c r="L11">
        <v>2.82194499548324E-3</v>
      </c>
      <c r="M11">
        <v>0.92358096406809898</v>
      </c>
      <c r="N11">
        <v>0.170762</v>
      </c>
      <c r="O11">
        <v>0.47115099999999999</v>
      </c>
      <c r="P11">
        <v>5.3317000000000003E-2</v>
      </c>
      <c r="Q11">
        <v>7.1923000000000001E-2</v>
      </c>
      <c r="R11">
        <v>0.122391</v>
      </c>
      <c r="S11">
        <v>0.171935</v>
      </c>
      <c r="T11">
        <v>0</v>
      </c>
      <c r="U11">
        <v>4.6453000000000001E-2</v>
      </c>
      <c r="V11">
        <v>1.1079330000000001</v>
      </c>
      <c r="W11">
        <v>1.102206</v>
      </c>
    </row>
    <row r="12" spans="2:23" x14ac:dyDescent="0.25">
      <c r="B12" t="s">
        <v>127</v>
      </c>
      <c r="C12">
        <v>3061</v>
      </c>
      <c r="D12">
        <v>0.372276</v>
      </c>
      <c r="E12">
        <v>13.735704999999999</v>
      </c>
      <c r="F12">
        <v>0</v>
      </c>
      <c r="G12">
        <v>0</v>
      </c>
      <c r="H12">
        <v>21.148271000000001</v>
      </c>
      <c r="I12">
        <v>0</v>
      </c>
      <c r="J12">
        <v>293.03950500000002</v>
      </c>
      <c r="K12">
        <v>1721.8110280000001</v>
      </c>
      <c r="L12">
        <v>4.2324414534055798E-4</v>
      </c>
      <c r="M12">
        <v>0.89477908099353198</v>
      </c>
      <c r="N12">
        <v>0.372276</v>
      </c>
      <c r="O12">
        <v>3.5062000000000003E-2</v>
      </c>
      <c r="P12">
        <v>0</v>
      </c>
      <c r="Q12">
        <v>0</v>
      </c>
      <c r="R12">
        <v>0.11910800000000001</v>
      </c>
      <c r="S12">
        <v>0</v>
      </c>
      <c r="T12">
        <v>5.0000000000000001E-4</v>
      </c>
      <c r="U12">
        <v>4.0099999999999997E-3</v>
      </c>
      <c r="V12">
        <v>0.53095599999999998</v>
      </c>
      <c r="W12">
        <v>0.53103400000000001</v>
      </c>
    </row>
    <row r="13" spans="2:23" x14ac:dyDescent="0.25">
      <c r="B13" t="s">
        <v>128</v>
      </c>
      <c r="C13">
        <v>4415</v>
      </c>
      <c r="D13">
        <v>0.46284500000000001</v>
      </c>
      <c r="E13">
        <v>3.7016819999999999</v>
      </c>
      <c r="F13">
        <v>0</v>
      </c>
      <c r="G13">
        <v>2.9852669999999999</v>
      </c>
      <c r="H13">
        <v>15.851315</v>
      </c>
      <c r="I13">
        <v>0</v>
      </c>
      <c r="J13">
        <v>388.45093200000002</v>
      </c>
      <c r="K13">
        <v>0</v>
      </c>
      <c r="L13">
        <v>3.71591703463505E-4</v>
      </c>
      <c r="M13">
        <v>0.63270285916285496</v>
      </c>
      <c r="N13">
        <v>0.46284500000000001</v>
      </c>
      <c r="O13">
        <v>1.6088000000000002E-2</v>
      </c>
      <c r="P13">
        <v>0</v>
      </c>
      <c r="Q13" s="16">
        <v>5.0000000000000002E-5</v>
      </c>
      <c r="R13">
        <v>0.23308300000000001</v>
      </c>
      <c r="S13">
        <v>0</v>
      </c>
      <c r="T13">
        <v>1.003E-3</v>
      </c>
      <c r="U13">
        <v>0</v>
      </c>
      <c r="V13">
        <v>0.71306999999999998</v>
      </c>
      <c r="W13">
        <v>0.71366499999999999</v>
      </c>
    </row>
    <row r="14" spans="2:23" x14ac:dyDescent="0.25">
      <c r="B14" t="s">
        <v>129</v>
      </c>
      <c r="C14">
        <v>6293</v>
      </c>
      <c r="D14">
        <v>0.380075</v>
      </c>
      <c r="E14">
        <v>0</v>
      </c>
      <c r="F14">
        <v>0</v>
      </c>
      <c r="G14">
        <v>339.881394</v>
      </c>
      <c r="H14">
        <v>3.1823199999999998</v>
      </c>
      <c r="I14">
        <v>1195.616149</v>
      </c>
      <c r="J14">
        <v>0</v>
      </c>
      <c r="K14">
        <v>0</v>
      </c>
      <c r="L14">
        <v>6.0765899464642497E-4</v>
      </c>
      <c r="M14">
        <v>0.156393434696809</v>
      </c>
      <c r="N14">
        <v>0.380075</v>
      </c>
      <c r="O14">
        <v>0</v>
      </c>
      <c r="P14">
        <v>0</v>
      </c>
      <c r="Q14">
        <v>1.3979E-2</v>
      </c>
      <c r="R14">
        <v>2.0349999999999999E-3</v>
      </c>
      <c r="S14">
        <v>8.9709999999999998E-3</v>
      </c>
      <c r="T14">
        <v>0</v>
      </c>
      <c r="U14">
        <v>0</v>
      </c>
      <c r="V14">
        <v>0.40505999999999998</v>
      </c>
      <c r="W14">
        <v>0.40444200000000002</v>
      </c>
    </row>
    <row r="15" spans="2:23" x14ac:dyDescent="0.25">
      <c r="B15" t="s">
        <v>130</v>
      </c>
      <c r="C15">
        <v>5827</v>
      </c>
      <c r="D15">
        <v>0.36775099999999999</v>
      </c>
      <c r="E15">
        <v>1.1633979999999999</v>
      </c>
      <c r="F15">
        <v>1.7193700000000001</v>
      </c>
      <c r="G15">
        <v>139.114238</v>
      </c>
      <c r="H15">
        <v>34.128455000000002</v>
      </c>
      <c r="I15">
        <v>0</v>
      </c>
      <c r="J15">
        <v>0</v>
      </c>
      <c r="K15">
        <v>0</v>
      </c>
      <c r="L15">
        <v>2.9357844333426401E-4</v>
      </c>
      <c r="M15">
        <v>0.78587523168286599</v>
      </c>
      <c r="N15">
        <v>0.36775099999999999</v>
      </c>
      <c r="O15">
        <v>2.5425E-2</v>
      </c>
      <c r="P15">
        <v>2.3618E-2</v>
      </c>
      <c r="Q15" s="16">
        <v>3.4999999999999997E-5</v>
      </c>
      <c r="R15">
        <v>0.15001999999999999</v>
      </c>
      <c r="S15">
        <v>0</v>
      </c>
      <c r="T15">
        <v>0</v>
      </c>
      <c r="U15">
        <v>0</v>
      </c>
      <c r="V15">
        <v>0.56684900000000005</v>
      </c>
      <c r="W15">
        <v>0.56721699999999997</v>
      </c>
    </row>
    <row r="16" spans="2:23" x14ac:dyDescent="0.25">
      <c r="B16" t="s">
        <v>131</v>
      </c>
      <c r="C16">
        <v>4594</v>
      </c>
      <c r="D16">
        <v>0.55046600000000001</v>
      </c>
      <c r="E16">
        <v>9.13049</v>
      </c>
      <c r="F16">
        <v>1573.3940789999999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1.58038858205506E-3</v>
      </c>
      <c r="M16">
        <v>0.202449091593673</v>
      </c>
      <c r="N16">
        <v>0.55046600000000001</v>
      </c>
      <c r="O16">
        <v>7.8843999999999997E-2</v>
      </c>
      <c r="P16">
        <v>7.6063000000000006E-2</v>
      </c>
      <c r="Q16">
        <v>0</v>
      </c>
      <c r="R16">
        <v>0</v>
      </c>
      <c r="S16">
        <v>0</v>
      </c>
      <c r="T16">
        <v>0</v>
      </c>
      <c r="U16">
        <v>0</v>
      </c>
      <c r="V16">
        <v>0.70537399999999995</v>
      </c>
      <c r="W16">
        <v>0.70170100000000002</v>
      </c>
    </row>
    <row r="18" spans="2:25" x14ac:dyDescent="0.25">
      <c r="B18" t="s">
        <v>104</v>
      </c>
      <c r="C18" t="s">
        <v>105</v>
      </c>
      <c r="D18" t="s">
        <v>106</v>
      </c>
      <c r="E18" t="s">
        <v>107</v>
      </c>
      <c r="F18" t="s">
        <v>108</v>
      </c>
      <c r="G18" t="s">
        <v>109</v>
      </c>
      <c r="H18" t="s">
        <v>110</v>
      </c>
      <c r="I18" t="s">
        <v>111</v>
      </c>
      <c r="J18" t="s">
        <v>112</v>
      </c>
      <c r="K18" t="s">
        <v>113</v>
      </c>
      <c r="L18" t="s">
        <v>114</v>
      </c>
      <c r="M18" t="s">
        <v>115</v>
      </c>
      <c r="N18" t="s">
        <v>116</v>
      </c>
      <c r="O18" t="s">
        <v>117</v>
      </c>
      <c r="P18" t="s">
        <v>118</v>
      </c>
      <c r="Q18" t="s">
        <v>119</v>
      </c>
      <c r="R18" t="s">
        <v>120</v>
      </c>
      <c r="S18" t="s">
        <v>121</v>
      </c>
      <c r="T18" t="s">
        <v>122</v>
      </c>
      <c r="U18" t="s">
        <v>123</v>
      </c>
      <c r="V18" t="s">
        <v>124</v>
      </c>
      <c r="W18" t="s">
        <v>125</v>
      </c>
    </row>
    <row r="19" spans="2:25" x14ac:dyDescent="0.25">
      <c r="B19" t="s">
        <v>126</v>
      </c>
      <c r="C19">
        <v>4163</v>
      </c>
      <c r="D19">
        <v>0.170762</v>
      </c>
      <c r="E19" s="17">
        <v>8.1607090000000007</v>
      </c>
      <c r="F19" s="17">
        <v>8.9786619999999999</v>
      </c>
      <c r="G19" s="17">
        <v>63.088735999999997</v>
      </c>
      <c r="H19" s="17">
        <v>97.290610999999998</v>
      </c>
      <c r="I19" s="17">
        <v>15.798195</v>
      </c>
      <c r="J19" s="17">
        <v>0</v>
      </c>
      <c r="K19" s="17">
        <v>848.56553699999995</v>
      </c>
      <c r="L19">
        <v>2.82194499548324E-3</v>
      </c>
      <c r="M19">
        <v>0.92358096406809898</v>
      </c>
      <c r="N19">
        <v>0.170762</v>
      </c>
      <c r="O19">
        <v>0.47115099999999999</v>
      </c>
      <c r="P19">
        <v>5.3317000000000003E-2</v>
      </c>
      <c r="Q19">
        <v>7.1923000000000001E-2</v>
      </c>
      <c r="R19">
        <v>0.122391</v>
      </c>
      <c r="S19">
        <v>0.171935</v>
      </c>
      <c r="T19">
        <v>0</v>
      </c>
      <c r="U19">
        <v>4.6453000000000001E-2</v>
      </c>
      <c r="V19" s="17">
        <v>1.1079330000000001</v>
      </c>
      <c r="W19">
        <v>1.102206</v>
      </c>
    </row>
    <row r="20" spans="2:25" x14ac:dyDescent="0.25">
      <c r="B20" t="s">
        <v>127</v>
      </c>
      <c r="C20">
        <v>3061</v>
      </c>
      <c r="D20">
        <v>0.372276</v>
      </c>
      <c r="E20" s="17">
        <v>13.735704999999999</v>
      </c>
      <c r="F20" s="17">
        <v>0</v>
      </c>
      <c r="G20" s="17">
        <v>0</v>
      </c>
      <c r="H20" s="17">
        <v>21.148271000000001</v>
      </c>
      <c r="I20" s="17">
        <v>0</v>
      </c>
      <c r="J20" s="17">
        <v>293.03950500000002</v>
      </c>
      <c r="K20" s="17">
        <v>1721.8110280000001</v>
      </c>
      <c r="L20">
        <v>4.2324414534055798E-4</v>
      </c>
      <c r="M20">
        <v>0.89477908099353198</v>
      </c>
      <c r="N20">
        <v>0.372276</v>
      </c>
      <c r="O20">
        <v>3.5062000000000003E-2</v>
      </c>
      <c r="P20">
        <v>0</v>
      </c>
      <c r="Q20">
        <v>0</v>
      </c>
      <c r="R20">
        <v>0.11910800000000001</v>
      </c>
      <c r="S20">
        <v>0</v>
      </c>
      <c r="T20">
        <v>5.0000000000000001E-4</v>
      </c>
      <c r="U20">
        <v>4.0099999999999997E-3</v>
      </c>
      <c r="V20" s="17">
        <v>0.53095599999999998</v>
      </c>
      <c r="W20">
        <v>0.53103400000000001</v>
      </c>
    </row>
    <row r="21" spans="2:25" x14ac:dyDescent="0.25">
      <c r="B21" t="s">
        <v>128</v>
      </c>
      <c r="C21">
        <v>4415</v>
      </c>
      <c r="D21">
        <v>0.46284500000000001</v>
      </c>
      <c r="E21" s="17">
        <v>3.7016819999999999</v>
      </c>
      <c r="F21" s="17">
        <v>0</v>
      </c>
      <c r="G21" s="17">
        <v>2.9852669999999999</v>
      </c>
      <c r="H21" s="17">
        <v>15.851315</v>
      </c>
      <c r="I21" s="17">
        <v>0</v>
      </c>
      <c r="J21" s="17">
        <v>388.45093200000002</v>
      </c>
      <c r="K21" s="17">
        <v>0</v>
      </c>
      <c r="L21">
        <v>3.71591703463505E-4</v>
      </c>
      <c r="M21">
        <v>0.63270285916285496</v>
      </c>
      <c r="N21">
        <v>0.46284500000000001</v>
      </c>
      <c r="O21">
        <v>1.6088000000000002E-2</v>
      </c>
      <c r="P21">
        <v>0</v>
      </c>
      <c r="Q21" s="16">
        <v>5.0000000000000002E-5</v>
      </c>
      <c r="R21">
        <v>0.23308300000000001</v>
      </c>
      <c r="S21">
        <v>0</v>
      </c>
      <c r="T21">
        <v>1.003E-3</v>
      </c>
      <c r="U21">
        <v>0</v>
      </c>
      <c r="V21" s="17">
        <v>0.71306999999999998</v>
      </c>
      <c r="W21">
        <v>0.71366499999999999</v>
      </c>
    </row>
    <row r="22" spans="2:25" x14ac:dyDescent="0.25">
      <c r="B22" t="s">
        <v>129</v>
      </c>
      <c r="C22">
        <v>1273</v>
      </c>
      <c r="D22" s="17">
        <v>0.33243600000000001</v>
      </c>
      <c r="E22" s="17">
        <v>1.248381</v>
      </c>
      <c r="F22" s="17">
        <v>0</v>
      </c>
      <c r="G22" s="17">
        <v>1080.5779520000001</v>
      </c>
      <c r="H22" s="17">
        <v>17.688782</v>
      </c>
      <c r="I22" s="17">
        <v>2523.6949169999998</v>
      </c>
      <c r="J22" s="17">
        <v>0</v>
      </c>
      <c r="K22" s="17">
        <v>0</v>
      </c>
      <c r="L22">
        <v>9.08459905115278E-4</v>
      </c>
      <c r="M22">
        <v>0.44254721255813301</v>
      </c>
      <c r="N22">
        <v>0.33243600000000001</v>
      </c>
      <c r="O22">
        <v>1.4097E-2</v>
      </c>
      <c r="P22">
        <v>0</v>
      </c>
      <c r="Q22">
        <v>3.5496E-2</v>
      </c>
      <c r="R22">
        <v>1.1351E-2</v>
      </c>
      <c r="S22">
        <v>1.4827999999999999E-2</v>
      </c>
      <c r="T22">
        <v>0</v>
      </c>
      <c r="U22">
        <v>0</v>
      </c>
      <c r="V22" s="17">
        <v>0.40820699999999999</v>
      </c>
      <c r="W22">
        <v>0.40791300000000003</v>
      </c>
    </row>
    <row r="23" spans="2:25" x14ac:dyDescent="0.25">
      <c r="B23" t="s">
        <v>130</v>
      </c>
      <c r="C23">
        <v>5827</v>
      </c>
      <c r="D23">
        <v>0.36775099999999999</v>
      </c>
      <c r="E23" s="17">
        <v>1.1633979999999999</v>
      </c>
      <c r="F23" s="17">
        <v>1.7193700000000001</v>
      </c>
      <c r="G23" s="17">
        <v>139.114238</v>
      </c>
      <c r="H23" s="17">
        <v>34.128455000000002</v>
      </c>
      <c r="I23" s="17">
        <v>0</v>
      </c>
      <c r="J23" s="17">
        <v>0</v>
      </c>
      <c r="K23" s="17">
        <v>0</v>
      </c>
      <c r="L23">
        <v>2.9357844333426401E-4</v>
      </c>
      <c r="M23">
        <v>0.78587523168286599</v>
      </c>
      <c r="N23">
        <v>0.36775099999999999</v>
      </c>
      <c r="O23">
        <v>2.5425E-2</v>
      </c>
      <c r="P23">
        <v>2.3618E-2</v>
      </c>
      <c r="Q23" s="16">
        <v>3.4999999999999997E-5</v>
      </c>
      <c r="R23">
        <v>0.15001999999999999</v>
      </c>
      <c r="S23">
        <v>0</v>
      </c>
      <c r="T23">
        <v>0</v>
      </c>
      <c r="U23">
        <v>0</v>
      </c>
      <c r="V23" s="17">
        <v>0.56684900000000005</v>
      </c>
      <c r="W23">
        <v>0.56721699999999997</v>
      </c>
    </row>
    <row r="24" spans="2:25" x14ac:dyDescent="0.25">
      <c r="B24" t="s">
        <v>131</v>
      </c>
      <c r="C24">
        <v>1840</v>
      </c>
      <c r="D24" s="17">
        <v>0.50532299999999997</v>
      </c>
      <c r="E24" s="17">
        <v>8.6166859999999996</v>
      </c>
      <c r="F24" s="17">
        <v>2481.198821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>
        <v>2.1424961475237799E-3</v>
      </c>
      <c r="M24">
        <v>0.30978263831028302</v>
      </c>
      <c r="N24">
        <v>0.50532299999999997</v>
      </c>
      <c r="O24">
        <v>7.4381000000000003E-2</v>
      </c>
      <c r="P24">
        <v>0.12488</v>
      </c>
      <c r="Q24">
        <v>0</v>
      </c>
      <c r="R24">
        <v>0</v>
      </c>
      <c r="S24">
        <v>0</v>
      </c>
      <c r="T24">
        <v>0</v>
      </c>
      <c r="U24">
        <v>0</v>
      </c>
      <c r="V24" s="17">
        <v>0.70458399999999999</v>
      </c>
      <c r="W24">
        <v>0.70188600000000001</v>
      </c>
    </row>
    <row r="27" spans="2:25" x14ac:dyDescent="0.25">
      <c r="B27" t="s">
        <v>104</v>
      </c>
      <c r="C27" t="s">
        <v>105</v>
      </c>
      <c r="D27" t="s">
        <v>106</v>
      </c>
      <c r="E27" t="s">
        <v>107</v>
      </c>
      <c r="F27" t="s">
        <v>108</v>
      </c>
      <c r="G27" t="s">
        <v>109</v>
      </c>
      <c r="H27" t="s">
        <v>110</v>
      </c>
      <c r="I27" t="s">
        <v>111</v>
      </c>
      <c r="J27" t="s">
        <v>112</v>
      </c>
      <c r="K27" t="s">
        <v>113</v>
      </c>
      <c r="L27" t="s">
        <v>114</v>
      </c>
      <c r="M27" t="s">
        <v>115</v>
      </c>
      <c r="N27" t="s">
        <v>139</v>
      </c>
      <c r="O27" t="s">
        <v>140</v>
      </c>
      <c r="P27" t="s">
        <v>116</v>
      </c>
      <c r="Q27" t="s">
        <v>117</v>
      </c>
      <c r="R27" t="s">
        <v>118</v>
      </c>
      <c r="S27" t="s">
        <v>119</v>
      </c>
      <c r="T27" t="s">
        <v>120</v>
      </c>
      <c r="U27" t="s">
        <v>121</v>
      </c>
      <c r="V27" t="s">
        <v>122</v>
      </c>
      <c r="W27" t="s">
        <v>123</v>
      </c>
      <c r="X27" t="s">
        <v>124</v>
      </c>
      <c r="Y27" t="s">
        <v>125</v>
      </c>
    </row>
    <row r="28" spans="2:25" x14ac:dyDescent="0.25">
      <c r="B28" t="s">
        <v>126</v>
      </c>
      <c r="C28">
        <v>4163</v>
      </c>
      <c r="D28">
        <v>0.170762</v>
      </c>
      <c r="E28">
        <v>8.1607090000000007</v>
      </c>
      <c r="F28">
        <v>8.9786619999999999</v>
      </c>
      <c r="G28">
        <v>63.088735999999997</v>
      </c>
      <c r="H28">
        <v>97.290610999999998</v>
      </c>
      <c r="I28">
        <v>15.798195</v>
      </c>
      <c r="J28">
        <v>0</v>
      </c>
      <c r="K28">
        <v>848.56553699999995</v>
      </c>
      <c r="L28">
        <v>2.82194499548324E-3</v>
      </c>
      <c r="M28">
        <v>0.92358096406809898</v>
      </c>
      <c r="N28">
        <v>0.92306311968133803</v>
      </c>
      <c r="O28">
        <v>2.9376447402980501</v>
      </c>
      <c r="P28">
        <v>0.170762</v>
      </c>
      <c r="Q28">
        <v>0.47115099999999999</v>
      </c>
      <c r="R28">
        <v>5.3317000000000003E-2</v>
      </c>
      <c r="S28">
        <v>7.1923000000000001E-2</v>
      </c>
      <c r="T28">
        <v>0.122391</v>
      </c>
      <c r="U28">
        <v>0.171935</v>
      </c>
      <c r="V28">
        <v>0</v>
      </c>
      <c r="W28">
        <v>4.6453000000000001E-2</v>
      </c>
      <c r="X28">
        <v>1.1079330000000001</v>
      </c>
      <c r="Y28">
        <v>1.102206</v>
      </c>
    </row>
    <row r="29" spans="2:25" x14ac:dyDescent="0.25">
      <c r="B29" t="s">
        <v>127</v>
      </c>
      <c r="C29">
        <v>3061</v>
      </c>
      <c r="D29">
        <v>0.372276</v>
      </c>
      <c r="E29">
        <v>13.735704999999999</v>
      </c>
      <c r="F29">
        <v>0</v>
      </c>
      <c r="G29">
        <v>0</v>
      </c>
      <c r="H29">
        <v>21.148271000000001</v>
      </c>
      <c r="I29">
        <v>0</v>
      </c>
      <c r="J29">
        <v>293.03950500000002</v>
      </c>
      <c r="K29">
        <v>1721.8110280000001</v>
      </c>
      <c r="L29">
        <v>4.2324414534055798E-4</v>
      </c>
      <c r="M29">
        <v>0.89477908099353198</v>
      </c>
      <c r="N29">
        <v>0.89380738385231095</v>
      </c>
      <c r="O29">
        <v>0.32420501533086699</v>
      </c>
      <c r="P29">
        <v>0.372276</v>
      </c>
      <c r="Q29">
        <v>3.5062000000000003E-2</v>
      </c>
      <c r="R29">
        <v>0</v>
      </c>
      <c r="S29">
        <v>0</v>
      </c>
      <c r="T29">
        <v>0.11910800000000001</v>
      </c>
      <c r="U29">
        <v>0</v>
      </c>
      <c r="V29">
        <v>5.0000000000000001E-4</v>
      </c>
      <c r="W29">
        <v>4.0099999999999997E-3</v>
      </c>
      <c r="X29">
        <v>0.53095599999999998</v>
      </c>
      <c r="Y29">
        <v>0.53103400000000001</v>
      </c>
    </row>
    <row r="30" spans="2:25" x14ac:dyDescent="0.25">
      <c r="B30" t="s">
        <v>128</v>
      </c>
      <c r="C30">
        <v>4415</v>
      </c>
      <c r="D30">
        <v>0.46284500000000001</v>
      </c>
      <c r="E30">
        <v>3.7016819999999999</v>
      </c>
      <c r="F30">
        <v>0</v>
      </c>
      <c r="G30">
        <v>2.9852669999999999</v>
      </c>
      <c r="H30">
        <v>15.851315</v>
      </c>
      <c r="I30">
        <v>0</v>
      </c>
      <c r="J30">
        <v>388.45093200000002</v>
      </c>
      <c r="K30">
        <v>0</v>
      </c>
      <c r="L30">
        <v>3.71591703463505E-4</v>
      </c>
      <c r="M30">
        <v>0.63270285916285496</v>
      </c>
      <c r="N30">
        <v>0.63035698326334799</v>
      </c>
      <c r="O30">
        <v>0.41023724062370998</v>
      </c>
      <c r="P30">
        <v>0.46284500000000001</v>
      </c>
      <c r="Q30">
        <v>1.6088000000000002E-2</v>
      </c>
      <c r="R30">
        <v>0</v>
      </c>
      <c r="S30" s="16">
        <v>5.0000000000000002E-5</v>
      </c>
      <c r="T30">
        <v>0.23308300000000001</v>
      </c>
      <c r="U30">
        <v>0</v>
      </c>
      <c r="V30">
        <v>1.003E-3</v>
      </c>
      <c r="W30">
        <v>0</v>
      </c>
      <c r="X30">
        <v>0.71306999999999998</v>
      </c>
      <c r="Y30">
        <v>0.71366499999999999</v>
      </c>
    </row>
    <row r="31" spans="2:25" x14ac:dyDescent="0.25">
      <c r="B31" t="s">
        <v>129</v>
      </c>
      <c r="C31">
        <v>1273</v>
      </c>
      <c r="D31">
        <v>0.33243600000000001</v>
      </c>
      <c r="E31">
        <v>1.248381</v>
      </c>
      <c r="F31">
        <v>0</v>
      </c>
      <c r="G31">
        <v>1080.5779520000001</v>
      </c>
      <c r="H31">
        <v>17.688782</v>
      </c>
      <c r="I31">
        <v>2523.6949169999998</v>
      </c>
      <c r="J31">
        <v>0</v>
      </c>
      <c r="K31">
        <v>0</v>
      </c>
      <c r="L31">
        <v>9.08459905115278E-4</v>
      </c>
      <c r="M31">
        <v>0.44254721255813301</v>
      </c>
      <c r="N31">
        <v>0.430000043708959</v>
      </c>
      <c r="O31">
        <v>0.28979870973177302</v>
      </c>
      <c r="P31">
        <v>0.33243600000000001</v>
      </c>
      <c r="Q31">
        <v>1.4097E-2</v>
      </c>
      <c r="R31">
        <v>0</v>
      </c>
      <c r="S31">
        <v>3.5496E-2</v>
      </c>
      <c r="T31">
        <v>1.1351E-2</v>
      </c>
      <c r="U31">
        <v>1.4827999999999999E-2</v>
      </c>
      <c r="V31">
        <v>0</v>
      </c>
      <c r="W31">
        <v>0</v>
      </c>
      <c r="X31">
        <v>0.40820699999999999</v>
      </c>
      <c r="Y31">
        <v>0.40791300000000003</v>
      </c>
    </row>
    <row r="32" spans="2:25" x14ac:dyDescent="0.25">
      <c r="B32" t="s">
        <v>130</v>
      </c>
      <c r="C32">
        <v>5827</v>
      </c>
      <c r="D32">
        <v>0.36775099999999999</v>
      </c>
      <c r="E32">
        <v>1.1633979999999999</v>
      </c>
      <c r="F32">
        <v>1.7193700000000001</v>
      </c>
      <c r="G32">
        <v>139.114238</v>
      </c>
      <c r="H32">
        <v>34.128455000000002</v>
      </c>
      <c r="I32">
        <v>0</v>
      </c>
      <c r="J32">
        <v>0</v>
      </c>
      <c r="K32">
        <v>0</v>
      </c>
      <c r="L32">
        <v>2.9357844333426401E-4</v>
      </c>
      <c r="M32">
        <v>0.78587523168286599</v>
      </c>
      <c r="N32">
        <v>0.78484081251225202</v>
      </c>
      <c r="O32">
        <v>0.42774379193802298</v>
      </c>
      <c r="P32">
        <v>0.36775099999999999</v>
      </c>
      <c r="Q32">
        <v>2.5425E-2</v>
      </c>
      <c r="R32">
        <v>2.3618E-2</v>
      </c>
      <c r="S32" s="16">
        <v>3.4999999999999997E-5</v>
      </c>
      <c r="T32">
        <v>0.15001999999999999</v>
      </c>
      <c r="U32">
        <v>0</v>
      </c>
      <c r="V32">
        <v>0</v>
      </c>
      <c r="W32">
        <v>0</v>
      </c>
      <c r="X32">
        <v>0.56684900000000005</v>
      </c>
      <c r="Y32">
        <v>0.56721699999999997</v>
      </c>
    </row>
    <row r="33" spans="2:25" x14ac:dyDescent="0.25">
      <c r="B33" t="s">
        <v>131</v>
      </c>
      <c r="C33">
        <v>1840</v>
      </c>
      <c r="D33">
        <v>0.50532299999999997</v>
      </c>
      <c r="E33">
        <v>8.6166859999999996</v>
      </c>
      <c r="F33">
        <v>2481.198821</v>
      </c>
      <c r="G33">
        <v>0</v>
      </c>
      <c r="H33">
        <v>0</v>
      </c>
      <c r="I33">
        <v>0</v>
      </c>
      <c r="J33">
        <v>0</v>
      </c>
      <c r="K33">
        <v>0</v>
      </c>
      <c r="L33">
        <v>2.1424961475237799E-3</v>
      </c>
      <c r="M33">
        <v>0.30978263831028302</v>
      </c>
      <c r="N33">
        <v>0.29909343138146</v>
      </c>
      <c r="O33">
        <v>0.98554822786093998</v>
      </c>
      <c r="P33">
        <v>0.50532299999999997</v>
      </c>
      <c r="Q33">
        <v>7.4381000000000003E-2</v>
      </c>
      <c r="R33">
        <v>0.12488</v>
      </c>
      <c r="S33">
        <v>0</v>
      </c>
      <c r="T33">
        <v>0</v>
      </c>
      <c r="U33">
        <v>0</v>
      </c>
      <c r="V33">
        <v>0</v>
      </c>
      <c r="W33">
        <v>0</v>
      </c>
      <c r="X33">
        <v>0.70458399999999999</v>
      </c>
      <c r="Y33">
        <v>0.70188600000000001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C59D-E70B-48B1-A0E2-9A1277F316D8}">
  <dimension ref="B3:K17"/>
  <sheetViews>
    <sheetView workbookViewId="0">
      <selection activeCell="R11" sqref="R11"/>
    </sheetView>
  </sheetViews>
  <sheetFormatPr defaultRowHeight="15" x14ac:dyDescent="0.25"/>
  <cols>
    <col min="2" max="3" width="24.140625" bestFit="1" customWidth="1"/>
    <col min="4" max="4" width="26.7109375" bestFit="1" customWidth="1"/>
    <col min="5" max="5" width="26.28515625" bestFit="1" customWidth="1"/>
    <col min="6" max="6" width="21" bestFit="1" customWidth="1"/>
    <col min="7" max="7" width="24.140625" bestFit="1" customWidth="1"/>
    <col min="8" max="8" width="22.28515625" bestFit="1" customWidth="1"/>
    <col min="9" max="9" width="22.85546875" bestFit="1" customWidth="1"/>
    <col min="10" max="10" width="21.7109375" bestFit="1" customWidth="1"/>
  </cols>
  <sheetData>
    <row r="3" spans="2:11" x14ac:dyDescent="0.25">
      <c r="C3" t="s">
        <v>63</v>
      </c>
      <c r="D3" t="s">
        <v>92</v>
      </c>
      <c r="E3" t="s">
        <v>93</v>
      </c>
      <c r="F3" t="s">
        <v>94</v>
      </c>
      <c r="G3" t="s">
        <v>95</v>
      </c>
      <c r="H3" t="s">
        <v>96</v>
      </c>
      <c r="I3" t="s">
        <v>97</v>
      </c>
      <c r="J3" t="s">
        <v>98</v>
      </c>
      <c r="K3" t="s">
        <v>99</v>
      </c>
    </row>
    <row r="4" spans="2:11" x14ac:dyDescent="0.25">
      <c r="B4" t="s">
        <v>101</v>
      </c>
      <c r="C4">
        <v>0.36419991086166298</v>
      </c>
      <c r="D4">
        <v>0</v>
      </c>
      <c r="E4">
        <v>0</v>
      </c>
      <c r="F4">
        <v>2.8004259590278802E-2</v>
      </c>
      <c r="G4">
        <v>5.4402992076063202E-3</v>
      </c>
      <c r="H4">
        <v>7.2373874073976101E-3</v>
      </c>
      <c r="I4">
        <v>0</v>
      </c>
      <c r="J4">
        <v>0</v>
      </c>
      <c r="K4">
        <v>0.40488185706694602</v>
      </c>
    </row>
    <row r="5" spans="2:11" x14ac:dyDescent="0.25">
      <c r="B5" t="s">
        <v>71</v>
      </c>
      <c r="C5">
        <v>0.36775084298899602</v>
      </c>
      <c r="D5">
        <v>2.54248995495472E-2</v>
      </c>
      <c r="E5">
        <v>2.36189907955126E-2</v>
      </c>
      <c r="F5">
        <v>0</v>
      </c>
      <c r="G5">
        <v>0.15002868926174801</v>
      </c>
      <c r="H5">
        <v>0</v>
      </c>
      <c r="I5">
        <v>0</v>
      </c>
      <c r="J5">
        <v>0</v>
      </c>
      <c r="K5">
        <v>0.56682342259580398</v>
      </c>
    </row>
    <row r="6" spans="2:11" x14ac:dyDescent="0.25">
      <c r="B6" t="s">
        <v>72</v>
      </c>
      <c r="C6">
        <v>0.170762273993426</v>
      </c>
      <c r="D6">
        <v>0.471150383112031</v>
      </c>
      <c r="E6">
        <v>5.33152952935943E-2</v>
      </c>
      <c r="F6">
        <v>7.1921159120435896E-2</v>
      </c>
      <c r="G6">
        <v>0.122391588299241</v>
      </c>
      <c r="H6">
        <v>0.171931761613942</v>
      </c>
      <c r="I6">
        <v>0</v>
      </c>
      <c r="J6">
        <v>4.6671104556549402E-2</v>
      </c>
      <c r="K6">
        <v>1.10814356598922</v>
      </c>
    </row>
    <row r="7" spans="2:11" x14ac:dyDescent="0.25">
      <c r="B7" t="s">
        <v>73</v>
      </c>
      <c r="C7">
        <v>0.37227642709868902</v>
      </c>
      <c r="D7">
        <v>3.5067253794323697E-2</v>
      </c>
      <c r="E7" s="16">
        <v>0</v>
      </c>
      <c r="F7" s="16">
        <v>0</v>
      </c>
      <c r="G7">
        <v>0.119107061797759</v>
      </c>
      <c r="H7">
        <v>0</v>
      </c>
      <c r="I7">
        <v>5.8607901011375997E-4</v>
      </c>
      <c r="J7">
        <v>3.4436220563648298E-3</v>
      </c>
      <c r="K7">
        <v>0.53048044375725001</v>
      </c>
    </row>
    <row r="8" spans="2:11" x14ac:dyDescent="0.25">
      <c r="B8" t="s">
        <v>74</v>
      </c>
      <c r="C8">
        <v>0.46284543436584702</v>
      </c>
      <c r="D8">
        <v>1.60875105977062E-2</v>
      </c>
      <c r="E8">
        <v>0</v>
      </c>
      <c r="F8" s="16">
        <v>5.0749533855421599E-5</v>
      </c>
      <c r="G8">
        <v>0.233077740904481</v>
      </c>
      <c r="H8">
        <v>0</v>
      </c>
      <c r="I8">
        <v>1.16535279692041E-3</v>
      </c>
      <c r="J8">
        <v>0</v>
      </c>
      <c r="K8">
        <v>0.71322678819881002</v>
      </c>
    </row>
    <row r="9" spans="2:11" x14ac:dyDescent="0.25">
      <c r="B9" t="s">
        <v>75</v>
      </c>
      <c r="C9">
        <v>0.53322357506754603</v>
      </c>
      <c r="D9">
        <v>7.7104367754893002E-2</v>
      </c>
      <c r="E9">
        <v>9.3309643713496093E-2</v>
      </c>
      <c r="F9">
        <v>0</v>
      </c>
      <c r="G9">
        <v>0</v>
      </c>
      <c r="H9">
        <v>0</v>
      </c>
      <c r="I9">
        <v>0</v>
      </c>
      <c r="J9">
        <v>0</v>
      </c>
      <c r="K9">
        <v>0.703637586535935</v>
      </c>
    </row>
    <row r="11" spans="2:11" x14ac:dyDescent="0.25">
      <c r="C11" t="s">
        <v>63</v>
      </c>
      <c r="D11" t="s">
        <v>102</v>
      </c>
      <c r="E11" t="s">
        <v>103</v>
      </c>
    </row>
    <row r="12" spans="2:11" x14ac:dyDescent="0.25">
      <c r="B12" t="s">
        <v>101</v>
      </c>
      <c r="C12">
        <v>0.36419991086166298</v>
      </c>
      <c r="D12">
        <f>E4+G4+J4</f>
        <v>5.4402992076063202E-3</v>
      </c>
      <c r="E12">
        <f t="shared" ref="E12:E17" si="0">D4+F4+H4+I4</f>
        <v>3.5241646997676415E-2</v>
      </c>
    </row>
    <row r="13" spans="2:11" x14ac:dyDescent="0.25">
      <c r="B13" t="s">
        <v>71</v>
      </c>
      <c r="C13">
        <v>0.36775084298899602</v>
      </c>
      <c r="D13">
        <f t="shared" ref="D13:D17" si="1">E5+G5+J5</f>
        <v>0.17364768005726061</v>
      </c>
      <c r="E13">
        <f t="shared" si="0"/>
        <v>2.54248995495472E-2</v>
      </c>
    </row>
    <row r="14" spans="2:11" x14ac:dyDescent="0.25">
      <c r="B14" t="s">
        <v>72</v>
      </c>
      <c r="C14">
        <v>0.170762273993426</v>
      </c>
      <c r="D14">
        <f t="shared" si="1"/>
        <v>0.22237798814938473</v>
      </c>
      <c r="E14">
        <f t="shared" si="0"/>
        <v>0.71500330384640887</v>
      </c>
      <c r="F14" s="16"/>
    </row>
    <row r="15" spans="2:11" x14ac:dyDescent="0.25">
      <c r="B15" t="s">
        <v>73</v>
      </c>
      <c r="C15">
        <v>0.37227642709868902</v>
      </c>
      <c r="D15" s="16">
        <f t="shared" si="1"/>
        <v>0.12255068385412382</v>
      </c>
      <c r="E15">
        <f t="shared" si="0"/>
        <v>3.5653332804437457E-2</v>
      </c>
      <c r="F15" s="16"/>
    </row>
    <row r="16" spans="2:11" x14ac:dyDescent="0.25">
      <c r="B16" t="s">
        <v>74</v>
      </c>
      <c r="C16">
        <v>0.46284543436584702</v>
      </c>
      <c r="D16">
        <f t="shared" si="1"/>
        <v>0.233077740904481</v>
      </c>
      <c r="E16">
        <f t="shared" si="0"/>
        <v>1.730361292848203E-2</v>
      </c>
    </row>
    <row r="17" spans="2:5" x14ac:dyDescent="0.25">
      <c r="B17" t="s">
        <v>75</v>
      </c>
      <c r="C17">
        <v>0.53322357506754603</v>
      </c>
      <c r="D17">
        <f t="shared" si="1"/>
        <v>9.3309643713496093E-2</v>
      </c>
      <c r="E17">
        <f t="shared" si="0"/>
        <v>7.7104367754893002E-2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9C9D-17B1-4955-BBBA-5C49E58D0ABD}">
  <dimension ref="B2:AD8"/>
  <sheetViews>
    <sheetView topLeftCell="K1" zoomScale="130" zoomScaleNormal="130" workbookViewId="0">
      <selection activeCell="B2" sqref="B2:AD8"/>
    </sheetView>
  </sheetViews>
  <sheetFormatPr defaultRowHeight="15" x14ac:dyDescent="0.25"/>
  <cols>
    <col min="2" max="2" width="24.140625" bestFit="1" customWidth="1"/>
    <col min="3" max="4" width="12" bestFit="1" customWidth="1"/>
    <col min="5" max="5" width="20.140625" bestFit="1" customWidth="1"/>
    <col min="6" max="6" width="14.85546875" bestFit="1" customWidth="1"/>
    <col min="12" max="13" width="12" bestFit="1" customWidth="1"/>
    <col min="14" max="14" width="9" customWidth="1"/>
    <col min="15" max="15" width="24.28515625" bestFit="1" customWidth="1"/>
    <col min="19" max="20" width="25.140625" bestFit="1" customWidth="1"/>
    <col min="21" max="21" width="26.7109375" bestFit="1" customWidth="1"/>
    <col min="22" max="22" width="26.28515625" bestFit="1" customWidth="1"/>
    <col min="28" max="28" width="8.42578125" customWidth="1"/>
  </cols>
  <sheetData>
    <row r="2" spans="2:30" x14ac:dyDescent="0.25">
      <c r="B2" t="s">
        <v>0</v>
      </c>
      <c r="C2" t="s">
        <v>40</v>
      </c>
      <c r="D2" t="s">
        <v>100</v>
      </c>
      <c r="E2" t="s">
        <v>54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65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63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91</v>
      </c>
    </row>
    <row r="3" spans="2:30" x14ac:dyDescent="0.25">
      <c r="B3" t="s">
        <v>71</v>
      </c>
      <c r="C3">
        <v>4163</v>
      </c>
      <c r="D3">
        <v>0.170762273993426</v>
      </c>
      <c r="E3">
        <v>8.1607091681163801</v>
      </c>
      <c r="F3">
        <v>8.9786620568532101</v>
      </c>
      <c r="G3">
        <v>63.0887360705578</v>
      </c>
      <c r="H3">
        <v>97.290610730716807</v>
      </c>
      <c r="I3">
        <v>15.7981954988461</v>
      </c>
      <c r="J3">
        <v>0</v>
      </c>
      <c r="K3">
        <v>848.56553739180799</v>
      </c>
      <c r="L3">
        <v>2.82194499548324E-3</v>
      </c>
      <c r="M3">
        <v>0.92358096406809898</v>
      </c>
      <c r="N3">
        <v>57734</v>
      </c>
      <c r="O3">
        <v>5938</v>
      </c>
      <c r="P3">
        <v>1140</v>
      </c>
      <c r="Q3">
        <v>1258</v>
      </c>
      <c r="R3">
        <v>10883</v>
      </c>
      <c r="S3">
        <v>51</v>
      </c>
      <c r="T3">
        <v>55</v>
      </c>
      <c r="U3">
        <v>0.170762273993426</v>
      </c>
      <c r="V3">
        <v>0.471150383112031</v>
      </c>
      <c r="W3">
        <v>5.33152952935943E-2</v>
      </c>
      <c r="X3">
        <v>7.1921159120435896E-2</v>
      </c>
      <c r="Y3">
        <v>0.122391588299241</v>
      </c>
      <c r="Z3">
        <v>0.171931761613942</v>
      </c>
      <c r="AA3">
        <v>0</v>
      </c>
      <c r="AB3">
        <v>4.6671104556549402E-2</v>
      </c>
      <c r="AC3">
        <v>1.10814356598922</v>
      </c>
      <c r="AD3">
        <v>1.10220636809979</v>
      </c>
    </row>
    <row r="4" spans="2:30" x14ac:dyDescent="0.25">
      <c r="B4" t="s">
        <v>73</v>
      </c>
      <c r="C4">
        <v>3061</v>
      </c>
      <c r="D4">
        <v>0.37227642709868902</v>
      </c>
      <c r="E4">
        <v>13.7357045806203</v>
      </c>
      <c r="F4">
        <v>0</v>
      </c>
      <c r="G4">
        <v>0</v>
      </c>
      <c r="H4">
        <v>21.148270915795301</v>
      </c>
      <c r="I4">
        <v>0</v>
      </c>
      <c r="J4">
        <v>293.03950505687999</v>
      </c>
      <c r="K4">
        <v>1721.8110281824099</v>
      </c>
      <c r="L4">
        <v>4.2324414534055798E-4</v>
      </c>
      <c r="M4">
        <v>0.89477908099353198</v>
      </c>
      <c r="N4">
        <v>2553</v>
      </c>
      <c r="O4">
        <v>8288</v>
      </c>
      <c r="P4">
        <v>374</v>
      </c>
      <c r="Q4">
        <v>5632</v>
      </c>
      <c r="R4">
        <v>202</v>
      </c>
      <c r="S4">
        <v>2</v>
      </c>
      <c r="T4">
        <v>2</v>
      </c>
      <c r="U4">
        <v>0.37227642709868902</v>
      </c>
      <c r="V4">
        <v>3.5067253794323697E-2</v>
      </c>
      <c r="W4" s="16">
        <v>0</v>
      </c>
      <c r="X4" s="16">
        <v>0</v>
      </c>
      <c r="Y4">
        <v>0.119107061797759</v>
      </c>
      <c r="Z4">
        <v>0</v>
      </c>
      <c r="AA4">
        <v>5.8607901011375997E-4</v>
      </c>
      <c r="AB4">
        <v>3.4436220563648298E-3</v>
      </c>
      <c r="AC4">
        <v>0.53048044375725001</v>
      </c>
      <c r="AD4">
        <v>0.531034035138927</v>
      </c>
    </row>
    <row r="5" spans="2:30" x14ac:dyDescent="0.25">
      <c r="B5" t="s">
        <v>74</v>
      </c>
      <c r="C5">
        <v>4415</v>
      </c>
      <c r="D5">
        <v>0.46284543436584702</v>
      </c>
      <c r="E5">
        <v>3.7016821439729002</v>
      </c>
      <c r="F5">
        <v>0</v>
      </c>
      <c r="G5">
        <v>2.9852666973777402</v>
      </c>
      <c r="H5">
        <v>15.851315349869401</v>
      </c>
      <c r="I5">
        <v>0</v>
      </c>
      <c r="J5">
        <v>388.45093230680601</v>
      </c>
      <c r="K5">
        <v>0</v>
      </c>
      <c r="L5">
        <v>3.71591703463505E-4</v>
      </c>
      <c r="M5">
        <v>0.63270285916285496</v>
      </c>
      <c r="N5">
        <v>4346</v>
      </c>
      <c r="O5">
        <v>357</v>
      </c>
      <c r="P5">
        <v>17</v>
      </c>
      <c r="Q5">
        <v>14704</v>
      </c>
      <c r="R5">
        <v>57</v>
      </c>
      <c r="S5">
        <v>3</v>
      </c>
      <c r="T5">
        <v>14</v>
      </c>
      <c r="U5">
        <v>0.46284543436584702</v>
      </c>
      <c r="V5">
        <v>1.60875105977062E-2</v>
      </c>
      <c r="W5">
        <v>0</v>
      </c>
      <c r="X5" s="16">
        <v>5.0749533855421599E-5</v>
      </c>
      <c r="Y5">
        <v>0.233077740904481</v>
      </c>
      <c r="Z5">
        <v>0</v>
      </c>
      <c r="AA5">
        <v>1.16535279692041E-3</v>
      </c>
      <c r="AB5">
        <v>0</v>
      </c>
      <c r="AC5">
        <v>0.71322678819881002</v>
      </c>
      <c r="AD5">
        <v>0.71366531380418297</v>
      </c>
    </row>
    <row r="6" spans="2:30" x14ac:dyDescent="0.25">
      <c r="B6" t="s">
        <v>101</v>
      </c>
      <c r="C6">
        <v>3157</v>
      </c>
      <c r="D6">
        <v>0.36419991086166298</v>
      </c>
      <c r="E6">
        <v>0</v>
      </c>
      <c r="F6">
        <v>0</v>
      </c>
      <c r="G6">
        <v>700.10648975697097</v>
      </c>
      <c r="H6">
        <v>8.5137702779441593</v>
      </c>
      <c r="I6">
        <v>1033.91248677108</v>
      </c>
      <c r="J6">
        <v>0</v>
      </c>
      <c r="K6">
        <v>0</v>
      </c>
      <c r="L6">
        <v>0.32655030446973299</v>
      </c>
      <c r="M6">
        <v>-24655.329471374698</v>
      </c>
      <c r="N6">
        <v>11339</v>
      </c>
      <c r="O6">
        <v>35</v>
      </c>
      <c r="P6">
        <v>40</v>
      </c>
      <c r="Q6">
        <v>639</v>
      </c>
      <c r="R6">
        <v>7</v>
      </c>
      <c r="S6">
        <v>1</v>
      </c>
      <c r="T6">
        <v>0</v>
      </c>
      <c r="U6">
        <v>0.36419991086166298</v>
      </c>
      <c r="V6">
        <v>0</v>
      </c>
      <c r="W6">
        <v>0</v>
      </c>
      <c r="X6">
        <v>2.8004259590278802E-2</v>
      </c>
      <c r="Y6">
        <v>5.4402992076063202E-3</v>
      </c>
      <c r="Z6">
        <v>7.2373874073976101E-3</v>
      </c>
      <c r="AA6">
        <v>0</v>
      </c>
      <c r="AB6">
        <v>0</v>
      </c>
      <c r="AC6">
        <v>0.40488185706694602</v>
      </c>
      <c r="AD6">
        <v>0.40484177368161001</v>
      </c>
    </row>
    <row r="7" spans="2:30" x14ac:dyDescent="0.25">
      <c r="B7" t="s">
        <v>72</v>
      </c>
      <c r="C7">
        <v>5827</v>
      </c>
      <c r="D7">
        <v>0.36775084298899602</v>
      </c>
      <c r="E7">
        <v>1.16339798432997</v>
      </c>
      <c r="F7">
        <v>1.71937037166139</v>
      </c>
      <c r="G7">
        <v>139.11423784580899</v>
      </c>
      <c r="H7">
        <v>34.128455246075497</v>
      </c>
      <c r="I7">
        <v>0</v>
      </c>
      <c r="J7">
        <v>0</v>
      </c>
      <c r="K7">
        <v>0</v>
      </c>
      <c r="L7">
        <v>2.9357844333426401E-4</v>
      </c>
      <c r="M7">
        <v>0.78587523168286599</v>
      </c>
      <c r="N7">
        <v>21854</v>
      </c>
      <c r="O7">
        <v>13737</v>
      </c>
      <c r="P7">
        <v>0</v>
      </c>
      <c r="Q7">
        <v>4396</v>
      </c>
      <c r="R7">
        <v>672</v>
      </c>
      <c r="S7">
        <v>0</v>
      </c>
      <c r="T7">
        <v>5</v>
      </c>
      <c r="U7">
        <v>0.36775084298899602</v>
      </c>
      <c r="V7">
        <v>2.54248995495472E-2</v>
      </c>
      <c r="W7">
        <v>2.36189907955126E-2</v>
      </c>
      <c r="X7">
        <v>0</v>
      </c>
      <c r="Y7">
        <v>0.15002868926174801</v>
      </c>
      <c r="Z7">
        <v>0</v>
      </c>
      <c r="AA7">
        <v>0</v>
      </c>
      <c r="AB7">
        <v>0</v>
      </c>
      <c r="AC7">
        <v>0.56682342259580398</v>
      </c>
      <c r="AD7">
        <v>0.56721707527045995</v>
      </c>
    </row>
    <row r="8" spans="2:30" x14ac:dyDescent="0.25">
      <c r="B8" t="s">
        <v>75</v>
      </c>
      <c r="C8">
        <v>4592</v>
      </c>
      <c r="D8">
        <v>0.53322357506754603</v>
      </c>
      <c r="E8">
        <v>8.9282500874123496</v>
      </c>
      <c r="F8">
        <v>1985.3115683722499</v>
      </c>
      <c r="G8">
        <v>0</v>
      </c>
      <c r="H8">
        <v>0</v>
      </c>
      <c r="I8">
        <v>0</v>
      </c>
      <c r="J8">
        <v>0</v>
      </c>
      <c r="K8">
        <v>0</v>
      </c>
      <c r="L8">
        <v>1.5137037000232799E-3</v>
      </c>
      <c r="M8">
        <v>0.26881272156974301</v>
      </c>
      <c r="N8">
        <v>8636</v>
      </c>
      <c r="O8">
        <v>47</v>
      </c>
      <c r="P8">
        <v>25</v>
      </c>
      <c r="Q8">
        <v>2370</v>
      </c>
      <c r="R8">
        <v>14</v>
      </c>
      <c r="S8">
        <v>0</v>
      </c>
      <c r="T8">
        <v>0</v>
      </c>
      <c r="U8">
        <v>0.53322357506754603</v>
      </c>
      <c r="V8">
        <v>7.7104367754893002E-2</v>
      </c>
      <c r="W8">
        <v>9.3309643713496093E-2</v>
      </c>
      <c r="X8">
        <v>0</v>
      </c>
      <c r="Y8">
        <v>0</v>
      </c>
      <c r="Z8">
        <v>0</v>
      </c>
      <c r="AA8">
        <v>0</v>
      </c>
      <c r="AB8">
        <v>0</v>
      </c>
      <c r="AC8">
        <v>0.703637586535935</v>
      </c>
      <c r="AD8">
        <v>0.70146272927622999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Sheet1</vt:lpstr>
      <vt:lpstr>Sheet3</vt:lpstr>
      <vt:lpstr>Sheet2</vt:lpstr>
      <vt:lpstr>Backu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Ravindranath</dc:creator>
  <cp:lastModifiedBy>Chethan Ravindranath</cp:lastModifiedBy>
  <dcterms:created xsi:type="dcterms:W3CDTF">2020-11-24T07:08:21Z</dcterms:created>
  <dcterms:modified xsi:type="dcterms:W3CDTF">2020-11-30T13:53:31Z</dcterms:modified>
</cp:coreProperties>
</file>