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ngid112259\OneDrive - Etech Texas\Desktop\Raj\"/>
    </mc:Choice>
  </mc:AlternateContent>
  <xr:revisionPtr revIDLastSave="0" documentId="13_ncr:1_{CF20CC70-0359-41FF-8D39-DB7C229B159D}" xr6:coauthVersionLast="47" xr6:coauthVersionMax="47" xr10:uidLastSave="{00000000-0000-0000-0000-000000000000}"/>
  <bookViews>
    <workbookView xWindow="-108" yWindow="-108" windowWidth="23256" windowHeight="12576" xr2:uid="{18271EC8-7D8A-4669-9A8B-FE833AB77367}"/>
  </bookViews>
  <sheets>
    <sheet name="methods" sheetId="1" r:id="rId1"/>
    <sheet name="Practics" sheetId="3" state="hidden" r:id="rId2"/>
    <sheet name="siz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E8" i="1" a="1"/>
  <c r="E8" i="1" s="1"/>
  <c r="D8" i="1" a="1"/>
  <c r="D8" i="1" s="1"/>
  <c r="I4" i="1"/>
  <c r="C9" i="1"/>
  <c r="C10" i="1"/>
  <c r="C11" i="1"/>
  <c r="C12" i="1"/>
  <c r="N5" i="1"/>
  <c r="N4" i="1"/>
  <c r="G4" i="1"/>
  <c r="G5" i="1"/>
  <c r="G6" i="1"/>
  <c r="G7" i="1"/>
  <c r="G3" i="1"/>
  <c r="F4" i="1"/>
  <c r="F7" i="1"/>
  <c r="F6" i="1"/>
  <c r="F5" i="1"/>
  <c r="F3" i="1"/>
  <c r="C12" i="3"/>
  <c r="C11" i="3"/>
  <c r="C10" i="3"/>
  <c r="C9" i="3"/>
  <c r="C8" i="3"/>
  <c r="G16" i="3"/>
  <c r="G15" i="3"/>
  <c r="F3" i="3"/>
  <c r="G4" i="3"/>
  <c r="G5" i="3"/>
  <c r="G6" i="3"/>
  <c r="G7" i="3"/>
  <c r="G3" i="3"/>
  <c r="F7" i="3"/>
  <c r="F6" i="3"/>
  <c r="F5" i="3"/>
  <c r="F4" i="3"/>
  <c r="I4" i="3"/>
  <c r="I6" i="3" s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Rajkumar Jangid</author>
    <author>tc={8B63E293-7E6C-4269-8ADC-282B8D98692A}</author>
  </authors>
  <commentList>
    <comment ref="D2" authorId="0" shapeId="0" xr:uid="{919E29D2-506F-4AE7-8388-BB46298FB2BD}">
      <text>
        <r>
          <rPr>
            <b/>
            <sz val="9"/>
            <color indexed="81"/>
            <rFont val="Tahoma"/>
            <family val="2"/>
          </rPr>
          <t>Rajkumar Jangid:</t>
        </r>
        <r>
          <rPr>
            <sz val="9"/>
            <color indexed="81"/>
            <rFont val="Tahoma"/>
            <family val="2"/>
          </rPr>
          <t xml:space="preserve">
For Tread Method, we ca n use =TREND() function
</t>
        </r>
      </text>
    </comment>
    <comment ref="E2" authorId="0" shapeId="0" xr:uid="{7F8E78C0-8105-4925-89BC-D62917920420}">
      <text>
        <r>
          <rPr>
            <b/>
            <sz val="9"/>
            <color indexed="81"/>
            <rFont val="Tahoma"/>
            <family val="2"/>
          </rPr>
          <t>Rajkumar Jangid:</t>
        </r>
        <r>
          <rPr>
            <sz val="9"/>
            <color indexed="81"/>
            <rFont val="Tahoma"/>
            <family val="2"/>
          </rPr>
          <t xml:space="preserve">
For Forecast method, there are so many function =FORCAST()</t>
        </r>
      </text>
    </comment>
    <comment ref="M4" authorId="0" shapeId="0" xr:uid="{9E03F96D-19DB-47C7-AF98-816AA3FB413E}">
      <text>
        <r>
          <rPr>
            <b/>
            <sz val="9"/>
            <color indexed="81"/>
            <rFont val="Tahoma"/>
            <family val="2"/>
          </rPr>
          <t>Rajkumar Jangid:</t>
        </r>
        <r>
          <rPr>
            <sz val="9"/>
            <color indexed="81"/>
            <rFont val="Tahoma"/>
            <family val="2"/>
          </rPr>
          <t xml:space="preserve">
use =SLOPE() function</t>
        </r>
      </text>
    </comment>
    <comment ref="M5" authorId="0" shapeId="0" xr:uid="{BC43E74F-E4D0-42E4-9C79-2F87D1AFF783}">
      <text>
        <r>
          <rPr>
            <b/>
            <sz val="9"/>
            <color indexed="81"/>
            <rFont val="Tahoma"/>
            <family val="2"/>
          </rPr>
          <t>Rajkumar Jangid:</t>
        </r>
        <r>
          <rPr>
            <sz val="9"/>
            <color indexed="81"/>
            <rFont val="Tahoma"/>
            <family val="2"/>
          </rPr>
          <t xml:space="preserve">
use =INTERCEPT() funtion</t>
        </r>
      </text>
    </comment>
    <comment ref="C8" authorId="1" shapeId="0" xr:uid="{8B63E293-7E6C-4269-8ADC-282B8D9869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Forecast Volume for next week(by using eq. y = mx + c)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<sst xmlns="http://schemas.openxmlformats.org/spreadsheetml/2006/main" count="33" uniqueCount="21">
  <si>
    <t>Week</t>
  </si>
  <si>
    <t>Volume Received</t>
  </si>
  <si>
    <t>Forecast Method1</t>
  </si>
  <si>
    <t>Trend Method</t>
  </si>
  <si>
    <t>Slope/Intercept Method</t>
  </si>
  <si>
    <t>Processing Time</t>
  </si>
  <si>
    <t>ManPower Required</t>
  </si>
  <si>
    <t>key-     Alt + H + O + I</t>
  </si>
  <si>
    <t>Workforce Calculation</t>
  </si>
  <si>
    <t>SLA</t>
  </si>
  <si>
    <t>Hours in 5 days in a week</t>
  </si>
  <si>
    <t>Number of Weeks in a year</t>
  </si>
  <si>
    <t>Total hours in year</t>
  </si>
  <si>
    <t>Slope</t>
  </si>
  <si>
    <t>Intersept</t>
  </si>
  <si>
    <t>Forecast Method 1</t>
  </si>
  <si>
    <t>Intercept</t>
  </si>
  <si>
    <t>m</t>
  </si>
  <si>
    <t>c</t>
  </si>
  <si>
    <t>y = mx + c</t>
  </si>
  <si>
    <t xml:space="preserve">Note:- Adjest all rows according to String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</si>
</sst>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3" borderId="0" xfId="0" applyFill="1"/>
    <xf numFmtId="0" fontId="2" fillId="4" borderId="0" xfId="0" applyFont="1" applyFill="1"/>
    <xf numFmtId="0" fontId="4" fillId="4" borderId="0" xfId="0" applyFont="1" applyFill="1"/>
    <xf numFmtId="0" fontId="3" fillId="2" borderId="2" xfId="0" applyFont="1" applyFill="1" applyBorder="1" applyAlignment="1">
      <alignment horizontal="center"/>
    </xf>
    <xf numFmtId="21" fontId="0" fillId="0" borderId="0" xfId="0" applyNumberFormat="1"/>
    <xf numFmtId="0" fontId="0" fillId="6" borderId="0" xfId="0" applyFill="1" applyAlignment="1">
      <alignment horizontal="center"/>
    </xf>
    <xf numFmtId="2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7" borderId="0" xfId="0" applyFill="1"/>
    <xf numFmtId="164" fontId="0" fillId="7" borderId="0" xfId="0" applyNumberFormat="1" applyFill="1"/>
    <xf numFmtId="0" fontId="0" fillId="8" borderId="2" xfId="0" applyFill="1" applyBorder="1"/>
    <xf numFmtId="1" fontId="0" fillId="0" borderId="0" xfId="0" applyNumberFormat="1"/>
    <xf numFmtId="1" fontId="0" fillId="8" borderId="2" xfId="0" applyNumberFormat="1" applyFill="1" applyBorder="1"/>
    <xf numFmtId="164" fontId="0" fillId="0" borderId="0" xfId="0" applyNumberFormat="1"/>
    <xf numFmtId="0" fontId="0" fillId="4" borderId="0" xfId="0" applyFill="1"/>
    <xf numFmtId="0" fontId="5" fillId="4" borderId="0" xfId="0" applyFont="1" applyFill="1"/>
    <xf numFmtId="0" fontId="3" fillId="2" borderId="3" xfId="0" applyFont="1" applyFill="1" applyBorder="1" applyAlignment="1">
      <alignment horizontal="center"/>
    </xf>
    <xf numFmtId="1" fontId="0" fillId="9" borderId="2" xfId="0" applyNumberForma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methods!$B$2</c:f>
              <c:strCache>
                <c:ptCount val="1"/>
                <c:pt idx="0">
                  <c:v>Volume Received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36614173228348"/>
                  <c:y val="-0.383657553990096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methods!$A$3:$A$7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methods!$B$3:$B$7</c:f>
              <c:numCache>
                <c:formatCode>General</c:formatCode>
                <c:ptCount val="5"/>
                <c:pt idx="0">
                  <c:v>119344</c:v>
                </c:pt>
                <c:pt idx="1">
                  <c:v>147958</c:v>
                </c:pt>
                <c:pt idx="2">
                  <c:v>201079</c:v>
                </c:pt>
                <c:pt idx="3">
                  <c:v>131401</c:v>
                </c:pt>
                <c:pt idx="4">
                  <c:v>122259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DE-41DB-B94D-9A85BF47C0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312496"/>
        <c:axId val="1176312976"/>
      </c:scatterChart>
      <c:valAx>
        <c:axId val="117631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312976"/>
        <c:crosses val="autoZero"/>
        <c:crossBetween val="midCat"/>
      </c:valAx>
      <c:valAx>
        <c:axId val="11763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31249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Actural</a:t>
            </a:r>
            <a:r>
              <a:rPr lang="en-US" baseline="0"/>
              <a:t> Vs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methods!$A$2</c:f>
              <c:strCache>
                <c:ptCount val="1"/>
                <c:pt idx="0">
                  <c:v>Week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methods!$A$3:$A$12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34-4E91-BDF6-5EA39846B648}"/>
            </c:ext>
          </c:extLst>
        </c:ser>
        <c:ser>
          <c:idx val="1"/>
          <c:order val="1"/>
          <c:tx>
            <c:strRef>
              <c:f>methods!$B$2</c:f>
              <c:strCache>
                <c:ptCount val="1"/>
                <c:pt idx="0">
                  <c:v>Volume Received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methods!$B$3:$B$12</c:f>
              <c:numCache>
                <c:formatCode>General</c:formatCode>
                <c:ptCount val="10"/>
                <c:pt idx="0">
                  <c:v>119344</c:v>
                </c:pt>
                <c:pt idx="1">
                  <c:v>147958</c:v>
                </c:pt>
                <c:pt idx="2">
                  <c:v>201079</c:v>
                </c:pt>
                <c:pt idx="3">
                  <c:v>131401</c:v>
                </c:pt>
                <c:pt idx="4">
                  <c:v>122259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4-4E91-BDF6-5EA39846B648}"/>
            </c:ext>
          </c:extLst>
        </c:ser>
        <c:ser>
          <c:idx val="2"/>
          <c:order val="2"/>
          <c:tx>
            <c:strRef>
              <c:f>methods!$C$2</c:f>
              <c:strCache>
                <c:ptCount val="1"/>
                <c:pt idx="0">
                  <c:v>Slope/Intercept Method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methods!$C$3:$C$12</c:f>
              <c:numCache>
                <c:formatCode>General</c:formatCode>
                <c:ptCount val="10"/>
                <c:pt idx="5" formatCode="0">
                  <c:v>141190.1</c:v>
                </c:pt>
                <c:pt idx="6" formatCode="0">
                  <c:v>140117.40000000002</c:v>
                </c:pt>
                <c:pt idx="7" formatCode="0">
                  <c:v>139044.70000000001</c:v>
                </c:pt>
                <c:pt idx="8" formatCode="0">
                  <c:v>137972.00000000003</c:v>
                </c:pt>
                <c:pt idx="9" formatCode="0">
                  <c:v>136899.30000000002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34-4E91-BDF6-5EA39846B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701168"/>
        <c:axId val="1138706448"/>
      </c:lineChart>
      <c:catAx>
        <c:axId val="113870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06448"/>
        <c:crosses val="autoZero"/>
        <c:auto val="1"/>
        <c:lblAlgn val="ctr"/>
        <c:lblOffset val="100"/>
        <c:noMultiLvlLbl val="0"/>
      </c:catAx>
      <c:valAx>
        <c:axId val="113870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70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Practics!$B$2</c:f>
              <c:strCache>
                <c:ptCount val="1"/>
                <c:pt idx="0">
                  <c:v>Volume Received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029744053651146"/>
                  <c:y val="-0.393770321179041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Practics!$A$3:$A$7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Practics!$B$3:$B$7</c:f>
              <c:numCache>
                <c:formatCode>General</c:formatCode>
                <c:ptCount val="5"/>
                <c:pt idx="0">
                  <c:v>119344</c:v>
                </c:pt>
                <c:pt idx="1">
                  <c:v>147958</c:v>
                </c:pt>
                <c:pt idx="2">
                  <c:v>201079</c:v>
                </c:pt>
                <c:pt idx="3">
                  <c:v>131401</c:v>
                </c:pt>
                <c:pt idx="4">
                  <c:v>122259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8E-466B-9FA6-3C654387C3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885760"/>
        <c:axId val="863888640"/>
      </c:scatterChart>
      <c:valAx>
        <c:axId val="86388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88640"/>
        <c:crosses val="autoZero"/>
        <c:crossBetween val="midCat"/>
      </c:valAx>
      <c:valAx>
        <c:axId val="86388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8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Practics!$A$2</c:f>
              <c:strCache>
                <c:ptCount val="1"/>
                <c:pt idx="0">
                  <c:v>Week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Practics!$A$3:$A$12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4-400F-8300-87049243160D}"/>
            </c:ext>
          </c:extLst>
        </c:ser>
        <c:ser>
          <c:idx val="1"/>
          <c:order val="1"/>
          <c:tx>
            <c:strRef>
              <c:f>Practics!$B$2</c:f>
              <c:strCache>
                <c:ptCount val="1"/>
                <c:pt idx="0">
                  <c:v>Volume Received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Practics!$B$3:$B$12</c:f>
              <c:numCache>
                <c:formatCode>General</c:formatCode>
                <c:ptCount val="10"/>
                <c:pt idx="0">
                  <c:v>119344</c:v>
                </c:pt>
                <c:pt idx="1">
                  <c:v>147958</c:v>
                </c:pt>
                <c:pt idx="2">
                  <c:v>201079</c:v>
                </c:pt>
                <c:pt idx="3">
                  <c:v>131401</c:v>
                </c:pt>
                <c:pt idx="4">
                  <c:v>122259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4-400F-8300-87049243160D}"/>
            </c:ext>
          </c:extLst>
        </c:ser>
        <c:ser>
          <c:idx val="2"/>
          <c:order val="2"/>
          <c:tx>
            <c:strRef>
              <c:f>Practics!$C$2</c:f>
              <c:strCache>
                <c:ptCount val="1"/>
                <c:pt idx="0">
                  <c:v>Forecast Method1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Practics!$C$3:$C$12</c:f>
              <c:numCache>
                <c:formatCode>General</c:formatCode>
                <c:ptCount val="10"/>
                <c:pt idx="5" formatCode="0">
                  <c:v>141190.1</c:v>
                </c:pt>
                <c:pt idx="6" formatCode="0">
                  <c:v>140117.40000000002</c:v>
                </c:pt>
                <c:pt idx="7" formatCode="0">
                  <c:v>139044.70000000001</c:v>
                </c:pt>
                <c:pt idx="8" formatCode="0">
                  <c:v>137972.00000000003</c:v>
                </c:pt>
                <c:pt idx="9" formatCode="0">
                  <c:v>136899.30000000002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A4-400F-8300-870492431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6313456"/>
        <c:axId val="1176313936"/>
      </c:lineChart>
      <c:catAx>
        <c:axId val="117631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313936"/>
        <c:crosses val="autoZero"/>
        <c:auto val="1"/>
        <c:lblAlgn val="ctr"/>
        <c:lblOffset val="100"/>
        <c:noMultiLvlLbl val="0"/>
      </c:catAx>
      <c:valAx>
        <c:axId val="11763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31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52294</xdr:colOff>
      <xdr:row>12</xdr:row>
      <xdr:rowOff>37353</xdr:rowOff>
    </xdr:from>
    <xdr:to>
      <xdr:col>4</xdr:col>
      <xdr:colOff>328706</xdr:colOff>
      <xdr:row>24</xdr:row>
      <xdr:rowOff>45570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B3658-7390-B8CD-F489-639BF34685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1083234</xdr:colOff>
      <xdr:row>12</xdr:row>
      <xdr:rowOff>29882</xdr:rowOff>
    </xdr:from>
    <xdr:to>
      <xdr:col>11</xdr:col>
      <xdr:colOff>283882</xdr:colOff>
      <xdr:row>24</xdr:row>
      <xdr:rowOff>74706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5B512-910D-59E5-EE80-9D50F6A223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7470</xdr:colOff>
      <xdr:row>8</xdr:row>
      <xdr:rowOff>97114</xdr:rowOff>
    </xdr:from>
    <xdr:to>
      <xdr:col>16</xdr:col>
      <xdr:colOff>448235</xdr:colOff>
      <xdr:row>23</xdr:row>
      <xdr:rowOff>156883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081DB-B250-7F04-2B09-9B6D3D05B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388470</xdr:colOff>
      <xdr:row>17</xdr:row>
      <xdr:rowOff>171077</xdr:rowOff>
    </xdr:from>
    <xdr:to>
      <xdr:col>6</xdr:col>
      <xdr:colOff>874059</xdr:colOff>
      <xdr:row>32</xdr:row>
      <xdr:rowOff>112806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CF23E4-0548-A6BF-270F-B5928A070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ajkumar Jangid" id="{8E95AAC4-ACF2-4847-867A-BCF031304902}" userId="S::rjangid112259@etechtexas.com::400c50b3-7917-4220-99f6-5ebaeac68d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3-04-23T18:19:57.40" personId="{8E95AAC4-ACF2-4847-867A-BCF031304902}" id="{8B63E293-7E6C-4269-8ADC-282B8D98692A}">
    <text xml:space="preserve">Forecast Volume for next week(by using eq. y = mx + c)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AF9E-5629-4EF5-8CB2-61C6EA8A389E}">
  <sheetPr>
    <tabColor rgb="FFFF0000"/>
  </sheetPr>
  <dimension ref="A1:NQ24"/>
  <sheetViews>
    <sheetView showGridLines="0" tabSelected="1" zoomScale="85" zoomScaleNormal="85" workbookViewId="0">
      <selection sqref="A1:G1"/>
    </sheetView>
  </sheetViews>
  <sheetFormatPr defaultRowHeight="14.4" x14ac:dyDescent="0.3"/>
  <cols>
    <col min="1" max="1" width="6.5546875" customWidth="1"/>
    <col min="2" max="2" width="17.33203125" customWidth="1"/>
    <col min="3" max="3" width="24.33203125" customWidth="1"/>
    <col min="4" max="4" width="17.33203125" customWidth="1"/>
    <col min="5" max="5" width="24.21875" customWidth="1"/>
    <col min="6" max="6" width="15.77734375" customWidth="1"/>
    <col min="7" max="7" width="19.44140625" customWidth="1"/>
    <col min="13" max="13" width="13.6640625" customWidth="1"/>
    <col min="14" max="14" width="10.44140625" customWidth="1"/>
  </cols>
  <sheetData>
    <row r="1" spans="1:381" s="1" customFormat="1" x14ac:dyDescent="0.3">
      <c r="A1" s="25" t="s">
        <v>8</v>
      </c>
      <c r="B1" s="25"/>
      <c r="C1" s="25"/>
      <c r="D1" s="25"/>
      <c r="E1" s="25"/>
      <c r="F1" s="25"/>
      <c r="G1" s="2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</row>
    <row r="2" spans="1:381" x14ac:dyDescent="0.3">
      <c r="A2" s="8" t="s">
        <v>0</v>
      </c>
      <c r="B2" s="8" t="s">
        <v>1</v>
      </c>
      <c r="C2" s="8" t="s">
        <v>4</v>
      </c>
      <c r="D2" s="8" t="s">
        <v>3</v>
      </c>
      <c r="E2" s="21" t="s">
        <v>15</v>
      </c>
      <c r="F2" s="8" t="s">
        <v>5</v>
      </c>
      <c r="G2" s="8" t="s">
        <v>6</v>
      </c>
    </row>
    <row r="3" spans="1:381" x14ac:dyDescent="0.3">
      <c r="A3" s="3">
        <v>1</v>
      </c>
      <c r="B3" s="3">
        <v>119344</v>
      </c>
      <c r="C3" s="4"/>
      <c r="D3" s="4"/>
      <c r="E3" s="4"/>
      <c r="F3" s="3">
        <f>B3/$J$10</f>
        <v>477376</v>
      </c>
      <c r="G3" s="12">
        <f>F3/$I$6</f>
        <v>229.50769230769231</v>
      </c>
      <c r="M3" s="19"/>
      <c r="N3" s="19"/>
    </row>
    <row r="4" spans="1:381" ht="18" x14ac:dyDescent="0.35">
      <c r="A4" s="3">
        <v>2</v>
      </c>
      <c r="B4" s="3">
        <v>147958</v>
      </c>
      <c r="C4" s="4"/>
      <c r="D4" s="4"/>
      <c r="E4" s="4"/>
      <c r="F4" s="12">
        <f>B4/$J$10</f>
        <v>591832</v>
      </c>
      <c r="G4" s="12">
        <f t="shared" ref="G4:G7" si="0">F4/$I$6</f>
        <v>284.53461538461539</v>
      </c>
      <c r="I4" s="10">
        <f>8*5</f>
        <v>40</v>
      </c>
      <c r="J4" t="s">
        <v>10</v>
      </c>
      <c r="M4" s="20" t="s">
        <v>13</v>
      </c>
      <c r="N4" s="19">
        <f>SLOPE(B3:B7,A3:A7)</f>
        <v>-1072.7</v>
      </c>
      <c r="O4" s="23" t="s">
        <v>17</v>
      </c>
    </row>
    <row r="5" spans="1:381" ht="18" x14ac:dyDescent="0.35">
      <c r="A5" s="3">
        <v>3</v>
      </c>
      <c r="B5" s="3">
        <v>201079</v>
      </c>
      <c r="C5" s="4"/>
      <c r="D5" s="4"/>
      <c r="E5" s="4"/>
      <c r="F5" s="12">
        <f>B5/$J$10</f>
        <v>804316</v>
      </c>
      <c r="G5" s="12">
        <f t="shared" si="0"/>
        <v>386.69038461538463</v>
      </c>
      <c r="I5" s="10">
        <v>52</v>
      </c>
      <c r="J5" t="s">
        <v>11</v>
      </c>
      <c r="M5" s="20" t="s">
        <v>16</v>
      </c>
      <c r="N5" s="19">
        <f>INTERCEPT(B3:B7,A3:A7)</f>
        <v>147626.30000000002</v>
      </c>
      <c r="O5" s="23" t="s">
        <v>18</v>
      </c>
    </row>
    <row r="6" spans="1:381" x14ac:dyDescent="0.3">
      <c r="A6" s="3">
        <v>4</v>
      </c>
      <c r="B6" s="3">
        <v>131401</v>
      </c>
      <c r="C6" s="4"/>
      <c r="D6" s="4"/>
      <c r="E6" s="4"/>
      <c r="F6" s="12">
        <f>B6/$J$10</f>
        <v>525604</v>
      </c>
      <c r="G6" s="12">
        <f t="shared" si="0"/>
        <v>252.69423076923076</v>
      </c>
      <c r="I6" s="10">
        <f>I4*I5</f>
        <v>2080</v>
      </c>
      <c r="J6" t="s">
        <v>12</v>
      </c>
      <c r="M6" s="19"/>
      <c r="N6" s="19"/>
    </row>
    <row r="7" spans="1:381" ht="15" thickBot="1" x14ac:dyDescent="0.35">
      <c r="A7" s="3">
        <v>5</v>
      </c>
      <c r="B7" s="3">
        <v>122259</v>
      </c>
      <c r="C7" s="4"/>
      <c r="D7" s="4"/>
      <c r="E7" s="4"/>
      <c r="F7" s="12">
        <f>B7/$J$10</f>
        <v>489036</v>
      </c>
      <c r="G7" s="12">
        <f t="shared" si="0"/>
        <v>235.11346153846154</v>
      </c>
    </row>
    <row r="8" spans="1:381" ht="16.2" thickBot="1" x14ac:dyDescent="0.35">
      <c r="A8" s="3">
        <v>6</v>
      </c>
      <c r="B8" s="3"/>
      <c r="C8" s="22">
        <f>$N$4*A8+$N$5</f>
        <v>141190.1</v>
      </c>
      <c r="D8" s="22" cm="1">
        <f t="array" ref="D8:D12">TREND(B3:B7,A3:A7,A8:A12)</f>
        <v>141190.10000000003</v>
      </c>
      <c r="E8" s="22" cm="1">
        <f t="array" ref="E8:E12">_xlfn.FORECAST.LINEAR(A3:A7,B3:B7,A8:A12)</f>
        <v>151917.1</v>
      </c>
      <c r="F8" s="3"/>
      <c r="G8" s="12"/>
      <c r="M8" s="24" t="s">
        <v>19</v>
      </c>
    </row>
    <row r="9" spans="1:381" x14ac:dyDescent="0.3">
      <c r="A9" s="3">
        <v>7</v>
      </c>
      <c r="B9" s="3"/>
      <c r="C9" s="22">
        <f t="shared" ref="C9:C12" si="1">$N$4*A9+$N$5</f>
        <v>140117.40000000002</v>
      </c>
      <c r="D9" s="22">
        <v>140117.40000000002</v>
      </c>
      <c r="E9" s="22">
        <v>150844.40000000002</v>
      </c>
      <c r="F9" s="3"/>
      <c r="G9" s="12"/>
    </row>
    <row r="10" spans="1:381" x14ac:dyDescent="0.3">
      <c r="A10" s="3">
        <v>8</v>
      </c>
      <c r="B10" s="3"/>
      <c r="C10" s="22">
        <f t="shared" si="1"/>
        <v>139044.70000000001</v>
      </c>
      <c r="D10" s="22">
        <v>139044.70000000001</v>
      </c>
      <c r="E10" s="22">
        <v>149771.70000000001</v>
      </c>
      <c r="F10" s="3"/>
      <c r="G10" s="12"/>
      <c r="I10" t="s">
        <v>9</v>
      </c>
      <c r="J10" s="18">
        <v>0.25</v>
      </c>
    </row>
    <row r="11" spans="1:381" x14ac:dyDescent="0.3">
      <c r="A11" s="3">
        <v>9</v>
      </c>
      <c r="B11" s="3"/>
      <c r="C11" s="22">
        <f t="shared" si="1"/>
        <v>137972.00000000003</v>
      </c>
      <c r="D11" s="22">
        <v>137972.00000000003</v>
      </c>
      <c r="E11" s="22">
        <v>148699.00000000003</v>
      </c>
      <c r="F11" s="3"/>
      <c r="G11" s="12"/>
    </row>
    <row r="12" spans="1:381" x14ac:dyDescent="0.3">
      <c r="A12" s="3">
        <v>10</v>
      </c>
      <c r="B12" s="3"/>
      <c r="C12" s="22">
        <f t="shared" si="1"/>
        <v>136899.30000000002</v>
      </c>
      <c r="D12" s="22">
        <v>136899.30000000002</v>
      </c>
      <c r="E12" s="22">
        <v>147626.30000000002</v>
      </c>
      <c r="F12" s="3"/>
      <c r="G12" s="12"/>
    </row>
    <row r="14" spans="1:381" x14ac:dyDescent="0.3">
      <c r="C14" s="9"/>
    </row>
    <row r="15" spans="1:381" x14ac:dyDescent="0.3">
      <c r="B15" s="2"/>
      <c r="C15" s="11"/>
    </row>
    <row r="16" spans="1:381" x14ac:dyDescent="0.3">
      <c r="C16" s="11"/>
      <c r="F16" s="9"/>
    </row>
    <row r="17" spans="3:3" x14ac:dyDescent="0.3">
      <c r="C17" s="11"/>
    </row>
    <row r="18" spans="3:3" x14ac:dyDescent="0.3">
      <c r="C18" s="11"/>
    </row>
    <row r="19" spans="3:3" x14ac:dyDescent="0.3">
      <c r="C19" s="11"/>
    </row>
    <row r="20" spans="3:3" x14ac:dyDescent="0.3">
      <c r="C20" s="11"/>
    </row>
    <row r="21" spans="3:3" x14ac:dyDescent="0.3">
      <c r="C21" s="11"/>
    </row>
    <row r="22" spans="3:3" x14ac:dyDescent="0.3">
      <c r="C22" s="11"/>
    </row>
    <row r="23" spans="3:3" x14ac:dyDescent="0.3">
      <c r="C23" s="11"/>
    </row>
    <row r="24" spans="3:3" x14ac:dyDescent="0.3">
      <c r="C24" s="11"/>
    </row>
  </sheetData>
  <mergeCells count="1">
    <mergeCell ref="A1:G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0226-50E7-4F03-904A-3508B5FD74F4}">
  <dimension ref="A1:L20"/>
  <sheetViews>
    <sheetView zoomScale="85" zoomScaleNormal="85" workbookViewId="0">
      <selection activeCell="Q21" sqref="Q21"/>
    </sheetView>
  </sheetViews>
  <sheetFormatPr defaultRowHeight="14.4" x14ac:dyDescent="0.3"/>
  <cols>
    <col min="1" max="1" width="16" customWidth="1"/>
    <col min="2" max="2" width="24.109375" customWidth="1"/>
    <col min="3" max="3" width="19.6640625" customWidth="1"/>
    <col min="4" max="4" width="18.88671875" customWidth="1"/>
    <col min="5" max="5" width="25.109375" customWidth="1"/>
    <col min="6" max="6" width="18.33203125" customWidth="1"/>
    <col min="7" max="7" width="23.77734375" customWidth="1"/>
  </cols>
  <sheetData>
    <row r="1" spans="1:12" x14ac:dyDescent="0.3">
      <c r="A1" s="25" t="s">
        <v>8</v>
      </c>
      <c r="B1" s="25"/>
      <c r="C1" s="25"/>
      <c r="D1" s="25"/>
      <c r="E1" s="25"/>
      <c r="F1" s="25"/>
      <c r="G1" s="25"/>
      <c r="H1" s="5"/>
      <c r="I1" s="5"/>
      <c r="J1" s="5"/>
      <c r="K1" s="5"/>
      <c r="L1" s="5"/>
    </row>
    <row r="2" spans="1:12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12" x14ac:dyDescent="0.3">
      <c r="A3" s="3">
        <v>1</v>
      </c>
      <c r="B3" s="3">
        <v>119344</v>
      </c>
      <c r="C3" s="4"/>
      <c r="D3" s="4"/>
      <c r="E3" s="4"/>
      <c r="F3" s="12">
        <f>B$3/$B$16</f>
        <v>477376</v>
      </c>
      <c r="G3" s="12">
        <f>F3/$I$6</f>
        <v>229.50769230769231</v>
      </c>
    </row>
    <row r="4" spans="1:12" x14ac:dyDescent="0.3">
      <c r="A4" s="3">
        <v>2</v>
      </c>
      <c r="B4" s="3">
        <v>147958</v>
      </c>
      <c r="C4" s="4"/>
      <c r="D4" s="4"/>
      <c r="E4" s="4"/>
      <c r="F4" s="12">
        <f>B4/B16</f>
        <v>591832</v>
      </c>
      <c r="G4" s="12">
        <f t="shared" ref="G4:G7" si="0">F4/$I$6</f>
        <v>284.53461538461539</v>
      </c>
      <c r="I4" s="10">
        <f>8*5</f>
        <v>40</v>
      </c>
      <c r="J4" t="s">
        <v>10</v>
      </c>
    </row>
    <row r="5" spans="1:12" x14ac:dyDescent="0.3">
      <c r="A5" s="3">
        <v>3</v>
      </c>
      <c r="B5" s="3">
        <v>201079</v>
      </c>
      <c r="C5" s="4"/>
      <c r="D5" s="4"/>
      <c r="E5" s="4"/>
      <c r="F5" s="12">
        <f>B5/B16</f>
        <v>804316</v>
      </c>
      <c r="G5" s="12">
        <f t="shared" si="0"/>
        <v>386.69038461538463</v>
      </c>
      <c r="I5" s="10">
        <v>52</v>
      </c>
      <c r="J5" t="s">
        <v>11</v>
      </c>
    </row>
    <row r="6" spans="1:12" x14ac:dyDescent="0.3">
      <c r="A6" s="3">
        <v>4</v>
      </c>
      <c r="B6" s="3">
        <v>131401</v>
      </c>
      <c r="C6" s="4"/>
      <c r="D6" s="4"/>
      <c r="E6" s="4"/>
      <c r="F6" s="12">
        <f>B6/B16</f>
        <v>525604</v>
      </c>
      <c r="G6" s="12">
        <f t="shared" si="0"/>
        <v>252.69423076923076</v>
      </c>
      <c r="I6" s="10">
        <f>I4*I5</f>
        <v>2080</v>
      </c>
      <c r="J6" t="s">
        <v>12</v>
      </c>
    </row>
    <row r="7" spans="1:12" x14ac:dyDescent="0.3">
      <c r="A7" s="3">
        <v>5</v>
      </c>
      <c r="B7" s="3">
        <v>122259</v>
      </c>
      <c r="C7" s="4"/>
      <c r="D7" s="4"/>
      <c r="E7" s="4"/>
      <c r="F7" s="12">
        <f>B7/B16</f>
        <v>489036</v>
      </c>
      <c r="G7" s="12">
        <f t="shared" si="0"/>
        <v>235.11346153846154</v>
      </c>
    </row>
    <row r="8" spans="1:12" x14ac:dyDescent="0.3">
      <c r="A8" s="3">
        <v>6</v>
      </c>
      <c r="B8" s="3"/>
      <c r="C8" s="17">
        <f>G15*A8+G16</f>
        <v>141190.1</v>
      </c>
      <c r="D8" s="15"/>
      <c r="E8" s="15"/>
      <c r="F8" s="12"/>
      <c r="G8" s="12"/>
    </row>
    <row r="9" spans="1:12" x14ac:dyDescent="0.3">
      <c r="A9" s="3">
        <v>7</v>
      </c>
      <c r="B9" s="3"/>
      <c r="C9" s="17">
        <f>G15*A9+G16</f>
        <v>140117.40000000002</v>
      </c>
      <c r="D9" s="15"/>
      <c r="E9" s="15"/>
      <c r="F9" s="12"/>
      <c r="G9" s="12"/>
    </row>
    <row r="10" spans="1:12" x14ac:dyDescent="0.3">
      <c r="A10" s="3">
        <v>8</v>
      </c>
      <c r="B10" s="3"/>
      <c r="C10" s="17">
        <f>G15*A10+G16</f>
        <v>139044.70000000001</v>
      </c>
      <c r="D10" s="15"/>
      <c r="E10" s="15"/>
      <c r="F10" s="12"/>
      <c r="G10" s="12"/>
    </row>
    <row r="11" spans="1:12" x14ac:dyDescent="0.3">
      <c r="A11" s="3">
        <v>9</v>
      </c>
      <c r="B11" s="3"/>
      <c r="C11" s="17">
        <f>G15*A11+G16</f>
        <v>137972.00000000003</v>
      </c>
      <c r="D11" s="15"/>
      <c r="E11" s="15"/>
      <c r="F11" s="12"/>
      <c r="G11" s="12"/>
    </row>
    <row r="12" spans="1:12" x14ac:dyDescent="0.3">
      <c r="A12" s="3">
        <v>10</v>
      </c>
      <c r="B12" s="3"/>
      <c r="C12" s="17">
        <f>G15*A12+G16</f>
        <v>136899.30000000002</v>
      </c>
      <c r="D12" s="15"/>
      <c r="E12" s="15"/>
      <c r="F12" s="12"/>
      <c r="G12" s="12"/>
    </row>
    <row r="15" spans="1:12" x14ac:dyDescent="0.3">
      <c r="B15" s="13"/>
      <c r="C15" s="13"/>
      <c r="F15" t="s">
        <v>13</v>
      </c>
      <c r="G15">
        <f>SLOPE(B3:B7,A3:A7)</f>
        <v>-1072.7</v>
      </c>
    </row>
    <row r="16" spans="1:12" x14ac:dyDescent="0.3">
      <c r="A16" t="s">
        <v>9</v>
      </c>
      <c r="B16" s="14">
        <v>0.25</v>
      </c>
      <c r="C16" s="13"/>
      <c r="D16">
        <v>6</v>
      </c>
      <c r="F16" t="s">
        <v>14</v>
      </c>
      <c r="G16" s="16">
        <f>INTERCEPT(B3:B7,A3:A7)</f>
        <v>147626.30000000002</v>
      </c>
    </row>
    <row r="17" spans="2:3" x14ac:dyDescent="0.3">
      <c r="B17" s="13"/>
      <c r="C17" s="13"/>
    </row>
    <row r="18" spans="2:3" x14ac:dyDescent="0.3">
      <c r="B18" s="13"/>
      <c r="C18" s="13"/>
    </row>
    <row r="19" spans="2:3" x14ac:dyDescent="0.3">
      <c r="B19" s="13"/>
      <c r="C19" s="13"/>
    </row>
    <row r="20" spans="2:3" x14ac:dyDescent="0.3">
      <c r="B20" s="13"/>
      <c r="C20" s="13"/>
    </row>
  </sheetData>
  <mergeCells count="1"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10A7-F8A8-4E89-9A31-79FDB204632D}">
  <dimension ref="A1:J5"/>
  <sheetViews>
    <sheetView showGridLines="0" workbookViewId="0">
      <selection activeCell="B3" sqref="B3"/>
    </sheetView>
  </sheetViews>
  <sheetFormatPr defaultRowHeight="14.4" x14ac:dyDescent="0.3"/>
  <sheetData>
    <row r="1" spans="1:10" x14ac:dyDescent="0.3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 ht="25.8" x14ac:dyDescent="0.5">
      <c r="A2" s="6"/>
      <c r="B2" s="7" t="s">
        <v>20</v>
      </c>
      <c r="C2" s="7"/>
      <c r="D2" s="7"/>
      <c r="E2" s="7"/>
      <c r="F2" s="7"/>
      <c r="G2" s="7"/>
      <c r="H2" s="6"/>
      <c r="I2" s="6"/>
      <c r="J2" s="6"/>
    </row>
    <row r="3" spans="1:10" ht="25.8" x14ac:dyDescent="0.5">
      <c r="A3" s="6"/>
      <c r="B3" s="7" t="s">
        <v>7</v>
      </c>
      <c r="C3" s="7"/>
      <c r="D3" s="7"/>
      <c r="E3" s="7"/>
      <c r="F3" s="7"/>
      <c r="G3" s="7"/>
      <c r="H3" s="6"/>
      <c r="I3" s="6"/>
      <c r="J3" s="6"/>
    </row>
    <row r="4" spans="1:10" x14ac:dyDescent="0.3">
      <c r="A4" s="6"/>
      <c r="B4" s="6"/>
      <c r="C4" s="6"/>
      <c r="D4" s="6"/>
      <c r="E4" s="6"/>
      <c r="F4" s="6"/>
      <c r="G4" s="6"/>
      <c r="H4" s="6"/>
      <c r="I4" s="6"/>
      <c r="J4" s="6"/>
    </row>
    <row r="5" spans="1:10" x14ac:dyDescent="0.3">
      <c r="A5" s="6"/>
      <c r="B5" s="6"/>
      <c r="C5" s="6"/>
      <c r="D5" s="6"/>
      <c r="E5" s="6"/>
      <c r="F5" s="6"/>
      <c r="G5" s="6"/>
      <c r="H5" s="6"/>
      <c r="I5" s="6"/>
      <c r="J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Practics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Jangid</dc:creator>
  <cp:lastModifiedBy>Rajkumar Jangid</cp:lastModifiedBy>
  <dcterms:created xsi:type="dcterms:W3CDTF">2023-03-25T17:11:17Z</dcterms:created>
  <dcterms:modified xsi:type="dcterms:W3CDTF">2023-11-03T14:56:56Z</dcterms:modified>
</cp:coreProperties>
</file>