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\Desktop\Masai\"/>
    </mc:Choice>
  </mc:AlternateContent>
  <xr:revisionPtr revIDLastSave="0" documentId="13_ncr:1_{D37E099E-1AD0-4A65-98F0-122D53FC7A6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1" sheetId="1" r:id="rId1"/>
    <sheet name="Q2" sheetId="2" r:id="rId2"/>
    <sheet name="Q3" sheetId="3" r:id="rId3"/>
    <sheet name="Q4-9" sheetId="4" r:id="rId4"/>
    <sheet name="Q10-15" sheetId="5" r:id="rId5"/>
    <sheet name="Q16-20" sheetId="6" r:id="rId6"/>
  </sheets>
  <definedNames>
    <definedName name="_xlnm._FilterDatabase" localSheetId="0" hidden="1">'Q1'!$A$2:$C$16</definedName>
    <definedName name="_xlnm._FilterDatabase" localSheetId="3" hidden="1">'Q4-9'!$A$1:$G$57</definedName>
  </definedNames>
  <calcPr calcId="181029"/>
  <pivotCaches>
    <pivotCache cacheId="0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3" i="6"/>
  <c r="I5" i="5"/>
  <c r="I4" i="5"/>
  <c r="I6" i="5"/>
  <c r="I7" i="5"/>
  <c r="I8" i="5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  <c r="C5" i="1"/>
  <c r="C6" i="1"/>
  <c r="C7" i="1"/>
  <c r="C9" i="1"/>
  <c r="C11" i="1"/>
  <c r="C13" i="1"/>
  <c r="C14" i="1"/>
  <c r="C16" i="1"/>
  <c r="C3" i="1"/>
</calcChain>
</file>

<file path=xl/sharedStrings.xml><?xml version="1.0" encoding="utf-8"?>
<sst xmlns="http://schemas.openxmlformats.org/spreadsheetml/2006/main" count="512" uniqueCount="167">
  <si>
    <t>Name of employee</t>
  </si>
  <si>
    <t>Extra sales</t>
  </si>
  <si>
    <t>Bonus</t>
  </si>
  <si>
    <t>Mark</t>
  </si>
  <si>
    <t>William</t>
  </si>
  <si>
    <t>Nancy</t>
  </si>
  <si>
    <t>Oscar</t>
  </si>
  <si>
    <t>Rohan</t>
  </si>
  <si>
    <t>Sunil</t>
  </si>
  <si>
    <t>Shekhar</t>
  </si>
  <si>
    <t>Suman</t>
  </si>
  <si>
    <t>Sweta</t>
  </si>
  <si>
    <t>Jon</t>
  </si>
  <si>
    <t>Jenny</t>
  </si>
  <si>
    <t>Deepu</t>
  </si>
  <si>
    <t>Ajay</t>
  </si>
  <si>
    <t>Ishant</t>
  </si>
  <si>
    <t>Q1  In above table we have employees name and some of them have made extra sales  . In the bonus column you have to give 25 % bonus of extra sales to those employees who have made extra sales and put "No Bonus" for those who have not made extra sales.</t>
  </si>
  <si>
    <t>Unit price</t>
  </si>
  <si>
    <t>Result</t>
  </si>
  <si>
    <t>Q2 Convert the unit price to the nearest 0.99 value like for 74.69 it should be 74.99 , for 15.28 should be 14.99</t>
  </si>
  <si>
    <t>Name of Student</t>
  </si>
  <si>
    <t>Marks in Statistics</t>
  </si>
  <si>
    <t>Total Marks</t>
  </si>
  <si>
    <t>% Marks</t>
  </si>
  <si>
    <t>Amy</t>
  </si>
  <si>
    <t>Wilson</t>
  </si>
  <si>
    <t>Sabrina</t>
  </si>
  <si>
    <t>Tom</t>
  </si>
  <si>
    <t>Jane</t>
  </si>
  <si>
    <t>Herry</t>
  </si>
  <si>
    <t>Nicolson</t>
  </si>
  <si>
    <t>#REF</t>
  </si>
  <si>
    <t>Saira</t>
  </si>
  <si>
    <t>#DIV</t>
  </si>
  <si>
    <t>Mahira</t>
  </si>
  <si>
    <t>Raj</t>
  </si>
  <si>
    <t>Manu</t>
  </si>
  <si>
    <t>Janvi</t>
  </si>
  <si>
    <t>Q3 Find the percentage marks of the student and if total marks is not available just say "Invalid Data"</t>
  </si>
  <si>
    <t>City</t>
  </si>
  <si>
    <t>Gender</t>
  </si>
  <si>
    <t>Product line</t>
  </si>
  <si>
    <t>Quantity</t>
  </si>
  <si>
    <t>Month</t>
  </si>
  <si>
    <t>Payment</t>
  </si>
  <si>
    <t>Yangon</t>
  </si>
  <si>
    <t>Female</t>
  </si>
  <si>
    <t>Health and beauty</t>
  </si>
  <si>
    <t>January</t>
  </si>
  <si>
    <t>Ewallet</t>
  </si>
  <si>
    <t>Naypyitaw</t>
  </si>
  <si>
    <t>Electronic accessories</t>
  </si>
  <si>
    <t>March</t>
  </si>
  <si>
    <t>Cash</t>
  </si>
  <si>
    <t xml:space="preserve">Q4. How many payment modes are there for January Month </t>
  </si>
  <si>
    <t>Male</t>
  </si>
  <si>
    <t>Home and lifestyle</t>
  </si>
  <si>
    <t>Credit card</t>
  </si>
  <si>
    <t>Q5 What is total revenue made by credit card for Yangon city by Male in month of march</t>
  </si>
  <si>
    <t>Q6 What is the total quantity  of Health and beauty purched by female customer in Janauary  month</t>
  </si>
  <si>
    <t>Sports and travel</t>
  </si>
  <si>
    <t>February</t>
  </si>
  <si>
    <t>Q7 What is total number of quantity purched by cash in March month</t>
  </si>
  <si>
    <t>Q8 How many payment methods has been used for food and beverages</t>
  </si>
  <si>
    <t>Q9 How much revenue is made using Ewallet and Credit card</t>
  </si>
  <si>
    <t>Mandalay</t>
  </si>
  <si>
    <t>Food and beverages</t>
  </si>
  <si>
    <t>Fashion accessories</t>
  </si>
  <si>
    <t>Solve the following questions and fill appropriate answer on mentioned cell</t>
  </si>
  <si>
    <t>Sl.No.</t>
  </si>
  <si>
    <t>Date of Joining</t>
  </si>
  <si>
    <t>Students</t>
  </si>
  <si>
    <t>ID</t>
  </si>
  <si>
    <t>Place</t>
  </si>
  <si>
    <t>Marks</t>
  </si>
  <si>
    <t>Answer</t>
  </si>
  <si>
    <t>ma_0341</t>
  </si>
  <si>
    <t>Bangalore</t>
  </si>
  <si>
    <t xml:space="preserve"> Count total number of students from Bangalore</t>
  </si>
  <si>
    <t>Ajey</t>
  </si>
  <si>
    <t>ma_0342</t>
  </si>
  <si>
    <t>Mumbai</t>
  </si>
  <si>
    <t xml:space="preserve"> Count the number of students who scored more than Mithun</t>
  </si>
  <si>
    <t>Dinesh Kumar</t>
  </si>
  <si>
    <t>ma_0343</t>
  </si>
  <si>
    <t>Pune</t>
  </si>
  <si>
    <t>What is the % of students failed in the test(Marks less than 45=Fail)</t>
  </si>
  <si>
    <t>Saurabh kumar Rai</t>
  </si>
  <si>
    <t>ma_0344</t>
  </si>
  <si>
    <t>Find number of students who has "Kumar" in their name</t>
  </si>
  <si>
    <t>Mithun</t>
  </si>
  <si>
    <t>ma_0345</t>
  </si>
  <si>
    <t>Hyderbad</t>
  </si>
  <si>
    <t>Total number of names that ends with letter "i"</t>
  </si>
  <si>
    <t>Vaishali</t>
  </si>
  <si>
    <t>ma_0346</t>
  </si>
  <si>
    <t>Count number of students whose marks has not been uploaded</t>
  </si>
  <si>
    <t>Divya</t>
  </si>
  <si>
    <t>ma_0347</t>
  </si>
  <si>
    <t>Kolkatta</t>
  </si>
  <si>
    <t>Srilaxmi</t>
  </si>
  <si>
    <t>ma_0348</t>
  </si>
  <si>
    <t>Delhi</t>
  </si>
  <si>
    <t>Jyothi</t>
  </si>
  <si>
    <t>ma_0349</t>
  </si>
  <si>
    <t>Manoj Kumar</t>
  </si>
  <si>
    <t>ma_0350</t>
  </si>
  <si>
    <t>Gurgoan</t>
  </si>
  <si>
    <t>Rajath</t>
  </si>
  <si>
    <t>ma_0351</t>
  </si>
  <si>
    <t>Jaipur</t>
  </si>
  <si>
    <t>Avinash</t>
  </si>
  <si>
    <t>ma_0352</t>
  </si>
  <si>
    <t>Sujan</t>
  </si>
  <si>
    <t>ma_0353</t>
  </si>
  <si>
    <t>Patna</t>
  </si>
  <si>
    <t>Ravi Kumar</t>
  </si>
  <si>
    <t>ma_0354</t>
  </si>
  <si>
    <t>Jammu</t>
  </si>
  <si>
    <t>Vani</t>
  </si>
  <si>
    <t>ma_0355</t>
  </si>
  <si>
    <t>Manoj M</t>
  </si>
  <si>
    <t>ma_0356</t>
  </si>
  <si>
    <t>Meghalaya</t>
  </si>
  <si>
    <t>Abhishek</t>
  </si>
  <si>
    <t>ma_0357</t>
  </si>
  <si>
    <t>Kocchi</t>
  </si>
  <si>
    <t>Aishwarya</t>
  </si>
  <si>
    <t>ma_0358</t>
  </si>
  <si>
    <t>Chennai</t>
  </si>
  <si>
    <t>Jayashri</t>
  </si>
  <si>
    <t>ma_0359</t>
  </si>
  <si>
    <t>Panji</t>
  </si>
  <si>
    <t>Radhika</t>
  </si>
  <si>
    <t>ma_0360</t>
  </si>
  <si>
    <t>Mangalore</t>
  </si>
  <si>
    <t>Suraj Kumar Singh</t>
  </si>
  <si>
    <t>ma_0361</t>
  </si>
  <si>
    <t>Manikanta</t>
  </si>
  <si>
    <t>ma_0362</t>
  </si>
  <si>
    <t>Yashwant</t>
  </si>
  <si>
    <t>ma_0363</t>
  </si>
  <si>
    <t>Amar</t>
  </si>
  <si>
    <t>ma_0364</t>
  </si>
  <si>
    <t>Akbar</t>
  </si>
  <si>
    <t>ma_0365</t>
  </si>
  <si>
    <t>Convert the Dates to this format  (ex: March 1,1997)</t>
  </si>
  <si>
    <t>Name</t>
  </si>
  <si>
    <t>Date of Birth</t>
  </si>
  <si>
    <t>Weight</t>
  </si>
  <si>
    <t>Formated DOB</t>
  </si>
  <si>
    <t>Day of Birth</t>
  </si>
  <si>
    <t>Month of Birth</t>
  </si>
  <si>
    <t>Q4 write sentence here</t>
  </si>
  <si>
    <t xml:space="preserve">Total Months </t>
  </si>
  <si>
    <t>Total Days</t>
  </si>
  <si>
    <t>Convert the weight into fractions (ex:50.5 = 50 1/2)</t>
  </si>
  <si>
    <t xml:space="preserve"> Find day and month of birth from Date Of Birth (ex:03-03-1997 on Monday, March)</t>
  </si>
  <si>
    <t>Print "Name" born on "yyyy-mm-dd"(ex: Manoj born on 1997-March-10)</t>
  </si>
  <si>
    <t>Find Total Month and Days from DOB to present Day</t>
  </si>
  <si>
    <t>No Bonus</t>
  </si>
  <si>
    <t>Count of Payment</t>
  </si>
  <si>
    <t>Row Labels</t>
  </si>
  <si>
    <t>Grand Total</t>
  </si>
  <si>
    <t>Sum of Unit 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</si>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</sst>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70" formatCode="mmmm"/>
    <numFmt numFmtId="171" formatCode="dddd"/>
    <numFmt numFmtId="172" formatCode="mmmm\ dd\,yyyy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DD7EE"/>
        <bgColor rgb="FFBDD7EE"/>
      </patternFill>
    </fill>
    <fill>
      <patternFill patternType="solid">
        <fgColor rgb="FFF4B083"/>
        <bgColor rgb="FFF4B083"/>
      </patternFill>
    </fill>
    <fill>
      <patternFill patternType="solid">
        <fgColor rgb="FFF7CBAC"/>
        <bgColor rgb="FFF7CBAC"/>
      </patternFill>
    </fill>
    <fill>
      <patternFill patternType="solid">
        <fgColor rgb="FF9CC3E5"/>
        <bgColor rgb="FF9CC3E5"/>
      </patternFill>
    </fill>
    <fill>
      <patternFill patternType="solid">
        <fgColor rgb="FFFFD966"/>
        <bgColor rgb="FFFFD96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3" fillId="2" borderId="1" xfId="0" applyFont="1" applyFill="1" applyBorder="1" applyAlignment="1"/>
    <xf numFmtId="0" fontId="2" fillId="2" borderId="0" xfId="0" applyFont="1" applyFill="1" applyAlignment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0" xfId="0" applyFont="1" applyFill="1" applyAlignment="1"/>
    <xf numFmtId="0" fontId="2" fillId="3" borderId="0" xfId="0" applyFont="1" applyFill="1" applyAlignment="1"/>
    <xf numFmtId="0" fontId="2" fillId="0" borderId="0" xfId="0" applyFont="1"/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5" fillId="8" borderId="1" xfId="0" applyFont="1" applyFill="1" applyBorder="1"/>
    <xf numFmtId="0" fontId="2" fillId="8" borderId="1" xfId="0" applyFont="1" applyFill="1" applyBorder="1"/>
    <xf numFmtId="0" fontId="2" fillId="0" borderId="1" xfId="0" applyFont="1" applyBorder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/>
    </xf>
    <xf numFmtId="0" fontId="4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10" fontId="2" fillId="6" borderId="1" xfId="0" applyNumberFormat="1" applyFont="1" applyFill="1" applyBorder="1"/>
    <xf numFmtId="12" fontId="2" fillId="0" borderId="1" xfId="0" applyNumberFormat="1" applyFont="1" applyBorder="1"/>
    <xf numFmtId="12" fontId="2" fillId="8" borderId="1" xfId="0" applyNumberFormat="1" applyFont="1" applyFill="1" applyBorder="1" applyAlignment="1"/>
    <xf numFmtId="12" fontId="2" fillId="0" borderId="1" xfId="0" applyNumberFormat="1" applyFont="1" applyBorder="1" applyAlignment="1"/>
    <xf numFmtId="12" fontId="2" fillId="0" borderId="0" xfId="0" applyNumberFormat="1" applyFont="1"/>
    <xf numFmtId="12" fontId="0" fillId="0" borderId="0" xfId="0" applyNumberFormat="1" applyFont="1" applyAlignment="1"/>
    <xf numFmtId="170" fontId="2" fillId="0" borderId="1" xfId="0" applyNumberFormat="1" applyFont="1" applyBorder="1"/>
    <xf numFmtId="170" fontId="2" fillId="8" borderId="1" xfId="0" applyNumberFormat="1" applyFont="1" applyFill="1" applyBorder="1"/>
    <xf numFmtId="170" fontId="2" fillId="0" borderId="1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0" xfId="0" applyNumberFormat="1" applyFont="1" applyAlignment="1"/>
    <xf numFmtId="171" fontId="2" fillId="0" borderId="1" xfId="0" applyNumberFormat="1" applyFont="1" applyBorder="1" applyAlignment="1">
      <alignment horizontal="center"/>
    </xf>
    <xf numFmtId="172" fontId="2" fillId="0" borderId="1" xfId="0" applyNumberFormat="1" applyFont="1" applyBorder="1"/>
    <xf numFmtId="172" fontId="2" fillId="8" borderId="1" xfId="0" applyNumberFormat="1" applyFont="1" applyFill="1" applyBorder="1"/>
    <xf numFmtId="172" fontId="2" fillId="0" borderId="1" xfId="0" applyNumberFormat="1" applyFont="1" applyBorder="1" applyAlignment="1">
      <alignment horizontal="center"/>
    </xf>
    <xf numFmtId="172" fontId="2" fillId="0" borderId="0" xfId="0" applyNumberFormat="1" applyFont="1"/>
    <xf numFmtId="172" fontId="0" fillId="0" borderId="0" xfId="0" applyNumberFormat="1" applyFont="1" applyAlignment="1"/>
    <xf numFmtId="14" fontId="2" fillId="0" borderId="1" xfId="0" applyNumberFormat="1" applyFont="1" applyBorder="1"/>
    <xf numFmtId="14" fontId="2" fillId="8" borderId="1" xfId="0" applyNumberFormat="1" applyFont="1" applyFill="1" applyBorder="1"/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 applyFont="1" applyAlignme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" refreshedDate="44801.941226388888" createdVersion="8" refreshedVersion="8" minRefreshableVersion="3" recordCount="56" xr:uid="{6CD855EA-9741-4737-85F4-DED9A95BD5C9}">
  <cacheSource type="worksheet">
    <worksheetSource ref="A1:G57" sheet="Q4-9"/>
  </cacheSource>
  <cacheFields count="7">
    <cacheField name="City" numFmtId="0">
      <sharedItems count="3">
        <s v="Yangon"/>
        <s v="Naypyitaw"/>
        <s v="Mandalay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4.48" maxValue="99.42"/>
    </cacheField>
    <cacheField name="Quantity" numFmtId="0">
      <sharedItems containsSemiMixedTypes="0" containsString="0" containsNumber="1" containsInteger="1" minValue="1" maxValue="10"/>
    </cacheField>
    <cacheField name="Month" numFmtId="0">
      <sharedItems count="3">
        <s v="January"/>
        <s v="March"/>
        <s v="February"/>
      </sharedItems>
    </cacheField>
    <cacheField name="Payment" numFmtId="0">
      <sharedItems count="3">
        <s v="Ewallet"/>
        <s v="Cash"/>
        <s v="Credit card"/>
      </sharedItems>
    </cacheField>
  </cacheFields>
  <extLst>
    <ext xmlns:x14="http://schemas.microsoft.com/office/spreadsheetml/2009/9/main" uri="{725AE2AE-9491-48be-B2B4-4EB974FC3084}">
      <x14:pivotCacheDefinition pivotCacheId="89389134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" refreshedDate="44804.000420370372" createdVersion="8" refreshedVersion="8" minRefreshableVersion="3" recordCount="25" xr:uid="{97C98406-AE72-4AEF-AF03-4C6496004E53}">
  <cacheSource type="worksheet">
    <worksheetSource ref="M1:R26" sheet="Q10-15"/>
  </cacheSource>
  <cacheFields count="6">
    <cacheField name="Sl.No." numFmtId="0">
      <sharedItems containsSemiMixedTypes="0" containsString="0" containsNumber="1" containsInteger="1" minValue="1" maxValue="25"/>
    </cacheField>
    <cacheField name="Date of Joining" numFmtId="164">
      <sharedItems containsSemiMixedTypes="0" containsNonDate="0" containsDate="1" containsString="0" minDate="2022-03-01T00:00:00" maxDate="2022-03-26T00:00:00"/>
    </cacheField>
    <cacheField name="Students" numFmtId="0">
      <sharedItems/>
    </cacheField>
    <cacheField name="ID" numFmtId="0">
      <sharedItems/>
    </cacheField>
    <cacheField name="Place" numFmtId="0">
      <sharedItems/>
    </cacheField>
    <cacheField name="Marks" numFmtId="0">
      <sharedItems containsString="0" containsBlank="1" containsNumber="1" containsInteger="1" minValue="14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n v="74.69"/>
    <n v="7"/>
    <x v="0"/>
    <x v="0"/>
  </r>
  <r>
    <x v="1"/>
    <x v="0"/>
    <x v="1"/>
    <n v="15.28"/>
    <n v="5"/>
    <x v="1"/>
    <x v="1"/>
  </r>
  <r>
    <x v="0"/>
    <x v="1"/>
    <x v="2"/>
    <n v="46.33"/>
    <n v="7"/>
    <x v="1"/>
    <x v="2"/>
  </r>
  <r>
    <x v="0"/>
    <x v="1"/>
    <x v="0"/>
    <n v="58.22"/>
    <n v="8"/>
    <x v="0"/>
    <x v="0"/>
  </r>
  <r>
    <x v="0"/>
    <x v="1"/>
    <x v="3"/>
    <n v="86.31"/>
    <n v="7"/>
    <x v="2"/>
    <x v="0"/>
  </r>
  <r>
    <x v="1"/>
    <x v="1"/>
    <x v="1"/>
    <n v="85.39"/>
    <n v="7"/>
    <x v="1"/>
    <x v="0"/>
  </r>
  <r>
    <x v="0"/>
    <x v="0"/>
    <x v="1"/>
    <n v="68.84"/>
    <n v="6"/>
    <x v="2"/>
    <x v="0"/>
  </r>
  <r>
    <x v="1"/>
    <x v="0"/>
    <x v="2"/>
    <n v="73.56"/>
    <n v="10"/>
    <x v="2"/>
    <x v="0"/>
  </r>
  <r>
    <x v="0"/>
    <x v="0"/>
    <x v="0"/>
    <n v="36.26"/>
    <n v="2"/>
    <x v="0"/>
    <x v="2"/>
  </r>
  <r>
    <x v="2"/>
    <x v="0"/>
    <x v="4"/>
    <n v="54.84"/>
    <n v="3"/>
    <x v="2"/>
    <x v="2"/>
  </r>
  <r>
    <x v="2"/>
    <x v="0"/>
    <x v="5"/>
    <n v="14.48"/>
    <n v="4"/>
    <x v="2"/>
    <x v="0"/>
  </r>
  <r>
    <x v="2"/>
    <x v="1"/>
    <x v="1"/>
    <n v="25.51"/>
    <n v="4"/>
    <x v="1"/>
    <x v="1"/>
  </r>
  <r>
    <x v="0"/>
    <x v="0"/>
    <x v="1"/>
    <n v="46.95"/>
    <n v="5"/>
    <x v="2"/>
    <x v="0"/>
  </r>
  <r>
    <x v="0"/>
    <x v="1"/>
    <x v="4"/>
    <n v="43.19"/>
    <n v="10"/>
    <x v="2"/>
    <x v="0"/>
  </r>
  <r>
    <x v="0"/>
    <x v="0"/>
    <x v="0"/>
    <n v="71.38"/>
    <n v="10"/>
    <x v="1"/>
    <x v="1"/>
  </r>
  <r>
    <x v="2"/>
    <x v="0"/>
    <x v="3"/>
    <n v="93.72"/>
    <n v="6"/>
    <x v="0"/>
    <x v="1"/>
  </r>
  <r>
    <x v="0"/>
    <x v="0"/>
    <x v="0"/>
    <n v="68.930000000000007"/>
    <n v="7"/>
    <x v="1"/>
    <x v="2"/>
  </r>
  <r>
    <x v="0"/>
    <x v="1"/>
    <x v="3"/>
    <n v="72.61"/>
    <n v="6"/>
    <x v="0"/>
    <x v="2"/>
  </r>
  <r>
    <x v="0"/>
    <x v="1"/>
    <x v="4"/>
    <n v="54.67"/>
    <n v="3"/>
    <x v="0"/>
    <x v="2"/>
  </r>
  <r>
    <x v="2"/>
    <x v="0"/>
    <x v="2"/>
    <n v="40.299999999999997"/>
    <n v="2"/>
    <x v="1"/>
    <x v="0"/>
  </r>
  <r>
    <x v="1"/>
    <x v="1"/>
    <x v="1"/>
    <n v="86.04"/>
    <n v="5"/>
    <x v="2"/>
    <x v="0"/>
  </r>
  <r>
    <x v="2"/>
    <x v="1"/>
    <x v="0"/>
    <n v="87.98"/>
    <n v="3"/>
    <x v="1"/>
    <x v="0"/>
  </r>
  <r>
    <x v="2"/>
    <x v="1"/>
    <x v="2"/>
    <n v="33.200000000000003"/>
    <n v="2"/>
    <x v="1"/>
    <x v="2"/>
  </r>
  <r>
    <x v="0"/>
    <x v="1"/>
    <x v="1"/>
    <n v="34.56"/>
    <n v="5"/>
    <x v="2"/>
    <x v="0"/>
  </r>
  <r>
    <x v="0"/>
    <x v="1"/>
    <x v="3"/>
    <n v="88.63"/>
    <n v="3"/>
    <x v="1"/>
    <x v="0"/>
  </r>
  <r>
    <x v="0"/>
    <x v="0"/>
    <x v="2"/>
    <n v="52.59"/>
    <n v="8"/>
    <x v="1"/>
    <x v="2"/>
  </r>
  <r>
    <x v="2"/>
    <x v="1"/>
    <x v="5"/>
    <n v="33.520000000000003"/>
    <n v="1"/>
    <x v="2"/>
    <x v="1"/>
  </r>
  <r>
    <x v="0"/>
    <x v="0"/>
    <x v="5"/>
    <n v="87.67"/>
    <n v="2"/>
    <x v="1"/>
    <x v="2"/>
  </r>
  <r>
    <x v="2"/>
    <x v="0"/>
    <x v="4"/>
    <n v="88.36"/>
    <n v="5"/>
    <x v="0"/>
    <x v="1"/>
  </r>
  <r>
    <x v="0"/>
    <x v="1"/>
    <x v="0"/>
    <n v="24.89"/>
    <n v="9"/>
    <x v="1"/>
    <x v="1"/>
  </r>
  <r>
    <x v="2"/>
    <x v="1"/>
    <x v="5"/>
    <n v="94.13"/>
    <n v="5"/>
    <x v="2"/>
    <x v="2"/>
  </r>
  <r>
    <x v="2"/>
    <x v="1"/>
    <x v="3"/>
    <n v="78.069999999999993"/>
    <n v="9"/>
    <x v="0"/>
    <x v="1"/>
  </r>
  <r>
    <x v="2"/>
    <x v="1"/>
    <x v="3"/>
    <n v="83.78"/>
    <n v="8"/>
    <x v="0"/>
    <x v="1"/>
  </r>
  <r>
    <x v="0"/>
    <x v="1"/>
    <x v="0"/>
    <n v="96.58"/>
    <n v="2"/>
    <x v="1"/>
    <x v="2"/>
  </r>
  <r>
    <x v="1"/>
    <x v="0"/>
    <x v="4"/>
    <n v="99.42"/>
    <n v="4"/>
    <x v="2"/>
    <x v="0"/>
  </r>
  <r>
    <x v="1"/>
    <x v="0"/>
    <x v="3"/>
    <n v="68.12"/>
    <n v="1"/>
    <x v="0"/>
    <x v="0"/>
  </r>
  <r>
    <x v="0"/>
    <x v="1"/>
    <x v="3"/>
    <n v="62.62"/>
    <n v="5"/>
    <x v="1"/>
    <x v="0"/>
  </r>
  <r>
    <x v="0"/>
    <x v="0"/>
    <x v="1"/>
    <n v="60.88"/>
    <n v="9"/>
    <x v="0"/>
    <x v="0"/>
  </r>
  <r>
    <x v="1"/>
    <x v="0"/>
    <x v="0"/>
    <n v="54.92"/>
    <n v="8"/>
    <x v="1"/>
    <x v="0"/>
  </r>
  <r>
    <x v="2"/>
    <x v="1"/>
    <x v="2"/>
    <n v="30.12"/>
    <n v="8"/>
    <x v="1"/>
    <x v="1"/>
  </r>
  <r>
    <x v="2"/>
    <x v="0"/>
    <x v="2"/>
    <n v="86.72"/>
    <n v="1"/>
    <x v="0"/>
    <x v="0"/>
  </r>
  <r>
    <x v="1"/>
    <x v="1"/>
    <x v="2"/>
    <n v="56.11"/>
    <n v="2"/>
    <x v="2"/>
    <x v="1"/>
  </r>
  <r>
    <x v="2"/>
    <x v="0"/>
    <x v="3"/>
    <n v="69.12"/>
    <n v="6"/>
    <x v="2"/>
    <x v="1"/>
  </r>
  <r>
    <x v="1"/>
    <x v="0"/>
    <x v="4"/>
    <n v="98.7"/>
    <n v="8"/>
    <x v="1"/>
    <x v="1"/>
  </r>
  <r>
    <x v="1"/>
    <x v="1"/>
    <x v="0"/>
    <n v="15.37"/>
    <n v="2"/>
    <x v="1"/>
    <x v="1"/>
  </r>
  <r>
    <x v="2"/>
    <x v="0"/>
    <x v="1"/>
    <n v="93.96"/>
    <n v="4"/>
    <x v="1"/>
    <x v="1"/>
  </r>
  <r>
    <x v="2"/>
    <x v="1"/>
    <x v="0"/>
    <n v="56.69"/>
    <n v="9"/>
    <x v="2"/>
    <x v="2"/>
  </r>
  <r>
    <x v="2"/>
    <x v="0"/>
    <x v="4"/>
    <n v="20.010000000000002"/>
    <n v="9"/>
    <x v="2"/>
    <x v="0"/>
  </r>
  <r>
    <x v="2"/>
    <x v="1"/>
    <x v="1"/>
    <n v="18.93"/>
    <n v="6"/>
    <x v="2"/>
    <x v="2"/>
  </r>
  <r>
    <x v="1"/>
    <x v="0"/>
    <x v="5"/>
    <n v="82.63"/>
    <n v="10"/>
    <x v="1"/>
    <x v="0"/>
  </r>
  <r>
    <x v="1"/>
    <x v="1"/>
    <x v="4"/>
    <n v="91.4"/>
    <n v="7"/>
    <x v="2"/>
    <x v="1"/>
  </r>
  <r>
    <x v="0"/>
    <x v="0"/>
    <x v="4"/>
    <n v="44.59"/>
    <n v="5"/>
    <x v="2"/>
    <x v="1"/>
  </r>
  <r>
    <x v="2"/>
    <x v="0"/>
    <x v="5"/>
    <n v="17.87"/>
    <n v="4"/>
    <x v="1"/>
    <x v="0"/>
  </r>
  <r>
    <x v="1"/>
    <x v="1"/>
    <x v="5"/>
    <n v="15.43"/>
    <n v="1"/>
    <x v="0"/>
    <x v="2"/>
  </r>
  <r>
    <x v="2"/>
    <x v="1"/>
    <x v="2"/>
    <n v="16.16"/>
    <n v="2"/>
    <x v="1"/>
    <x v="0"/>
  </r>
  <r>
    <x v="1"/>
    <x v="0"/>
    <x v="1"/>
    <n v="85.98"/>
    <n v="8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d v="2022-03-01T00:00:00"/>
    <s v="Suman"/>
    <s v="ma_0341"/>
    <s v="Bangalore"/>
    <n v="45"/>
  </r>
  <r>
    <n v="2"/>
    <d v="2022-03-05T00:00:00"/>
    <s v="Ajey"/>
    <s v="ma_0342"/>
    <s v="Mumbai"/>
    <n v="87"/>
  </r>
  <r>
    <n v="3"/>
    <d v="2022-03-06T00:00:00"/>
    <s v="Dinesh Kumar"/>
    <s v="ma_0343"/>
    <s v="Pune"/>
    <n v="96"/>
  </r>
  <r>
    <n v="4"/>
    <d v="2022-03-01T00:00:00"/>
    <s v="Saurabh kumar Rai"/>
    <s v="ma_0344"/>
    <s v="Bangalore"/>
    <n v="54"/>
  </r>
  <r>
    <n v="5"/>
    <d v="2022-03-07T00:00:00"/>
    <s v="Mithun"/>
    <s v="ma_0345"/>
    <s v="Hyderbad"/>
    <n v="36"/>
  </r>
  <r>
    <n v="6"/>
    <d v="2022-03-02T00:00:00"/>
    <s v="Vaishali"/>
    <s v="ma_0346"/>
    <s v="Hyderbad"/>
    <n v="21"/>
  </r>
  <r>
    <n v="7"/>
    <d v="2022-03-01T00:00:00"/>
    <s v="Divya"/>
    <s v="ma_0347"/>
    <s v="Kolkatta"/>
    <n v="56"/>
  </r>
  <r>
    <n v="8"/>
    <d v="2022-03-04T00:00:00"/>
    <s v="Srilaxmi"/>
    <s v="ma_0348"/>
    <s v="Delhi"/>
    <m/>
  </r>
  <r>
    <n v="9"/>
    <d v="2022-03-04T00:00:00"/>
    <s v="Jyothi"/>
    <s v="ma_0349"/>
    <s v="Bangalore"/>
    <n v="81"/>
  </r>
  <r>
    <n v="10"/>
    <d v="2022-03-03T00:00:00"/>
    <s v="Manoj Kumar"/>
    <s v="ma_0350"/>
    <s v="Gurgoan"/>
    <n v="16"/>
  </r>
  <r>
    <n v="11"/>
    <d v="2022-03-04T00:00:00"/>
    <s v="Rajath"/>
    <s v="ma_0351"/>
    <s v="Jaipur"/>
    <n v="92"/>
  </r>
  <r>
    <n v="12"/>
    <d v="2022-03-01T00:00:00"/>
    <s v="Avinash"/>
    <s v="ma_0352"/>
    <s v="Bangalore"/>
    <n v="47"/>
  </r>
  <r>
    <n v="13"/>
    <d v="2022-03-03T00:00:00"/>
    <s v="Sujan"/>
    <s v="ma_0353"/>
    <s v="Patna"/>
    <n v="46"/>
  </r>
  <r>
    <n v="14"/>
    <d v="2022-03-06T00:00:00"/>
    <s v="Ravi Kumar"/>
    <s v="ma_0354"/>
    <s v="Jammu"/>
    <n v="52"/>
  </r>
  <r>
    <n v="15"/>
    <d v="2022-03-04T00:00:00"/>
    <s v="Vani"/>
    <s v="ma_0355"/>
    <s v="Bangalore"/>
    <n v="89"/>
  </r>
  <r>
    <n v="16"/>
    <d v="2022-03-25T00:00:00"/>
    <s v="Manoj M"/>
    <s v="ma_0356"/>
    <s v="Meghalaya"/>
    <n v="97"/>
  </r>
  <r>
    <n v="17"/>
    <d v="2022-03-04T00:00:00"/>
    <s v="Abhishek"/>
    <s v="ma_0357"/>
    <s v="Kocchi"/>
    <m/>
  </r>
  <r>
    <n v="18"/>
    <d v="2022-03-02T00:00:00"/>
    <s v="Aishwarya"/>
    <s v="ma_0358"/>
    <s v="Chennai"/>
    <n v="68"/>
  </r>
  <r>
    <n v="19"/>
    <d v="2022-03-01T00:00:00"/>
    <s v="Jayashri"/>
    <s v="ma_0359"/>
    <s v="Panji"/>
    <n v="14"/>
  </r>
  <r>
    <n v="20"/>
    <d v="2022-03-02T00:00:00"/>
    <s v="Radhika"/>
    <s v="ma_0360"/>
    <s v="Mangalore"/>
    <n v="26"/>
  </r>
  <r>
    <n v="21"/>
    <d v="2022-03-04T00:00:00"/>
    <s v="Suraj Kumar Singh"/>
    <s v="ma_0361"/>
    <s v="Patna"/>
    <n v="39"/>
  </r>
  <r>
    <n v="22"/>
    <d v="2022-03-23T00:00:00"/>
    <s v="Manikanta"/>
    <s v="ma_0362"/>
    <s v="Mumbai"/>
    <m/>
  </r>
  <r>
    <n v="23"/>
    <d v="2022-03-24T00:00:00"/>
    <s v="Yashwant"/>
    <s v="ma_0363"/>
    <s v="Bangalore"/>
    <n v="89"/>
  </r>
  <r>
    <n v="24"/>
    <d v="2022-03-04T00:00:00"/>
    <s v="Amar"/>
    <s v="ma_0364"/>
    <s v="Chennai"/>
    <n v="63"/>
  </r>
  <r>
    <n v="25"/>
    <d v="2022-03-01T00:00:00"/>
    <s v="Akbar"/>
    <s v="ma_0365"/>
    <s v="Delhi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95AE3-526C-437F-A9C0-64E07DF3EFC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1:M15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Count of Pay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9C348-1E6D-4E40-A1D2-F79B1F89A5E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0:I24" firstHeaderRow="1" firstDataRow="1" firstDataCol="1" rowPageCount="1" colPageCount="1"/>
  <pivotFields count="7"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0B2F4-0C90-4794-8E77-6193EAE18F2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I17" firstHeaderRow="1" firstDataRow="1" firstDataCol="0" rowPageCount="3" colPageCount="1"/>
  <pivotFields count="7">
    <pivotField showAll="0"/>
    <pivotField axis="axisPage" showAll="0">
      <items count="3">
        <item x="0"/>
        <item x="1"/>
        <item t="default"/>
      </items>
    </pivotField>
    <pivotField axis="axisPage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axis="axisPage" showAll="0">
      <items count="4">
        <item x="0"/>
        <item x="2"/>
        <item x="1"/>
        <item t="default"/>
      </items>
    </pivotField>
    <pivotField showAll="0"/>
  </pivotFields>
  <rowItems count="1">
    <i/>
  </rowItems>
  <colItems count="1">
    <i/>
  </colItems>
  <pageFields count="3">
    <pageField fld="2" item="3" hier="-1"/>
    <pageField fld="5" item="0" hier="-1"/>
    <pageField fld="1" item="0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BB88-03B1-4C94-9C9A-10F3293E0E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H11" firstHeaderRow="1" firstDataRow="1" firstDataCol="0" rowPageCount="2" colPageCount="1"/>
  <pivotFields count="7">
    <pivotField axis="axisPage" showAll="0">
      <items count="4"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Items count="1">
    <i/>
  </colItems>
  <pageFields count="2">
    <pageField fld="0" item="2" hier="-1"/>
    <pageField fld="1" item="1" hier="-1"/>
  </pageFields>
  <dataFields count="1">
    <dataField name="Sum of Unit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6B905-9FFF-4FE0-844E-2DE560CB8DA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:O21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4">
        <item h="1" x="1"/>
        <item x="2"/>
        <item x="0"/>
        <item t="default"/>
      </items>
    </pivotField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Sum of Unit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16E28-1BD4-4982-86CA-DF37604BFBF3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0:L24" firstHeaderRow="1" firstDataRow="1" firstDataCol="1" rowPageCount="1" colPageCount="1"/>
  <pivotFields count="7">
    <pivotField showAll="0"/>
    <pivotField showAll="0"/>
    <pivotField axis="axisPage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2" hier="-1"/>
  </pageFields>
  <dataFields count="1">
    <dataField name="Count of Pay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0ADD4-290D-4615-8057-A083D04D46A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F31" firstHeaderRow="1" firstDataRow="1" firstDataCol="0"/>
  <pivotFields count="6">
    <pivotField showAll="0"/>
    <pivotField numFmtId="16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9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6.6640625" customWidth="1"/>
  </cols>
  <sheetData>
    <row r="2" spans="1:26" ht="15.75" customHeight="1" x14ac:dyDescent="0.3">
      <c r="A2" s="1" t="s">
        <v>0</v>
      </c>
      <c r="B2" s="2" t="s">
        <v>1</v>
      </c>
      <c r="C2" s="2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 t="s">
        <v>3</v>
      </c>
      <c r="B3" s="5">
        <v>250</v>
      </c>
      <c r="C3" s="4">
        <f>B3*25/100</f>
        <v>62.5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 t="s">
        <v>4</v>
      </c>
      <c r="B4" s="4"/>
      <c r="C4" s="31" t="s">
        <v>161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4" t="s">
        <v>5</v>
      </c>
      <c r="B5" s="5">
        <v>450</v>
      </c>
      <c r="C5" s="31">
        <f t="shared" ref="C5:C16" si="0">B5*25/100</f>
        <v>112.5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4" t="s">
        <v>6</v>
      </c>
      <c r="B6" s="5">
        <v>500</v>
      </c>
      <c r="C6" s="31">
        <f t="shared" si="0"/>
        <v>125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4" t="s">
        <v>7</v>
      </c>
      <c r="B7" s="5">
        <v>150</v>
      </c>
      <c r="C7" s="31">
        <f t="shared" si="0"/>
        <v>37.5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4" t="s">
        <v>8</v>
      </c>
      <c r="B8" s="4"/>
      <c r="C8" s="31" t="s">
        <v>161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4" t="s">
        <v>9</v>
      </c>
      <c r="B9" s="5">
        <v>600</v>
      </c>
      <c r="C9" s="31">
        <f t="shared" si="0"/>
        <v>150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4" t="s">
        <v>10</v>
      </c>
      <c r="B10" s="4"/>
      <c r="C10" s="31" t="s">
        <v>161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4" t="s">
        <v>11</v>
      </c>
      <c r="B11" s="5">
        <v>400</v>
      </c>
      <c r="C11" s="31">
        <f t="shared" si="0"/>
        <v>100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4" t="s">
        <v>12</v>
      </c>
      <c r="B12" s="4"/>
      <c r="C12" s="31" t="s">
        <v>161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4" t="s">
        <v>13</v>
      </c>
      <c r="B13" s="5">
        <v>500</v>
      </c>
      <c r="C13" s="31">
        <f t="shared" si="0"/>
        <v>125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4" t="s">
        <v>14</v>
      </c>
      <c r="B14" s="5">
        <v>1000</v>
      </c>
      <c r="C14" s="31">
        <f t="shared" si="0"/>
        <v>250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4" t="s">
        <v>15</v>
      </c>
      <c r="B15" s="4"/>
      <c r="C15" s="31" t="s">
        <v>161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4" t="s">
        <v>16</v>
      </c>
      <c r="B16" s="5">
        <v>700</v>
      </c>
      <c r="C16" s="31">
        <f t="shared" si="0"/>
        <v>175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6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3"/>
      <c r="Z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3"/>
  <sheetViews>
    <sheetView workbookViewId="0">
      <selection activeCell="C1" sqref="C1"/>
    </sheetView>
  </sheetViews>
  <sheetFormatPr defaultColWidth="12.6640625" defaultRowHeight="15.75" customHeight="1" x14ac:dyDescent="0.25"/>
  <sheetData>
    <row r="1" spans="1:26" ht="15.75" customHeight="1" x14ac:dyDescent="0.3">
      <c r="A1" s="8" t="s">
        <v>18</v>
      </c>
      <c r="B1" s="2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5">
        <v>74.69</v>
      </c>
      <c r="B2" s="4">
        <f>ROUND(A2,0)-0.01</f>
        <v>74.989999999999995</v>
      </c>
      <c r="C2" s="3"/>
      <c r="D2" s="3"/>
      <c r="E2" s="9" t="s">
        <v>20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0"/>
      <c r="S2" s="10"/>
      <c r="T2" s="10"/>
      <c r="U2" s="3"/>
      <c r="V2" s="3"/>
      <c r="W2" s="3"/>
      <c r="X2" s="3"/>
      <c r="Y2" s="3"/>
      <c r="Z2" s="3"/>
    </row>
    <row r="3" spans="1:26" ht="15.75" customHeight="1" x14ac:dyDescent="0.3">
      <c r="A3" s="5">
        <v>15.28</v>
      </c>
      <c r="B3" s="31">
        <f t="shared" ref="B3:B53" si="0">ROUND(A3,0)-0.01</f>
        <v>14.99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5">
        <v>46.33</v>
      </c>
      <c r="B4" s="31">
        <f t="shared" si="0"/>
        <v>45.99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5">
        <v>58.22</v>
      </c>
      <c r="B5" s="31">
        <f t="shared" si="0"/>
        <v>57.99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5">
        <v>86.31</v>
      </c>
      <c r="B6" s="31">
        <f t="shared" si="0"/>
        <v>85.99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5">
        <v>85.39</v>
      </c>
      <c r="B7" s="31">
        <f t="shared" si="0"/>
        <v>84.99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5">
        <v>68.84</v>
      </c>
      <c r="B8" s="31">
        <f t="shared" si="0"/>
        <v>68.989999999999995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5">
        <v>73.56</v>
      </c>
      <c r="B9" s="31">
        <f t="shared" si="0"/>
        <v>73.989999999999995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5">
        <v>36.26</v>
      </c>
      <c r="B10" s="31">
        <f t="shared" si="0"/>
        <v>35.99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5">
        <v>54.84</v>
      </c>
      <c r="B11" s="31">
        <f t="shared" si="0"/>
        <v>54.99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5">
        <v>14.48</v>
      </c>
      <c r="B12" s="31">
        <f t="shared" si="0"/>
        <v>13.99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5">
        <v>25.51</v>
      </c>
      <c r="B13" s="31">
        <f t="shared" si="0"/>
        <v>25.99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5">
        <v>46.95</v>
      </c>
      <c r="B14" s="31">
        <f t="shared" si="0"/>
        <v>46.99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5">
        <v>43.19</v>
      </c>
      <c r="B15" s="31">
        <f t="shared" si="0"/>
        <v>42.99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5">
        <v>71.38</v>
      </c>
      <c r="B16" s="31">
        <f t="shared" si="0"/>
        <v>70.989999999999995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5">
        <v>93.72</v>
      </c>
      <c r="B17" s="31">
        <f t="shared" si="0"/>
        <v>93.99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5">
        <v>68.930000000000007</v>
      </c>
      <c r="B18" s="31">
        <f t="shared" si="0"/>
        <v>68.989999999999995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5">
        <v>72.61</v>
      </c>
      <c r="B19" s="31">
        <f t="shared" si="0"/>
        <v>72.989999999999995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5">
        <v>54.67</v>
      </c>
      <c r="B20" s="31">
        <f t="shared" si="0"/>
        <v>54.99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5">
        <v>40.299999999999997</v>
      </c>
      <c r="B21" s="31">
        <f t="shared" si="0"/>
        <v>39.99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5">
        <v>86.04</v>
      </c>
      <c r="B22" s="31">
        <f t="shared" si="0"/>
        <v>85.99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5">
        <v>87.98</v>
      </c>
      <c r="B23" s="31">
        <f t="shared" si="0"/>
        <v>87.99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5">
        <v>33.200000000000003</v>
      </c>
      <c r="B24" s="31">
        <f t="shared" si="0"/>
        <v>32.99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5">
        <v>34.56</v>
      </c>
      <c r="B25" s="31">
        <f t="shared" si="0"/>
        <v>34.99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5">
        <v>88.63</v>
      </c>
      <c r="B26" s="31">
        <f t="shared" si="0"/>
        <v>88.99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5">
        <v>52.59</v>
      </c>
      <c r="B27" s="31">
        <f t="shared" si="0"/>
        <v>52.99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 x14ac:dyDescent="0.3">
      <c r="A28" s="5">
        <v>33.520000000000003</v>
      </c>
      <c r="B28" s="31">
        <f t="shared" si="0"/>
        <v>33.99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 x14ac:dyDescent="0.3">
      <c r="A29" s="5">
        <v>87.67</v>
      </c>
      <c r="B29" s="31">
        <f t="shared" si="0"/>
        <v>87.99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 x14ac:dyDescent="0.3">
      <c r="A30" s="5">
        <v>88.36</v>
      </c>
      <c r="B30" s="31">
        <f t="shared" si="0"/>
        <v>87.99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 x14ac:dyDescent="0.3">
      <c r="A31" s="5">
        <v>24.89</v>
      </c>
      <c r="B31" s="31">
        <f t="shared" si="0"/>
        <v>24.99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 x14ac:dyDescent="0.3">
      <c r="A32" s="5">
        <v>94.13</v>
      </c>
      <c r="B32" s="31">
        <f t="shared" si="0"/>
        <v>93.99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 x14ac:dyDescent="0.3">
      <c r="A33" s="5">
        <v>78.069999999999993</v>
      </c>
      <c r="B33" s="31">
        <f t="shared" si="0"/>
        <v>77.989999999999995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 x14ac:dyDescent="0.3">
      <c r="A34" s="5">
        <v>83.78</v>
      </c>
      <c r="B34" s="31">
        <f t="shared" si="0"/>
        <v>83.99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 x14ac:dyDescent="0.3">
      <c r="A35" s="5">
        <v>96.58</v>
      </c>
      <c r="B35" s="31">
        <f t="shared" si="0"/>
        <v>96.99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 x14ac:dyDescent="0.3">
      <c r="A36" s="5">
        <v>99.42</v>
      </c>
      <c r="B36" s="31">
        <f t="shared" si="0"/>
        <v>98.99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 x14ac:dyDescent="0.3">
      <c r="A37" s="5">
        <v>68.12</v>
      </c>
      <c r="B37" s="31">
        <f t="shared" si="0"/>
        <v>67.989999999999995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 x14ac:dyDescent="0.3">
      <c r="A38" s="5">
        <v>62.62</v>
      </c>
      <c r="B38" s="31">
        <f t="shared" si="0"/>
        <v>62.99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 x14ac:dyDescent="0.3">
      <c r="A39" s="5">
        <v>60.88</v>
      </c>
      <c r="B39" s="31">
        <f t="shared" si="0"/>
        <v>60.99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 x14ac:dyDescent="0.3">
      <c r="A40" s="5">
        <v>54.92</v>
      </c>
      <c r="B40" s="31">
        <f t="shared" si="0"/>
        <v>54.99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 x14ac:dyDescent="0.3">
      <c r="A41" s="5">
        <v>30.12</v>
      </c>
      <c r="B41" s="31">
        <f t="shared" si="0"/>
        <v>29.99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 x14ac:dyDescent="0.3">
      <c r="A42" s="5">
        <v>86.72</v>
      </c>
      <c r="B42" s="31">
        <f t="shared" si="0"/>
        <v>86.99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 x14ac:dyDescent="0.3">
      <c r="A43" s="5">
        <v>56.11</v>
      </c>
      <c r="B43" s="31">
        <f t="shared" si="0"/>
        <v>55.99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 x14ac:dyDescent="0.3">
      <c r="A44" s="5">
        <v>69.12</v>
      </c>
      <c r="B44" s="31">
        <f t="shared" si="0"/>
        <v>68.989999999999995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 x14ac:dyDescent="0.3">
      <c r="A45" s="5">
        <v>98.7</v>
      </c>
      <c r="B45" s="31">
        <f t="shared" si="0"/>
        <v>98.99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 x14ac:dyDescent="0.3">
      <c r="A46" s="5">
        <v>15.37</v>
      </c>
      <c r="B46" s="31">
        <f t="shared" si="0"/>
        <v>14.99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 x14ac:dyDescent="0.3">
      <c r="A47" s="5">
        <v>93.96</v>
      </c>
      <c r="B47" s="31">
        <f t="shared" si="0"/>
        <v>93.99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 x14ac:dyDescent="0.3">
      <c r="A48" s="5">
        <v>56.69</v>
      </c>
      <c r="B48" s="31">
        <f t="shared" si="0"/>
        <v>56.99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 x14ac:dyDescent="0.3">
      <c r="A49" s="5">
        <v>20.010000000000002</v>
      </c>
      <c r="B49" s="31">
        <f t="shared" si="0"/>
        <v>19.989999999999998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 x14ac:dyDescent="0.3">
      <c r="A50" s="5">
        <v>18.93</v>
      </c>
      <c r="B50" s="31">
        <f t="shared" si="0"/>
        <v>18.989999999999998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 x14ac:dyDescent="0.3">
      <c r="A51" s="5">
        <v>82.63</v>
      </c>
      <c r="B51" s="31">
        <f t="shared" si="0"/>
        <v>82.99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 x14ac:dyDescent="0.3">
      <c r="A52" s="5">
        <v>91.4</v>
      </c>
      <c r="B52" s="31">
        <f t="shared" si="0"/>
        <v>90.99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 x14ac:dyDescent="0.3">
      <c r="A53" s="5">
        <v>44.59</v>
      </c>
      <c r="B53" s="31">
        <f t="shared" si="0"/>
        <v>44.99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"/>
  <sheetViews>
    <sheetView workbookViewId="0">
      <selection activeCell="D2" sqref="D2:D16"/>
    </sheetView>
  </sheetViews>
  <sheetFormatPr defaultColWidth="12.6640625" defaultRowHeight="15.75" customHeight="1" x14ac:dyDescent="0.25"/>
  <sheetData>
    <row r="1" spans="1:8" ht="15.75" customHeight="1" x14ac:dyDescent="0.3">
      <c r="A1" s="8" t="s">
        <v>21</v>
      </c>
      <c r="B1" s="2" t="s">
        <v>22</v>
      </c>
      <c r="C1" s="2" t="s">
        <v>23</v>
      </c>
      <c r="D1" s="2" t="s">
        <v>24</v>
      </c>
      <c r="E1" s="3"/>
      <c r="F1" s="3"/>
      <c r="G1" s="3"/>
      <c r="H1" s="3"/>
    </row>
    <row r="2" spans="1:8" ht="15.75" customHeight="1" x14ac:dyDescent="0.3">
      <c r="A2" s="4" t="s">
        <v>25</v>
      </c>
      <c r="B2" s="5">
        <v>42</v>
      </c>
      <c r="C2" s="11" t="e">
        <v>#REF!</v>
      </c>
      <c r="D2" s="4" t="str">
        <f>IF(ISNUMBER(C2)=TRUE,B2/C2*100,"invalid data")</f>
        <v>invalid data</v>
      </c>
      <c r="E2" s="3"/>
      <c r="F2" s="3"/>
      <c r="G2" s="3"/>
      <c r="H2" s="3"/>
    </row>
    <row r="3" spans="1:8" ht="15.75" customHeight="1" x14ac:dyDescent="0.3">
      <c r="A3" s="4" t="s">
        <v>26</v>
      </c>
      <c r="B3" s="5">
        <v>35</v>
      </c>
      <c r="C3" s="11" t="e">
        <v>#DIV/0!</v>
      </c>
      <c r="D3" s="31" t="str">
        <f t="shared" ref="D3:D16" si="0">IF(ISNUMBER(C3)=TRUE,B3/C3*100,"invalid data")</f>
        <v>invalid data</v>
      </c>
      <c r="E3" s="3"/>
      <c r="F3" s="3"/>
      <c r="G3" s="3"/>
      <c r="H3" s="3"/>
    </row>
    <row r="4" spans="1:8" ht="15.75" customHeight="1" x14ac:dyDescent="0.3">
      <c r="A4" s="4" t="s">
        <v>4</v>
      </c>
      <c r="B4" s="5">
        <v>12</v>
      </c>
      <c r="C4" s="5">
        <v>150</v>
      </c>
      <c r="D4" s="31">
        <f t="shared" si="0"/>
        <v>8</v>
      </c>
      <c r="E4" s="3"/>
      <c r="F4" s="3"/>
      <c r="G4" s="3"/>
      <c r="H4" s="3"/>
    </row>
    <row r="5" spans="1:8" ht="15.75" customHeight="1" x14ac:dyDescent="0.3">
      <c r="A5" s="4" t="s">
        <v>27</v>
      </c>
      <c r="B5" s="5">
        <v>36</v>
      </c>
      <c r="C5" s="11" t="e">
        <v>#NAME?</v>
      </c>
      <c r="D5" s="31" t="str">
        <f t="shared" si="0"/>
        <v>invalid data</v>
      </c>
      <c r="E5" s="3"/>
      <c r="F5" s="3"/>
      <c r="G5" s="3"/>
      <c r="H5" s="3"/>
    </row>
    <row r="6" spans="1:8" ht="15.75" customHeight="1" x14ac:dyDescent="0.3">
      <c r="A6" s="4" t="s">
        <v>28</v>
      </c>
      <c r="B6" s="5">
        <v>65</v>
      </c>
      <c r="C6" s="11" t="e">
        <v>#NULL!</v>
      </c>
      <c r="D6" s="31" t="str">
        <f t="shared" si="0"/>
        <v>invalid data</v>
      </c>
      <c r="E6" s="3"/>
      <c r="F6" s="3"/>
      <c r="G6" s="3"/>
      <c r="H6" s="3"/>
    </row>
    <row r="7" spans="1:8" ht="15.75" customHeight="1" x14ac:dyDescent="0.3">
      <c r="A7" s="4" t="s">
        <v>29</v>
      </c>
      <c r="B7" s="5">
        <v>25</v>
      </c>
      <c r="C7" s="5">
        <v>150</v>
      </c>
      <c r="D7" s="31">
        <f t="shared" si="0"/>
        <v>16.666666666666664</v>
      </c>
      <c r="E7" s="3"/>
      <c r="F7" s="3"/>
      <c r="G7" s="3"/>
      <c r="H7" s="3"/>
    </row>
    <row r="8" spans="1:8" ht="15.75" customHeight="1" x14ac:dyDescent="0.3">
      <c r="A8" s="4" t="s">
        <v>12</v>
      </c>
      <c r="B8" s="5">
        <v>39</v>
      </c>
      <c r="C8" s="5">
        <v>150</v>
      </c>
      <c r="D8" s="31">
        <f t="shared" si="0"/>
        <v>26</v>
      </c>
      <c r="E8" s="3"/>
      <c r="F8" s="3"/>
      <c r="G8" s="3"/>
      <c r="H8" s="3"/>
    </row>
    <row r="9" spans="1:8" ht="15.75" customHeight="1" x14ac:dyDescent="0.3">
      <c r="A9" s="4" t="s">
        <v>30</v>
      </c>
      <c r="B9" s="5">
        <v>40</v>
      </c>
      <c r="C9" s="5">
        <v>150</v>
      </c>
      <c r="D9" s="31">
        <f t="shared" si="0"/>
        <v>26.666666666666668</v>
      </c>
      <c r="E9" s="3"/>
      <c r="F9" s="3"/>
      <c r="G9" s="3"/>
      <c r="H9" s="3"/>
    </row>
    <row r="10" spans="1:8" ht="15.75" customHeight="1" x14ac:dyDescent="0.3">
      <c r="A10" s="4" t="s">
        <v>31</v>
      </c>
      <c r="B10" s="5">
        <v>56</v>
      </c>
      <c r="C10" s="4" t="s">
        <v>32</v>
      </c>
      <c r="D10" s="31" t="str">
        <f t="shared" si="0"/>
        <v>invalid data</v>
      </c>
      <c r="E10" s="3"/>
      <c r="F10" s="3"/>
      <c r="G10" s="3"/>
      <c r="H10" s="3"/>
    </row>
    <row r="11" spans="1:8" ht="15.75" customHeight="1" x14ac:dyDescent="0.3">
      <c r="A11" s="4" t="s">
        <v>14</v>
      </c>
      <c r="B11" s="5">
        <v>67</v>
      </c>
      <c r="C11" s="5">
        <v>150</v>
      </c>
      <c r="D11" s="31">
        <f t="shared" si="0"/>
        <v>44.666666666666664</v>
      </c>
      <c r="E11" s="3"/>
      <c r="F11" s="3"/>
      <c r="G11" s="3"/>
      <c r="H11" s="3"/>
    </row>
    <row r="12" spans="1:8" ht="15.75" customHeight="1" x14ac:dyDescent="0.3">
      <c r="A12" s="4" t="s">
        <v>33</v>
      </c>
      <c r="B12" s="5">
        <v>54</v>
      </c>
      <c r="C12" s="4" t="s">
        <v>34</v>
      </c>
      <c r="D12" s="31" t="str">
        <f t="shared" si="0"/>
        <v>invalid data</v>
      </c>
      <c r="E12" s="3"/>
      <c r="F12" s="3"/>
      <c r="G12" s="3"/>
      <c r="H12" s="3"/>
    </row>
    <row r="13" spans="1:8" ht="15.75" customHeight="1" x14ac:dyDescent="0.3">
      <c r="A13" s="4" t="s">
        <v>35</v>
      </c>
      <c r="B13" s="5">
        <v>80</v>
      </c>
      <c r="C13" s="5">
        <v>150</v>
      </c>
      <c r="D13" s="31">
        <f t="shared" si="0"/>
        <v>53.333333333333336</v>
      </c>
      <c r="E13" s="3"/>
      <c r="F13" s="3"/>
      <c r="G13" s="3"/>
      <c r="H13" s="3"/>
    </row>
    <row r="14" spans="1:8" ht="15.75" customHeight="1" x14ac:dyDescent="0.3">
      <c r="A14" s="4" t="s">
        <v>36</v>
      </c>
      <c r="B14" s="5">
        <v>51</v>
      </c>
      <c r="C14" s="5">
        <v>150</v>
      </c>
      <c r="D14" s="31">
        <f t="shared" si="0"/>
        <v>34</v>
      </c>
      <c r="E14" s="3"/>
      <c r="F14" s="3"/>
      <c r="G14" s="3"/>
      <c r="H14" s="3"/>
    </row>
    <row r="15" spans="1:8" ht="15.75" customHeight="1" x14ac:dyDescent="0.3">
      <c r="A15" s="4" t="s">
        <v>37</v>
      </c>
      <c r="B15" s="5">
        <v>76</v>
      </c>
      <c r="C15" s="4" t="s">
        <v>32</v>
      </c>
      <c r="D15" s="31" t="str">
        <f t="shared" si="0"/>
        <v>invalid data</v>
      </c>
      <c r="E15" s="3"/>
      <c r="F15" s="3"/>
      <c r="G15" s="3"/>
      <c r="H15" s="3"/>
    </row>
    <row r="16" spans="1:8" ht="15.75" customHeight="1" x14ac:dyDescent="0.3">
      <c r="A16" s="4" t="s">
        <v>38</v>
      </c>
      <c r="B16" s="5">
        <v>90</v>
      </c>
      <c r="C16" s="5">
        <v>150</v>
      </c>
      <c r="D16" s="31">
        <f t="shared" si="0"/>
        <v>60</v>
      </c>
      <c r="E16" s="3"/>
      <c r="F16" s="3"/>
      <c r="G16" s="3"/>
      <c r="H16" s="3"/>
    </row>
    <row r="17" spans="1:8" ht="15.75" customHeight="1" x14ac:dyDescent="0.3">
      <c r="A17" s="3"/>
      <c r="B17" s="3"/>
      <c r="C17" s="3"/>
      <c r="D17" s="3"/>
      <c r="E17" s="3"/>
      <c r="F17" s="3"/>
      <c r="G17" s="3"/>
      <c r="H17" s="3"/>
    </row>
    <row r="18" spans="1:8" ht="15.75" customHeight="1" x14ac:dyDescent="0.3">
      <c r="A18" s="3"/>
      <c r="B18" s="3"/>
      <c r="C18" s="3"/>
      <c r="D18" s="3"/>
      <c r="E18" s="3"/>
      <c r="F18" s="3"/>
      <c r="G18" s="3"/>
      <c r="H18" s="3"/>
    </row>
    <row r="19" spans="1:8" ht="15.75" customHeight="1" x14ac:dyDescent="0.3">
      <c r="A19" s="12" t="s">
        <v>39</v>
      </c>
      <c r="B19" s="7"/>
      <c r="C19" s="7"/>
      <c r="D19" s="7"/>
      <c r="E19" s="7"/>
      <c r="F19" s="7"/>
      <c r="G19" s="10"/>
      <c r="H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57"/>
  <sheetViews>
    <sheetView tabSelected="1" topLeftCell="C1" workbookViewId="0">
      <selection activeCell="I3" sqref="I3"/>
    </sheetView>
  </sheetViews>
  <sheetFormatPr defaultColWidth="12.6640625" defaultRowHeight="15.75" customHeight="1" x14ac:dyDescent="0.25"/>
  <cols>
    <col min="8" max="8" width="13.33203125" bestFit="1" customWidth="1"/>
    <col min="9" max="9" width="15.21875" bestFit="1" customWidth="1"/>
    <col min="10" max="10" width="17.88671875" bestFit="1" customWidth="1"/>
    <col min="11" max="11" width="13.33203125" bestFit="1" customWidth="1"/>
    <col min="12" max="12" width="20" bestFit="1" customWidth="1"/>
    <col min="13" max="13" width="16.77734375" bestFit="1" customWidth="1"/>
    <col min="14" max="14" width="13.33203125" bestFit="1" customWidth="1"/>
    <col min="15" max="15" width="16.21875" bestFit="1" customWidth="1"/>
  </cols>
  <sheetData>
    <row r="1" spans="1:21" ht="15.75" customHeight="1" x14ac:dyDescent="0.3">
      <c r="A1" s="8" t="s">
        <v>40</v>
      </c>
      <c r="B1" s="2" t="s">
        <v>41</v>
      </c>
      <c r="C1" s="2" t="s">
        <v>42</v>
      </c>
      <c r="D1" s="2" t="s">
        <v>18</v>
      </c>
      <c r="E1" s="2" t="s">
        <v>43</v>
      </c>
      <c r="F1" s="2" t="s">
        <v>44</v>
      </c>
      <c r="G1" s="2" t="s">
        <v>45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3">
      <c r="A2" s="4" t="s">
        <v>46</v>
      </c>
      <c r="B2" s="4" t="s">
        <v>47</v>
      </c>
      <c r="C2" s="4" t="s">
        <v>48</v>
      </c>
      <c r="D2" s="5">
        <v>74.69</v>
      </c>
      <c r="E2" s="5">
        <v>7</v>
      </c>
      <c r="F2" s="4" t="s">
        <v>49</v>
      </c>
      <c r="G2" s="4" t="s">
        <v>50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3">
      <c r="A3" s="4" t="s">
        <v>51</v>
      </c>
      <c r="B3" s="4" t="s">
        <v>47</v>
      </c>
      <c r="C3" s="4" t="s">
        <v>52</v>
      </c>
      <c r="D3" s="5">
        <v>15.28</v>
      </c>
      <c r="E3" s="5">
        <v>5</v>
      </c>
      <c r="F3" s="4" t="s">
        <v>53</v>
      </c>
      <c r="G3" s="4" t="s">
        <v>54</v>
      </c>
      <c r="H3" s="3"/>
      <c r="I3" s="3"/>
      <c r="J3" s="13" t="s">
        <v>55</v>
      </c>
      <c r="K3" s="14"/>
      <c r="L3" s="14"/>
      <c r="M3" s="14"/>
      <c r="N3" s="14"/>
      <c r="O3" s="14"/>
      <c r="P3" s="15"/>
      <c r="Q3" s="15"/>
      <c r="R3" s="15"/>
      <c r="S3" s="15"/>
      <c r="T3" s="10"/>
      <c r="U3" s="16">
        <v>3</v>
      </c>
    </row>
    <row r="4" spans="1:21" ht="15.75" customHeight="1" x14ac:dyDescent="0.3">
      <c r="A4" s="4" t="s">
        <v>46</v>
      </c>
      <c r="B4" s="4" t="s">
        <v>56</v>
      </c>
      <c r="C4" s="4" t="s">
        <v>57</v>
      </c>
      <c r="D4" s="5">
        <v>46.33</v>
      </c>
      <c r="E4" s="5">
        <v>7</v>
      </c>
      <c r="F4" s="4" t="s">
        <v>53</v>
      </c>
      <c r="G4" s="4" t="s">
        <v>58</v>
      </c>
      <c r="H4" s="3"/>
      <c r="I4" s="3"/>
      <c r="J4" s="13" t="s">
        <v>59</v>
      </c>
      <c r="K4" s="14"/>
      <c r="L4" s="14"/>
      <c r="M4" s="14"/>
      <c r="N4" s="14"/>
      <c r="O4" s="14"/>
      <c r="P4" s="14"/>
      <c r="Q4" s="14"/>
      <c r="R4" s="14"/>
      <c r="S4" s="15"/>
      <c r="T4" s="10"/>
      <c r="U4" s="16">
        <v>668.61</v>
      </c>
    </row>
    <row r="5" spans="1:21" ht="15.75" customHeight="1" x14ac:dyDescent="0.3">
      <c r="A5" s="4" t="s">
        <v>46</v>
      </c>
      <c r="B5" s="4" t="s">
        <v>56</v>
      </c>
      <c r="C5" s="4" t="s">
        <v>48</v>
      </c>
      <c r="D5" s="5">
        <v>58.22</v>
      </c>
      <c r="E5" s="5">
        <v>8</v>
      </c>
      <c r="F5" s="4" t="s">
        <v>49</v>
      </c>
      <c r="G5" s="4" t="s">
        <v>50</v>
      </c>
      <c r="H5" s="3"/>
      <c r="I5" s="3"/>
      <c r="J5" s="13" t="s">
        <v>60</v>
      </c>
      <c r="K5" s="14"/>
      <c r="L5" s="14"/>
      <c r="M5" s="14"/>
      <c r="N5" s="14"/>
      <c r="O5" s="14"/>
      <c r="P5" s="14"/>
      <c r="Q5" s="14"/>
      <c r="R5" s="14"/>
      <c r="S5" s="14"/>
      <c r="T5" s="10"/>
      <c r="U5" s="16">
        <v>9</v>
      </c>
    </row>
    <row r="6" spans="1:21" ht="15.75" customHeight="1" x14ac:dyDescent="0.3">
      <c r="A6" s="4" t="s">
        <v>46</v>
      </c>
      <c r="B6" s="4" t="s">
        <v>56</v>
      </c>
      <c r="C6" s="4" t="s">
        <v>61</v>
      </c>
      <c r="D6" s="5">
        <v>86.31</v>
      </c>
      <c r="E6" s="5">
        <v>7</v>
      </c>
      <c r="F6" s="4" t="s">
        <v>62</v>
      </c>
      <c r="G6" s="4" t="s">
        <v>50</v>
      </c>
      <c r="H6" s="3"/>
      <c r="I6" s="3"/>
      <c r="J6" s="13" t="s">
        <v>63</v>
      </c>
      <c r="K6" s="14"/>
      <c r="L6" s="14"/>
      <c r="M6" s="14"/>
      <c r="N6" s="14"/>
      <c r="O6" s="14"/>
      <c r="P6" s="14"/>
      <c r="Q6" s="15"/>
      <c r="R6" s="15"/>
      <c r="S6" s="15"/>
      <c r="T6" s="10"/>
      <c r="U6" s="16">
        <v>50</v>
      </c>
    </row>
    <row r="7" spans="1:21" ht="15.75" customHeight="1" x14ac:dyDescent="0.3">
      <c r="A7" s="4" t="s">
        <v>51</v>
      </c>
      <c r="B7" s="4" t="s">
        <v>56</v>
      </c>
      <c r="C7" s="4" t="s">
        <v>52</v>
      </c>
      <c r="D7" s="5">
        <v>85.39</v>
      </c>
      <c r="E7" s="5">
        <v>7</v>
      </c>
      <c r="F7" s="4" t="s">
        <v>53</v>
      </c>
      <c r="G7" s="4" t="s">
        <v>50</v>
      </c>
      <c r="H7" s="34" t="s">
        <v>40</v>
      </c>
      <c r="I7" s="32" t="s">
        <v>46</v>
      </c>
      <c r="J7" s="13" t="s">
        <v>64</v>
      </c>
      <c r="K7" s="14"/>
      <c r="L7" s="14"/>
      <c r="M7" s="14"/>
      <c r="N7" s="14"/>
      <c r="O7" s="14"/>
      <c r="P7" s="14"/>
      <c r="Q7" s="15"/>
      <c r="R7" s="15"/>
      <c r="S7" s="15"/>
      <c r="T7" s="10"/>
      <c r="U7" s="16">
        <v>3</v>
      </c>
    </row>
    <row r="8" spans="1:21" ht="15.75" customHeight="1" x14ac:dyDescent="0.3">
      <c r="A8" s="4" t="s">
        <v>46</v>
      </c>
      <c r="B8" s="4" t="s">
        <v>47</v>
      </c>
      <c r="C8" s="4" t="s">
        <v>52</v>
      </c>
      <c r="D8" s="5">
        <v>68.84</v>
      </c>
      <c r="E8" s="5">
        <v>6</v>
      </c>
      <c r="F8" s="4" t="s">
        <v>62</v>
      </c>
      <c r="G8" s="4" t="s">
        <v>50</v>
      </c>
      <c r="H8" s="34" t="s">
        <v>41</v>
      </c>
      <c r="I8" s="32" t="s">
        <v>56</v>
      </c>
      <c r="J8" s="12" t="s">
        <v>65</v>
      </c>
      <c r="K8" s="7"/>
      <c r="L8" s="7"/>
      <c r="M8" s="7"/>
      <c r="N8" s="7"/>
      <c r="O8" s="7"/>
      <c r="P8" s="10"/>
      <c r="Q8" s="10"/>
      <c r="R8" s="10"/>
      <c r="S8" s="10"/>
      <c r="T8" s="10"/>
      <c r="U8" s="16">
        <v>2247.35</v>
      </c>
    </row>
    <row r="9" spans="1:21" ht="15.75" customHeight="1" x14ac:dyDescent="0.3">
      <c r="A9" s="4" t="s">
        <v>51</v>
      </c>
      <c r="B9" s="4" t="s">
        <v>47</v>
      </c>
      <c r="C9" s="4" t="s">
        <v>57</v>
      </c>
      <c r="D9" s="5">
        <v>73.56</v>
      </c>
      <c r="E9" s="5">
        <v>10</v>
      </c>
      <c r="F9" s="4" t="s">
        <v>62</v>
      </c>
      <c r="G9" s="4" t="s">
        <v>50</v>
      </c>
      <c r="H9" s="3"/>
      <c r="K9" s="3"/>
      <c r="L9" s="34" t="s">
        <v>44</v>
      </c>
      <c r="M9" s="32" t="s">
        <v>49</v>
      </c>
      <c r="N9" s="3"/>
      <c r="O9" s="3"/>
      <c r="P9" s="3"/>
      <c r="Q9" s="3"/>
      <c r="R9" s="3"/>
      <c r="S9" s="3"/>
      <c r="T9" s="3"/>
      <c r="U9" s="3"/>
    </row>
    <row r="10" spans="1:21" ht="15.75" customHeight="1" x14ac:dyDescent="0.3">
      <c r="A10" s="4" t="s">
        <v>46</v>
      </c>
      <c r="B10" s="4" t="s">
        <v>47</v>
      </c>
      <c r="C10" s="4" t="s">
        <v>48</v>
      </c>
      <c r="D10" s="5">
        <v>36.26</v>
      </c>
      <c r="E10" s="5">
        <v>2</v>
      </c>
      <c r="F10" s="4" t="s">
        <v>49</v>
      </c>
      <c r="G10" s="4" t="s">
        <v>58</v>
      </c>
      <c r="H10" t="s">
        <v>165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3">
      <c r="A11" s="4" t="s">
        <v>66</v>
      </c>
      <c r="B11" s="4" t="s">
        <v>47</v>
      </c>
      <c r="C11" s="4" t="s">
        <v>67</v>
      </c>
      <c r="D11" s="5">
        <v>54.84</v>
      </c>
      <c r="E11" s="5">
        <v>3</v>
      </c>
      <c r="F11" s="4" t="s">
        <v>62</v>
      </c>
      <c r="G11" s="4" t="s">
        <v>58</v>
      </c>
      <c r="H11" s="33">
        <v>668.6099999999999</v>
      </c>
      <c r="L11" s="34" t="s">
        <v>163</v>
      </c>
      <c r="M11" t="s">
        <v>162</v>
      </c>
      <c r="O11" s="3"/>
      <c r="P11" s="3"/>
      <c r="Q11" s="3"/>
      <c r="R11" s="3"/>
      <c r="S11" s="3"/>
      <c r="T11" s="3"/>
      <c r="U11" s="3"/>
    </row>
    <row r="12" spans="1:21" ht="15.75" customHeight="1" x14ac:dyDescent="0.3">
      <c r="A12" s="4" t="s">
        <v>66</v>
      </c>
      <c r="B12" s="4" t="s">
        <v>47</v>
      </c>
      <c r="C12" s="4" t="s">
        <v>68</v>
      </c>
      <c r="D12" s="5">
        <v>14.48</v>
      </c>
      <c r="E12" s="5">
        <v>4</v>
      </c>
      <c r="F12" s="4" t="s">
        <v>62</v>
      </c>
      <c r="G12" s="4" t="s">
        <v>50</v>
      </c>
      <c r="I12" s="34" t="s">
        <v>42</v>
      </c>
      <c r="J12" s="32" t="s">
        <v>48</v>
      </c>
      <c r="L12" s="35" t="s">
        <v>54</v>
      </c>
      <c r="M12" s="33">
        <v>4</v>
      </c>
      <c r="O12" s="3"/>
      <c r="P12" s="3"/>
      <c r="Q12" s="3"/>
      <c r="R12" s="3"/>
      <c r="S12" s="3"/>
      <c r="T12" s="3"/>
      <c r="U12" s="3"/>
    </row>
    <row r="13" spans="1:21" ht="15.75" customHeight="1" x14ac:dyDescent="0.3">
      <c r="A13" s="4" t="s">
        <v>66</v>
      </c>
      <c r="B13" s="4" t="s">
        <v>56</v>
      </c>
      <c r="C13" s="4" t="s">
        <v>52</v>
      </c>
      <c r="D13" s="5">
        <v>25.51</v>
      </c>
      <c r="E13" s="5">
        <v>4</v>
      </c>
      <c r="F13" s="4" t="s">
        <v>53</v>
      </c>
      <c r="G13" s="4" t="s">
        <v>54</v>
      </c>
      <c r="I13" s="34" t="s">
        <v>44</v>
      </c>
      <c r="J13" s="32" t="s">
        <v>49</v>
      </c>
      <c r="L13" s="35" t="s">
        <v>58</v>
      </c>
      <c r="M13" s="33">
        <v>4</v>
      </c>
      <c r="O13" s="3"/>
      <c r="P13" s="3"/>
      <c r="Q13" s="3"/>
      <c r="R13" s="3"/>
      <c r="S13" s="3"/>
      <c r="T13" s="3"/>
      <c r="U13" s="3"/>
    </row>
    <row r="14" spans="1:21" ht="15.75" customHeight="1" x14ac:dyDescent="0.3">
      <c r="A14" s="4" t="s">
        <v>46</v>
      </c>
      <c r="B14" s="4" t="s">
        <v>47</v>
      </c>
      <c r="C14" s="4" t="s">
        <v>52</v>
      </c>
      <c r="D14" s="5">
        <v>46.95</v>
      </c>
      <c r="E14" s="5">
        <v>5</v>
      </c>
      <c r="F14" s="4" t="s">
        <v>62</v>
      </c>
      <c r="G14" s="4" t="s">
        <v>50</v>
      </c>
      <c r="I14" s="34" t="s">
        <v>41</v>
      </c>
      <c r="J14" s="32" t="s">
        <v>47</v>
      </c>
      <c r="L14" s="35" t="s">
        <v>50</v>
      </c>
      <c r="M14" s="33">
        <v>5</v>
      </c>
      <c r="O14" s="3"/>
      <c r="P14" s="3"/>
      <c r="Q14" s="3"/>
      <c r="R14" s="3"/>
      <c r="S14" s="3"/>
      <c r="T14" s="3"/>
      <c r="U14" s="3"/>
    </row>
    <row r="15" spans="1:21" ht="15.75" customHeight="1" x14ac:dyDescent="0.3">
      <c r="A15" s="4" t="s">
        <v>46</v>
      </c>
      <c r="B15" s="4" t="s">
        <v>56</v>
      </c>
      <c r="C15" s="4" t="s">
        <v>67</v>
      </c>
      <c r="D15" s="5">
        <v>43.19</v>
      </c>
      <c r="E15" s="5">
        <v>10</v>
      </c>
      <c r="F15" s="4" t="s">
        <v>62</v>
      </c>
      <c r="G15" s="4" t="s">
        <v>50</v>
      </c>
      <c r="L15" s="35" t="s">
        <v>164</v>
      </c>
      <c r="M15" s="33">
        <v>13</v>
      </c>
      <c r="O15" s="3"/>
      <c r="P15" s="3"/>
      <c r="Q15" s="3"/>
      <c r="R15" s="3"/>
      <c r="S15" s="3"/>
      <c r="T15" s="3"/>
      <c r="U15" s="3"/>
    </row>
    <row r="16" spans="1:21" ht="15.75" customHeight="1" x14ac:dyDescent="0.3">
      <c r="A16" s="4" t="s">
        <v>46</v>
      </c>
      <c r="B16" s="4" t="s">
        <v>47</v>
      </c>
      <c r="C16" s="4" t="s">
        <v>48</v>
      </c>
      <c r="D16" s="5">
        <v>71.38</v>
      </c>
      <c r="E16" s="5">
        <v>10</v>
      </c>
      <c r="F16" s="4" t="s">
        <v>53</v>
      </c>
      <c r="G16" s="4" t="s">
        <v>54</v>
      </c>
      <c r="I16" t="s">
        <v>166</v>
      </c>
      <c r="O16" s="3"/>
      <c r="P16" s="3"/>
      <c r="Q16" s="3"/>
      <c r="R16" s="3"/>
      <c r="S16" s="3"/>
      <c r="T16" s="3"/>
      <c r="U16" s="3"/>
    </row>
    <row r="17" spans="1:21" ht="15.75" customHeight="1" x14ac:dyDescent="0.3">
      <c r="A17" s="4" t="s">
        <v>66</v>
      </c>
      <c r="B17" s="4" t="s">
        <v>47</v>
      </c>
      <c r="C17" s="4" t="s">
        <v>61</v>
      </c>
      <c r="D17" s="5">
        <v>93.72</v>
      </c>
      <c r="E17" s="5">
        <v>6</v>
      </c>
      <c r="F17" s="4" t="s">
        <v>49</v>
      </c>
      <c r="G17" s="4" t="s">
        <v>54</v>
      </c>
      <c r="I17" s="33">
        <v>9</v>
      </c>
      <c r="O17" s="3"/>
      <c r="P17" s="3"/>
      <c r="Q17" s="3"/>
      <c r="R17" s="3"/>
      <c r="S17" s="3"/>
      <c r="T17" s="3"/>
      <c r="U17" s="3"/>
    </row>
    <row r="18" spans="1:21" ht="15.75" customHeight="1" x14ac:dyDescent="0.3">
      <c r="A18" s="4" t="s">
        <v>46</v>
      </c>
      <c r="B18" s="4" t="s">
        <v>47</v>
      </c>
      <c r="C18" s="4" t="s">
        <v>48</v>
      </c>
      <c r="D18" s="5">
        <v>68.930000000000007</v>
      </c>
      <c r="E18" s="5">
        <v>7</v>
      </c>
      <c r="F18" s="4" t="s">
        <v>53</v>
      </c>
      <c r="G18" s="4" t="s">
        <v>58</v>
      </c>
      <c r="H18" s="34" t="s">
        <v>45</v>
      </c>
      <c r="I18" s="32" t="s">
        <v>54</v>
      </c>
      <c r="K18" s="34" t="s">
        <v>42</v>
      </c>
      <c r="L18" s="32" t="s">
        <v>67</v>
      </c>
      <c r="N18" s="34" t="s">
        <v>163</v>
      </c>
      <c r="O18" t="s">
        <v>165</v>
      </c>
      <c r="Q18" s="3"/>
      <c r="R18" s="3"/>
      <c r="S18" s="3"/>
      <c r="T18" s="3"/>
      <c r="U18" s="3"/>
    </row>
    <row r="19" spans="1:21" ht="15.75" customHeight="1" x14ac:dyDescent="0.3">
      <c r="A19" s="4" t="s">
        <v>46</v>
      </c>
      <c r="B19" s="4" t="s">
        <v>56</v>
      </c>
      <c r="C19" s="4" t="s">
        <v>61</v>
      </c>
      <c r="D19" s="5">
        <v>72.61</v>
      </c>
      <c r="E19" s="5">
        <v>6</v>
      </c>
      <c r="F19" s="4" t="s">
        <v>49</v>
      </c>
      <c r="G19" s="4" t="s">
        <v>58</v>
      </c>
      <c r="N19" s="35" t="s">
        <v>58</v>
      </c>
      <c r="O19" s="33">
        <v>788.86000000000013</v>
      </c>
      <c r="Q19" s="3"/>
      <c r="R19" s="3"/>
      <c r="S19" s="3"/>
      <c r="T19" s="3"/>
      <c r="U19" s="3"/>
    </row>
    <row r="20" spans="1:21" ht="15.75" customHeight="1" x14ac:dyDescent="0.3">
      <c r="A20" s="4" t="s">
        <v>46</v>
      </c>
      <c r="B20" s="4" t="s">
        <v>56</v>
      </c>
      <c r="C20" s="4" t="s">
        <v>67</v>
      </c>
      <c r="D20" s="5">
        <v>54.67</v>
      </c>
      <c r="E20" s="5">
        <v>3</v>
      </c>
      <c r="F20" s="4" t="s">
        <v>49</v>
      </c>
      <c r="G20" s="4" t="s">
        <v>58</v>
      </c>
      <c r="H20" s="34" t="s">
        <v>163</v>
      </c>
      <c r="I20" t="s">
        <v>166</v>
      </c>
      <c r="K20" s="34" t="s">
        <v>163</v>
      </c>
      <c r="L20" t="s">
        <v>162</v>
      </c>
      <c r="N20" s="35" t="s">
        <v>50</v>
      </c>
      <c r="O20" s="33">
        <v>1458.4900000000002</v>
      </c>
      <c r="Q20" s="3"/>
      <c r="R20" s="3"/>
      <c r="S20" s="3"/>
      <c r="T20" s="3"/>
      <c r="U20" s="3"/>
    </row>
    <row r="21" spans="1:21" ht="15.75" customHeight="1" x14ac:dyDescent="0.3">
      <c r="A21" s="4" t="s">
        <v>66</v>
      </c>
      <c r="B21" s="4" t="s">
        <v>47</v>
      </c>
      <c r="C21" s="4" t="s">
        <v>57</v>
      </c>
      <c r="D21" s="5">
        <v>40.299999999999997</v>
      </c>
      <c r="E21" s="5">
        <v>2</v>
      </c>
      <c r="F21" s="4" t="s">
        <v>53</v>
      </c>
      <c r="G21" s="4" t="s">
        <v>50</v>
      </c>
      <c r="H21" s="35" t="s">
        <v>49</v>
      </c>
      <c r="I21" s="33">
        <v>28</v>
      </c>
      <c r="K21" s="35" t="s">
        <v>54</v>
      </c>
      <c r="L21" s="33">
        <v>4</v>
      </c>
      <c r="N21" s="35" t="s">
        <v>164</v>
      </c>
      <c r="O21" s="33">
        <v>2247.3500000000004</v>
      </c>
      <c r="Q21" s="3"/>
      <c r="R21" s="3"/>
      <c r="S21" s="3"/>
      <c r="T21" s="3"/>
      <c r="U21" s="3"/>
    </row>
    <row r="22" spans="1:21" ht="15.75" customHeight="1" x14ac:dyDescent="0.3">
      <c r="A22" s="4" t="s">
        <v>51</v>
      </c>
      <c r="B22" s="4" t="s">
        <v>56</v>
      </c>
      <c r="C22" s="4" t="s">
        <v>52</v>
      </c>
      <c r="D22" s="5">
        <v>86.04</v>
      </c>
      <c r="E22" s="5">
        <v>5</v>
      </c>
      <c r="F22" s="4" t="s">
        <v>62</v>
      </c>
      <c r="G22" s="4" t="s">
        <v>50</v>
      </c>
      <c r="H22" s="35" t="s">
        <v>62</v>
      </c>
      <c r="I22" s="33">
        <v>29</v>
      </c>
      <c r="K22" s="35" t="s">
        <v>58</v>
      </c>
      <c r="L22" s="33">
        <v>2</v>
      </c>
      <c r="Q22" s="3"/>
      <c r="R22" s="3"/>
      <c r="S22" s="3"/>
      <c r="T22" s="3"/>
      <c r="U22" s="3"/>
    </row>
    <row r="23" spans="1:21" ht="15.75" customHeight="1" x14ac:dyDescent="0.3">
      <c r="A23" s="4" t="s">
        <v>66</v>
      </c>
      <c r="B23" s="4" t="s">
        <v>56</v>
      </c>
      <c r="C23" s="4" t="s">
        <v>48</v>
      </c>
      <c r="D23" s="5">
        <v>87.98</v>
      </c>
      <c r="E23" s="5">
        <v>3</v>
      </c>
      <c r="F23" s="4" t="s">
        <v>53</v>
      </c>
      <c r="G23" s="4" t="s">
        <v>50</v>
      </c>
      <c r="H23" s="35" t="s">
        <v>53</v>
      </c>
      <c r="I23" s="33">
        <v>50</v>
      </c>
      <c r="K23" s="35" t="s">
        <v>50</v>
      </c>
      <c r="L23" s="33">
        <v>3</v>
      </c>
      <c r="Q23" s="3"/>
      <c r="R23" s="3"/>
      <c r="S23" s="3"/>
      <c r="T23" s="3"/>
      <c r="U23" s="3"/>
    </row>
    <row r="24" spans="1:21" ht="15.75" customHeight="1" x14ac:dyDescent="0.3">
      <c r="A24" s="4" t="s">
        <v>66</v>
      </c>
      <c r="B24" s="4" t="s">
        <v>56</v>
      </c>
      <c r="C24" s="4" t="s">
        <v>57</v>
      </c>
      <c r="D24" s="5">
        <v>33.200000000000003</v>
      </c>
      <c r="E24" s="5">
        <v>2</v>
      </c>
      <c r="F24" s="4" t="s">
        <v>53</v>
      </c>
      <c r="G24" s="4" t="s">
        <v>58</v>
      </c>
      <c r="H24" s="35" t="s">
        <v>164</v>
      </c>
      <c r="I24" s="33">
        <v>107</v>
      </c>
      <c r="K24" s="35" t="s">
        <v>164</v>
      </c>
      <c r="L24" s="33">
        <v>9</v>
      </c>
      <c r="Q24" s="3"/>
      <c r="R24" s="3"/>
      <c r="S24" s="3"/>
      <c r="T24" s="3"/>
      <c r="U24" s="3"/>
    </row>
    <row r="25" spans="1:21" ht="15.75" customHeight="1" x14ac:dyDescent="0.3">
      <c r="A25" s="4" t="s">
        <v>46</v>
      </c>
      <c r="B25" s="4" t="s">
        <v>56</v>
      </c>
      <c r="C25" s="4" t="s">
        <v>52</v>
      </c>
      <c r="D25" s="5">
        <v>34.56</v>
      </c>
      <c r="E25" s="5">
        <v>5</v>
      </c>
      <c r="F25" s="4" t="s">
        <v>62</v>
      </c>
      <c r="G25" s="4" t="s">
        <v>50</v>
      </c>
      <c r="Q25" s="3"/>
      <c r="R25" s="3"/>
      <c r="S25" s="3"/>
      <c r="T25" s="3"/>
      <c r="U25" s="3"/>
    </row>
    <row r="26" spans="1:21" ht="15.75" customHeight="1" x14ac:dyDescent="0.3">
      <c r="A26" s="4" t="s">
        <v>46</v>
      </c>
      <c r="B26" s="4" t="s">
        <v>56</v>
      </c>
      <c r="C26" s="4" t="s">
        <v>61</v>
      </c>
      <c r="D26" s="5">
        <v>88.63</v>
      </c>
      <c r="E26" s="5">
        <v>3</v>
      </c>
      <c r="F26" s="4" t="s">
        <v>53</v>
      </c>
      <c r="G26" s="4" t="s">
        <v>50</v>
      </c>
      <c r="Q26" s="3"/>
      <c r="R26" s="3"/>
      <c r="S26" s="3"/>
      <c r="T26" s="3"/>
      <c r="U26" s="3"/>
    </row>
    <row r="27" spans="1:21" ht="15.75" customHeight="1" x14ac:dyDescent="0.3">
      <c r="A27" s="4" t="s">
        <v>46</v>
      </c>
      <c r="B27" s="4" t="s">
        <v>47</v>
      </c>
      <c r="C27" s="4" t="s">
        <v>57</v>
      </c>
      <c r="D27" s="5">
        <v>52.59</v>
      </c>
      <c r="E27" s="5">
        <v>8</v>
      </c>
      <c r="F27" s="4" t="s">
        <v>53</v>
      </c>
      <c r="G27" s="4" t="s">
        <v>58</v>
      </c>
      <c r="Q27" s="3"/>
      <c r="R27" s="3"/>
      <c r="S27" s="3"/>
      <c r="T27" s="3"/>
      <c r="U27" s="3"/>
    </row>
    <row r="28" spans="1:21" ht="14.4" x14ac:dyDescent="0.3">
      <c r="A28" s="4" t="s">
        <v>66</v>
      </c>
      <c r="B28" s="4" t="s">
        <v>56</v>
      </c>
      <c r="C28" s="4" t="s">
        <v>68</v>
      </c>
      <c r="D28" s="5">
        <v>33.520000000000003</v>
      </c>
      <c r="E28" s="5">
        <v>1</v>
      </c>
      <c r="F28" s="4" t="s">
        <v>62</v>
      </c>
      <c r="G28" s="4" t="s">
        <v>54</v>
      </c>
      <c r="Q28" s="3"/>
      <c r="R28" s="3"/>
      <c r="S28" s="3"/>
      <c r="T28" s="3"/>
      <c r="U28" s="3"/>
    </row>
    <row r="29" spans="1:21" ht="14.4" x14ac:dyDescent="0.3">
      <c r="A29" s="4" t="s">
        <v>46</v>
      </c>
      <c r="B29" s="4" t="s">
        <v>47</v>
      </c>
      <c r="C29" s="4" t="s">
        <v>68</v>
      </c>
      <c r="D29" s="5">
        <v>87.67</v>
      </c>
      <c r="E29" s="5">
        <v>2</v>
      </c>
      <c r="F29" s="4" t="s">
        <v>53</v>
      </c>
      <c r="G29" s="4" t="s">
        <v>58</v>
      </c>
      <c r="Q29" s="3"/>
      <c r="R29" s="3"/>
      <c r="S29" s="3"/>
      <c r="T29" s="3"/>
      <c r="U29" s="3"/>
    </row>
    <row r="30" spans="1:21" ht="14.4" x14ac:dyDescent="0.3">
      <c r="A30" s="4" t="s">
        <v>66</v>
      </c>
      <c r="B30" s="4" t="s">
        <v>47</v>
      </c>
      <c r="C30" s="4" t="s">
        <v>67</v>
      </c>
      <c r="D30" s="5">
        <v>88.36</v>
      </c>
      <c r="E30" s="5">
        <v>5</v>
      </c>
      <c r="F30" s="4" t="s">
        <v>49</v>
      </c>
      <c r="G30" s="4" t="s">
        <v>54</v>
      </c>
      <c r="Q30" s="3"/>
      <c r="R30" s="3"/>
      <c r="S30" s="3"/>
      <c r="T30" s="3"/>
      <c r="U30" s="3"/>
    </row>
    <row r="31" spans="1:21" ht="14.4" x14ac:dyDescent="0.3">
      <c r="A31" s="4" t="s">
        <v>46</v>
      </c>
      <c r="B31" s="4" t="s">
        <v>56</v>
      </c>
      <c r="C31" s="4" t="s">
        <v>48</v>
      </c>
      <c r="D31" s="5">
        <v>24.89</v>
      </c>
      <c r="E31" s="5">
        <v>9</v>
      </c>
      <c r="F31" s="4" t="s">
        <v>53</v>
      </c>
      <c r="G31" s="4" t="s">
        <v>54</v>
      </c>
      <c r="Q31" s="3"/>
      <c r="R31" s="3"/>
      <c r="S31" s="3"/>
      <c r="T31" s="3"/>
      <c r="U31" s="3"/>
    </row>
    <row r="32" spans="1:21" ht="14.4" x14ac:dyDescent="0.3">
      <c r="A32" s="4" t="s">
        <v>66</v>
      </c>
      <c r="B32" s="4" t="s">
        <v>56</v>
      </c>
      <c r="C32" s="4" t="s">
        <v>68</v>
      </c>
      <c r="D32" s="5">
        <v>94.13</v>
      </c>
      <c r="E32" s="5">
        <v>5</v>
      </c>
      <c r="F32" s="4" t="s">
        <v>62</v>
      </c>
      <c r="G32" s="4" t="s">
        <v>58</v>
      </c>
      <c r="Q32" s="3"/>
      <c r="R32" s="3"/>
      <c r="S32" s="3"/>
      <c r="T32" s="3"/>
      <c r="U32" s="3"/>
    </row>
    <row r="33" spans="1:21" ht="14.4" x14ac:dyDescent="0.3">
      <c r="A33" s="4" t="s">
        <v>66</v>
      </c>
      <c r="B33" s="4" t="s">
        <v>56</v>
      </c>
      <c r="C33" s="4" t="s">
        <v>61</v>
      </c>
      <c r="D33" s="5">
        <v>78.069999999999993</v>
      </c>
      <c r="E33" s="5">
        <v>9</v>
      </c>
      <c r="F33" s="4" t="s">
        <v>49</v>
      </c>
      <c r="G33" s="4" t="s">
        <v>54</v>
      </c>
      <c r="Q33" s="3"/>
      <c r="R33" s="3"/>
      <c r="S33" s="3"/>
      <c r="T33" s="3"/>
      <c r="U33" s="3"/>
    </row>
    <row r="34" spans="1:21" ht="14.4" x14ac:dyDescent="0.3">
      <c r="A34" s="4" t="s">
        <v>66</v>
      </c>
      <c r="B34" s="4" t="s">
        <v>56</v>
      </c>
      <c r="C34" s="4" t="s">
        <v>61</v>
      </c>
      <c r="D34" s="5">
        <v>83.78</v>
      </c>
      <c r="E34" s="5">
        <v>8</v>
      </c>
      <c r="F34" s="4" t="s">
        <v>49</v>
      </c>
      <c r="G34" s="4" t="s">
        <v>54</v>
      </c>
      <c r="Q34" s="3"/>
      <c r="R34" s="3"/>
      <c r="S34" s="3"/>
      <c r="T34" s="3"/>
      <c r="U34" s="3"/>
    </row>
    <row r="35" spans="1:21" ht="14.4" x14ac:dyDescent="0.3">
      <c r="A35" s="4" t="s">
        <v>46</v>
      </c>
      <c r="B35" s="4" t="s">
        <v>56</v>
      </c>
      <c r="C35" s="4" t="s">
        <v>48</v>
      </c>
      <c r="D35" s="5">
        <v>96.58</v>
      </c>
      <c r="E35" s="5">
        <v>2</v>
      </c>
      <c r="F35" s="4" t="s">
        <v>53</v>
      </c>
      <c r="G35" s="4" t="s">
        <v>58</v>
      </c>
      <c r="Q35" s="3"/>
      <c r="R35" s="3"/>
      <c r="S35" s="3"/>
      <c r="T35" s="3"/>
      <c r="U35" s="3"/>
    </row>
    <row r="36" spans="1:21" ht="14.4" x14ac:dyDescent="0.3">
      <c r="A36" s="4" t="s">
        <v>51</v>
      </c>
      <c r="B36" s="4" t="s">
        <v>47</v>
      </c>
      <c r="C36" s="4" t="s">
        <v>67</v>
      </c>
      <c r="D36" s="5">
        <v>99.42</v>
      </c>
      <c r="E36" s="5">
        <v>4</v>
      </c>
      <c r="F36" s="4" t="s">
        <v>62</v>
      </c>
      <c r="G36" s="4" t="s">
        <v>50</v>
      </c>
      <c r="N36" s="3"/>
      <c r="O36" s="3"/>
      <c r="P36" s="3"/>
      <c r="Q36" s="3"/>
      <c r="R36" s="3"/>
      <c r="S36" s="3"/>
      <c r="T36" s="3"/>
      <c r="U36" s="3"/>
    </row>
    <row r="37" spans="1:21" ht="14.4" x14ac:dyDescent="0.3">
      <c r="A37" s="4" t="s">
        <v>51</v>
      </c>
      <c r="B37" s="4" t="s">
        <v>47</v>
      </c>
      <c r="C37" s="4" t="s">
        <v>61</v>
      </c>
      <c r="D37" s="5">
        <v>68.12</v>
      </c>
      <c r="E37" s="5">
        <v>1</v>
      </c>
      <c r="F37" s="4" t="s">
        <v>49</v>
      </c>
      <c r="G37" s="4" t="s">
        <v>50</v>
      </c>
      <c r="N37" s="3"/>
      <c r="O37" s="3"/>
      <c r="P37" s="3"/>
      <c r="Q37" s="3"/>
      <c r="R37" s="3"/>
      <c r="S37" s="3"/>
      <c r="T37" s="3"/>
      <c r="U37" s="3"/>
    </row>
    <row r="38" spans="1:21" ht="14.4" x14ac:dyDescent="0.3">
      <c r="A38" s="4" t="s">
        <v>46</v>
      </c>
      <c r="B38" s="4" t="s">
        <v>56</v>
      </c>
      <c r="C38" s="4" t="s">
        <v>61</v>
      </c>
      <c r="D38" s="5">
        <v>62.62</v>
      </c>
      <c r="E38" s="5">
        <v>5</v>
      </c>
      <c r="F38" s="4" t="s">
        <v>53</v>
      </c>
      <c r="G38" s="4" t="s">
        <v>50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4.4" x14ac:dyDescent="0.3">
      <c r="A39" s="4" t="s">
        <v>46</v>
      </c>
      <c r="B39" s="4" t="s">
        <v>47</v>
      </c>
      <c r="C39" s="4" t="s">
        <v>52</v>
      </c>
      <c r="D39" s="5">
        <v>60.88</v>
      </c>
      <c r="E39" s="5">
        <v>9</v>
      </c>
      <c r="F39" s="4" t="s">
        <v>49</v>
      </c>
      <c r="G39" s="4" t="s">
        <v>50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4.4" x14ac:dyDescent="0.3">
      <c r="A40" s="4" t="s">
        <v>51</v>
      </c>
      <c r="B40" s="4" t="s">
        <v>47</v>
      </c>
      <c r="C40" s="4" t="s">
        <v>48</v>
      </c>
      <c r="D40" s="5">
        <v>54.92</v>
      </c>
      <c r="E40" s="5">
        <v>8</v>
      </c>
      <c r="F40" s="4" t="s">
        <v>53</v>
      </c>
      <c r="G40" s="4" t="s">
        <v>50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4.4" x14ac:dyDescent="0.3">
      <c r="A41" s="4" t="s">
        <v>66</v>
      </c>
      <c r="B41" s="4" t="s">
        <v>56</v>
      </c>
      <c r="C41" s="4" t="s">
        <v>57</v>
      </c>
      <c r="D41" s="5">
        <v>30.12</v>
      </c>
      <c r="E41" s="5">
        <v>8</v>
      </c>
      <c r="F41" s="4" t="s">
        <v>53</v>
      </c>
      <c r="G41" s="4" t="s">
        <v>54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4.4" x14ac:dyDescent="0.3">
      <c r="A42" s="4" t="s">
        <v>66</v>
      </c>
      <c r="B42" s="4" t="s">
        <v>47</v>
      </c>
      <c r="C42" s="4" t="s">
        <v>57</v>
      </c>
      <c r="D42" s="5">
        <v>86.72</v>
      </c>
      <c r="E42" s="5">
        <v>1</v>
      </c>
      <c r="F42" s="4" t="s">
        <v>49</v>
      </c>
      <c r="G42" s="4" t="s">
        <v>50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4.4" x14ac:dyDescent="0.3">
      <c r="A43" s="4" t="s">
        <v>51</v>
      </c>
      <c r="B43" s="4" t="s">
        <v>56</v>
      </c>
      <c r="C43" s="4" t="s">
        <v>57</v>
      </c>
      <c r="D43" s="5">
        <v>56.11</v>
      </c>
      <c r="E43" s="5">
        <v>2</v>
      </c>
      <c r="F43" s="4" t="s">
        <v>62</v>
      </c>
      <c r="G43" s="4" t="s">
        <v>54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4.4" x14ac:dyDescent="0.3">
      <c r="A44" s="4" t="s">
        <v>66</v>
      </c>
      <c r="B44" s="4" t="s">
        <v>47</v>
      </c>
      <c r="C44" s="4" t="s">
        <v>61</v>
      </c>
      <c r="D44" s="5">
        <v>69.12</v>
      </c>
      <c r="E44" s="5">
        <v>6</v>
      </c>
      <c r="F44" s="4" t="s">
        <v>62</v>
      </c>
      <c r="G44" s="4" t="s">
        <v>54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4.4" x14ac:dyDescent="0.3">
      <c r="A45" s="4" t="s">
        <v>51</v>
      </c>
      <c r="B45" s="4" t="s">
        <v>47</v>
      </c>
      <c r="C45" s="4" t="s">
        <v>67</v>
      </c>
      <c r="D45" s="5">
        <v>98.7</v>
      </c>
      <c r="E45" s="5">
        <v>8</v>
      </c>
      <c r="F45" s="4" t="s">
        <v>53</v>
      </c>
      <c r="G45" s="4" t="s">
        <v>54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4.4" x14ac:dyDescent="0.3">
      <c r="A46" s="4" t="s">
        <v>51</v>
      </c>
      <c r="B46" s="4" t="s">
        <v>56</v>
      </c>
      <c r="C46" s="4" t="s">
        <v>48</v>
      </c>
      <c r="D46" s="5">
        <v>15.37</v>
      </c>
      <c r="E46" s="5">
        <v>2</v>
      </c>
      <c r="F46" s="4" t="s">
        <v>53</v>
      </c>
      <c r="G46" s="4" t="s">
        <v>54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4.4" x14ac:dyDescent="0.3">
      <c r="A47" s="4" t="s">
        <v>66</v>
      </c>
      <c r="B47" s="4" t="s">
        <v>47</v>
      </c>
      <c r="C47" s="4" t="s">
        <v>52</v>
      </c>
      <c r="D47" s="5">
        <v>93.96</v>
      </c>
      <c r="E47" s="5">
        <v>4</v>
      </c>
      <c r="F47" s="4" t="s">
        <v>53</v>
      </c>
      <c r="G47" s="4" t="s">
        <v>54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4.4" x14ac:dyDescent="0.3">
      <c r="A48" s="4" t="s">
        <v>66</v>
      </c>
      <c r="B48" s="4" t="s">
        <v>56</v>
      </c>
      <c r="C48" s="4" t="s">
        <v>48</v>
      </c>
      <c r="D48" s="5">
        <v>56.69</v>
      </c>
      <c r="E48" s="5">
        <v>9</v>
      </c>
      <c r="F48" s="4" t="s">
        <v>62</v>
      </c>
      <c r="G48" s="4" t="s">
        <v>58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4.4" x14ac:dyDescent="0.3">
      <c r="A49" s="4" t="s">
        <v>66</v>
      </c>
      <c r="B49" s="4" t="s">
        <v>47</v>
      </c>
      <c r="C49" s="4" t="s">
        <v>67</v>
      </c>
      <c r="D49" s="5">
        <v>20.010000000000002</v>
      </c>
      <c r="E49" s="5">
        <v>9</v>
      </c>
      <c r="F49" s="4" t="s">
        <v>62</v>
      </c>
      <c r="G49" s="4" t="s">
        <v>50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4.4" x14ac:dyDescent="0.3">
      <c r="A50" s="4" t="s">
        <v>66</v>
      </c>
      <c r="B50" s="4" t="s">
        <v>56</v>
      </c>
      <c r="C50" s="4" t="s">
        <v>52</v>
      </c>
      <c r="D50" s="5">
        <v>18.93</v>
      </c>
      <c r="E50" s="5">
        <v>6</v>
      </c>
      <c r="F50" s="4" t="s">
        <v>62</v>
      </c>
      <c r="G50" s="4" t="s">
        <v>58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4.4" x14ac:dyDescent="0.3">
      <c r="A51" s="4" t="s">
        <v>51</v>
      </c>
      <c r="B51" s="4" t="s">
        <v>47</v>
      </c>
      <c r="C51" s="4" t="s">
        <v>68</v>
      </c>
      <c r="D51" s="5">
        <v>82.63</v>
      </c>
      <c r="E51" s="5">
        <v>10</v>
      </c>
      <c r="F51" s="4" t="s">
        <v>53</v>
      </c>
      <c r="G51" s="4" t="s">
        <v>50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4.4" x14ac:dyDescent="0.3">
      <c r="A52" s="4" t="s">
        <v>51</v>
      </c>
      <c r="B52" s="4" t="s">
        <v>56</v>
      </c>
      <c r="C52" s="4" t="s">
        <v>67</v>
      </c>
      <c r="D52" s="5">
        <v>91.4</v>
      </c>
      <c r="E52" s="5">
        <v>7</v>
      </c>
      <c r="F52" s="4" t="s">
        <v>62</v>
      </c>
      <c r="G52" s="4" t="s">
        <v>54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4.4" x14ac:dyDescent="0.3">
      <c r="A53" s="4" t="s">
        <v>46</v>
      </c>
      <c r="B53" s="4" t="s">
        <v>47</v>
      </c>
      <c r="C53" s="4" t="s">
        <v>67</v>
      </c>
      <c r="D53" s="5">
        <v>44.59</v>
      </c>
      <c r="E53" s="5">
        <v>5</v>
      </c>
      <c r="F53" s="4" t="s">
        <v>62</v>
      </c>
      <c r="G53" s="4" t="s">
        <v>54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4.4" x14ac:dyDescent="0.3">
      <c r="A54" s="4" t="s">
        <v>66</v>
      </c>
      <c r="B54" s="4" t="s">
        <v>47</v>
      </c>
      <c r="C54" s="4" t="s">
        <v>68</v>
      </c>
      <c r="D54" s="5">
        <v>17.87</v>
      </c>
      <c r="E54" s="5">
        <v>4</v>
      </c>
      <c r="F54" s="4" t="s">
        <v>53</v>
      </c>
      <c r="G54" s="4" t="s">
        <v>50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4.4" x14ac:dyDescent="0.3">
      <c r="A55" s="4" t="s">
        <v>51</v>
      </c>
      <c r="B55" s="4" t="s">
        <v>56</v>
      </c>
      <c r="C55" s="4" t="s">
        <v>68</v>
      </c>
      <c r="D55" s="5">
        <v>15.43</v>
      </c>
      <c r="E55" s="5">
        <v>1</v>
      </c>
      <c r="F55" s="4" t="s">
        <v>49</v>
      </c>
      <c r="G55" s="4" t="s">
        <v>58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4.4" x14ac:dyDescent="0.3">
      <c r="A56" s="4" t="s">
        <v>66</v>
      </c>
      <c r="B56" s="4" t="s">
        <v>56</v>
      </c>
      <c r="C56" s="4" t="s">
        <v>57</v>
      </c>
      <c r="D56" s="5">
        <v>16.16</v>
      </c>
      <c r="E56" s="5">
        <v>2</v>
      </c>
      <c r="F56" s="4" t="s">
        <v>53</v>
      </c>
      <c r="G56" s="4" t="s">
        <v>50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4.4" x14ac:dyDescent="0.3">
      <c r="A57" s="4" t="s">
        <v>51</v>
      </c>
      <c r="B57" s="4" t="s">
        <v>47</v>
      </c>
      <c r="C57" s="4" t="s">
        <v>52</v>
      </c>
      <c r="D57" s="5">
        <v>85.98</v>
      </c>
      <c r="E57" s="5">
        <v>8</v>
      </c>
      <c r="F57" s="4" t="s">
        <v>62</v>
      </c>
      <c r="G57" s="4" t="s">
        <v>54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</sheetData>
  <autoFilter ref="A1:G57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31"/>
  <sheetViews>
    <sheetView topLeftCell="D1" workbookViewId="0">
      <selection activeCell="I9" sqref="I9"/>
    </sheetView>
  </sheetViews>
  <sheetFormatPr defaultColWidth="12.6640625" defaultRowHeight="15.75" customHeight="1" x14ac:dyDescent="0.25"/>
  <sheetData>
    <row r="1" spans="1:18" ht="15.75" customHeight="1" x14ac:dyDescent="0.3">
      <c r="A1" s="17"/>
      <c r="B1" s="37" t="s">
        <v>69</v>
      </c>
      <c r="C1" s="36"/>
      <c r="D1" s="36"/>
      <c r="E1" s="36"/>
      <c r="F1" s="36"/>
      <c r="G1" s="36"/>
      <c r="H1" s="36"/>
      <c r="I1" s="17"/>
      <c r="J1" s="17"/>
      <c r="K1" s="17"/>
      <c r="L1" s="18"/>
      <c r="M1" s="19" t="s">
        <v>70</v>
      </c>
      <c r="N1" s="19" t="s">
        <v>71</v>
      </c>
      <c r="O1" s="20" t="s">
        <v>72</v>
      </c>
      <c r="P1" s="20" t="s">
        <v>73</v>
      </c>
      <c r="Q1" s="20" t="s">
        <v>74</v>
      </c>
      <c r="R1" s="21" t="s">
        <v>75</v>
      </c>
    </row>
    <row r="2" spans="1:18" ht="15.75" customHeight="1" x14ac:dyDescent="0.3">
      <c r="A2" s="17"/>
      <c r="B2" s="17"/>
      <c r="C2" s="17"/>
      <c r="D2" s="17"/>
      <c r="E2" s="17"/>
      <c r="F2" s="17"/>
      <c r="G2" s="17"/>
      <c r="H2" s="17"/>
      <c r="I2" s="22" t="s">
        <v>76</v>
      </c>
      <c r="J2" s="17"/>
      <c r="K2" s="17"/>
      <c r="L2" s="18"/>
      <c r="M2" s="23">
        <v>1</v>
      </c>
      <c r="N2" s="24">
        <v>44621</v>
      </c>
      <c r="O2" s="23" t="s">
        <v>10</v>
      </c>
      <c r="P2" s="23" t="s">
        <v>77</v>
      </c>
      <c r="Q2" s="23" t="s">
        <v>78</v>
      </c>
      <c r="R2" s="23">
        <v>45</v>
      </c>
    </row>
    <row r="3" spans="1:18" ht="15.75" customHeight="1" x14ac:dyDescent="0.3">
      <c r="A3" s="25">
        <v>10</v>
      </c>
      <c r="B3" s="38" t="s">
        <v>79</v>
      </c>
      <c r="C3" s="36"/>
      <c r="D3" s="36"/>
      <c r="E3" s="36"/>
      <c r="F3" s="36"/>
      <c r="G3" s="36"/>
      <c r="H3" s="36"/>
      <c r="I3" s="26">
        <f>COUNTIF(Q2:Q26,"Bangalore")</f>
        <v>6</v>
      </c>
      <c r="J3" s="17"/>
      <c r="K3" s="17"/>
      <c r="L3" s="18"/>
      <c r="M3" s="23">
        <v>2</v>
      </c>
      <c r="N3" s="24">
        <v>44625</v>
      </c>
      <c r="O3" s="23" t="s">
        <v>80</v>
      </c>
      <c r="P3" s="23" t="s">
        <v>81</v>
      </c>
      <c r="Q3" s="23" t="s">
        <v>82</v>
      </c>
      <c r="R3" s="23">
        <v>87</v>
      </c>
    </row>
    <row r="4" spans="1:18" ht="15.75" customHeight="1" x14ac:dyDescent="0.3">
      <c r="A4" s="25">
        <v>11</v>
      </c>
      <c r="B4" s="38" t="s">
        <v>83</v>
      </c>
      <c r="C4" s="36"/>
      <c r="D4" s="36"/>
      <c r="E4" s="36"/>
      <c r="F4" s="36"/>
      <c r="G4" s="36"/>
      <c r="H4" s="36"/>
      <c r="I4" s="27">
        <f>COUNTIF(R2:R26,"&gt;36")</f>
        <v>17</v>
      </c>
      <c r="J4" s="17"/>
      <c r="K4" s="17"/>
      <c r="L4" s="18"/>
      <c r="M4" s="23">
        <v>3</v>
      </c>
      <c r="N4" s="24">
        <v>44626</v>
      </c>
      <c r="O4" s="23" t="s">
        <v>84</v>
      </c>
      <c r="P4" s="23" t="s">
        <v>85</v>
      </c>
      <c r="Q4" s="23" t="s">
        <v>86</v>
      </c>
      <c r="R4" s="23">
        <v>96</v>
      </c>
    </row>
    <row r="5" spans="1:18" ht="15.75" customHeight="1" x14ac:dyDescent="0.3">
      <c r="A5" s="25">
        <v>12</v>
      </c>
      <c r="B5" s="38" t="s">
        <v>87</v>
      </c>
      <c r="C5" s="36"/>
      <c r="D5" s="36"/>
      <c r="E5" s="36"/>
      <c r="F5" s="36"/>
      <c r="G5" s="36"/>
      <c r="H5" s="36"/>
      <c r="I5" s="52">
        <f>COUNTIF(R2:R26,"&lt;45")/COUNTA(R2:R26)</f>
        <v>0.27272727272727271</v>
      </c>
      <c r="J5" s="17"/>
      <c r="K5" s="17"/>
      <c r="L5" s="18"/>
      <c r="M5" s="23">
        <v>4</v>
      </c>
      <c r="N5" s="24">
        <v>44621</v>
      </c>
      <c r="O5" s="23" t="s">
        <v>88</v>
      </c>
      <c r="P5" s="23" t="s">
        <v>89</v>
      </c>
      <c r="Q5" s="23" t="s">
        <v>78</v>
      </c>
      <c r="R5" s="23">
        <v>54</v>
      </c>
    </row>
    <row r="6" spans="1:18" ht="15.75" customHeight="1" x14ac:dyDescent="0.3">
      <c r="A6" s="25">
        <v>13</v>
      </c>
      <c r="B6" s="38" t="s">
        <v>90</v>
      </c>
      <c r="C6" s="36"/>
      <c r="D6" s="36"/>
      <c r="E6" s="36"/>
      <c r="F6" s="36"/>
      <c r="G6" s="36"/>
      <c r="H6" s="36"/>
      <c r="I6" s="28">
        <f>COUNTIF(O2:O26,"*Kumar*")</f>
        <v>5</v>
      </c>
      <c r="J6" s="17"/>
      <c r="K6" s="17"/>
      <c r="L6" s="18"/>
      <c r="M6" s="23">
        <v>5</v>
      </c>
      <c r="N6" s="24">
        <v>44627</v>
      </c>
      <c r="O6" s="23" t="s">
        <v>91</v>
      </c>
      <c r="P6" s="23" t="s">
        <v>92</v>
      </c>
      <c r="Q6" s="23" t="s">
        <v>93</v>
      </c>
      <c r="R6" s="23">
        <v>36</v>
      </c>
    </row>
    <row r="7" spans="1:18" ht="15.75" customHeight="1" x14ac:dyDescent="0.3">
      <c r="A7" s="25">
        <v>14</v>
      </c>
      <c r="B7" s="38" t="s">
        <v>94</v>
      </c>
      <c r="C7" s="36"/>
      <c r="D7" s="36"/>
      <c r="E7" s="36"/>
      <c r="F7" s="36"/>
      <c r="G7" s="36"/>
      <c r="H7" s="36"/>
      <c r="I7" s="26">
        <f>COUNTIF(O2:O26,"*I")</f>
        <v>6</v>
      </c>
      <c r="J7" s="17"/>
      <c r="K7" s="17"/>
      <c r="L7" s="18"/>
      <c r="M7" s="23">
        <v>6</v>
      </c>
      <c r="N7" s="24">
        <v>44622</v>
      </c>
      <c r="O7" s="23" t="s">
        <v>95</v>
      </c>
      <c r="P7" s="23" t="s">
        <v>96</v>
      </c>
      <c r="Q7" s="23" t="s">
        <v>93</v>
      </c>
      <c r="R7" s="23">
        <v>21</v>
      </c>
    </row>
    <row r="8" spans="1:18" ht="15.75" customHeight="1" x14ac:dyDescent="0.3">
      <c r="A8" s="25">
        <v>15</v>
      </c>
      <c r="B8" s="38" t="s">
        <v>97</v>
      </c>
      <c r="C8" s="36"/>
      <c r="D8" s="36"/>
      <c r="E8" s="36"/>
      <c r="F8" s="36"/>
      <c r="G8" s="36"/>
      <c r="H8" s="36"/>
      <c r="I8" s="27">
        <f>COUNTBLANK(R2:R26)</f>
        <v>3</v>
      </c>
      <c r="J8" s="17"/>
      <c r="K8" s="17"/>
      <c r="L8" s="18"/>
      <c r="M8" s="23">
        <v>7</v>
      </c>
      <c r="N8" s="24">
        <v>44621</v>
      </c>
      <c r="O8" s="23" t="s">
        <v>98</v>
      </c>
      <c r="P8" s="23" t="s">
        <v>99</v>
      </c>
      <c r="Q8" s="23" t="s">
        <v>100</v>
      </c>
      <c r="R8" s="23">
        <v>56</v>
      </c>
    </row>
    <row r="9" spans="1:18" ht="15.75" customHeight="1" x14ac:dyDescent="0.3">
      <c r="A9" s="17"/>
      <c r="B9" s="36"/>
      <c r="C9" s="36"/>
      <c r="D9" s="36"/>
      <c r="E9" s="36"/>
      <c r="F9" s="36"/>
      <c r="G9" s="36"/>
      <c r="H9" s="17"/>
      <c r="I9" s="17"/>
      <c r="J9" s="17"/>
      <c r="K9" s="17"/>
      <c r="L9" s="18"/>
      <c r="M9" s="23">
        <v>8</v>
      </c>
      <c r="N9" s="24">
        <v>44624</v>
      </c>
      <c r="O9" s="23" t="s">
        <v>101</v>
      </c>
      <c r="P9" s="23" t="s">
        <v>102</v>
      </c>
      <c r="Q9" s="23" t="s">
        <v>103</v>
      </c>
      <c r="R9" s="23"/>
    </row>
    <row r="10" spans="1:18" ht="15.75" customHeight="1" x14ac:dyDescent="0.3">
      <c r="A10" s="17"/>
      <c r="B10" s="36"/>
      <c r="C10" s="36"/>
      <c r="D10" s="36"/>
      <c r="E10" s="36"/>
      <c r="F10" s="36"/>
      <c r="G10" s="36"/>
      <c r="H10" s="17"/>
      <c r="I10" s="17"/>
      <c r="J10" s="17"/>
      <c r="K10" s="17"/>
      <c r="L10" s="18"/>
      <c r="M10" s="23">
        <v>9</v>
      </c>
      <c r="N10" s="24">
        <v>44624</v>
      </c>
      <c r="O10" s="23" t="s">
        <v>104</v>
      </c>
      <c r="P10" s="23" t="s">
        <v>105</v>
      </c>
      <c r="Q10" s="23" t="s">
        <v>78</v>
      </c>
      <c r="R10" s="23">
        <v>81</v>
      </c>
    </row>
    <row r="11" spans="1:18" ht="15.7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23">
        <v>10</v>
      </c>
      <c r="N11" s="24">
        <v>44623</v>
      </c>
      <c r="O11" s="23" t="s">
        <v>106</v>
      </c>
      <c r="P11" s="23" t="s">
        <v>107</v>
      </c>
      <c r="Q11" s="23" t="s">
        <v>108</v>
      </c>
      <c r="R11" s="23">
        <v>16</v>
      </c>
    </row>
    <row r="12" spans="1:18" ht="15.7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23">
        <v>11</v>
      </c>
      <c r="N12" s="24">
        <v>44624</v>
      </c>
      <c r="O12" s="23" t="s">
        <v>109</v>
      </c>
      <c r="P12" s="23" t="s">
        <v>110</v>
      </c>
      <c r="Q12" s="23" t="s">
        <v>111</v>
      </c>
      <c r="R12" s="23">
        <v>92</v>
      </c>
    </row>
    <row r="13" spans="1:18" ht="15.7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23">
        <v>12</v>
      </c>
      <c r="N13" s="24">
        <v>44621</v>
      </c>
      <c r="O13" s="23" t="s">
        <v>112</v>
      </c>
      <c r="P13" s="23" t="s">
        <v>113</v>
      </c>
      <c r="Q13" s="23" t="s">
        <v>78</v>
      </c>
      <c r="R13" s="23">
        <v>47</v>
      </c>
    </row>
    <row r="14" spans="1:18" ht="15.75" customHeight="1" x14ac:dyDescent="0.3">
      <c r="A14" s="17"/>
      <c r="B14" s="17"/>
      <c r="C14" s="17"/>
      <c r="D14" s="43"/>
      <c r="E14" s="44"/>
      <c r="F14" s="45"/>
      <c r="G14" s="17"/>
      <c r="H14" s="17"/>
      <c r="I14" s="17"/>
      <c r="J14" s="17"/>
      <c r="K14" s="17"/>
      <c r="L14" s="18"/>
      <c r="M14" s="23">
        <v>13</v>
      </c>
      <c r="N14" s="24">
        <v>44623</v>
      </c>
      <c r="O14" s="23" t="s">
        <v>114</v>
      </c>
      <c r="P14" s="23" t="s">
        <v>115</v>
      </c>
      <c r="Q14" s="23" t="s">
        <v>116</v>
      </c>
      <c r="R14" s="23">
        <v>46</v>
      </c>
    </row>
    <row r="15" spans="1:18" ht="15.75" customHeight="1" x14ac:dyDescent="0.3">
      <c r="A15" s="17"/>
      <c r="B15" s="17"/>
      <c r="C15" s="17"/>
      <c r="D15" s="46"/>
      <c r="E15" s="47"/>
      <c r="F15" s="48"/>
      <c r="G15" s="17"/>
      <c r="H15" s="17"/>
      <c r="I15" s="17"/>
      <c r="J15" s="17"/>
      <c r="K15" s="17"/>
      <c r="L15" s="18"/>
      <c r="M15" s="23">
        <v>14</v>
      </c>
      <c r="N15" s="24">
        <v>44626</v>
      </c>
      <c r="O15" s="23" t="s">
        <v>117</v>
      </c>
      <c r="P15" s="23" t="s">
        <v>118</v>
      </c>
      <c r="Q15" s="23" t="s">
        <v>119</v>
      </c>
      <c r="R15" s="23">
        <v>52</v>
      </c>
    </row>
    <row r="16" spans="1:18" ht="15.75" customHeight="1" x14ac:dyDescent="0.3">
      <c r="A16" s="17"/>
      <c r="B16" s="17"/>
      <c r="C16" s="17"/>
      <c r="D16" s="46"/>
      <c r="E16" s="47"/>
      <c r="F16" s="48"/>
      <c r="G16" s="17"/>
      <c r="H16" s="17"/>
      <c r="I16" s="17"/>
      <c r="J16" s="17"/>
      <c r="K16" s="17"/>
      <c r="L16" s="18"/>
      <c r="M16" s="23">
        <v>15</v>
      </c>
      <c r="N16" s="24">
        <v>44624</v>
      </c>
      <c r="O16" s="23" t="s">
        <v>120</v>
      </c>
      <c r="P16" s="23" t="s">
        <v>121</v>
      </c>
      <c r="Q16" s="23" t="s">
        <v>78</v>
      </c>
      <c r="R16" s="23">
        <v>89</v>
      </c>
    </row>
    <row r="17" spans="1:18" ht="15.75" customHeight="1" x14ac:dyDescent="0.3">
      <c r="A17" s="17"/>
      <c r="B17" s="17"/>
      <c r="C17" s="17"/>
      <c r="D17" s="46"/>
      <c r="E17" s="47"/>
      <c r="F17" s="48"/>
      <c r="G17" s="17"/>
      <c r="H17" s="17"/>
      <c r="I17" s="17"/>
      <c r="J17" s="17"/>
      <c r="K17" s="17"/>
      <c r="L17" s="18"/>
      <c r="M17" s="23">
        <v>16</v>
      </c>
      <c r="N17" s="24">
        <v>44645</v>
      </c>
      <c r="O17" s="23" t="s">
        <v>122</v>
      </c>
      <c r="P17" s="23" t="s">
        <v>123</v>
      </c>
      <c r="Q17" s="23" t="s">
        <v>124</v>
      </c>
      <c r="R17" s="23">
        <v>97</v>
      </c>
    </row>
    <row r="18" spans="1:18" ht="15.75" customHeight="1" x14ac:dyDescent="0.3">
      <c r="A18" s="17"/>
      <c r="B18" s="17"/>
      <c r="C18" s="17"/>
      <c r="D18" s="46"/>
      <c r="E18" s="47"/>
      <c r="F18" s="48"/>
      <c r="G18" s="17"/>
      <c r="H18" s="17"/>
      <c r="I18" s="17"/>
      <c r="J18" s="17"/>
      <c r="K18" s="17"/>
      <c r="L18" s="18"/>
      <c r="M18" s="23">
        <v>17</v>
      </c>
      <c r="N18" s="24">
        <v>44624</v>
      </c>
      <c r="O18" s="23" t="s">
        <v>125</v>
      </c>
      <c r="P18" s="23" t="s">
        <v>126</v>
      </c>
      <c r="Q18" s="23" t="s">
        <v>127</v>
      </c>
      <c r="R18" s="23"/>
    </row>
    <row r="19" spans="1:18" ht="15.75" customHeight="1" x14ac:dyDescent="0.3">
      <c r="A19" s="17"/>
      <c r="B19" s="17"/>
      <c r="C19" s="17"/>
      <c r="D19" s="46"/>
      <c r="E19" s="47"/>
      <c r="F19" s="48"/>
      <c r="G19" s="17"/>
      <c r="H19" s="17"/>
      <c r="I19" s="17"/>
      <c r="J19" s="17"/>
      <c r="K19" s="17"/>
      <c r="L19" s="18"/>
      <c r="M19" s="23">
        <v>18</v>
      </c>
      <c r="N19" s="24">
        <v>44622</v>
      </c>
      <c r="O19" s="23" t="s">
        <v>128</v>
      </c>
      <c r="P19" s="23" t="s">
        <v>129</v>
      </c>
      <c r="Q19" s="23" t="s">
        <v>130</v>
      </c>
      <c r="R19" s="23">
        <v>68</v>
      </c>
    </row>
    <row r="20" spans="1:18" ht="15.75" customHeight="1" x14ac:dyDescent="0.3">
      <c r="A20" s="17"/>
      <c r="B20" s="17"/>
      <c r="C20" s="17"/>
      <c r="D20" s="46"/>
      <c r="E20" s="47"/>
      <c r="F20" s="48"/>
      <c r="G20" s="17"/>
      <c r="H20" s="17"/>
      <c r="I20" s="17"/>
      <c r="J20" s="17"/>
      <c r="K20" s="17"/>
      <c r="L20" s="18"/>
      <c r="M20" s="23">
        <v>19</v>
      </c>
      <c r="N20" s="24">
        <v>44621</v>
      </c>
      <c r="O20" s="23" t="s">
        <v>131</v>
      </c>
      <c r="P20" s="23" t="s">
        <v>132</v>
      </c>
      <c r="Q20" s="23" t="s">
        <v>133</v>
      </c>
      <c r="R20" s="23">
        <v>14</v>
      </c>
    </row>
    <row r="21" spans="1:18" ht="15.75" customHeight="1" x14ac:dyDescent="0.3">
      <c r="A21" s="17"/>
      <c r="B21" s="17"/>
      <c r="C21" s="17"/>
      <c r="D21" s="46"/>
      <c r="E21" s="47"/>
      <c r="F21" s="48"/>
      <c r="G21" s="17"/>
      <c r="H21" s="17"/>
      <c r="I21" s="17"/>
      <c r="J21" s="17"/>
      <c r="K21" s="17"/>
      <c r="L21" s="18"/>
      <c r="M21" s="23">
        <v>20</v>
      </c>
      <c r="N21" s="24">
        <v>44622</v>
      </c>
      <c r="O21" s="23" t="s">
        <v>134</v>
      </c>
      <c r="P21" s="23" t="s">
        <v>135</v>
      </c>
      <c r="Q21" s="23" t="s">
        <v>136</v>
      </c>
      <c r="R21" s="23">
        <v>26</v>
      </c>
    </row>
    <row r="22" spans="1:18" ht="15.75" customHeight="1" x14ac:dyDescent="0.3">
      <c r="A22" s="17"/>
      <c r="B22" s="17"/>
      <c r="C22" s="17"/>
      <c r="D22" s="46"/>
      <c r="E22" s="47"/>
      <c r="F22" s="48"/>
      <c r="G22" s="17"/>
      <c r="H22" s="17"/>
      <c r="I22" s="17"/>
      <c r="J22" s="17"/>
      <c r="K22" s="17"/>
      <c r="L22" s="18"/>
      <c r="M22" s="23">
        <v>21</v>
      </c>
      <c r="N22" s="24">
        <v>44624</v>
      </c>
      <c r="O22" s="23" t="s">
        <v>137</v>
      </c>
      <c r="P22" s="23" t="s">
        <v>138</v>
      </c>
      <c r="Q22" s="23" t="s">
        <v>116</v>
      </c>
      <c r="R22" s="23">
        <v>39</v>
      </c>
    </row>
    <row r="23" spans="1:18" ht="15.75" customHeight="1" x14ac:dyDescent="0.3">
      <c r="A23" s="17"/>
      <c r="B23" s="17"/>
      <c r="C23" s="17"/>
      <c r="D23" s="46"/>
      <c r="E23" s="47"/>
      <c r="F23" s="48"/>
      <c r="G23" s="17"/>
      <c r="H23" s="17"/>
      <c r="I23" s="17"/>
      <c r="J23" s="17"/>
      <c r="K23" s="17"/>
      <c r="L23" s="18"/>
      <c r="M23" s="23">
        <v>22</v>
      </c>
      <c r="N23" s="24">
        <v>44643</v>
      </c>
      <c r="O23" s="23" t="s">
        <v>139</v>
      </c>
      <c r="P23" s="23" t="s">
        <v>140</v>
      </c>
      <c r="Q23" s="23" t="s">
        <v>82</v>
      </c>
      <c r="R23" s="23"/>
    </row>
    <row r="24" spans="1:18" ht="15.75" customHeight="1" x14ac:dyDescent="0.3">
      <c r="A24" s="17"/>
      <c r="B24" s="17"/>
      <c r="C24" s="17"/>
      <c r="D24" s="46"/>
      <c r="E24" s="47"/>
      <c r="F24" s="48"/>
      <c r="G24" s="17"/>
      <c r="H24" s="17"/>
      <c r="I24" s="17"/>
      <c r="J24" s="17"/>
      <c r="K24" s="17"/>
      <c r="L24" s="18"/>
      <c r="M24" s="23">
        <v>23</v>
      </c>
      <c r="N24" s="24">
        <v>44644</v>
      </c>
      <c r="O24" s="23" t="s">
        <v>141</v>
      </c>
      <c r="P24" s="23" t="s">
        <v>142</v>
      </c>
      <c r="Q24" s="23" t="s">
        <v>78</v>
      </c>
      <c r="R24" s="23">
        <v>89</v>
      </c>
    </row>
    <row r="25" spans="1:18" ht="15.75" customHeight="1" x14ac:dyDescent="0.3">
      <c r="A25" s="17"/>
      <c r="B25" s="17"/>
      <c r="C25" s="17"/>
      <c r="D25" s="46"/>
      <c r="E25" s="47"/>
      <c r="F25" s="48"/>
      <c r="G25" s="17"/>
      <c r="H25" s="17"/>
      <c r="I25" s="17"/>
      <c r="J25" s="17"/>
      <c r="K25" s="17"/>
      <c r="L25" s="18"/>
      <c r="M25" s="23">
        <v>24</v>
      </c>
      <c r="N25" s="24">
        <v>44624</v>
      </c>
      <c r="O25" s="23" t="s">
        <v>143</v>
      </c>
      <c r="P25" s="23" t="s">
        <v>144</v>
      </c>
      <c r="Q25" s="18" t="s">
        <v>130</v>
      </c>
      <c r="R25" s="23">
        <v>63</v>
      </c>
    </row>
    <row r="26" spans="1:18" ht="15.75" customHeight="1" x14ac:dyDescent="0.3">
      <c r="A26" s="17"/>
      <c r="B26" s="17"/>
      <c r="C26" s="17"/>
      <c r="D26" s="46"/>
      <c r="E26" s="47"/>
      <c r="F26" s="48"/>
      <c r="G26" s="17"/>
      <c r="H26" s="17"/>
      <c r="I26" s="17"/>
      <c r="J26" s="17"/>
      <c r="K26" s="17"/>
      <c r="L26" s="18"/>
      <c r="M26" s="23">
        <v>25</v>
      </c>
      <c r="N26" s="24">
        <v>44621</v>
      </c>
      <c r="O26" s="23" t="s">
        <v>145</v>
      </c>
      <c r="P26" s="23" t="s">
        <v>146</v>
      </c>
      <c r="Q26" s="23" t="s">
        <v>103</v>
      </c>
      <c r="R26" s="23">
        <v>75</v>
      </c>
    </row>
    <row r="27" spans="1:18" ht="15.75" customHeight="1" x14ac:dyDescent="0.25">
      <c r="D27" s="46"/>
      <c r="E27" s="47"/>
      <c r="F27" s="48"/>
    </row>
    <row r="28" spans="1:18" ht="15.75" customHeight="1" x14ac:dyDescent="0.25">
      <c r="D28" s="46"/>
      <c r="E28" s="47"/>
      <c r="F28" s="48"/>
    </row>
    <row r="29" spans="1:18" ht="15.75" customHeight="1" x14ac:dyDescent="0.25">
      <c r="D29" s="46"/>
      <c r="E29" s="47"/>
      <c r="F29" s="48"/>
    </row>
    <row r="30" spans="1:18" ht="15.75" customHeight="1" x14ac:dyDescent="0.25">
      <c r="D30" s="46"/>
      <c r="E30" s="47"/>
      <c r="F30" s="48"/>
    </row>
    <row r="31" spans="1:18" ht="15.75" customHeight="1" x14ac:dyDescent="0.25">
      <c r="D31" s="49"/>
      <c r="E31" s="50"/>
      <c r="F31" s="51"/>
    </row>
  </sheetData>
  <mergeCells count="9">
    <mergeCell ref="B9:G9"/>
    <mergeCell ref="B10:G10"/>
    <mergeCell ref="B1:H1"/>
    <mergeCell ref="B3:H3"/>
    <mergeCell ref="B4:H4"/>
    <mergeCell ref="B5:H5"/>
    <mergeCell ref="B6:H6"/>
    <mergeCell ref="B7:H7"/>
    <mergeCell ref="B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28"/>
  <sheetViews>
    <sheetView topLeftCell="H1" workbookViewId="0">
      <selection activeCell="T3" sqref="T3:T27"/>
    </sheetView>
  </sheetViews>
  <sheetFormatPr defaultColWidth="12.6640625" defaultRowHeight="15.75" customHeight="1" x14ac:dyDescent="0.25"/>
  <cols>
    <col min="12" max="12" width="15" customWidth="1"/>
    <col min="13" max="13" width="18.77734375" style="73" customWidth="1"/>
    <col min="14" max="14" width="12.6640625" style="57"/>
    <col min="15" max="15" width="18.5546875" style="68" customWidth="1"/>
    <col min="17" max="17" width="15" style="62" customWidth="1"/>
    <col min="18" max="18" width="34.6640625" customWidth="1"/>
  </cols>
  <sheetData>
    <row r="1" spans="1:20" ht="15.75" customHeight="1" x14ac:dyDescent="0.3">
      <c r="A1" s="17"/>
      <c r="B1" s="40" t="s">
        <v>69</v>
      </c>
      <c r="C1" s="41"/>
      <c r="D1" s="41"/>
      <c r="E1" s="41"/>
      <c r="F1" s="41"/>
      <c r="G1" s="41"/>
      <c r="H1" s="41"/>
      <c r="I1" s="41"/>
      <c r="J1" s="42"/>
      <c r="K1" s="17"/>
      <c r="L1" s="18"/>
      <c r="M1" s="69"/>
      <c r="N1" s="53"/>
      <c r="O1" s="64"/>
      <c r="P1" s="18"/>
      <c r="Q1" s="58"/>
      <c r="R1" s="18"/>
      <c r="S1" s="18"/>
      <c r="T1" s="18"/>
    </row>
    <row r="2" spans="1:20" ht="15.75" customHeight="1" x14ac:dyDescent="0.3">
      <c r="A2" s="25">
        <v>16</v>
      </c>
      <c r="B2" s="39" t="s">
        <v>147</v>
      </c>
      <c r="C2" s="36"/>
      <c r="D2" s="36"/>
      <c r="E2" s="36"/>
      <c r="F2" s="36"/>
      <c r="G2" s="36"/>
      <c r="H2" s="36"/>
      <c r="I2" s="36"/>
      <c r="J2" s="36"/>
      <c r="K2" s="18"/>
      <c r="L2" s="29" t="s">
        <v>148</v>
      </c>
      <c r="M2" s="70" t="s">
        <v>149</v>
      </c>
      <c r="N2" s="54" t="s">
        <v>150</v>
      </c>
      <c r="O2" s="65" t="s">
        <v>151</v>
      </c>
      <c r="P2" s="30" t="s">
        <v>152</v>
      </c>
      <c r="Q2" s="59" t="s">
        <v>153</v>
      </c>
      <c r="R2" s="30" t="s">
        <v>154</v>
      </c>
      <c r="S2" s="30" t="s">
        <v>155</v>
      </c>
      <c r="T2" s="30" t="s">
        <v>156</v>
      </c>
    </row>
    <row r="3" spans="1:20" ht="15.75" customHeight="1" x14ac:dyDescent="0.3">
      <c r="A3" s="25">
        <v>17</v>
      </c>
      <c r="B3" s="39" t="s">
        <v>157</v>
      </c>
      <c r="C3" s="36"/>
      <c r="D3" s="36"/>
      <c r="E3" s="36"/>
      <c r="F3" s="36"/>
      <c r="G3" s="36"/>
      <c r="H3" s="36"/>
      <c r="I3" s="36"/>
      <c r="J3" s="36"/>
      <c r="K3" s="18"/>
      <c r="L3" s="23" t="s">
        <v>10</v>
      </c>
      <c r="M3" s="71">
        <v>33664</v>
      </c>
      <c r="N3" s="53">
        <v>46.722817120226743</v>
      </c>
      <c r="O3" s="66">
        <v>33664</v>
      </c>
      <c r="P3" s="63">
        <v>33664</v>
      </c>
      <c r="Q3" s="60">
        <v>33664</v>
      </c>
      <c r="R3" s="74" t="str">
        <f>L3&amp;" born on"&amp;TEXT(M3,"yyyy-mmmm-dd")&amp;""</f>
        <v>Suman born on1992-March-01</v>
      </c>
      <c r="S3" s="18">
        <f ca="1">DATEDIF(M3,TODAY(),"M")</f>
        <v>365</v>
      </c>
      <c r="T3" s="18">
        <f ca="1">DATEDIF(M3,TODAY(),"D")</f>
        <v>11140</v>
      </c>
    </row>
    <row r="4" spans="1:20" ht="15.75" customHeight="1" x14ac:dyDescent="0.3">
      <c r="A4" s="25">
        <v>18</v>
      </c>
      <c r="B4" s="39" t="s">
        <v>158</v>
      </c>
      <c r="C4" s="36"/>
      <c r="D4" s="36"/>
      <c r="E4" s="36"/>
      <c r="F4" s="36"/>
      <c r="G4" s="36"/>
      <c r="H4" s="36"/>
      <c r="I4" s="36"/>
      <c r="J4" s="36"/>
      <c r="K4" s="18"/>
      <c r="L4" s="23" t="s">
        <v>80</v>
      </c>
      <c r="M4" s="71">
        <v>33333</v>
      </c>
      <c r="N4" s="53">
        <v>151.04252972810187</v>
      </c>
      <c r="O4" s="66">
        <v>33333</v>
      </c>
      <c r="P4" s="63">
        <v>33333</v>
      </c>
      <c r="Q4" s="60">
        <v>33333</v>
      </c>
      <c r="R4" s="74" t="str">
        <f t="shared" ref="R4:R27" si="0">L4&amp;" born on"&amp;TEXT(M4,"yyyy-mmmm-dd")&amp;""</f>
        <v>Ajey born on1991-April-05</v>
      </c>
      <c r="S4" s="18">
        <f t="shared" ref="S4:S27" ca="1" si="1">DATEDIF(M4,TODAY(),"M")</f>
        <v>376</v>
      </c>
      <c r="T4" s="18">
        <f t="shared" ref="T4:T27" ca="1" si="2">DATEDIF(M4,TODAY(),"D")</f>
        <v>11471</v>
      </c>
    </row>
    <row r="5" spans="1:20" ht="15.75" customHeight="1" x14ac:dyDescent="0.3">
      <c r="A5" s="25">
        <v>19</v>
      </c>
      <c r="B5" s="39" t="s">
        <v>159</v>
      </c>
      <c r="C5" s="36"/>
      <c r="D5" s="36"/>
      <c r="E5" s="36"/>
      <c r="F5" s="36"/>
      <c r="G5" s="36"/>
      <c r="H5" s="36"/>
      <c r="I5" s="36"/>
      <c r="J5" s="36"/>
      <c r="K5" s="18"/>
      <c r="L5" s="23" t="s">
        <v>84</v>
      </c>
      <c r="M5" s="71">
        <v>32545</v>
      </c>
      <c r="N5" s="53">
        <v>15.467601254697023</v>
      </c>
      <c r="O5" s="66">
        <v>32545</v>
      </c>
      <c r="P5" s="63">
        <v>32545</v>
      </c>
      <c r="Q5" s="60">
        <v>32545</v>
      </c>
      <c r="R5" s="74" t="str">
        <f t="shared" si="0"/>
        <v>Dinesh Kumar born on1989-February-06</v>
      </c>
      <c r="S5" s="18">
        <f t="shared" ca="1" si="1"/>
        <v>402</v>
      </c>
      <c r="T5" s="18">
        <f t="shared" ca="1" si="2"/>
        <v>12259</v>
      </c>
    </row>
    <row r="6" spans="1:20" ht="15.75" customHeight="1" x14ac:dyDescent="0.3">
      <c r="A6" s="25">
        <v>20</v>
      </c>
      <c r="B6" s="39" t="s">
        <v>160</v>
      </c>
      <c r="C6" s="36"/>
      <c r="D6" s="36"/>
      <c r="E6" s="36"/>
      <c r="F6" s="36"/>
      <c r="G6" s="36"/>
      <c r="H6" s="36"/>
      <c r="I6" s="36"/>
      <c r="J6" s="36"/>
      <c r="K6" s="18"/>
      <c r="L6" s="23" t="s">
        <v>88</v>
      </c>
      <c r="M6" s="71">
        <v>34820</v>
      </c>
      <c r="N6" s="53">
        <v>136.68261773470871</v>
      </c>
      <c r="O6" s="66">
        <v>34820</v>
      </c>
      <c r="P6" s="63">
        <v>34820</v>
      </c>
      <c r="Q6" s="60">
        <v>34820</v>
      </c>
      <c r="R6" s="74" t="str">
        <f t="shared" si="0"/>
        <v>Saurabh kumar Rai born on1995-May-01</v>
      </c>
      <c r="S6" s="18">
        <f t="shared" ca="1" si="1"/>
        <v>327</v>
      </c>
      <c r="T6" s="18">
        <f t="shared" ca="1" si="2"/>
        <v>9984</v>
      </c>
    </row>
    <row r="7" spans="1:20" ht="15.75" customHeight="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8"/>
      <c r="L7" s="23" t="s">
        <v>91</v>
      </c>
      <c r="M7" s="71">
        <v>35618</v>
      </c>
      <c r="N7" s="53">
        <v>56.014035032406525</v>
      </c>
      <c r="O7" s="66">
        <v>35618</v>
      </c>
      <c r="P7" s="63">
        <v>35618</v>
      </c>
      <c r="Q7" s="60">
        <v>35618</v>
      </c>
      <c r="R7" s="74" t="str">
        <f t="shared" si="0"/>
        <v>Mithun born on1997-July-07</v>
      </c>
      <c r="S7" s="18">
        <f t="shared" ca="1" si="1"/>
        <v>301</v>
      </c>
      <c r="T7" s="18">
        <f t="shared" ca="1" si="2"/>
        <v>9186</v>
      </c>
    </row>
    <row r="8" spans="1:20" ht="15.7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8"/>
      <c r="L8" s="23" t="s">
        <v>95</v>
      </c>
      <c r="M8" s="71">
        <v>33665</v>
      </c>
      <c r="N8" s="53">
        <v>51.597597121896442</v>
      </c>
      <c r="O8" s="66">
        <v>33665</v>
      </c>
      <c r="P8" s="63">
        <v>33665</v>
      </c>
      <c r="Q8" s="60">
        <v>33665</v>
      </c>
      <c r="R8" s="74" t="str">
        <f t="shared" si="0"/>
        <v>Vaishali born on1992-March-02</v>
      </c>
      <c r="S8" s="18">
        <f t="shared" ca="1" si="1"/>
        <v>365</v>
      </c>
      <c r="T8" s="18">
        <f t="shared" ca="1" si="2"/>
        <v>11139</v>
      </c>
    </row>
    <row r="9" spans="1:20" ht="15.7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8"/>
      <c r="L9" s="23" t="s">
        <v>98</v>
      </c>
      <c r="M9" s="71">
        <v>33451</v>
      </c>
      <c r="N9" s="53">
        <v>39.978810141875989</v>
      </c>
      <c r="O9" s="66">
        <v>33451</v>
      </c>
      <c r="P9" s="63">
        <v>33451</v>
      </c>
      <c r="Q9" s="60">
        <v>33451</v>
      </c>
      <c r="R9" s="74" t="str">
        <f t="shared" si="0"/>
        <v>Divya born on1991-August-01</v>
      </c>
      <c r="S9" s="18">
        <f t="shared" ca="1" si="1"/>
        <v>372</v>
      </c>
      <c r="T9" s="18">
        <f t="shared" ca="1" si="2"/>
        <v>11353</v>
      </c>
    </row>
    <row r="10" spans="1:20" ht="15.7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23" t="s">
        <v>101</v>
      </c>
      <c r="M10" s="71">
        <v>33181</v>
      </c>
      <c r="N10" s="53">
        <v>103.05551800117927</v>
      </c>
      <c r="O10" s="66">
        <v>33181</v>
      </c>
      <c r="P10" s="63">
        <v>33181</v>
      </c>
      <c r="Q10" s="60">
        <v>33181</v>
      </c>
      <c r="R10" s="74" t="str">
        <f t="shared" si="0"/>
        <v>Srilaxmi born on1990-November-04</v>
      </c>
      <c r="S10" s="18">
        <f t="shared" ca="1" si="1"/>
        <v>381</v>
      </c>
      <c r="T10" s="18">
        <f t="shared" ca="1" si="2"/>
        <v>11623</v>
      </c>
    </row>
    <row r="11" spans="1:20" ht="15.7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23" t="s">
        <v>104</v>
      </c>
      <c r="M11" s="71">
        <v>34307</v>
      </c>
      <c r="N11" s="55">
        <v>65.786000000000001</v>
      </c>
      <c r="O11" s="66">
        <v>34307</v>
      </c>
      <c r="P11" s="63">
        <v>34307</v>
      </c>
      <c r="Q11" s="60">
        <v>34307</v>
      </c>
      <c r="R11" s="74" t="str">
        <f t="shared" si="0"/>
        <v>Jyothi born on1993-December-04</v>
      </c>
      <c r="S11" s="18">
        <f t="shared" ca="1" si="1"/>
        <v>344</v>
      </c>
      <c r="T11" s="18">
        <f t="shared" ca="1" si="2"/>
        <v>10497</v>
      </c>
    </row>
    <row r="12" spans="1:20" ht="15.7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23" t="s">
        <v>106</v>
      </c>
      <c r="M12" s="71">
        <v>35584</v>
      </c>
      <c r="N12" s="53">
        <v>87.458448549521762</v>
      </c>
      <c r="O12" s="66">
        <v>35584</v>
      </c>
      <c r="P12" s="63">
        <v>35584</v>
      </c>
      <c r="Q12" s="60">
        <v>35584</v>
      </c>
      <c r="R12" s="74" t="str">
        <f t="shared" si="0"/>
        <v>Manoj Kumar born on1997-June-03</v>
      </c>
      <c r="S12" s="18">
        <f t="shared" ca="1" si="1"/>
        <v>302</v>
      </c>
      <c r="T12" s="18">
        <f t="shared" ca="1" si="2"/>
        <v>9220</v>
      </c>
    </row>
    <row r="13" spans="1:20" ht="15.7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8"/>
      <c r="L13" s="23" t="s">
        <v>109</v>
      </c>
      <c r="M13" s="71">
        <v>34032</v>
      </c>
      <c r="N13" s="53">
        <v>71.797676367724534</v>
      </c>
      <c r="O13" s="66">
        <v>34032</v>
      </c>
      <c r="P13" s="63">
        <v>34032</v>
      </c>
      <c r="Q13" s="60">
        <v>34032</v>
      </c>
      <c r="R13" s="74" t="str">
        <f t="shared" si="0"/>
        <v>Rajath born on1993-March-04</v>
      </c>
      <c r="S13" s="18">
        <f t="shared" ca="1" si="1"/>
        <v>353</v>
      </c>
      <c r="T13" s="18">
        <f t="shared" ca="1" si="2"/>
        <v>10772</v>
      </c>
    </row>
    <row r="14" spans="1:20" ht="15.75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8"/>
      <c r="L14" s="23" t="s">
        <v>112</v>
      </c>
      <c r="M14" s="71">
        <v>38626</v>
      </c>
      <c r="N14" s="53">
        <v>90.065472505316237</v>
      </c>
      <c r="O14" s="66">
        <v>38626</v>
      </c>
      <c r="P14" s="63">
        <v>38626</v>
      </c>
      <c r="Q14" s="60">
        <v>38626</v>
      </c>
      <c r="R14" s="74" t="str">
        <f t="shared" si="0"/>
        <v>Avinash born on2005-October-01</v>
      </c>
      <c r="S14" s="18">
        <f t="shared" ca="1" si="1"/>
        <v>202</v>
      </c>
      <c r="T14" s="18">
        <f t="shared" ca="1" si="2"/>
        <v>6178</v>
      </c>
    </row>
    <row r="15" spans="1:20" ht="15.7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23" t="s">
        <v>114</v>
      </c>
      <c r="M15" s="71">
        <v>35492</v>
      </c>
      <c r="N15" s="53">
        <v>81.234951666686229</v>
      </c>
      <c r="O15" s="66">
        <v>35492</v>
      </c>
      <c r="P15" s="63">
        <v>35492</v>
      </c>
      <c r="Q15" s="60">
        <v>35492</v>
      </c>
      <c r="R15" s="74" t="str">
        <f t="shared" si="0"/>
        <v>Sujan born on1997-March-03</v>
      </c>
      <c r="S15" s="18">
        <f t="shared" ca="1" si="1"/>
        <v>305</v>
      </c>
      <c r="T15" s="18">
        <f t="shared" ca="1" si="2"/>
        <v>9312</v>
      </c>
    </row>
    <row r="16" spans="1:20" ht="15.75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8"/>
      <c r="L16" s="23" t="s">
        <v>117</v>
      </c>
      <c r="M16" s="71">
        <v>36775</v>
      </c>
      <c r="N16" s="53">
        <v>8.4223299530017055</v>
      </c>
      <c r="O16" s="66">
        <v>36775</v>
      </c>
      <c r="P16" s="63">
        <v>36775</v>
      </c>
      <c r="Q16" s="60">
        <v>36775</v>
      </c>
      <c r="R16" s="74" t="str">
        <f t="shared" si="0"/>
        <v>Ravi Kumar born on2000-September-06</v>
      </c>
      <c r="S16" s="18">
        <f t="shared" ca="1" si="1"/>
        <v>263</v>
      </c>
      <c r="T16" s="18">
        <f t="shared" ca="1" si="2"/>
        <v>8029</v>
      </c>
    </row>
    <row r="17" spans="1:20" ht="15.75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8"/>
      <c r="L17" s="23" t="s">
        <v>120</v>
      </c>
      <c r="M17" s="71">
        <v>34823</v>
      </c>
      <c r="N17" s="53">
        <v>2.8470654445233627</v>
      </c>
      <c r="O17" s="66">
        <v>34823</v>
      </c>
      <c r="P17" s="63">
        <v>34823</v>
      </c>
      <c r="Q17" s="60">
        <v>34823</v>
      </c>
      <c r="R17" s="74" t="str">
        <f t="shared" si="0"/>
        <v>Vani born on1995-May-04</v>
      </c>
      <c r="S17" s="18">
        <f t="shared" ca="1" si="1"/>
        <v>327</v>
      </c>
      <c r="T17" s="18">
        <f t="shared" ca="1" si="2"/>
        <v>9981</v>
      </c>
    </row>
    <row r="18" spans="1:20" ht="15.75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23" t="s">
        <v>122</v>
      </c>
      <c r="M18" s="71">
        <v>35667</v>
      </c>
      <c r="N18" s="55">
        <v>76.653999999999996</v>
      </c>
      <c r="O18" s="66">
        <v>35667</v>
      </c>
      <c r="P18" s="63">
        <v>35667</v>
      </c>
      <c r="Q18" s="60">
        <v>35667</v>
      </c>
      <c r="R18" s="74" t="str">
        <f t="shared" si="0"/>
        <v>Manoj M born on1997-August-25</v>
      </c>
      <c r="S18" s="18">
        <f t="shared" ca="1" si="1"/>
        <v>300</v>
      </c>
      <c r="T18" s="18">
        <f t="shared" ca="1" si="2"/>
        <v>9137</v>
      </c>
    </row>
    <row r="19" spans="1:20" ht="15.75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23" t="s">
        <v>125</v>
      </c>
      <c r="M19" s="71">
        <v>37319</v>
      </c>
      <c r="N19" s="53">
        <v>111.02879406736959</v>
      </c>
      <c r="O19" s="66">
        <v>37319</v>
      </c>
      <c r="P19" s="63">
        <v>37319</v>
      </c>
      <c r="Q19" s="60">
        <v>37319</v>
      </c>
      <c r="R19" s="74" t="str">
        <f t="shared" si="0"/>
        <v>Abhishek born on2002-March-04</v>
      </c>
      <c r="S19" s="18">
        <f t="shared" ca="1" si="1"/>
        <v>245</v>
      </c>
      <c r="T19" s="18">
        <f t="shared" ca="1" si="2"/>
        <v>7485</v>
      </c>
    </row>
    <row r="20" spans="1:20" ht="15.75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8"/>
      <c r="L20" s="23" t="s">
        <v>128</v>
      </c>
      <c r="M20" s="71">
        <v>35613</v>
      </c>
      <c r="N20" s="53">
        <v>29.019153750357773</v>
      </c>
      <c r="O20" s="66">
        <v>35613</v>
      </c>
      <c r="P20" s="63">
        <v>35613</v>
      </c>
      <c r="Q20" s="60">
        <v>35613</v>
      </c>
      <c r="R20" s="74" t="str">
        <f t="shared" si="0"/>
        <v>Aishwarya born on1997-July-02</v>
      </c>
      <c r="S20" s="18">
        <f t="shared" ca="1" si="1"/>
        <v>301</v>
      </c>
      <c r="T20" s="18">
        <f t="shared" ca="1" si="2"/>
        <v>9191</v>
      </c>
    </row>
    <row r="21" spans="1:20" ht="15.75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8"/>
      <c r="L21" s="23" t="s">
        <v>131</v>
      </c>
      <c r="M21" s="71">
        <v>37043</v>
      </c>
      <c r="N21" s="53">
        <v>105.02427719052923</v>
      </c>
      <c r="O21" s="66">
        <v>37043</v>
      </c>
      <c r="P21" s="63">
        <v>37043</v>
      </c>
      <c r="Q21" s="60">
        <v>37043</v>
      </c>
      <c r="R21" s="74" t="str">
        <f t="shared" si="0"/>
        <v>Jayashri born on2001-June-01</v>
      </c>
      <c r="S21" s="18">
        <f t="shared" ca="1" si="1"/>
        <v>254</v>
      </c>
      <c r="T21" s="18">
        <f t="shared" ca="1" si="2"/>
        <v>7761</v>
      </c>
    </row>
    <row r="22" spans="1:20" ht="15.7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8"/>
      <c r="L22" s="23" t="s">
        <v>134</v>
      </c>
      <c r="M22" s="71">
        <v>35432</v>
      </c>
      <c r="N22" s="53">
        <v>36.355667327738288</v>
      </c>
      <c r="O22" s="66">
        <v>35432</v>
      </c>
      <c r="P22" s="63">
        <v>35432</v>
      </c>
      <c r="Q22" s="60">
        <v>35432</v>
      </c>
      <c r="R22" s="74" t="str">
        <f t="shared" si="0"/>
        <v>Radhika born on1997-January-02</v>
      </c>
      <c r="S22" s="18">
        <f t="shared" ca="1" si="1"/>
        <v>307</v>
      </c>
      <c r="T22" s="18">
        <f t="shared" ca="1" si="2"/>
        <v>9372</v>
      </c>
    </row>
    <row r="23" spans="1:20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23" t="s">
        <v>137</v>
      </c>
      <c r="M23" s="71">
        <v>35128</v>
      </c>
      <c r="N23" s="53">
        <v>133.48093009772882</v>
      </c>
      <c r="O23" s="66">
        <v>35128</v>
      </c>
      <c r="P23" s="63">
        <v>35128</v>
      </c>
      <c r="Q23" s="60">
        <v>35128</v>
      </c>
      <c r="R23" s="74" t="str">
        <f t="shared" si="0"/>
        <v>Suraj Kumar Singh born on1996-March-04</v>
      </c>
      <c r="S23" s="18">
        <f t="shared" ca="1" si="1"/>
        <v>317</v>
      </c>
      <c r="T23" s="18">
        <f t="shared" ca="1" si="2"/>
        <v>9676</v>
      </c>
    </row>
    <row r="24" spans="1:20" ht="15.7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8"/>
      <c r="L24" s="23" t="s">
        <v>139</v>
      </c>
      <c r="M24" s="71">
        <v>37491</v>
      </c>
      <c r="N24" s="53">
        <v>27.766070239857875</v>
      </c>
      <c r="O24" s="66">
        <v>37491</v>
      </c>
      <c r="P24" s="63">
        <v>37491</v>
      </c>
      <c r="Q24" s="60">
        <v>37491</v>
      </c>
      <c r="R24" s="74" t="str">
        <f t="shared" si="0"/>
        <v>Manikanta born on2002-August-23</v>
      </c>
      <c r="S24" s="18">
        <f t="shared" ca="1" si="1"/>
        <v>240</v>
      </c>
      <c r="T24" s="18">
        <f t="shared" ca="1" si="2"/>
        <v>7313</v>
      </c>
    </row>
    <row r="25" spans="1:20" ht="15.7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8"/>
      <c r="L25" s="23" t="s">
        <v>141</v>
      </c>
      <c r="M25" s="71">
        <v>33321</v>
      </c>
      <c r="N25" s="53">
        <v>49.321725501611077</v>
      </c>
      <c r="O25" s="66">
        <v>33321</v>
      </c>
      <c r="P25" s="63">
        <v>33321</v>
      </c>
      <c r="Q25" s="60">
        <v>33321</v>
      </c>
      <c r="R25" s="74" t="str">
        <f t="shared" si="0"/>
        <v>Yashwant born on1991-March-24</v>
      </c>
      <c r="S25" s="18">
        <f t="shared" ca="1" si="1"/>
        <v>377</v>
      </c>
      <c r="T25" s="18">
        <f t="shared" ca="1" si="2"/>
        <v>11483</v>
      </c>
    </row>
    <row r="26" spans="1:20" ht="15.7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23" t="s">
        <v>143</v>
      </c>
      <c r="M26" s="71">
        <v>34093</v>
      </c>
      <c r="N26" s="53">
        <v>56.873111164438484</v>
      </c>
      <c r="O26" s="66">
        <v>34093</v>
      </c>
      <c r="P26" s="63">
        <v>34093</v>
      </c>
      <c r="Q26" s="60">
        <v>34093</v>
      </c>
      <c r="R26" s="74" t="str">
        <f t="shared" si="0"/>
        <v>Amar born on1993-May-04</v>
      </c>
      <c r="S26" s="18">
        <f t="shared" ca="1" si="1"/>
        <v>351</v>
      </c>
      <c r="T26" s="18">
        <f t="shared" ca="1" si="2"/>
        <v>10711</v>
      </c>
    </row>
    <row r="27" spans="1:20" ht="15.7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8"/>
      <c r="L27" s="23" t="s">
        <v>145</v>
      </c>
      <c r="M27" s="71">
        <v>36109</v>
      </c>
      <c r="N27" s="55">
        <v>55.56</v>
      </c>
      <c r="O27" s="66">
        <v>36109</v>
      </c>
      <c r="P27" s="63">
        <v>36109</v>
      </c>
      <c r="Q27" s="60">
        <v>36109</v>
      </c>
      <c r="R27" s="74" t="str">
        <f t="shared" si="0"/>
        <v>Akbar born on1998-November-10</v>
      </c>
      <c r="S27" s="18">
        <f t="shared" ca="1" si="1"/>
        <v>285</v>
      </c>
      <c r="T27" s="18">
        <f t="shared" ca="1" si="2"/>
        <v>8695</v>
      </c>
    </row>
    <row r="28" spans="1:20" ht="14.4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72"/>
      <c r="N28" s="56"/>
      <c r="O28" s="67"/>
      <c r="P28" s="17"/>
      <c r="Q28" s="61"/>
      <c r="R28" s="17"/>
      <c r="S28" s="17"/>
      <c r="T28" s="17"/>
    </row>
  </sheetData>
  <mergeCells count="6">
    <mergeCell ref="B6:J6"/>
    <mergeCell ref="B1:J1"/>
    <mergeCell ref="B2:J2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Q4-9</vt:lpstr>
      <vt:lpstr>Q10-15</vt:lpstr>
      <vt:lpstr>Q16-20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modified xsi:type="dcterms:W3CDTF">2022-08-30T19:37:18Z</dcterms:modified>
</cp:coreProperties>
</file>