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esktop\Masai\"/>
    </mc:Choice>
  </mc:AlternateContent>
  <xr:revisionPtr revIDLastSave="0" documentId="13_ncr:1_{F8E369D6-B486-483B-96D5-4BB9E33B2F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 Functions" sheetId="4" r:id="rId1"/>
    <sheet name="Attendance Tracker" sheetId="1" r:id="rId2"/>
    <sheet name="Stock Report" sheetId="2" r:id="rId3"/>
    <sheet name="Question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XqUIAm0FVaB2fV366R7o7vhnxRA==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18" i="1"/>
  <c r="C24" i="1"/>
  <c r="C19" i="1"/>
  <c r="C20" i="1"/>
  <c r="C21" i="1"/>
  <c r="C22" i="1"/>
  <c r="C23" i="1"/>
  <c r="C25" i="1"/>
  <c r="C26" i="1"/>
  <c r="C27" i="1"/>
  <c r="C18" i="1"/>
  <c r="B19" i="1"/>
  <c r="B20" i="1"/>
  <c r="B21" i="1"/>
  <c r="B22" i="1"/>
  <c r="B23" i="1"/>
  <c r="B24" i="1"/>
  <c r="B25" i="1"/>
  <c r="B26" i="1"/>
  <c r="B27" i="1"/>
  <c r="B18" i="1"/>
  <c r="H15" i="1"/>
  <c r="H3" i="1"/>
  <c r="B16" i="1"/>
  <c r="C16" i="1"/>
  <c r="D16" i="1"/>
  <c r="E16" i="1"/>
  <c r="F16" i="1"/>
  <c r="G16" i="1"/>
  <c r="I16" i="1"/>
  <c r="J16" i="1"/>
  <c r="K16" i="1"/>
  <c r="L16" i="1"/>
  <c r="M16" i="1"/>
  <c r="N16" i="1"/>
  <c r="O16" i="1"/>
  <c r="P16" i="1"/>
  <c r="B2" i="1"/>
  <c r="B3" i="1" s="1"/>
  <c r="F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2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2" i="2"/>
  <c r="I25" i="4"/>
  <c r="I26" i="4"/>
  <c r="I27" i="4"/>
  <c r="I24" i="4"/>
  <c r="H24" i="4"/>
  <c r="H25" i="4"/>
  <c r="H26" i="4"/>
  <c r="H27" i="4"/>
  <c r="C30" i="4"/>
  <c r="C31" i="4" s="1"/>
  <c r="C32" i="4" s="1"/>
  <c r="C33" i="4" s="1"/>
  <c r="C29" i="4"/>
  <c r="G24" i="4"/>
  <c r="G25" i="4"/>
  <c r="G26" i="4"/>
  <c r="G27" i="4"/>
  <c r="F24" i="4"/>
  <c r="F25" i="4"/>
  <c r="F26" i="4"/>
  <c r="F27" i="4"/>
  <c r="E24" i="4"/>
  <c r="E25" i="4"/>
  <c r="E26" i="4"/>
  <c r="E27" i="4"/>
  <c r="D25" i="4"/>
  <c r="D26" i="4"/>
  <c r="D27" i="4"/>
  <c r="D24" i="4"/>
  <c r="C25" i="4"/>
  <c r="C26" i="4"/>
  <c r="C27" i="4"/>
  <c r="C24" i="4"/>
  <c r="L14" i="4"/>
  <c r="K4" i="4"/>
  <c r="L13" i="4" s="1"/>
  <c r="O4" i="4"/>
  <c r="N4" i="4"/>
  <c r="P4" i="4" s="1"/>
  <c r="K5" i="4"/>
  <c r="K6" i="4"/>
  <c r="K7" i="4"/>
  <c r="K8" i="4"/>
  <c r="K9" i="4"/>
  <c r="K10" i="4"/>
  <c r="J5" i="4"/>
  <c r="J6" i="4"/>
  <c r="J7" i="4"/>
  <c r="J8" i="4"/>
  <c r="J9" i="4"/>
  <c r="J10" i="4"/>
  <c r="J4" i="4"/>
  <c r="I5" i="4"/>
  <c r="I6" i="4"/>
  <c r="I7" i="4"/>
  <c r="I8" i="4"/>
  <c r="I9" i="4"/>
  <c r="I10" i="4"/>
  <c r="I4" i="4"/>
  <c r="H5" i="4"/>
  <c r="H6" i="4"/>
  <c r="H7" i="4"/>
  <c r="H8" i="4"/>
  <c r="H9" i="4"/>
  <c r="H10" i="4"/>
  <c r="H4" i="4"/>
  <c r="G5" i="4"/>
  <c r="G6" i="4"/>
  <c r="G7" i="4"/>
  <c r="G8" i="4"/>
  <c r="G9" i="4"/>
  <c r="G10" i="4"/>
  <c r="G4" i="4"/>
  <c r="F5" i="4"/>
  <c r="F6" i="4"/>
  <c r="F7" i="4"/>
  <c r="F8" i="4"/>
  <c r="F9" i="4"/>
  <c r="F10" i="4"/>
  <c r="F4" i="4"/>
  <c r="E5" i="4"/>
  <c r="E6" i="4"/>
  <c r="E7" i="4"/>
  <c r="E8" i="4"/>
  <c r="E9" i="4"/>
  <c r="E10" i="4"/>
  <c r="E4" i="4"/>
  <c r="C4" i="4"/>
  <c r="C5" i="4"/>
  <c r="C7" i="4"/>
  <c r="C8" i="4"/>
  <c r="C9" i="4"/>
  <c r="C10" i="4"/>
  <c r="C6" i="4"/>
  <c r="H15" i="4"/>
  <c r="M13" i="4"/>
  <c r="M12" i="4"/>
  <c r="M17" i="4"/>
  <c r="M16" i="4"/>
  <c r="M15" i="4"/>
  <c r="M14" i="4"/>
  <c r="B15" i="1" l="1"/>
  <c r="B14" i="1"/>
  <c r="C2" i="1"/>
  <c r="J26" i="4"/>
  <c r="J27" i="4"/>
  <c r="J25" i="4"/>
  <c r="J24" i="4"/>
  <c r="L12" i="4"/>
  <c r="Q4" i="4"/>
  <c r="D2" i="1" l="1"/>
  <c r="C3" i="1"/>
  <c r="C15" i="1" l="1"/>
  <c r="C14" i="1"/>
  <c r="E2" i="1"/>
  <c r="D3" i="1"/>
  <c r="D15" i="1" l="1"/>
  <c r="D14" i="1"/>
  <c r="F2" i="1"/>
  <c r="E3" i="1"/>
  <c r="G2" i="1" l="1"/>
  <c r="F3" i="1"/>
  <c r="E15" i="1"/>
  <c r="E14" i="1"/>
  <c r="F15" i="1" l="1"/>
  <c r="F14" i="1"/>
  <c r="H2" i="1"/>
  <c r="G3" i="1"/>
  <c r="G14" i="1" l="1"/>
  <c r="G15" i="1"/>
  <c r="I2" i="1"/>
  <c r="H14" i="1" l="1"/>
  <c r="H16" i="1" s="1"/>
  <c r="J2" i="1"/>
  <c r="I3" i="1"/>
  <c r="K2" i="1" l="1"/>
  <c r="J3" i="1"/>
  <c r="I14" i="1"/>
  <c r="I15" i="1"/>
  <c r="J14" i="1" l="1"/>
  <c r="J15" i="1"/>
  <c r="L2" i="1"/>
  <c r="K3" i="1"/>
  <c r="K15" i="1" l="1"/>
  <c r="K14" i="1"/>
  <c r="M2" i="1"/>
  <c r="L3" i="1"/>
  <c r="L14" i="1" l="1"/>
  <c r="L15" i="1"/>
  <c r="N2" i="1"/>
  <c r="M3" i="1"/>
  <c r="M14" i="1" l="1"/>
  <c r="M15" i="1"/>
  <c r="O2" i="1"/>
  <c r="N3" i="1"/>
  <c r="N14" i="1" l="1"/>
  <c r="N15" i="1"/>
  <c r="P2" i="1"/>
  <c r="O3" i="1"/>
  <c r="O14" i="1" l="1"/>
  <c r="O15" i="1"/>
  <c r="Q2" i="1"/>
  <c r="P3" i="1"/>
  <c r="P15" i="1" l="1"/>
  <c r="P14" i="1"/>
  <c r="R2" i="1"/>
  <c r="Q3" i="1"/>
  <c r="Q15" i="1" l="1"/>
  <c r="Q14" i="1"/>
  <c r="S2" i="1"/>
  <c r="R3" i="1"/>
  <c r="R14" i="1" l="1"/>
  <c r="R15" i="1"/>
  <c r="T2" i="1"/>
  <c r="S3" i="1"/>
  <c r="S15" i="1" l="1"/>
  <c r="S14" i="1"/>
  <c r="U2" i="1"/>
  <c r="T3" i="1"/>
  <c r="T14" i="1" l="1"/>
  <c r="T15" i="1"/>
  <c r="V2" i="1"/>
  <c r="U3" i="1"/>
  <c r="U14" i="1" l="1"/>
  <c r="U15" i="1"/>
  <c r="W2" i="1"/>
  <c r="V3" i="1"/>
  <c r="V14" i="1" l="1"/>
  <c r="V15" i="1"/>
  <c r="X2" i="1"/>
  <c r="W3" i="1"/>
  <c r="W14" i="1" l="1"/>
  <c r="W15" i="1"/>
  <c r="Y2" i="1"/>
  <c r="X3" i="1"/>
  <c r="X15" i="1" l="1"/>
  <c r="X14" i="1"/>
  <c r="Z2" i="1"/>
  <c r="Y3" i="1"/>
  <c r="Y14" i="1" l="1"/>
  <c r="Y15" i="1"/>
  <c r="AA2" i="1"/>
  <c r="Z3" i="1"/>
  <c r="AB2" i="1" l="1"/>
  <c r="AA3" i="1"/>
  <c r="Z15" i="1"/>
  <c r="Z14" i="1"/>
  <c r="AA15" i="1" l="1"/>
  <c r="AA14" i="1"/>
  <c r="AC2" i="1"/>
  <c r="AB3" i="1"/>
  <c r="AB14" i="1" l="1"/>
  <c r="AB15" i="1"/>
  <c r="AD2" i="1"/>
  <c r="AC3" i="1"/>
  <c r="AC14" i="1" l="1"/>
  <c r="AC15" i="1"/>
  <c r="AE2" i="1"/>
  <c r="AE3" i="1" s="1"/>
  <c r="AD3" i="1"/>
  <c r="AD14" i="1" l="1"/>
  <c r="AD15" i="1"/>
  <c r="AE14" i="1"/>
  <c r="A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<sst xmlns="http://schemas.openxmlformats.org/spreadsheetml/2006/main" count="393" uniqueCount="78">
  <si>
    <t>Name</t>
  </si>
  <si>
    <t>Claire Gute</t>
  </si>
  <si>
    <t>P</t>
  </si>
  <si>
    <t>WO</t>
  </si>
  <si>
    <t>A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</si>
  <si>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</si>
  <si>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</si>
  <si>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</si>
  <si>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</si>
  <si>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</si>
  <si>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</si>
  <si>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</si>
  <si>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</si>
  <si>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</si>
  <si>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Date</t>
  </si>
  <si>
    <t>Open</t>
  </si>
  <si>
    <t>High</t>
  </si>
  <si>
    <t>Low</t>
  </si>
  <si>
    <t>Close</t>
  </si>
  <si>
    <t>Recreate the reports as per the given snaps in A30(Attendance Tracker), T1(Stock Report) respectively</t>
  </si>
  <si>
    <t>Days/Months/Years</t>
  </si>
  <si>
    <t>HH:MM:SS</t>
  </si>
  <si>
    <t>Check Weekdays?</t>
  </si>
  <si>
    <t>Weekdays</t>
  </si>
  <si>
    <t>Time</t>
  </si>
  <si>
    <t>DAY</t>
  </si>
  <si>
    <t>MONTH</t>
  </si>
  <si>
    <t>YEAR</t>
  </si>
  <si>
    <t>HOUR</t>
  </si>
  <si>
    <t>MINUTE</t>
  </si>
  <si>
    <t>SECOND</t>
  </si>
  <si>
    <t>DATE</t>
  </si>
  <si>
    <t>EDATE</t>
  </si>
  <si>
    <t>DATEVALUE</t>
  </si>
  <si>
    <t>TODAY</t>
  </si>
  <si>
    <t>NOW</t>
  </si>
  <si>
    <t>WEEKDAY</t>
  </si>
  <si>
    <t>TEXT</t>
  </si>
  <si>
    <t>Monday</t>
  </si>
  <si>
    <t>Tuesday</t>
  </si>
  <si>
    <t>Wednesday</t>
  </si>
  <si>
    <t>Thursday</t>
  </si>
  <si>
    <t>Friday</t>
  </si>
  <si>
    <t>Saturday</t>
  </si>
  <si>
    <t>Sunday</t>
  </si>
  <si>
    <t>Date as Text</t>
  </si>
  <si>
    <t>2Jan2015</t>
  </si>
  <si>
    <t>Add Date</t>
  </si>
  <si>
    <t>5Feb2018</t>
  </si>
  <si>
    <t>Using EDATE</t>
  </si>
  <si>
    <t>Add Month</t>
  </si>
  <si>
    <t>3Jan2015</t>
  </si>
  <si>
    <t>Add Year</t>
  </si>
  <si>
    <t>6Feb2018</t>
  </si>
  <si>
    <t>4Jan2015</t>
  </si>
  <si>
    <t>7Feb2018</t>
  </si>
  <si>
    <t>NAME</t>
  </si>
  <si>
    <t>DATE OF BIRTH</t>
  </si>
  <si>
    <t>AGE</t>
  </si>
  <si>
    <t>TOTAL MONTHS</t>
  </si>
  <si>
    <t>TOTAL DAYS</t>
  </si>
  <si>
    <t>EXTRA MONTHS</t>
  </si>
  <si>
    <t>EXTRA DAYS</t>
  </si>
  <si>
    <t>SANDEEP KUMAR</t>
  </si>
  <si>
    <t>SUDHIR MOHAN</t>
  </si>
  <si>
    <t>ASHISH SHARMA</t>
  </si>
  <si>
    <t>ABHISHEK VERMA</t>
  </si>
  <si>
    <t>=</t>
  </si>
  <si>
    <t>MM/DD/YYYY</t>
  </si>
  <si>
    <t>MM-DD-YYYY</t>
  </si>
  <si>
    <t>August</t>
  </si>
  <si>
    <t>Aug</t>
  </si>
  <si>
    <t>%Change in Day</t>
  </si>
  <si>
    <t>Max Fluctuation</t>
  </si>
  <si>
    <t>Fluctuation Range</t>
  </si>
  <si>
    <t>&lt;&gt;</t>
  </si>
  <si>
    <t>Not Equal</t>
  </si>
  <si>
    <t>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</si>
</sst>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[$-F800]dddd\,\ mmmm\ dd\,\ yyyy"/>
    <numFmt numFmtId="166" formatCode="[$-F400]h:mm:ss\ AM/PM"/>
    <numFmt numFmtId="167" formatCode="&quot;₹&quot;\ #,##0.00"/>
    <numFmt numFmtId="168" formatCode="d\ mmmm\ yyyy"/>
    <numFmt numFmtId="169" formatCode="[$₹-439]#,##0.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7"/>
      <color rgb="FF000000"/>
      <name val="Arial"/>
      <family val="2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/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2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12" fillId="0" borderId="0" xfId="0" applyFont="1"/>
    <xf numFmtId="0" fontId="0" fillId="0" borderId="18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/>
    <xf numFmtId="1" fontId="0" fillId="0" borderId="21" xfId="0" applyNumberForma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0" fontId="0" fillId="0" borderId="0" xfId="1" applyNumberFormat="1" applyFont="1" applyAlignment="1"/>
    <xf numFmtId="169" fontId="0" fillId="0" borderId="0" xfId="0" applyNumberFormat="1" applyFont="1" applyAlignment="1"/>
    <xf numFmtId="0" fontId="15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" xfId="0" applyFont="1" applyBorder="1" applyAlignment="1"/>
    <xf numFmtId="14" fontId="8" fillId="5" borderId="3" xfId="0" applyNumberFormat="1" applyFont="1" applyFill="1" applyBorder="1" applyAlignment="1">
      <alignment textRotation="45"/>
    </xf>
    <xf numFmtId="0" fontId="2" fillId="0" borderId="3" xfId="0" applyFont="1" applyBorder="1"/>
    <xf numFmtId="0" fontId="3" fillId="0" borderId="3" xfId="0" applyFont="1" applyBorder="1"/>
    <xf numFmtId="0" fontId="9" fillId="0" borderId="3" xfId="0" applyFont="1" applyBorder="1"/>
    <xf numFmtId="0" fontId="0" fillId="2" borderId="3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7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FF0000"/>
      </font>
    </dxf>
    <dxf>
      <font>
        <color theme="4" tint="-0.24994659260841701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57150</xdr:rowOff>
    </xdr:from>
    <xdr:to>
      <xdr:col>11</xdr:col>
      <xdr:colOff>561975</xdr:colOff>
      <xdr:row>10</xdr:row>
      <xdr:rowOff>142875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0A30EE8F-0C15-480C-89A6-C68BC2D5ECE3}"/>
            </a:ext>
          </a:extLst>
        </xdr:cNvPr>
        <xdr:cNvSpPr/>
      </xdr:nvSpPr>
      <xdr:spPr>
        <a:xfrm>
          <a:off x="8778875" y="641350"/>
          <a:ext cx="438150" cy="1387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638175</xdr:colOff>
      <xdr:row>3</xdr:row>
      <xdr:rowOff>73026</xdr:rowOff>
    </xdr:from>
    <xdr:to>
      <xdr:col>12</xdr:col>
      <xdr:colOff>1076325</xdr:colOff>
      <xdr:row>10</xdr:row>
      <xdr:rowOff>130176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318C736-2A97-4609-BA99-A7D3D82A1F17}"/>
            </a:ext>
          </a:extLst>
        </xdr:cNvPr>
        <xdr:cNvSpPr/>
      </xdr:nvSpPr>
      <xdr:spPr>
        <a:xfrm>
          <a:off x="9953625" y="657226"/>
          <a:ext cx="438150" cy="1358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26</xdr:row>
      <xdr:rowOff>136525</xdr:rowOff>
    </xdr:from>
    <xdr:ext cx="7162800" cy="3000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5184775"/>
          <a:ext cx="7162800" cy="3000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49530</xdr:colOff>
      <xdr:row>0</xdr:row>
      <xdr:rowOff>0</xdr:rowOff>
    </xdr:from>
    <xdr:ext cx="12220575" cy="57721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55230" y="0"/>
          <a:ext cx="12220575" cy="5772150"/>
        </a:xfrm>
        <a:prstGeom prst="rect">
          <a:avLst/>
        </a:prstGeom>
        <a:noFill/>
      </xdr:spPr>
    </xdr:pic>
    <xdr:clientData fLocksWithSheet="0"/>
  </xdr:one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51D9-7E04-4939-9CD5-54A1CF9C8A58}">
  <dimension ref="A1:T33"/>
  <sheetViews>
    <sheetView tabSelected="1" zoomScale="90" zoomScaleNormal="90" workbookViewId="0">
      <selection activeCell="F24" sqref="F24"/>
    </sheetView>
  </sheetViews>
  <sheetFormatPr defaultColWidth="8.77734375" defaultRowHeight="14.4" x14ac:dyDescent="0.3"/>
  <cols>
    <col min="1" max="1" width="11.21875" style="11" bestFit="1" customWidth="1"/>
    <col min="2" max="2" width="12.109375" style="11" bestFit="1" customWidth="1"/>
    <col min="3" max="3" width="24" style="11" bestFit="1" customWidth="1"/>
    <col min="4" max="4" width="11.21875" style="11" bestFit="1" customWidth="1"/>
    <col min="5" max="5" width="9.5546875" style="11" bestFit="1" customWidth="1"/>
    <col min="6" max="7" width="8.77734375" style="11"/>
    <col min="8" max="8" width="9.5546875" style="11" bestFit="1" customWidth="1"/>
    <col min="9" max="9" width="8.77734375" style="11"/>
    <col min="10" max="10" width="23.21875" style="11" bestFit="1" customWidth="1"/>
    <col min="11" max="11" width="10.44140625" style="11" bestFit="1" customWidth="1"/>
    <col min="12" max="12" width="9.44140625" style="11" bestFit="1" customWidth="1"/>
    <col min="13" max="13" width="25.77734375" style="11" bestFit="1" customWidth="1"/>
    <col min="14" max="14" width="9.5546875" style="11" bestFit="1" customWidth="1"/>
    <col min="15" max="15" width="14.77734375" style="11" bestFit="1" customWidth="1"/>
    <col min="16" max="16" width="8.77734375" style="11"/>
    <col min="17" max="17" width="15.88671875" style="11" bestFit="1" customWidth="1"/>
    <col min="18" max="16384" width="8.77734375" style="11"/>
  </cols>
  <sheetData>
    <row r="1" spans="1:20" ht="15" thickBot="1" x14ac:dyDescent="0.35">
      <c r="A1" s="72" t="s">
        <v>20</v>
      </c>
      <c r="B1" s="72"/>
      <c r="C1" s="8">
        <v>-10</v>
      </c>
      <c r="D1" s="9"/>
      <c r="E1" s="9"/>
      <c r="F1" s="10"/>
      <c r="G1" s="9"/>
      <c r="H1" s="9"/>
      <c r="I1" s="9"/>
      <c r="J1" s="9"/>
      <c r="K1" s="9">
        <v>10</v>
      </c>
      <c r="L1" s="9"/>
      <c r="M1" s="9"/>
      <c r="N1" s="9"/>
      <c r="O1" s="9"/>
      <c r="P1" s="9"/>
      <c r="Q1" s="9"/>
    </row>
    <row r="2" spans="1:20" ht="15" thickBot="1" x14ac:dyDescent="0.35">
      <c r="A2" s="9"/>
      <c r="B2" s="52" t="s">
        <v>69</v>
      </c>
      <c r="C2" s="9"/>
      <c r="D2" s="9" t="s">
        <v>21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 t="s">
        <v>22</v>
      </c>
    </row>
    <row r="3" spans="1:20" s="21" customFormat="1" ht="16.2" thickBot="1" x14ac:dyDescent="0.35">
      <c r="A3" s="13" t="s">
        <v>23</v>
      </c>
      <c r="B3" s="14" t="s">
        <v>14</v>
      </c>
      <c r="C3" s="14" t="s">
        <v>14</v>
      </c>
      <c r="D3" s="14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6" t="s">
        <v>31</v>
      </c>
      <c r="L3" s="17" t="s">
        <v>32</v>
      </c>
      <c r="M3" s="18" t="s">
        <v>33</v>
      </c>
      <c r="N3" s="19" t="s">
        <v>34</v>
      </c>
      <c r="O3" s="15" t="s">
        <v>35</v>
      </c>
      <c r="P3" s="15" t="s">
        <v>36</v>
      </c>
      <c r="Q3" s="20" t="s">
        <v>37</v>
      </c>
    </row>
    <row r="4" spans="1:20" ht="15" thickBot="1" x14ac:dyDescent="0.35">
      <c r="A4" s="22" t="s">
        <v>38</v>
      </c>
      <c r="B4" s="23">
        <v>44197</v>
      </c>
      <c r="C4" s="24">
        <f t="shared" ref="C4:C5" si="0">B4</f>
        <v>44197</v>
      </c>
      <c r="D4" s="25">
        <v>0.4236111111111111</v>
      </c>
      <c r="E4" s="26">
        <f>DAY(B4)</f>
        <v>1</v>
      </c>
      <c r="F4" s="27">
        <f>MONTH(B4)</f>
        <v>1</v>
      </c>
      <c r="G4" s="27">
        <f>YEAR(B4)</f>
        <v>2021</v>
      </c>
      <c r="H4" s="27">
        <f>HOUR(D4)</f>
        <v>10</v>
      </c>
      <c r="I4" s="27">
        <f>MINUTE(D4)</f>
        <v>10</v>
      </c>
      <c r="J4" s="27">
        <f>SECOND(D4)</f>
        <v>0</v>
      </c>
      <c r="K4" s="53">
        <f>DATE(G4,F4,E4)</f>
        <v>44197</v>
      </c>
      <c r="L4" s="9"/>
      <c r="M4" s="9"/>
      <c r="N4" s="28">
        <f ca="1">TODAY()</f>
        <v>44801</v>
      </c>
      <c r="O4" s="29">
        <f ca="1">NOW()</f>
        <v>44801.538484143515</v>
      </c>
      <c r="P4" s="30">
        <f ca="1">WEEKDAY(N4,1)</f>
        <v>1</v>
      </c>
      <c r="Q4" s="31" t="str">
        <f ca="1">TEXT(N4,"YYY")</f>
        <v>2022</v>
      </c>
    </row>
    <row r="5" spans="1:20" x14ac:dyDescent="0.3">
      <c r="A5" s="22" t="s">
        <v>39</v>
      </c>
      <c r="B5" s="23">
        <v>44198</v>
      </c>
      <c r="C5" s="24">
        <f t="shared" si="0"/>
        <v>44198</v>
      </c>
      <c r="D5" s="25">
        <v>0.46655092592592595</v>
      </c>
      <c r="E5" s="26">
        <f t="shared" ref="E5:E10" si="1">DAY(B5)</f>
        <v>2</v>
      </c>
      <c r="F5" s="27">
        <f t="shared" ref="F5:F10" si="2">MONTH(B5)</f>
        <v>1</v>
      </c>
      <c r="G5" s="27">
        <f t="shared" ref="G5:G10" si="3">YEAR(B5)</f>
        <v>2021</v>
      </c>
      <c r="H5" s="27">
        <f t="shared" ref="H5:H10" si="4">HOUR(D5)</f>
        <v>11</v>
      </c>
      <c r="I5" s="27">
        <f t="shared" ref="I5:I10" si="5">MINUTE(D5)</f>
        <v>11</v>
      </c>
      <c r="J5" s="27">
        <f t="shared" ref="J5:J10" si="6">SECOND(D5)</f>
        <v>50</v>
      </c>
      <c r="K5" s="53">
        <f t="shared" ref="K5:K10" si="7">DATE(G5,F5,E5)</f>
        <v>44198</v>
      </c>
      <c r="L5" s="9"/>
      <c r="M5" s="9"/>
      <c r="N5" s="10"/>
      <c r="O5" s="32"/>
      <c r="P5" s="33"/>
      <c r="Q5" s="9"/>
    </row>
    <row r="6" spans="1:20" x14ac:dyDescent="0.3">
      <c r="A6" s="22" t="s">
        <v>40</v>
      </c>
      <c r="B6" s="23">
        <v>43134</v>
      </c>
      <c r="C6" s="24">
        <f>B6</f>
        <v>43134</v>
      </c>
      <c r="D6" s="25">
        <v>0.51093749999999993</v>
      </c>
      <c r="E6" s="26">
        <f t="shared" si="1"/>
        <v>3</v>
      </c>
      <c r="F6" s="27">
        <f t="shared" si="2"/>
        <v>2</v>
      </c>
      <c r="G6" s="27">
        <f t="shared" si="3"/>
        <v>2018</v>
      </c>
      <c r="H6" s="27">
        <f t="shared" si="4"/>
        <v>12</v>
      </c>
      <c r="I6" s="27">
        <f t="shared" si="5"/>
        <v>15</v>
      </c>
      <c r="J6" s="27">
        <f t="shared" si="6"/>
        <v>45</v>
      </c>
      <c r="K6" s="53">
        <f t="shared" si="7"/>
        <v>43134</v>
      </c>
      <c r="L6" s="9"/>
      <c r="M6" s="9"/>
      <c r="N6" s="10"/>
      <c r="O6" s="32"/>
      <c r="P6" s="33"/>
      <c r="Q6" s="9"/>
    </row>
    <row r="7" spans="1:20" x14ac:dyDescent="0.3">
      <c r="A7" s="22" t="s">
        <v>41</v>
      </c>
      <c r="B7" s="23">
        <v>41987</v>
      </c>
      <c r="C7" s="24">
        <f t="shared" ref="C7:C10" si="8">B7</f>
        <v>41987</v>
      </c>
      <c r="D7" s="25">
        <v>0.54878472222222219</v>
      </c>
      <c r="E7" s="26">
        <f t="shared" si="1"/>
        <v>14</v>
      </c>
      <c r="F7" s="27">
        <f t="shared" si="2"/>
        <v>12</v>
      </c>
      <c r="G7" s="27">
        <f t="shared" si="3"/>
        <v>2014</v>
      </c>
      <c r="H7" s="27">
        <f t="shared" si="4"/>
        <v>13</v>
      </c>
      <c r="I7" s="27">
        <f t="shared" si="5"/>
        <v>10</v>
      </c>
      <c r="J7" s="27">
        <f t="shared" si="6"/>
        <v>15</v>
      </c>
      <c r="K7" s="53">
        <f t="shared" si="7"/>
        <v>41987</v>
      </c>
      <c r="L7" s="9"/>
      <c r="M7" s="9"/>
      <c r="N7" s="10"/>
      <c r="O7" s="32"/>
      <c r="P7" s="33"/>
      <c r="Q7" s="9"/>
    </row>
    <row r="8" spans="1:20" x14ac:dyDescent="0.3">
      <c r="A8" s="34" t="s">
        <v>42</v>
      </c>
      <c r="B8" s="23">
        <v>40973</v>
      </c>
      <c r="C8" s="24">
        <f t="shared" si="8"/>
        <v>40973</v>
      </c>
      <c r="D8" s="25">
        <v>0.59747685185185184</v>
      </c>
      <c r="E8" s="26">
        <f t="shared" si="1"/>
        <v>5</v>
      </c>
      <c r="F8" s="27">
        <f t="shared" si="2"/>
        <v>3</v>
      </c>
      <c r="G8" s="27">
        <f t="shared" si="3"/>
        <v>2012</v>
      </c>
      <c r="H8" s="27">
        <f t="shared" si="4"/>
        <v>14</v>
      </c>
      <c r="I8" s="27">
        <f t="shared" si="5"/>
        <v>20</v>
      </c>
      <c r="J8" s="27">
        <f t="shared" si="6"/>
        <v>22</v>
      </c>
      <c r="K8" s="53">
        <f t="shared" si="7"/>
        <v>40973</v>
      </c>
      <c r="L8" s="9"/>
      <c r="M8" s="9"/>
      <c r="N8" s="10"/>
      <c r="O8" s="32"/>
      <c r="P8" s="33"/>
      <c r="Q8" s="9"/>
    </row>
    <row r="9" spans="1:20" x14ac:dyDescent="0.3">
      <c r="A9" s="22" t="s">
        <v>43</v>
      </c>
      <c r="B9" s="23">
        <v>43561</v>
      </c>
      <c r="C9" s="24">
        <f t="shared" si="8"/>
        <v>43561</v>
      </c>
      <c r="D9" s="25">
        <v>0.6462268518518518</v>
      </c>
      <c r="E9" s="26">
        <f t="shared" si="1"/>
        <v>6</v>
      </c>
      <c r="F9" s="27">
        <f t="shared" si="2"/>
        <v>4</v>
      </c>
      <c r="G9" s="27">
        <f t="shared" si="3"/>
        <v>2019</v>
      </c>
      <c r="H9" s="27">
        <f t="shared" si="4"/>
        <v>15</v>
      </c>
      <c r="I9" s="27">
        <f t="shared" si="5"/>
        <v>30</v>
      </c>
      <c r="J9" s="27">
        <f t="shared" si="6"/>
        <v>34</v>
      </c>
      <c r="K9" s="53">
        <f t="shared" si="7"/>
        <v>43561</v>
      </c>
      <c r="L9" s="9"/>
      <c r="M9" s="9"/>
      <c r="N9" s="10"/>
      <c r="O9" s="54" t="s">
        <v>70</v>
      </c>
      <c r="P9" s="33"/>
      <c r="Q9" s="9"/>
    </row>
    <row r="10" spans="1:20" ht="15" thickBot="1" x14ac:dyDescent="0.35">
      <c r="A10" s="35" t="s">
        <v>44</v>
      </c>
      <c r="B10" s="36">
        <v>43958</v>
      </c>
      <c r="C10" s="24">
        <f t="shared" si="8"/>
        <v>43958</v>
      </c>
      <c r="D10" s="37">
        <v>0.67427083333333337</v>
      </c>
      <c r="E10" s="26">
        <f t="shared" si="1"/>
        <v>7</v>
      </c>
      <c r="F10" s="27">
        <f t="shared" si="2"/>
        <v>5</v>
      </c>
      <c r="G10" s="27">
        <f t="shared" si="3"/>
        <v>2020</v>
      </c>
      <c r="H10" s="27">
        <f t="shared" si="4"/>
        <v>16</v>
      </c>
      <c r="I10" s="27">
        <f t="shared" si="5"/>
        <v>10</v>
      </c>
      <c r="J10" s="27">
        <f t="shared" si="6"/>
        <v>57</v>
      </c>
      <c r="K10" s="53">
        <f t="shared" si="7"/>
        <v>43958</v>
      </c>
      <c r="L10" s="9"/>
      <c r="M10" s="9"/>
      <c r="N10" s="10"/>
      <c r="O10" s="54" t="s">
        <v>71</v>
      </c>
      <c r="P10" s="33"/>
      <c r="Q10" s="9"/>
    </row>
    <row r="11" spans="1:20" ht="15" thickBot="1" x14ac:dyDescent="0.35">
      <c r="A11" s="38" t="s">
        <v>45</v>
      </c>
      <c r="B11" s="9"/>
      <c r="C11" s="9"/>
      <c r="D11" s="9"/>
      <c r="E11" s="33"/>
      <c r="F11" s="9"/>
      <c r="G11" s="27"/>
      <c r="H11" s="9"/>
      <c r="I11" s="27"/>
      <c r="J11" s="9"/>
      <c r="K11" s="9"/>
      <c r="L11" s="9"/>
      <c r="M11" s="9"/>
      <c r="N11" s="10"/>
      <c r="O11" s="32"/>
      <c r="P11" s="33"/>
      <c r="Q11" s="9"/>
    </row>
    <row r="12" spans="1:20" ht="15" thickBot="1" x14ac:dyDescent="0.35">
      <c r="A12" s="39" t="s">
        <v>46</v>
      </c>
      <c r="C12" s="40"/>
      <c r="D12" s="9"/>
      <c r="E12" s="33"/>
      <c r="F12" s="9"/>
      <c r="G12" s="27"/>
      <c r="H12" s="9"/>
      <c r="I12" s="27"/>
      <c r="J12" s="9"/>
      <c r="K12" s="41" t="s">
        <v>47</v>
      </c>
      <c r="L12" s="42">
        <f>K4+100</f>
        <v>44297</v>
      </c>
      <c r="M12" s="43">
        <f>DATEVALUE(A12)</f>
        <v>42006</v>
      </c>
      <c r="N12" s="10"/>
      <c r="O12" s="9"/>
      <c r="P12" s="33"/>
      <c r="Q12" s="9"/>
      <c r="T12" s="44"/>
    </row>
    <row r="13" spans="1:20" ht="15" thickBot="1" x14ac:dyDescent="0.35">
      <c r="A13" s="39" t="s">
        <v>48</v>
      </c>
      <c r="C13" s="10"/>
      <c r="D13" s="10"/>
      <c r="E13" s="33"/>
      <c r="F13" s="10"/>
      <c r="G13" s="27"/>
      <c r="H13" s="9"/>
      <c r="I13" s="27"/>
      <c r="J13" s="73" t="s">
        <v>49</v>
      </c>
      <c r="K13" s="45" t="s">
        <v>50</v>
      </c>
      <c r="L13" s="46">
        <f>EDATE(K4,5)</f>
        <v>44348</v>
      </c>
      <c r="M13" s="43">
        <f t="shared" ref="M13:M17" si="9">DATEVALUE(A13)</f>
        <v>43136</v>
      </c>
      <c r="N13" s="10"/>
      <c r="O13" s="9"/>
      <c r="P13" s="33"/>
      <c r="Q13" s="9"/>
    </row>
    <row r="14" spans="1:20" ht="15" thickBot="1" x14ac:dyDescent="0.35">
      <c r="A14" s="39" t="s">
        <v>51</v>
      </c>
      <c r="C14" s="10">
        <v>1</v>
      </c>
      <c r="D14" s="10">
        <v>1</v>
      </c>
      <c r="E14" s="33"/>
      <c r="F14" s="10">
        <v>1</v>
      </c>
      <c r="G14" s="27"/>
      <c r="H14" s="52" t="s">
        <v>68</v>
      </c>
      <c r="I14" s="27"/>
      <c r="J14" s="74"/>
      <c r="K14" s="47" t="s">
        <v>52</v>
      </c>
      <c r="L14" s="48">
        <f>EDATE(K4,12*5)</f>
        <v>46023</v>
      </c>
      <c r="M14" s="43">
        <f t="shared" si="9"/>
        <v>42007</v>
      </c>
      <c r="N14" s="10"/>
      <c r="O14" s="9"/>
      <c r="P14" s="33"/>
      <c r="Q14" s="9"/>
    </row>
    <row r="15" spans="1:20" ht="15" thickBot="1" x14ac:dyDescent="0.35">
      <c r="A15" s="39" t="s">
        <v>53</v>
      </c>
      <c r="C15" s="10"/>
      <c r="D15" s="10"/>
      <c r="E15" s="33"/>
      <c r="F15" s="10">
        <v>2</v>
      </c>
      <c r="G15" s="27"/>
      <c r="H15" s="10">
        <f>F15+30</f>
        <v>32</v>
      </c>
      <c r="I15" s="27"/>
      <c r="J15" s="9"/>
      <c r="K15" s="9"/>
      <c r="L15" s="9"/>
      <c r="M15" s="43">
        <f t="shared" si="9"/>
        <v>43137</v>
      </c>
      <c r="N15" s="10"/>
      <c r="O15" s="9"/>
      <c r="P15" s="9"/>
      <c r="Q15" s="9"/>
    </row>
    <row r="16" spans="1:20" ht="15" thickBot="1" x14ac:dyDescent="0.35">
      <c r="A16" s="39" t="s">
        <v>54</v>
      </c>
      <c r="C16" s="9"/>
      <c r="D16" s="10"/>
      <c r="E16" s="33"/>
      <c r="F16" s="10">
        <v>3</v>
      </c>
      <c r="G16" s="27"/>
      <c r="H16" s="9"/>
      <c r="I16" s="27"/>
      <c r="J16" s="9"/>
      <c r="K16" s="9"/>
      <c r="L16" s="9"/>
      <c r="M16" s="43">
        <f t="shared" si="9"/>
        <v>42008</v>
      </c>
      <c r="N16" s="10"/>
      <c r="O16" s="9"/>
      <c r="P16" s="9"/>
      <c r="Q16" s="9"/>
    </row>
    <row r="17" spans="1:17" x14ac:dyDescent="0.3">
      <c r="A17" s="39" t="s">
        <v>55</v>
      </c>
      <c r="C17" s="9"/>
      <c r="D17" s="10"/>
      <c r="E17" s="33"/>
      <c r="F17" s="9"/>
      <c r="G17" s="27"/>
      <c r="H17" s="9"/>
      <c r="I17" s="27"/>
      <c r="J17" s="9"/>
      <c r="K17" s="9"/>
      <c r="L17" s="9"/>
      <c r="M17" s="43">
        <f t="shared" si="9"/>
        <v>43138</v>
      </c>
      <c r="N17" s="10"/>
      <c r="O17" s="9"/>
      <c r="P17" s="9"/>
      <c r="Q17" s="9"/>
    </row>
    <row r="22" spans="1:17" ht="15" thickBot="1" x14ac:dyDescent="0.35"/>
    <row r="23" spans="1:17" ht="29.4" thickBot="1" x14ac:dyDescent="0.35">
      <c r="A23" s="49" t="s">
        <v>56</v>
      </c>
      <c r="B23" s="49" t="s">
        <v>57</v>
      </c>
      <c r="C23" s="49" t="s">
        <v>26</v>
      </c>
      <c r="D23" s="49" t="s">
        <v>25</v>
      </c>
      <c r="E23" s="49" t="s">
        <v>58</v>
      </c>
      <c r="F23" s="49" t="s">
        <v>59</v>
      </c>
      <c r="G23" s="49" t="s">
        <v>60</v>
      </c>
      <c r="H23" s="49" t="s">
        <v>61</v>
      </c>
      <c r="I23" s="49" t="s">
        <v>62</v>
      </c>
    </row>
    <row r="24" spans="1:17" ht="29.4" thickBot="1" x14ac:dyDescent="0.35">
      <c r="A24" s="50" t="s">
        <v>63</v>
      </c>
      <c r="B24" s="51">
        <v>34933</v>
      </c>
      <c r="C24" s="50" t="str">
        <f>TEXT(B24,"MMMM")</f>
        <v>August</v>
      </c>
      <c r="D24" s="50">
        <f>DAY(B24)</f>
        <v>22</v>
      </c>
      <c r="E24" s="57">
        <f ca="1">DATEDIF(B24,TODAY(),"Y")</f>
        <v>27</v>
      </c>
      <c r="F24" s="50">
        <f ca="1">DATEDIF(B24,TODAY(),"M")</f>
        <v>324</v>
      </c>
      <c r="G24" s="50">
        <f ca="1">DATEDIF(B24,TODAY(),"D")</f>
        <v>9868</v>
      </c>
      <c r="H24" s="50">
        <f ca="1">DATEDIF(B24,TODAY(),"YM")</f>
        <v>0</v>
      </c>
      <c r="I24" s="50">
        <f ca="1">DATEDIF(B24,TODAY(),"MD")</f>
        <v>6</v>
      </c>
      <c r="J24" s="11" t="e" vm="1">
        <f ca="1">_xlfn.CONCAT(E24," yrs ",H24," months ",I24," days old ")</f>
        <v>#NAME?</v>
      </c>
    </row>
    <row r="25" spans="1:17" ht="29.4" thickBot="1" x14ac:dyDescent="0.35">
      <c r="A25" s="50" t="s">
        <v>64</v>
      </c>
      <c r="B25" s="51">
        <v>36144</v>
      </c>
      <c r="C25" s="50" t="str">
        <f t="shared" ref="C25:C27" si="10">TEXT(B25,"MMMM")</f>
        <v>December</v>
      </c>
      <c r="D25" s="50">
        <f t="shared" ref="D25:D27" si="11">DAY(B25)</f>
        <v>15</v>
      </c>
      <c r="E25" s="57">
        <f t="shared" ref="E25:E27" ca="1" si="12">DATEDIF(B25,TODAY(),"Y")</f>
        <v>23</v>
      </c>
      <c r="F25" s="50">
        <f t="shared" ref="F25:F27" ca="1" si="13">DATEDIF(B25,TODAY(),"M")</f>
        <v>284</v>
      </c>
      <c r="G25" s="50">
        <f t="shared" ref="G25:G27" ca="1" si="14">DATEDIF(B25,TODAY(),"D")</f>
        <v>8657</v>
      </c>
      <c r="H25" s="50">
        <f t="shared" ref="H25:H27" ca="1" si="15">DATEDIF(B25,TODAY(),"YM")</f>
        <v>8</v>
      </c>
      <c r="I25" s="50">
        <f t="shared" ref="I25:I27" ca="1" si="16">DATEDIF(B25,TODAY(),"MD")</f>
        <v>13</v>
      </c>
      <c r="J25" s="11" t="e" vm="1">
        <f t="shared" ref="J25:J27" ca="1" si="17">_xlfn.CONCAT(E25," yrs ",H25," months ",I25," days old ")</f>
        <v>#NAME?</v>
      </c>
    </row>
    <row r="26" spans="1:17" ht="29.4" thickBot="1" x14ac:dyDescent="0.35">
      <c r="A26" s="50" t="s">
        <v>65</v>
      </c>
      <c r="B26" s="51">
        <v>35571</v>
      </c>
      <c r="C26" s="50" t="str">
        <f t="shared" si="10"/>
        <v>May</v>
      </c>
      <c r="D26" s="50">
        <f t="shared" si="11"/>
        <v>21</v>
      </c>
      <c r="E26" s="57">
        <f t="shared" ca="1" si="12"/>
        <v>25</v>
      </c>
      <c r="F26" s="50">
        <f t="shared" ca="1" si="13"/>
        <v>303</v>
      </c>
      <c r="G26" s="50">
        <f t="shared" ca="1" si="14"/>
        <v>9230</v>
      </c>
      <c r="H26" s="50">
        <f t="shared" ca="1" si="15"/>
        <v>3</v>
      </c>
      <c r="I26" s="50">
        <f t="shared" ca="1" si="16"/>
        <v>7</v>
      </c>
      <c r="J26" s="11" t="e" vm="1">
        <f t="shared" ca="1" si="17"/>
        <v>#NAME?</v>
      </c>
    </row>
    <row r="27" spans="1:17" ht="29.4" thickBot="1" x14ac:dyDescent="0.35">
      <c r="A27" s="50" t="s">
        <v>66</v>
      </c>
      <c r="B27" s="51">
        <v>36343</v>
      </c>
      <c r="C27" s="50" t="str">
        <f t="shared" si="10"/>
        <v>July</v>
      </c>
      <c r="D27" s="50">
        <f t="shared" si="11"/>
        <v>2</v>
      </c>
      <c r="E27" s="57">
        <f t="shared" ca="1" si="12"/>
        <v>23</v>
      </c>
      <c r="F27" s="50">
        <f t="shared" ca="1" si="13"/>
        <v>277</v>
      </c>
      <c r="G27" s="50">
        <f t="shared" ca="1" si="14"/>
        <v>8458</v>
      </c>
      <c r="H27" s="50">
        <f t="shared" ca="1" si="15"/>
        <v>1</v>
      </c>
      <c r="I27" s="50">
        <f t="shared" ca="1" si="16"/>
        <v>26</v>
      </c>
      <c r="J27" s="11" t="e" vm="1">
        <f t="shared" ca="1" si="17"/>
        <v>#NAME?</v>
      </c>
    </row>
    <row r="29" spans="1:17" x14ac:dyDescent="0.3">
      <c r="C29" s="55">
        <f>EDATE(B24,26*12)</f>
        <v>44430</v>
      </c>
    </row>
    <row r="30" spans="1:17" x14ac:dyDescent="0.3">
      <c r="C30" s="56">
        <f ca="1">TODAY()</f>
        <v>44801</v>
      </c>
    </row>
    <row r="31" spans="1:17" x14ac:dyDescent="0.3">
      <c r="C31" s="11">
        <f ca="1">DATEDIF(C29,C30,"M")</f>
        <v>12</v>
      </c>
    </row>
    <row r="32" spans="1:17" x14ac:dyDescent="0.3">
      <c r="C32" s="56">
        <f ca="1">EDATE(C29,C31)</f>
        <v>44795</v>
      </c>
    </row>
    <row r="33" spans="3:3" x14ac:dyDescent="0.3">
      <c r="C33" s="11">
        <f ca="1">DATEDIF(C32,C30,"D")</f>
        <v>6</v>
      </c>
    </row>
  </sheetData>
  <mergeCells count="2">
    <mergeCell ref="A1:B1"/>
    <mergeCell ref="J13:J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workbookViewId="0">
      <selection activeCell="G17" sqref="G17:K17"/>
    </sheetView>
  </sheetViews>
  <sheetFormatPr defaultColWidth="14.44140625" defaultRowHeight="15" customHeight="1" x14ac:dyDescent="0.3"/>
  <cols>
    <col min="1" max="1" width="16.21875" customWidth="1"/>
    <col min="2" max="10" width="8.44140625" bestFit="1" customWidth="1"/>
    <col min="11" max="31" width="9.44140625" bestFit="1" customWidth="1"/>
    <col min="32" max="32" width="8.77734375" customWidth="1"/>
  </cols>
  <sheetData>
    <row r="1" spans="1:32" ht="15" customHeight="1" x14ac:dyDescent="0.3">
      <c r="A1" s="75">
        <v>44774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</row>
    <row r="2" spans="1:32" ht="45.6" x14ac:dyDescent="0.3">
      <c r="A2" s="67"/>
      <c r="B2" s="68">
        <f>A1</f>
        <v>44774</v>
      </c>
      <c r="C2" s="68">
        <f>B2+1</f>
        <v>44775</v>
      </c>
      <c r="D2" s="68">
        <f t="shared" ref="D2:E2" si="0">C2+1</f>
        <v>44776</v>
      </c>
      <c r="E2" s="68">
        <f t="shared" si="0"/>
        <v>44777</v>
      </c>
      <c r="F2" s="68">
        <f t="shared" ref="F2:AE2" si="1">E2+1</f>
        <v>44778</v>
      </c>
      <c r="G2" s="68">
        <f t="shared" si="1"/>
        <v>44779</v>
      </c>
      <c r="H2" s="68">
        <f t="shared" si="1"/>
        <v>44780</v>
      </c>
      <c r="I2" s="68">
        <f t="shared" si="1"/>
        <v>44781</v>
      </c>
      <c r="J2" s="68">
        <f t="shared" si="1"/>
        <v>44782</v>
      </c>
      <c r="K2" s="68">
        <f t="shared" si="1"/>
        <v>44783</v>
      </c>
      <c r="L2" s="68">
        <f t="shared" si="1"/>
        <v>44784</v>
      </c>
      <c r="M2" s="68">
        <f t="shared" si="1"/>
        <v>44785</v>
      </c>
      <c r="N2" s="68">
        <f t="shared" si="1"/>
        <v>44786</v>
      </c>
      <c r="O2" s="68">
        <f t="shared" si="1"/>
        <v>44787</v>
      </c>
      <c r="P2" s="68">
        <f t="shared" si="1"/>
        <v>44788</v>
      </c>
      <c r="Q2" s="68">
        <f t="shared" si="1"/>
        <v>44789</v>
      </c>
      <c r="R2" s="68">
        <f t="shared" si="1"/>
        <v>44790</v>
      </c>
      <c r="S2" s="68">
        <f t="shared" si="1"/>
        <v>44791</v>
      </c>
      <c r="T2" s="68">
        <f t="shared" si="1"/>
        <v>44792</v>
      </c>
      <c r="U2" s="68">
        <f t="shared" si="1"/>
        <v>44793</v>
      </c>
      <c r="V2" s="68">
        <f t="shared" si="1"/>
        <v>44794</v>
      </c>
      <c r="W2" s="68">
        <f t="shared" si="1"/>
        <v>44795</v>
      </c>
      <c r="X2" s="68">
        <f t="shared" si="1"/>
        <v>44796</v>
      </c>
      <c r="Y2" s="68">
        <f t="shared" si="1"/>
        <v>44797</v>
      </c>
      <c r="Z2" s="68">
        <f t="shared" si="1"/>
        <v>44798</v>
      </c>
      <c r="AA2" s="68">
        <f t="shared" si="1"/>
        <v>44799</v>
      </c>
      <c r="AB2" s="68">
        <f t="shared" si="1"/>
        <v>44800</v>
      </c>
      <c r="AC2" s="68">
        <f t="shared" si="1"/>
        <v>44801</v>
      </c>
      <c r="AD2" s="68">
        <f t="shared" si="1"/>
        <v>44802</v>
      </c>
      <c r="AE2" s="68">
        <f t="shared" si="1"/>
        <v>44803</v>
      </c>
    </row>
    <row r="3" spans="1:32" ht="14.25" customHeight="1" x14ac:dyDescent="0.3">
      <c r="A3" s="69" t="s">
        <v>0</v>
      </c>
      <c r="B3" s="67" t="str">
        <f>TEXT(B2,"DDD")</f>
        <v>Mon</v>
      </c>
      <c r="C3" s="67" t="str">
        <f t="shared" ref="C3:AE3" si="2">TEXT(C2,"DDD")</f>
        <v>Tue</v>
      </c>
      <c r="D3" s="67" t="str">
        <f t="shared" si="2"/>
        <v>Wed</v>
      </c>
      <c r="E3" s="67" t="str">
        <f t="shared" si="2"/>
        <v>Thu</v>
      </c>
      <c r="F3" s="67" t="str">
        <f t="shared" si="2"/>
        <v>Fri</v>
      </c>
      <c r="G3" s="67" t="str">
        <f t="shared" si="2"/>
        <v>Sat</v>
      </c>
      <c r="H3" s="67" t="str">
        <f>TEXT(H2,"DDD")</f>
        <v>Sun</v>
      </c>
      <c r="I3" s="67" t="str">
        <f t="shared" si="2"/>
        <v>Mon</v>
      </c>
      <c r="J3" s="67" t="str">
        <f t="shared" si="2"/>
        <v>Tue</v>
      </c>
      <c r="K3" s="67" t="str">
        <f t="shared" si="2"/>
        <v>Wed</v>
      </c>
      <c r="L3" s="67" t="str">
        <f t="shared" si="2"/>
        <v>Thu</v>
      </c>
      <c r="M3" s="67" t="str">
        <f t="shared" si="2"/>
        <v>Fri</v>
      </c>
      <c r="N3" s="67" t="str">
        <f t="shared" si="2"/>
        <v>Sat</v>
      </c>
      <c r="O3" s="67" t="str">
        <f t="shared" si="2"/>
        <v>Sun</v>
      </c>
      <c r="P3" s="67" t="str">
        <f t="shared" si="2"/>
        <v>Mon</v>
      </c>
      <c r="Q3" s="67" t="str">
        <f t="shared" si="2"/>
        <v>Tue</v>
      </c>
      <c r="R3" s="67" t="str">
        <f t="shared" si="2"/>
        <v>Wed</v>
      </c>
      <c r="S3" s="67" t="str">
        <f t="shared" si="2"/>
        <v>Thu</v>
      </c>
      <c r="T3" s="67" t="str">
        <f t="shared" si="2"/>
        <v>Fri</v>
      </c>
      <c r="U3" s="67" t="str">
        <f t="shared" si="2"/>
        <v>Sat</v>
      </c>
      <c r="V3" s="67" t="str">
        <f t="shared" si="2"/>
        <v>Sun</v>
      </c>
      <c r="W3" s="67" t="str">
        <f t="shared" si="2"/>
        <v>Mon</v>
      </c>
      <c r="X3" s="67" t="str">
        <f t="shared" si="2"/>
        <v>Tue</v>
      </c>
      <c r="Y3" s="67" t="str">
        <f t="shared" si="2"/>
        <v>Wed</v>
      </c>
      <c r="Z3" s="67" t="str">
        <f t="shared" si="2"/>
        <v>Thu</v>
      </c>
      <c r="AA3" s="67" t="str">
        <f t="shared" si="2"/>
        <v>Fri</v>
      </c>
      <c r="AB3" s="67" t="str">
        <f t="shared" si="2"/>
        <v>Sat</v>
      </c>
      <c r="AC3" s="67" t="str">
        <f t="shared" si="2"/>
        <v>Sun</v>
      </c>
      <c r="AD3" s="67" t="str">
        <f t="shared" si="2"/>
        <v>Mon</v>
      </c>
      <c r="AE3" s="67" t="str">
        <f t="shared" si="2"/>
        <v>Tue</v>
      </c>
    </row>
    <row r="4" spans="1:32" ht="14.25" customHeight="1" x14ac:dyDescent="0.3">
      <c r="A4" s="70" t="s">
        <v>1</v>
      </c>
      <c r="B4" s="71" t="s">
        <v>2</v>
      </c>
      <c r="C4" s="70" t="s">
        <v>2</v>
      </c>
      <c r="D4" s="70" t="s">
        <v>2</v>
      </c>
      <c r="E4" s="70" t="s">
        <v>3</v>
      </c>
      <c r="F4" s="70" t="s">
        <v>3</v>
      </c>
      <c r="G4" s="70" t="s">
        <v>2</v>
      </c>
      <c r="H4" s="70" t="s">
        <v>2</v>
      </c>
      <c r="I4" s="70" t="s">
        <v>2</v>
      </c>
      <c r="J4" s="70" t="s">
        <v>2</v>
      </c>
      <c r="K4" s="70" t="s">
        <v>4</v>
      </c>
      <c r="L4" s="70" t="s">
        <v>3</v>
      </c>
      <c r="M4" s="70" t="s">
        <v>2</v>
      </c>
      <c r="N4" s="70" t="s">
        <v>4</v>
      </c>
      <c r="O4" s="70" t="s">
        <v>2</v>
      </c>
      <c r="P4" s="70" t="s">
        <v>2</v>
      </c>
      <c r="Q4" s="70" t="s">
        <v>2</v>
      </c>
      <c r="R4" s="70" t="s">
        <v>2</v>
      </c>
      <c r="S4" s="70" t="s">
        <v>3</v>
      </c>
      <c r="T4" s="70" t="s">
        <v>3</v>
      </c>
      <c r="U4" s="70" t="s">
        <v>2</v>
      </c>
      <c r="V4" s="70" t="s">
        <v>2</v>
      </c>
      <c r="W4" s="70" t="s">
        <v>2</v>
      </c>
      <c r="X4" s="70" t="s">
        <v>2</v>
      </c>
      <c r="Y4" s="70" t="s">
        <v>2</v>
      </c>
      <c r="Z4" s="70" t="s">
        <v>3</v>
      </c>
      <c r="AA4" s="70" t="s">
        <v>3</v>
      </c>
      <c r="AB4" s="70" t="s">
        <v>2</v>
      </c>
      <c r="AC4" s="70" t="s">
        <v>2</v>
      </c>
      <c r="AD4" s="70" t="s">
        <v>2</v>
      </c>
      <c r="AE4" s="70" t="s">
        <v>2</v>
      </c>
    </row>
    <row r="5" spans="1:32" ht="14.25" customHeight="1" x14ac:dyDescent="0.3">
      <c r="A5" s="70" t="s">
        <v>5</v>
      </c>
      <c r="B5" s="70" t="s">
        <v>2</v>
      </c>
      <c r="C5" s="70" t="s">
        <v>2</v>
      </c>
      <c r="D5" s="70" t="s">
        <v>2</v>
      </c>
      <c r="E5" s="70" t="s">
        <v>3</v>
      </c>
      <c r="F5" s="70" t="s">
        <v>3</v>
      </c>
      <c r="G5" s="70" t="s">
        <v>2</v>
      </c>
      <c r="H5" s="70" t="s">
        <v>2</v>
      </c>
      <c r="I5" s="70" t="s">
        <v>2</v>
      </c>
      <c r="J5" s="70" t="s">
        <v>2</v>
      </c>
      <c r="K5" s="70" t="s">
        <v>2</v>
      </c>
      <c r="L5" s="70" t="s">
        <v>3</v>
      </c>
      <c r="M5" s="70" t="s">
        <v>3</v>
      </c>
      <c r="N5" s="70" t="s">
        <v>2</v>
      </c>
      <c r="O5" s="70" t="s">
        <v>2</v>
      </c>
      <c r="P5" s="70" t="s">
        <v>2</v>
      </c>
      <c r="Q5" s="70" t="s">
        <v>2</v>
      </c>
      <c r="R5" s="70" t="s">
        <v>4</v>
      </c>
      <c r="S5" s="70" t="s">
        <v>3</v>
      </c>
      <c r="T5" s="70" t="s">
        <v>3</v>
      </c>
      <c r="U5" s="70" t="s">
        <v>4</v>
      </c>
      <c r="V5" s="70" t="s">
        <v>2</v>
      </c>
      <c r="W5" s="70" t="s">
        <v>2</v>
      </c>
      <c r="X5" s="70" t="s">
        <v>2</v>
      </c>
      <c r="Y5" s="70" t="s">
        <v>2</v>
      </c>
      <c r="Z5" s="70" t="s">
        <v>3</v>
      </c>
      <c r="AA5" s="70" t="s">
        <v>2</v>
      </c>
      <c r="AB5" s="70" t="s">
        <v>2</v>
      </c>
      <c r="AC5" s="70" t="s">
        <v>4</v>
      </c>
      <c r="AD5" s="70" t="s">
        <v>2</v>
      </c>
      <c r="AE5" s="70" t="s">
        <v>2</v>
      </c>
    </row>
    <row r="6" spans="1:32" ht="14.25" customHeight="1" x14ac:dyDescent="0.3">
      <c r="A6" s="70" t="s">
        <v>6</v>
      </c>
      <c r="B6" s="70" t="s">
        <v>2</v>
      </c>
      <c r="C6" s="70" t="s">
        <v>4</v>
      </c>
      <c r="D6" s="70" t="s">
        <v>2</v>
      </c>
      <c r="E6" s="70" t="s">
        <v>3</v>
      </c>
      <c r="F6" s="70" t="s">
        <v>3</v>
      </c>
      <c r="G6" s="70" t="s">
        <v>2</v>
      </c>
      <c r="H6" s="70" t="s">
        <v>4</v>
      </c>
      <c r="I6" s="70" t="s">
        <v>4</v>
      </c>
      <c r="J6" s="70" t="s">
        <v>2</v>
      </c>
      <c r="K6" s="70" t="s">
        <v>2</v>
      </c>
      <c r="L6" s="70" t="s">
        <v>3</v>
      </c>
      <c r="M6" s="70" t="s">
        <v>3</v>
      </c>
      <c r="N6" s="70" t="s">
        <v>2</v>
      </c>
      <c r="O6" s="70" t="s">
        <v>2</v>
      </c>
      <c r="P6" s="70" t="s">
        <v>2</v>
      </c>
      <c r="Q6" s="70" t="s">
        <v>2</v>
      </c>
      <c r="R6" s="70" t="s">
        <v>2</v>
      </c>
      <c r="S6" s="70" t="s">
        <v>3</v>
      </c>
      <c r="T6" s="70" t="s">
        <v>3</v>
      </c>
      <c r="U6" s="70" t="s">
        <v>2</v>
      </c>
      <c r="V6" s="70" t="s">
        <v>2</v>
      </c>
      <c r="W6" s="70" t="s">
        <v>2</v>
      </c>
      <c r="X6" s="70" t="s">
        <v>2</v>
      </c>
      <c r="Y6" s="70" t="s">
        <v>4</v>
      </c>
      <c r="Z6" s="70" t="s">
        <v>3</v>
      </c>
      <c r="AA6" s="70" t="s">
        <v>3</v>
      </c>
      <c r="AB6" s="70" t="s">
        <v>2</v>
      </c>
      <c r="AC6" s="70" t="s">
        <v>2</v>
      </c>
      <c r="AD6" s="70" t="s">
        <v>2</v>
      </c>
      <c r="AE6" s="70" t="s">
        <v>2</v>
      </c>
    </row>
    <row r="7" spans="1:32" ht="14.25" customHeight="1" x14ac:dyDescent="0.3">
      <c r="A7" s="70" t="s">
        <v>7</v>
      </c>
      <c r="B7" s="70" t="s">
        <v>2</v>
      </c>
      <c r="C7" s="70" t="s">
        <v>4</v>
      </c>
      <c r="D7" s="70" t="s">
        <v>4</v>
      </c>
      <c r="E7" s="70" t="s">
        <v>3</v>
      </c>
      <c r="F7" s="70" t="s">
        <v>3</v>
      </c>
      <c r="G7" s="70" t="s">
        <v>2</v>
      </c>
      <c r="H7" s="70" t="s">
        <v>2</v>
      </c>
      <c r="I7" s="70" t="s">
        <v>2</v>
      </c>
      <c r="J7" s="70" t="s">
        <v>2</v>
      </c>
      <c r="K7" s="70" t="s">
        <v>2</v>
      </c>
      <c r="L7" s="70" t="s">
        <v>3</v>
      </c>
      <c r="M7" s="70" t="s">
        <v>3</v>
      </c>
      <c r="N7" s="70" t="s">
        <v>2</v>
      </c>
      <c r="O7" s="70" t="s">
        <v>4</v>
      </c>
      <c r="P7" s="70" t="s">
        <v>2</v>
      </c>
      <c r="Q7" s="70" t="s">
        <v>2</v>
      </c>
      <c r="R7" s="70" t="s">
        <v>2</v>
      </c>
      <c r="S7" s="70" t="s">
        <v>3</v>
      </c>
      <c r="T7" s="70" t="s">
        <v>2</v>
      </c>
      <c r="U7" s="70" t="s">
        <v>2</v>
      </c>
      <c r="V7" s="70" t="s">
        <v>2</v>
      </c>
      <c r="W7" s="70" t="s">
        <v>2</v>
      </c>
      <c r="X7" s="70" t="s">
        <v>2</v>
      </c>
      <c r="Y7" s="70" t="s">
        <v>2</v>
      </c>
      <c r="Z7" s="70" t="s">
        <v>3</v>
      </c>
      <c r="AA7" s="70" t="s">
        <v>3</v>
      </c>
      <c r="AB7" s="70" t="s">
        <v>2</v>
      </c>
      <c r="AC7" s="70" t="s">
        <v>2</v>
      </c>
      <c r="AD7" s="70" t="s">
        <v>2</v>
      </c>
      <c r="AE7" s="70" t="s">
        <v>2</v>
      </c>
    </row>
    <row r="8" spans="1:32" ht="14.25" customHeight="1" x14ac:dyDescent="0.3">
      <c r="A8" s="70" t="s">
        <v>8</v>
      </c>
      <c r="B8" s="70" t="s">
        <v>2</v>
      </c>
      <c r="C8" s="70" t="s">
        <v>2</v>
      </c>
      <c r="D8" s="70" t="s">
        <v>2</v>
      </c>
      <c r="E8" s="70" t="s">
        <v>3</v>
      </c>
      <c r="F8" s="71" t="s">
        <v>3</v>
      </c>
      <c r="G8" s="70" t="s">
        <v>2</v>
      </c>
      <c r="H8" s="70" t="s">
        <v>2</v>
      </c>
      <c r="I8" s="70" t="s">
        <v>2</v>
      </c>
      <c r="J8" s="70" t="s">
        <v>2</v>
      </c>
      <c r="K8" s="70" t="s">
        <v>2</v>
      </c>
      <c r="L8" s="70" t="s">
        <v>3</v>
      </c>
      <c r="M8" s="70" t="s">
        <v>3</v>
      </c>
      <c r="N8" s="70" t="s">
        <v>2</v>
      </c>
      <c r="O8" s="70" t="s">
        <v>4</v>
      </c>
      <c r="P8" s="70" t="s">
        <v>2</v>
      </c>
      <c r="Q8" s="70" t="s">
        <v>2</v>
      </c>
      <c r="R8" s="70" t="s">
        <v>2</v>
      </c>
      <c r="S8" s="70" t="s">
        <v>3</v>
      </c>
      <c r="T8" s="70" t="s">
        <v>3</v>
      </c>
      <c r="U8" s="70" t="s">
        <v>2</v>
      </c>
      <c r="V8" s="70" t="s">
        <v>2</v>
      </c>
      <c r="W8" s="70" t="s">
        <v>2</v>
      </c>
      <c r="X8" s="70" t="s">
        <v>2</v>
      </c>
      <c r="Y8" s="70" t="s">
        <v>2</v>
      </c>
      <c r="Z8" s="70" t="s">
        <v>3</v>
      </c>
      <c r="AA8" s="70" t="s">
        <v>3</v>
      </c>
      <c r="AB8" s="70" t="s">
        <v>2</v>
      </c>
      <c r="AC8" s="70" t="s">
        <v>2</v>
      </c>
      <c r="AD8" s="70" t="s">
        <v>2</v>
      </c>
      <c r="AE8" s="70" t="s">
        <v>2</v>
      </c>
    </row>
    <row r="9" spans="1:32" ht="14.25" customHeight="1" x14ac:dyDescent="0.3">
      <c r="A9" s="70" t="s">
        <v>9</v>
      </c>
      <c r="B9" s="70" t="s">
        <v>2</v>
      </c>
      <c r="C9" s="70" t="s">
        <v>2</v>
      </c>
      <c r="D9" s="70" t="s">
        <v>2</v>
      </c>
      <c r="E9" s="70" t="s">
        <v>3</v>
      </c>
      <c r="F9" s="70" t="s">
        <v>2</v>
      </c>
      <c r="G9" s="70" t="s">
        <v>2</v>
      </c>
      <c r="H9" s="70" t="s">
        <v>2</v>
      </c>
      <c r="I9" s="70" t="s">
        <v>2</v>
      </c>
      <c r="J9" s="70" t="s">
        <v>2</v>
      </c>
      <c r="K9" s="70" t="s">
        <v>2</v>
      </c>
      <c r="L9" s="70" t="s">
        <v>3</v>
      </c>
      <c r="M9" s="70" t="s">
        <v>3</v>
      </c>
      <c r="N9" s="70" t="s">
        <v>2</v>
      </c>
      <c r="O9" s="70" t="s">
        <v>2</v>
      </c>
      <c r="P9" s="70" t="s">
        <v>2</v>
      </c>
      <c r="Q9" s="70" t="s">
        <v>2</v>
      </c>
      <c r="R9" s="70" t="s">
        <v>2</v>
      </c>
      <c r="S9" s="70" t="s">
        <v>3</v>
      </c>
      <c r="T9" s="70" t="s">
        <v>3</v>
      </c>
      <c r="U9" s="70" t="s">
        <v>2</v>
      </c>
      <c r="V9" s="70" t="s">
        <v>4</v>
      </c>
      <c r="W9" s="70" t="s">
        <v>2</v>
      </c>
      <c r="X9" s="70" t="s">
        <v>2</v>
      </c>
      <c r="Y9" s="70" t="s">
        <v>2</v>
      </c>
      <c r="Z9" s="70" t="s">
        <v>3</v>
      </c>
      <c r="AA9" s="70" t="s">
        <v>3</v>
      </c>
      <c r="AB9" s="70" t="s">
        <v>2</v>
      </c>
      <c r="AC9" s="70" t="s">
        <v>2</v>
      </c>
      <c r="AD9" s="70" t="s">
        <v>2</v>
      </c>
      <c r="AE9" s="70" t="s">
        <v>2</v>
      </c>
    </row>
    <row r="10" spans="1:32" ht="14.25" customHeight="1" x14ac:dyDescent="0.3">
      <c r="A10" s="70" t="s">
        <v>10</v>
      </c>
      <c r="B10" s="70" t="s">
        <v>2</v>
      </c>
      <c r="C10" s="70" t="s">
        <v>2</v>
      </c>
      <c r="D10" s="70" t="s">
        <v>2</v>
      </c>
      <c r="E10" s="70" t="s">
        <v>3</v>
      </c>
      <c r="F10" s="70" t="s">
        <v>3</v>
      </c>
      <c r="G10" s="70" t="s">
        <v>2</v>
      </c>
      <c r="H10" s="70" t="s">
        <v>2</v>
      </c>
      <c r="I10" s="70" t="s">
        <v>2</v>
      </c>
      <c r="J10" s="70" t="s">
        <v>2</v>
      </c>
      <c r="K10" s="70" t="s">
        <v>2</v>
      </c>
      <c r="L10" s="70" t="s">
        <v>3</v>
      </c>
      <c r="M10" s="70" t="s">
        <v>3</v>
      </c>
      <c r="N10" s="70" t="s">
        <v>2</v>
      </c>
      <c r="O10" s="70" t="s">
        <v>2</v>
      </c>
      <c r="P10" s="70" t="s">
        <v>2</v>
      </c>
      <c r="Q10" s="70" t="s">
        <v>2</v>
      </c>
      <c r="R10" s="70" t="s">
        <v>2</v>
      </c>
      <c r="S10" s="70" t="s">
        <v>3</v>
      </c>
      <c r="T10" s="70" t="s">
        <v>3</v>
      </c>
      <c r="U10" s="70" t="s">
        <v>2</v>
      </c>
      <c r="V10" s="70" t="s">
        <v>2</v>
      </c>
      <c r="W10" s="70" t="s">
        <v>2</v>
      </c>
      <c r="X10" s="70" t="s">
        <v>2</v>
      </c>
      <c r="Y10" s="70" t="s">
        <v>2</v>
      </c>
      <c r="Z10" s="70" t="s">
        <v>2</v>
      </c>
      <c r="AA10" s="70" t="s">
        <v>3</v>
      </c>
      <c r="AB10" s="70" t="s">
        <v>2</v>
      </c>
      <c r="AC10" s="70" t="s">
        <v>2</v>
      </c>
      <c r="AD10" s="70" t="s">
        <v>4</v>
      </c>
      <c r="AE10" s="70" t="s">
        <v>2</v>
      </c>
    </row>
    <row r="11" spans="1:32" ht="14.25" customHeight="1" x14ac:dyDescent="0.3">
      <c r="A11" s="70" t="s">
        <v>11</v>
      </c>
      <c r="B11" s="70" t="s">
        <v>2</v>
      </c>
      <c r="C11" s="70" t="s">
        <v>2</v>
      </c>
      <c r="D11" s="70" t="s">
        <v>4</v>
      </c>
      <c r="E11" s="70" t="s">
        <v>3</v>
      </c>
      <c r="F11" s="70" t="s">
        <v>3</v>
      </c>
      <c r="G11" s="70" t="s">
        <v>2</v>
      </c>
      <c r="H11" s="70" t="s">
        <v>4</v>
      </c>
      <c r="I11" s="70" t="s">
        <v>2</v>
      </c>
      <c r="J11" s="70" t="s">
        <v>2</v>
      </c>
      <c r="K11" s="70" t="s">
        <v>4</v>
      </c>
      <c r="L11" s="70" t="s">
        <v>3</v>
      </c>
      <c r="M11" s="70" t="s">
        <v>3</v>
      </c>
      <c r="N11" s="70" t="s">
        <v>2</v>
      </c>
      <c r="O11" s="70" t="s">
        <v>2</v>
      </c>
      <c r="P11" s="70" t="s">
        <v>2</v>
      </c>
      <c r="Q11" s="70" t="s">
        <v>2</v>
      </c>
      <c r="R11" s="70" t="s">
        <v>2</v>
      </c>
      <c r="S11" s="70" t="s">
        <v>3</v>
      </c>
      <c r="T11" s="70" t="s">
        <v>3</v>
      </c>
      <c r="U11" s="70" t="s">
        <v>2</v>
      </c>
      <c r="V11" s="70" t="s">
        <v>2</v>
      </c>
      <c r="W11" s="70" t="s">
        <v>2</v>
      </c>
      <c r="X11" s="70" t="s">
        <v>2</v>
      </c>
      <c r="Y11" s="70" t="s">
        <v>2</v>
      </c>
      <c r="Z11" s="70" t="s">
        <v>3</v>
      </c>
      <c r="AA11" s="70" t="s">
        <v>3</v>
      </c>
      <c r="AB11" s="70" t="s">
        <v>2</v>
      </c>
      <c r="AC11" s="70" t="s">
        <v>2</v>
      </c>
      <c r="AD11" s="70" t="s">
        <v>2</v>
      </c>
      <c r="AE11" s="70" t="s">
        <v>2</v>
      </c>
    </row>
    <row r="12" spans="1:32" ht="14.25" customHeight="1" x14ac:dyDescent="0.3">
      <c r="A12" s="70" t="s">
        <v>12</v>
      </c>
      <c r="B12" s="70" t="s">
        <v>2</v>
      </c>
      <c r="C12" s="70" t="s">
        <v>2</v>
      </c>
      <c r="D12" s="70" t="s">
        <v>2</v>
      </c>
      <c r="E12" s="70" t="s">
        <v>3</v>
      </c>
      <c r="F12" s="70" t="s">
        <v>3</v>
      </c>
      <c r="G12" s="70" t="s">
        <v>2</v>
      </c>
      <c r="H12" s="70" t="s">
        <v>2</v>
      </c>
      <c r="I12" s="70" t="s">
        <v>2</v>
      </c>
      <c r="J12" s="70" t="s">
        <v>2</v>
      </c>
      <c r="K12" s="70" t="s">
        <v>2</v>
      </c>
      <c r="L12" s="70" t="s">
        <v>3</v>
      </c>
      <c r="M12" s="70" t="s">
        <v>3</v>
      </c>
      <c r="N12" s="70" t="s">
        <v>2</v>
      </c>
      <c r="O12" s="70" t="s">
        <v>4</v>
      </c>
      <c r="P12" s="70" t="s">
        <v>2</v>
      </c>
      <c r="Q12" s="70" t="s">
        <v>2</v>
      </c>
      <c r="R12" s="70" t="s">
        <v>2</v>
      </c>
      <c r="S12" s="70" t="s">
        <v>3</v>
      </c>
      <c r="T12" s="70" t="s">
        <v>3</v>
      </c>
      <c r="U12" s="70" t="s">
        <v>2</v>
      </c>
      <c r="V12" s="70" t="s">
        <v>2</v>
      </c>
      <c r="W12" s="70" t="s">
        <v>2</v>
      </c>
      <c r="X12" s="70" t="s">
        <v>2</v>
      </c>
      <c r="Y12" s="70" t="s">
        <v>2</v>
      </c>
      <c r="Z12" s="70" t="s">
        <v>3</v>
      </c>
      <c r="AA12" s="70" t="s">
        <v>3</v>
      </c>
      <c r="AB12" s="70" t="s">
        <v>2</v>
      </c>
      <c r="AC12" s="70" t="s">
        <v>2</v>
      </c>
      <c r="AD12" s="70" t="s">
        <v>2</v>
      </c>
      <c r="AE12" s="70" t="s">
        <v>2</v>
      </c>
    </row>
    <row r="13" spans="1:32" ht="14.25" customHeight="1" x14ac:dyDescent="0.3">
      <c r="A13" s="70" t="s">
        <v>13</v>
      </c>
      <c r="B13" s="70" t="s">
        <v>4</v>
      </c>
      <c r="C13" s="70" t="s">
        <v>2</v>
      </c>
      <c r="D13" s="70" t="s">
        <v>2</v>
      </c>
      <c r="E13" s="70" t="s">
        <v>3</v>
      </c>
      <c r="F13" s="70" t="s">
        <v>3</v>
      </c>
      <c r="G13" s="70" t="s">
        <v>2</v>
      </c>
      <c r="H13" s="70" t="s">
        <v>2</v>
      </c>
      <c r="I13" s="70" t="s">
        <v>2</v>
      </c>
      <c r="J13" s="70" t="s">
        <v>2</v>
      </c>
      <c r="K13" s="70" t="s">
        <v>2</v>
      </c>
      <c r="L13" s="70" t="s">
        <v>3</v>
      </c>
      <c r="M13" s="70" t="s">
        <v>3</v>
      </c>
      <c r="N13" s="70" t="s">
        <v>2</v>
      </c>
      <c r="O13" s="70" t="s">
        <v>2</v>
      </c>
      <c r="P13" s="70" t="s">
        <v>2</v>
      </c>
      <c r="Q13" s="70" t="s">
        <v>2</v>
      </c>
      <c r="R13" s="70" t="s">
        <v>2</v>
      </c>
      <c r="S13" s="70" t="s">
        <v>3</v>
      </c>
      <c r="T13" s="70" t="s">
        <v>3</v>
      </c>
      <c r="U13" s="70" t="s">
        <v>2</v>
      </c>
      <c r="V13" s="70" t="s">
        <v>4</v>
      </c>
      <c r="W13" s="70" t="s">
        <v>2</v>
      </c>
      <c r="X13" s="70" t="s">
        <v>2</v>
      </c>
      <c r="Y13" s="70" t="s">
        <v>2</v>
      </c>
      <c r="Z13" s="70" t="s">
        <v>2</v>
      </c>
      <c r="AA13" s="70" t="s">
        <v>3</v>
      </c>
      <c r="AB13" s="70" t="s">
        <v>2</v>
      </c>
      <c r="AC13" s="70" t="s">
        <v>2</v>
      </c>
      <c r="AD13" s="70" t="s">
        <v>2</v>
      </c>
      <c r="AE13" s="70" t="s">
        <v>2</v>
      </c>
    </row>
    <row r="14" spans="1:32" ht="14.25" customHeight="1" x14ac:dyDescent="0.3">
      <c r="B14" s="2" t="b">
        <f>OR(B3="Sat",B3="Sun")</f>
        <v>0</v>
      </c>
      <c r="C14" s="2" t="b">
        <f t="shared" ref="C14:AD14" si="3">OR(C3="Sat",C3="Sun")</f>
        <v>0</v>
      </c>
      <c r="D14" s="2" t="b">
        <f t="shared" si="3"/>
        <v>0</v>
      </c>
      <c r="E14" s="2" t="b">
        <f t="shared" si="3"/>
        <v>0</v>
      </c>
      <c r="F14" s="2" t="b">
        <f t="shared" si="3"/>
        <v>0</v>
      </c>
      <c r="G14" s="2" t="b">
        <f>OR(G3="Sat",G3="Sun")</f>
        <v>1</v>
      </c>
      <c r="H14" s="2" t="b">
        <f t="shared" si="3"/>
        <v>1</v>
      </c>
      <c r="I14" s="2" t="b">
        <f t="shared" si="3"/>
        <v>0</v>
      </c>
      <c r="J14" s="2" t="b">
        <f t="shared" si="3"/>
        <v>0</v>
      </c>
      <c r="K14" s="2" t="b">
        <f t="shared" si="3"/>
        <v>0</v>
      </c>
      <c r="L14" s="2" t="b">
        <f t="shared" si="3"/>
        <v>0</v>
      </c>
      <c r="M14" s="2" t="b">
        <f t="shared" si="3"/>
        <v>0</v>
      </c>
      <c r="N14" s="2" t="b">
        <f t="shared" si="3"/>
        <v>1</v>
      </c>
      <c r="O14" s="2" t="b">
        <f t="shared" si="3"/>
        <v>1</v>
      </c>
      <c r="P14" s="2" t="b">
        <f t="shared" si="3"/>
        <v>0</v>
      </c>
      <c r="Q14" s="2" t="b">
        <f t="shared" si="3"/>
        <v>0</v>
      </c>
      <c r="R14" s="2" t="b">
        <f t="shared" si="3"/>
        <v>0</v>
      </c>
      <c r="S14" s="2" t="b">
        <f t="shared" si="3"/>
        <v>0</v>
      </c>
      <c r="T14" s="2" t="b">
        <f t="shared" si="3"/>
        <v>0</v>
      </c>
      <c r="U14" s="2" t="b">
        <f t="shared" si="3"/>
        <v>1</v>
      </c>
      <c r="V14" s="2" t="b">
        <f t="shared" si="3"/>
        <v>1</v>
      </c>
      <c r="W14" s="2" t="b">
        <f t="shared" si="3"/>
        <v>0</v>
      </c>
      <c r="X14" s="2" t="b">
        <f t="shared" si="3"/>
        <v>0</v>
      </c>
      <c r="Y14" s="2" t="b">
        <f t="shared" si="3"/>
        <v>0</v>
      </c>
      <c r="Z14" s="2" t="b">
        <f t="shared" si="3"/>
        <v>0</v>
      </c>
      <c r="AA14" s="2" t="b">
        <f t="shared" si="3"/>
        <v>0</v>
      </c>
      <c r="AB14" s="2" t="b">
        <f t="shared" si="3"/>
        <v>1</v>
      </c>
      <c r="AC14" s="2" t="b">
        <f t="shared" si="3"/>
        <v>1</v>
      </c>
      <c r="AD14" s="2" t="b">
        <f t="shared" si="3"/>
        <v>0</v>
      </c>
      <c r="AE14" s="2" t="b">
        <f>OR(AE3="Sat",AE3="Sun")</f>
        <v>0</v>
      </c>
      <c r="AF14" s="2"/>
    </row>
    <row r="15" spans="1:32" ht="14.25" customHeight="1" x14ac:dyDescent="0.3">
      <c r="B15" s="2" t="b">
        <f t="shared" ref="B15:AE15" si="4">AND(B3&lt;&gt;"Sat",B3&lt;&gt;"Sun")</f>
        <v>1</v>
      </c>
      <c r="C15" s="2" t="b">
        <f t="shared" si="4"/>
        <v>1</v>
      </c>
      <c r="D15" s="2" t="b">
        <f t="shared" si="4"/>
        <v>1</v>
      </c>
      <c r="E15" s="2" t="b">
        <f t="shared" si="4"/>
        <v>1</v>
      </c>
      <c r="F15" s="2" t="b">
        <f t="shared" si="4"/>
        <v>1</v>
      </c>
      <c r="G15" s="2" t="b">
        <f t="shared" si="4"/>
        <v>0</v>
      </c>
      <c r="H15" s="2" t="b">
        <f>AND(H3&lt;&gt;"Sat",H3&lt;&gt;"Sun")</f>
        <v>0</v>
      </c>
      <c r="I15" s="2" t="b">
        <f t="shared" si="4"/>
        <v>1</v>
      </c>
      <c r="J15" s="2" t="b">
        <f t="shared" si="4"/>
        <v>1</v>
      </c>
      <c r="K15" s="2" t="b">
        <f t="shared" si="4"/>
        <v>1</v>
      </c>
      <c r="L15" s="2" t="b">
        <f t="shared" si="4"/>
        <v>1</v>
      </c>
      <c r="M15" s="2" t="b">
        <f t="shared" si="4"/>
        <v>1</v>
      </c>
      <c r="N15" s="2" t="b">
        <f t="shared" si="4"/>
        <v>0</v>
      </c>
      <c r="O15" s="2" t="b">
        <f t="shared" si="4"/>
        <v>0</v>
      </c>
      <c r="P15" s="2" t="b">
        <f t="shared" si="4"/>
        <v>1</v>
      </c>
      <c r="Q15" s="2" t="b">
        <f t="shared" si="4"/>
        <v>1</v>
      </c>
      <c r="R15" s="2" t="b">
        <f t="shared" si="4"/>
        <v>1</v>
      </c>
      <c r="S15" s="2" t="b">
        <f t="shared" si="4"/>
        <v>1</v>
      </c>
      <c r="T15" s="2" t="b">
        <f t="shared" si="4"/>
        <v>1</v>
      </c>
      <c r="U15" s="2" t="b">
        <f t="shared" si="4"/>
        <v>0</v>
      </c>
      <c r="V15" s="2" t="b">
        <f t="shared" si="4"/>
        <v>0</v>
      </c>
      <c r="W15" s="2" t="b">
        <f t="shared" si="4"/>
        <v>1</v>
      </c>
      <c r="X15" s="2" t="b">
        <f t="shared" si="4"/>
        <v>1</v>
      </c>
      <c r="Y15" s="2" t="b">
        <f t="shared" si="4"/>
        <v>1</v>
      </c>
      <c r="Z15" s="2" t="b">
        <f t="shared" si="4"/>
        <v>1</v>
      </c>
      <c r="AA15" s="2" t="b">
        <f t="shared" si="4"/>
        <v>1</v>
      </c>
      <c r="AB15" s="2" t="b">
        <f t="shared" si="4"/>
        <v>0</v>
      </c>
      <c r="AC15" s="2" t="b">
        <f t="shared" si="4"/>
        <v>0</v>
      </c>
      <c r="AD15" s="2" t="b">
        <f t="shared" si="4"/>
        <v>1</v>
      </c>
      <c r="AE15" s="2" t="b">
        <f t="shared" si="4"/>
        <v>1</v>
      </c>
      <c r="AF15" s="2"/>
    </row>
    <row r="16" spans="1:32" ht="14.25" customHeight="1" x14ac:dyDescent="0.3">
      <c r="B16" s="2" t="b">
        <f>NOT(B14)</f>
        <v>1</v>
      </c>
      <c r="C16" s="2" t="b">
        <f t="shared" ref="C16:P16" si="5">NOT(C14)</f>
        <v>1</v>
      </c>
      <c r="D16" s="2" t="b">
        <f t="shared" si="5"/>
        <v>1</v>
      </c>
      <c r="E16" s="2" t="b">
        <f t="shared" si="5"/>
        <v>1</v>
      </c>
      <c r="F16" s="2" t="b">
        <f t="shared" si="5"/>
        <v>1</v>
      </c>
      <c r="G16" s="2" t="b">
        <f t="shared" si="5"/>
        <v>0</v>
      </c>
      <c r="H16" s="2" t="b">
        <f t="shared" si="5"/>
        <v>0</v>
      </c>
      <c r="I16" s="2" t="b">
        <f t="shared" si="5"/>
        <v>1</v>
      </c>
      <c r="J16" s="2" t="b">
        <f t="shared" si="5"/>
        <v>1</v>
      </c>
      <c r="K16" s="2" t="b">
        <f t="shared" si="5"/>
        <v>1</v>
      </c>
      <c r="L16" s="2" t="b">
        <f t="shared" si="5"/>
        <v>1</v>
      </c>
      <c r="M16" s="2" t="b">
        <f t="shared" si="5"/>
        <v>1</v>
      </c>
      <c r="N16" s="2" t="b">
        <f t="shared" si="5"/>
        <v>0</v>
      </c>
      <c r="O16" s="2" t="b">
        <f t="shared" si="5"/>
        <v>0</v>
      </c>
      <c r="P16" s="2" t="b">
        <f t="shared" si="5"/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4.25" customHeight="1" x14ac:dyDescent="0.3">
      <c r="A17" s="1" t="s">
        <v>0</v>
      </c>
      <c r="B17" s="65" t="s">
        <v>2</v>
      </c>
      <c r="C17" s="3" t="s">
        <v>4</v>
      </c>
      <c r="D17" s="3" t="s">
        <v>3</v>
      </c>
      <c r="E17" s="2"/>
      <c r="F17" s="2"/>
      <c r="G17" s="66" t="s">
        <v>75</v>
      </c>
      <c r="H17" s="66" t="s">
        <v>76</v>
      </c>
      <c r="J17" s="66" t="s">
        <v>67</v>
      </c>
      <c r="K17" s="66" t="s">
        <v>77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4.25" customHeight="1" x14ac:dyDescent="0.3">
      <c r="A18" s="4" t="s">
        <v>1</v>
      </c>
      <c r="B18" s="5">
        <f>COUNTIF(B4:AE4,$B$4)</f>
        <v>21</v>
      </c>
      <c r="C18" s="5">
        <f>COUNTIF(B4:AE4,"A")</f>
        <v>2</v>
      </c>
      <c r="D18" s="5">
        <f>COUNTIF(B4:AE4,"WO")</f>
        <v>7</v>
      </c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2" ht="14.25" customHeight="1" x14ac:dyDescent="0.3">
      <c r="A19" s="4" t="s">
        <v>5</v>
      </c>
      <c r="B19" s="5">
        <f t="shared" ref="B19:B27" si="6">COUNTIF(B5:AE5,$B$4)</f>
        <v>20</v>
      </c>
      <c r="C19" s="5">
        <f t="shared" ref="C19:C27" si="7">COUNTIF(B5:AE5,"A")</f>
        <v>3</v>
      </c>
      <c r="D19" s="5">
        <f t="shared" ref="D19:D27" si="8">COUNTIF(B5:AE5,"WO")</f>
        <v>7</v>
      </c>
      <c r="E19" s="2"/>
      <c r="F19" s="2"/>
      <c r="G19" s="2"/>
      <c r="H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4.25" customHeight="1" x14ac:dyDescent="0.3">
      <c r="A20" s="4" t="s">
        <v>6</v>
      </c>
      <c r="B20" s="5">
        <f t="shared" si="6"/>
        <v>18</v>
      </c>
      <c r="C20" s="5">
        <f t="shared" si="7"/>
        <v>4</v>
      </c>
      <c r="D20" s="5">
        <f t="shared" si="8"/>
        <v>8</v>
      </c>
      <c r="E20" s="2"/>
      <c r="F20" s="2"/>
      <c r="G20" s="2"/>
      <c r="H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4.25" customHeight="1" x14ac:dyDescent="0.3">
      <c r="A21" s="4" t="s">
        <v>7</v>
      </c>
      <c r="B21" s="5">
        <f t="shared" si="6"/>
        <v>20</v>
      </c>
      <c r="C21" s="5">
        <f t="shared" si="7"/>
        <v>3</v>
      </c>
      <c r="D21" s="5">
        <f t="shared" si="8"/>
        <v>7</v>
      </c>
      <c r="E21" s="2"/>
      <c r="F21" s="2"/>
      <c r="G21" s="2"/>
      <c r="H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4.25" customHeight="1" x14ac:dyDescent="0.3">
      <c r="A22" s="4" t="s">
        <v>8</v>
      </c>
      <c r="B22" s="5">
        <f t="shared" si="6"/>
        <v>21</v>
      </c>
      <c r="C22" s="5">
        <f t="shared" si="7"/>
        <v>1</v>
      </c>
      <c r="D22" s="5">
        <f t="shared" si="8"/>
        <v>8</v>
      </c>
      <c r="E22" s="2"/>
      <c r="F22" s="2"/>
      <c r="G22" s="2"/>
      <c r="H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4.25" customHeight="1" x14ac:dyDescent="0.3">
      <c r="A23" s="4" t="s">
        <v>9</v>
      </c>
      <c r="B23" s="5">
        <f t="shared" si="6"/>
        <v>22</v>
      </c>
      <c r="C23" s="5">
        <f t="shared" si="7"/>
        <v>1</v>
      </c>
      <c r="D23" s="5">
        <f t="shared" si="8"/>
        <v>7</v>
      </c>
      <c r="E23" s="2"/>
      <c r="F23" s="2"/>
      <c r="G23" s="2"/>
      <c r="H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4.25" customHeight="1" x14ac:dyDescent="0.3">
      <c r="A24" s="4" t="s">
        <v>10</v>
      </c>
      <c r="B24" s="5">
        <f t="shared" si="6"/>
        <v>22</v>
      </c>
      <c r="C24" s="5">
        <f>COUNTIF(B10:AE10,"A")</f>
        <v>1</v>
      </c>
      <c r="D24" s="5">
        <f t="shared" si="8"/>
        <v>7</v>
      </c>
      <c r="E24" s="2"/>
      <c r="F24" s="2"/>
      <c r="G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4.25" customHeight="1" x14ac:dyDescent="0.3">
      <c r="A25" s="4" t="s">
        <v>11</v>
      </c>
      <c r="B25" s="5">
        <f t="shared" si="6"/>
        <v>19</v>
      </c>
      <c r="C25" s="5">
        <f t="shared" si="7"/>
        <v>3</v>
      </c>
      <c r="D25" s="5">
        <f t="shared" si="8"/>
        <v>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4.25" customHeight="1" x14ac:dyDescent="0.3">
      <c r="A26" s="4" t="s">
        <v>12</v>
      </c>
      <c r="B26" s="5">
        <f t="shared" si="6"/>
        <v>21</v>
      </c>
      <c r="C26" s="5">
        <f t="shared" si="7"/>
        <v>1</v>
      </c>
      <c r="D26" s="5">
        <f t="shared" si="8"/>
        <v>8</v>
      </c>
    </row>
    <row r="27" spans="1:32" ht="14.25" customHeight="1" x14ac:dyDescent="0.3">
      <c r="A27" s="4" t="s">
        <v>13</v>
      </c>
      <c r="B27" s="5">
        <f t="shared" si="6"/>
        <v>21</v>
      </c>
      <c r="C27" s="5">
        <f t="shared" si="7"/>
        <v>2</v>
      </c>
      <c r="D27" s="5">
        <f t="shared" si="8"/>
        <v>7</v>
      </c>
    </row>
    <row r="28" spans="1:32" ht="14.25" customHeight="1" x14ac:dyDescent="0.3"/>
    <row r="29" spans="1:32" ht="14.25" customHeight="1" x14ac:dyDescent="0.3"/>
    <row r="30" spans="1:32" ht="14.25" customHeight="1" x14ac:dyDescent="0.3"/>
    <row r="31" spans="1:32" ht="14.25" customHeight="1" x14ac:dyDescent="0.3"/>
    <row r="32" spans="1: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1">
    <mergeCell ref="A1:AE1"/>
  </mergeCells>
  <conditionalFormatting sqref="B3:AE3">
    <cfRule type="expression" dxfId="7" priority="6">
      <formula>OR(B3="Sat",B3="Sun")</formula>
    </cfRule>
    <cfRule type="expression" dxfId="6" priority="5">
      <formula>AND(B3&lt;&gt;"Sat",B3&lt;&gt;"Sun")</formula>
    </cfRule>
  </conditionalFormatting>
  <conditionalFormatting sqref="B4:AE13">
    <cfRule type="expression" dxfId="5" priority="4">
      <formula>B4="P"</formula>
    </cfRule>
    <cfRule type="cellIs" dxfId="4" priority="3" stopIfTrue="1" operator="equal">
      <formula>"A"</formula>
    </cfRule>
    <cfRule type="cellIs" dxfId="3" priority="2" operator="equal">
      <formula>"""WO"""</formula>
    </cfRule>
    <cfRule type="cellIs" dxfId="2" priority="1" operator="equal">
      <formula>"WO"</formula>
    </cfRule>
  </conditionalFormatting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02"/>
  <sheetViews>
    <sheetView workbookViewId="0">
      <selection activeCell="G10" sqref="G10"/>
    </sheetView>
  </sheetViews>
  <sheetFormatPr defaultColWidth="14.44140625" defaultRowHeight="15" customHeight="1" x14ac:dyDescent="0.3"/>
  <cols>
    <col min="1" max="1" width="17" style="58" bestFit="1" customWidth="1"/>
    <col min="2" max="5" width="9.77734375" style="58" bestFit="1" customWidth="1"/>
    <col min="6" max="6" width="14.21875" bestFit="1" customWidth="1"/>
    <col min="7" max="7" width="14.44140625" bestFit="1" customWidth="1"/>
    <col min="8" max="8" width="15.88671875" bestFit="1" customWidth="1"/>
    <col min="9" max="41" width="8.77734375" customWidth="1"/>
  </cols>
  <sheetData>
    <row r="1" spans="1:8" ht="14.25" customHeight="1" x14ac:dyDescent="0.3">
      <c r="A1" s="59" t="s">
        <v>14</v>
      </c>
      <c r="B1" s="59" t="s">
        <v>15</v>
      </c>
      <c r="C1" s="59" t="s">
        <v>16</v>
      </c>
      <c r="D1" s="59" t="s">
        <v>17</v>
      </c>
      <c r="E1" s="59" t="s">
        <v>18</v>
      </c>
      <c r="F1" s="59" t="s">
        <v>72</v>
      </c>
      <c r="G1" s="59" t="s">
        <v>73</v>
      </c>
      <c r="H1" s="59" t="s">
        <v>74</v>
      </c>
    </row>
    <row r="2" spans="1:8" ht="14.25" customHeight="1" x14ac:dyDescent="0.3">
      <c r="A2" s="60">
        <v>42005</v>
      </c>
      <c r="B2" s="61">
        <v>27485.77</v>
      </c>
      <c r="C2" s="61">
        <v>27545.61</v>
      </c>
      <c r="D2" s="61">
        <v>27395.34</v>
      </c>
      <c r="E2" s="61">
        <v>27507.54</v>
      </c>
      <c r="F2" s="63">
        <f>(E2-B2)/B2</f>
        <v>7.9204621154875543E-4</v>
      </c>
      <c r="G2" s="64">
        <f>C2-D2</f>
        <v>150.27000000000044</v>
      </c>
    </row>
    <row r="3" spans="1:8" ht="14.25" customHeight="1" x14ac:dyDescent="0.3">
      <c r="A3" s="60">
        <v>42006</v>
      </c>
      <c r="B3" s="61">
        <v>27521.279999999999</v>
      </c>
      <c r="C3" s="61">
        <v>27937.47</v>
      </c>
      <c r="D3" s="61">
        <v>27519.26</v>
      </c>
      <c r="E3" s="61">
        <v>27887.9</v>
      </c>
      <c r="F3" s="63">
        <f t="shared" ref="F3:F66" si="0">(E3-B3)/B3</f>
        <v>1.3321328077763921E-2</v>
      </c>
      <c r="G3" s="64">
        <f t="shared" ref="G3:G66" si="1">C3-D3</f>
        <v>418.21000000000276</v>
      </c>
    </row>
    <row r="4" spans="1:8" ht="14.25" customHeight="1" x14ac:dyDescent="0.3">
      <c r="A4" s="60">
        <v>42009</v>
      </c>
      <c r="B4" s="61">
        <v>27978.43</v>
      </c>
      <c r="C4" s="61">
        <v>28064.49</v>
      </c>
      <c r="D4" s="61">
        <v>27786.85</v>
      </c>
      <c r="E4" s="61">
        <v>27842.32</v>
      </c>
      <c r="F4" s="63">
        <f t="shared" si="0"/>
        <v>-4.8648190766958895E-3</v>
      </c>
      <c r="G4" s="64">
        <f t="shared" si="1"/>
        <v>277.64000000000306</v>
      </c>
    </row>
    <row r="5" spans="1:8" ht="14.25" customHeight="1" x14ac:dyDescent="0.3">
      <c r="A5" s="60">
        <v>42010</v>
      </c>
      <c r="B5" s="61">
        <v>27694.23</v>
      </c>
      <c r="C5" s="62">
        <v>27698.93</v>
      </c>
      <c r="D5" s="61">
        <v>26937.06</v>
      </c>
      <c r="E5" s="61">
        <v>26987.46</v>
      </c>
      <c r="F5" s="63">
        <f t="shared" si="0"/>
        <v>-2.5520478453454037E-2</v>
      </c>
      <c r="G5" s="64">
        <f t="shared" si="1"/>
        <v>761.86999999999898</v>
      </c>
    </row>
    <row r="6" spans="1:8" ht="14.25" customHeight="1" x14ac:dyDescent="0.3">
      <c r="A6" s="60">
        <v>42011</v>
      </c>
      <c r="B6" s="61">
        <v>26983.43</v>
      </c>
      <c r="C6" s="61">
        <v>27051.599999999999</v>
      </c>
      <c r="D6" s="61">
        <v>26776.12</v>
      </c>
      <c r="E6" s="61">
        <v>26908.82</v>
      </c>
      <c r="F6" s="63">
        <f>(E6-B6)/B6</f>
        <v>-2.7650302426341124E-3</v>
      </c>
      <c r="G6" s="64">
        <f t="shared" si="1"/>
        <v>275.47999999999956</v>
      </c>
    </row>
    <row r="7" spans="1:8" ht="14.25" customHeight="1" x14ac:dyDescent="0.3">
      <c r="A7" s="60">
        <v>42012</v>
      </c>
      <c r="B7" s="61">
        <v>27178.77</v>
      </c>
      <c r="C7" s="61">
        <v>27316.41</v>
      </c>
      <c r="D7" s="61">
        <v>27101.94</v>
      </c>
      <c r="E7" s="61">
        <v>27274.71</v>
      </c>
      <c r="F7" s="63">
        <f t="shared" si="0"/>
        <v>3.5299610688783447E-3</v>
      </c>
      <c r="G7" s="64">
        <f t="shared" si="1"/>
        <v>214.47000000000116</v>
      </c>
    </row>
    <row r="8" spans="1:8" ht="14.25" customHeight="1" x14ac:dyDescent="0.3">
      <c r="A8" s="60">
        <v>42013</v>
      </c>
      <c r="B8" s="61">
        <v>27404.19</v>
      </c>
      <c r="C8" s="61">
        <v>27507.67</v>
      </c>
      <c r="D8" s="61">
        <v>27119.63</v>
      </c>
      <c r="E8" s="61">
        <v>27458.38</v>
      </c>
      <c r="F8" s="63">
        <f t="shared" si="0"/>
        <v>1.9774348375194571E-3</v>
      </c>
      <c r="G8" s="64">
        <f t="shared" si="1"/>
        <v>388.03999999999724</v>
      </c>
    </row>
    <row r="9" spans="1:8" ht="14.25" customHeight="1" x14ac:dyDescent="0.3">
      <c r="A9" s="60">
        <v>42016</v>
      </c>
      <c r="B9" s="61">
        <v>27523.86</v>
      </c>
      <c r="C9" s="61">
        <v>27620.66</v>
      </c>
      <c r="D9" s="61">
        <v>27323.74</v>
      </c>
      <c r="E9" s="61">
        <v>27585.27</v>
      </c>
      <c r="F9" s="63">
        <f t="shared" si="0"/>
        <v>2.2311550778124816E-3</v>
      </c>
      <c r="G9" s="64">
        <f t="shared" si="1"/>
        <v>296.91999999999825</v>
      </c>
    </row>
    <row r="10" spans="1:8" ht="14.25" customHeight="1" x14ac:dyDescent="0.3">
      <c r="A10" s="60">
        <v>42017</v>
      </c>
      <c r="B10" s="61">
        <v>27611.56</v>
      </c>
      <c r="C10" s="61">
        <v>27670.19</v>
      </c>
      <c r="D10" s="61">
        <v>27324.58</v>
      </c>
      <c r="E10" s="61">
        <v>27425.73</v>
      </c>
      <c r="F10" s="63">
        <f t="shared" si="0"/>
        <v>-6.7301521536632389E-3</v>
      </c>
      <c r="G10" s="64">
        <f t="shared" si="1"/>
        <v>345.60999999999694</v>
      </c>
    </row>
    <row r="11" spans="1:8" ht="14.25" customHeight="1" x14ac:dyDescent="0.3">
      <c r="A11" s="60">
        <v>42018</v>
      </c>
      <c r="B11" s="61">
        <v>27432.14</v>
      </c>
      <c r="C11" s="61">
        <v>27512.799999999999</v>
      </c>
      <c r="D11" s="61">
        <v>27203.25</v>
      </c>
      <c r="E11" s="61">
        <v>27346.82</v>
      </c>
      <c r="F11" s="63">
        <f t="shared" si="0"/>
        <v>-3.1102203473735448E-3</v>
      </c>
      <c r="G11" s="64">
        <f t="shared" si="1"/>
        <v>309.54999999999927</v>
      </c>
    </row>
    <row r="12" spans="1:8" ht="14.25" customHeight="1" x14ac:dyDescent="0.3">
      <c r="A12" s="60">
        <v>42019</v>
      </c>
      <c r="B12" s="61">
        <v>27831.16</v>
      </c>
      <c r="C12" s="61">
        <v>28194.61</v>
      </c>
      <c r="D12" s="61">
        <v>27703.7</v>
      </c>
      <c r="E12" s="61">
        <v>28075.55</v>
      </c>
      <c r="F12" s="63">
        <f t="shared" si="0"/>
        <v>8.7811647089089864E-3</v>
      </c>
      <c r="G12" s="64">
        <f t="shared" si="1"/>
        <v>490.90999999999985</v>
      </c>
    </row>
    <row r="13" spans="1:8" ht="14.25" customHeight="1" x14ac:dyDescent="0.3">
      <c r="A13" s="60">
        <v>42020</v>
      </c>
      <c r="B13" s="61">
        <v>28056.61</v>
      </c>
      <c r="C13" s="61">
        <v>28176.1</v>
      </c>
      <c r="D13" s="61">
        <v>27945.31</v>
      </c>
      <c r="E13" s="61">
        <v>28121.89</v>
      </c>
      <c r="F13" s="63">
        <f t="shared" si="0"/>
        <v>2.3267244332083894E-3</v>
      </c>
      <c r="G13" s="64">
        <f t="shared" si="1"/>
        <v>230.78999999999724</v>
      </c>
    </row>
    <row r="14" spans="1:8" ht="14.25" customHeight="1" x14ac:dyDescent="0.3">
      <c r="A14" s="60">
        <v>42023</v>
      </c>
      <c r="B14" s="61">
        <v>28249.84</v>
      </c>
      <c r="C14" s="61">
        <v>28334.06</v>
      </c>
      <c r="D14" s="61">
        <v>28197.360000000001</v>
      </c>
      <c r="E14" s="61">
        <v>28262.01</v>
      </c>
      <c r="F14" s="63">
        <f t="shared" si="0"/>
        <v>4.3079890009990333E-4</v>
      </c>
      <c r="G14" s="64">
        <f t="shared" si="1"/>
        <v>136.70000000000073</v>
      </c>
    </row>
    <row r="15" spans="1:8" ht="14.25" customHeight="1" x14ac:dyDescent="0.3">
      <c r="A15" s="60">
        <v>42024</v>
      </c>
      <c r="B15" s="61">
        <v>28324.85</v>
      </c>
      <c r="C15" s="61">
        <v>28829.29</v>
      </c>
      <c r="D15" s="61">
        <v>28324.85</v>
      </c>
      <c r="E15" s="61">
        <v>28784.67</v>
      </c>
      <c r="F15" s="63">
        <f t="shared" si="0"/>
        <v>1.6233801767705731E-2</v>
      </c>
      <c r="G15" s="64">
        <f t="shared" si="1"/>
        <v>504.44000000000233</v>
      </c>
    </row>
    <row r="16" spans="1:8" ht="14.25" customHeight="1" x14ac:dyDescent="0.3">
      <c r="A16" s="60">
        <v>42025</v>
      </c>
      <c r="B16" s="61">
        <v>28843.09</v>
      </c>
      <c r="C16" s="61">
        <v>28958.1</v>
      </c>
      <c r="D16" s="61">
        <v>28792.57</v>
      </c>
      <c r="E16" s="61">
        <v>28888.86</v>
      </c>
      <c r="F16" s="63">
        <f t="shared" si="0"/>
        <v>1.5868618792230804E-3</v>
      </c>
      <c r="G16" s="64">
        <f t="shared" si="1"/>
        <v>165.52999999999884</v>
      </c>
    </row>
    <row r="17" spans="1:7" ht="14.25" customHeight="1" x14ac:dyDescent="0.3">
      <c r="A17" s="60">
        <v>42026</v>
      </c>
      <c r="B17" s="61">
        <v>28957.79</v>
      </c>
      <c r="C17" s="61">
        <v>29060.41</v>
      </c>
      <c r="D17" s="61">
        <v>28892.23</v>
      </c>
      <c r="E17" s="61">
        <v>29006.02</v>
      </c>
      <c r="F17" s="63">
        <f t="shared" si="0"/>
        <v>1.6655276524900403E-3</v>
      </c>
      <c r="G17" s="64">
        <f t="shared" si="1"/>
        <v>168.18000000000029</v>
      </c>
    </row>
    <row r="18" spans="1:7" ht="14.25" customHeight="1" x14ac:dyDescent="0.3">
      <c r="A18" s="60">
        <v>42027</v>
      </c>
      <c r="B18" s="61">
        <v>29189.45</v>
      </c>
      <c r="C18" s="61">
        <v>29408.73</v>
      </c>
      <c r="D18" s="61">
        <v>29165.56</v>
      </c>
      <c r="E18" s="61">
        <v>29278.84</v>
      </c>
      <c r="F18" s="63">
        <f t="shared" si="0"/>
        <v>3.0624078220041632E-3</v>
      </c>
      <c r="G18" s="64">
        <f t="shared" si="1"/>
        <v>243.16999999999825</v>
      </c>
    </row>
    <row r="19" spans="1:7" ht="14.25" customHeight="1" x14ac:dyDescent="0.3">
      <c r="A19" s="60">
        <v>42031</v>
      </c>
      <c r="B19" s="61">
        <v>29451.65</v>
      </c>
      <c r="C19" s="61">
        <v>29618.59</v>
      </c>
      <c r="D19" s="61">
        <v>29286.09</v>
      </c>
      <c r="E19" s="61">
        <v>29571.040000000001</v>
      </c>
      <c r="F19" s="63">
        <f t="shared" si="0"/>
        <v>4.0537626924127988E-3</v>
      </c>
      <c r="G19" s="64">
        <f t="shared" si="1"/>
        <v>332.5</v>
      </c>
    </row>
    <row r="20" spans="1:7" ht="14.25" customHeight="1" x14ac:dyDescent="0.3">
      <c r="A20" s="60">
        <v>42032</v>
      </c>
      <c r="B20" s="61">
        <v>29565.72</v>
      </c>
      <c r="C20" s="61">
        <v>29786.32</v>
      </c>
      <c r="D20" s="61">
        <v>29417.67</v>
      </c>
      <c r="E20" s="61">
        <v>29559.18</v>
      </c>
      <c r="F20" s="63">
        <f t="shared" si="0"/>
        <v>-2.2120212191689811E-4</v>
      </c>
      <c r="G20" s="64">
        <f t="shared" si="1"/>
        <v>368.65000000000146</v>
      </c>
    </row>
    <row r="21" spans="1:7" ht="14.25" customHeight="1" x14ac:dyDescent="0.3">
      <c r="A21" s="60">
        <v>42033</v>
      </c>
      <c r="B21" s="61">
        <v>29516.49</v>
      </c>
      <c r="C21" s="61">
        <v>29740.63</v>
      </c>
      <c r="D21" s="61">
        <v>29378.3</v>
      </c>
      <c r="E21" s="61">
        <v>29681.77</v>
      </c>
      <c r="F21" s="63">
        <f t="shared" si="0"/>
        <v>5.5995817930925675E-3</v>
      </c>
      <c r="G21" s="64">
        <f t="shared" si="1"/>
        <v>362.33000000000175</v>
      </c>
    </row>
    <row r="22" spans="1:7" ht="14.25" customHeight="1" x14ac:dyDescent="0.3">
      <c r="A22" s="60">
        <v>42034</v>
      </c>
      <c r="B22" s="61">
        <v>29801.599999999999</v>
      </c>
      <c r="C22" s="61">
        <v>29844.16</v>
      </c>
      <c r="D22" s="61">
        <v>29070.48</v>
      </c>
      <c r="E22" s="61">
        <v>29182.95</v>
      </c>
      <c r="F22" s="63">
        <f t="shared" si="0"/>
        <v>-2.0758952539460897E-2</v>
      </c>
      <c r="G22" s="64">
        <f t="shared" si="1"/>
        <v>773.68000000000029</v>
      </c>
    </row>
    <row r="23" spans="1:7" ht="14.25" customHeight="1" x14ac:dyDescent="0.3">
      <c r="A23" s="60">
        <v>42037</v>
      </c>
      <c r="B23" s="61">
        <v>29143.63</v>
      </c>
      <c r="C23" s="61">
        <v>29268.13</v>
      </c>
      <c r="D23" s="61">
        <v>28958.52</v>
      </c>
      <c r="E23" s="61">
        <v>29122.27</v>
      </c>
      <c r="F23" s="63">
        <f t="shared" si="0"/>
        <v>-7.3292173967349236E-4</v>
      </c>
      <c r="G23" s="64">
        <f t="shared" si="1"/>
        <v>309.61000000000058</v>
      </c>
    </row>
    <row r="24" spans="1:7" ht="14.25" customHeight="1" x14ac:dyDescent="0.3">
      <c r="A24" s="60">
        <v>42038</v>
      </c>
      <c r="B24" s="61">
        <v>29217.4</v>
      </c>
      <c r="C24" s="61">
        <v>29253.06</v>
      </c>
      <c r="D24" s="61">
        <v>28900.41</v>
      </c>
      <c r="E24" s="61">
        <v>29000.14</v>
      </c>
      <c r="F24" s="63">
        <f t="shared" si="0"/>
        <v>-7.4359799297679472E-3</v>
      </c>
      <c r="G24" s="64">
        <f t="shared" si="1"/>
        <v>352.65000000000146</v>
      </c>
    </row>
    <row r="25" spans="1:7" ht="14.25" customHeight="1" x14ac:dyDescent="0.3">
      <c r="A25" s="60">
        <v>42039</v>
      </c>
      <c r="B25" s="61">
        <v>29129.85</v>
      </c>
      <c r="C25" s="61">
        <v>29133.62</v>
      </c>
      <c r="D25" s="61">
        <v>28824.68</v>
      </c>
      <c r="E25" s="61">
        <v>28883.11</v>
      </c>
      <c r="F25" s="63">
        <f t="shared" si="0"/>
        <v>-8.4703491435760211E-3</v>
      </c>
      <c r="G25" s="64">
        <f t="shared" si="1"/>
        <v>308.93999999999869</v>
      </c>
    </row>
    <row r="26" spans="1:7" ht="14.25" customHeight="1" x14ac:dyDescent="0.3">
      <c r="A26" s="60">
        <v>42040</v>
      </c>
      <c r="B26" s="61">
        <v>28912.38</v>
      </c>
      <c r="C26" s="61">
        <v>29277.83</v>
      </c>
      <c r="D26" s="61">
        <v>28753.29</v>
      </c>
      <c r="E26" s="61">
        <v>28850.97</v>
      </c>
      <c r="F26" s="63">
        <f t="shared" si="0"/>
        <v>-2.1240036275118083E-3</v>
      </c>
      <c r="G26" s="64">
        <f t="shared" si="1"/>
        <v>524.54000000000087</v>
      </c>
    </row>
    <row r="27" spans="1:7" ht="14.25" customHeight="1" x14ac:dyDescent="0.3">
      <c r="A27" s="60">
        <v>42041</v>
      </c>
      <c r="B27" s="61">
        <v>28892.21</v>
      </c>
      <c r="C27" s="61">
        <v>28922.85</v>
      </c>
      <c r="D27" s="61">
        <v>28647.14</v>
      </c>
      <c r="E27" s="61">
        <v>28717.91</v>
      </c>
      <c r="F27" s="63">
        <f t="shared" si="0"/>
        <v>-6.0327680021708026E-3</v>
      </c>
      <c r="G27" s="64">
        <f t="shared" si="1"/>
        <v>275.70999999999913</v>
      </c>
    </row>
    <row r="28" spans="1:7" ht="14.25" customHeight="1" x14ac:dyDescent="0.3">
      <c r="A28" s="60">
        <v>42044</v>
      </c>
      <c r="B28" s="61">
        <v>28566.5</v>
      </c>
      <c r="C28" s="61">
        <v>28566.5</v>
      </c>
      <c r="D28" s="61">
        <v>28183.32</v>
      </c>
      <c r="E28" s="61">
        <v>28227.39</v>
      </c>
      <c r="F28" s="63">
        <f t="shared" si="0"/>
        <v>-1.187089772985842E-2</v>
      </c>
      <c r="G28" s="64">
        <f t="shared" si="1"/>
        <v>383.18000000000029</v>
      </c>
    </row>
    <row r="29" spans="1:7" ht="14.25" customHeight="1" x14ac:dyDescent="0.3">
      <c r="A29" s="60">
        <v>42045</v>
      </c>
      <c r="B29" s="61">
        <v>28122.48</v>
      </c>
      <c r="C29" s="61">
        <v>28633.72</v>
      </c>
      <c r="D29" s="61">
        <v>28044.49</v>
      </c>
      <c r="E29" s="61">
        <v>28355.62</v>
      </c>
      <c r="F29" s="63">
        <f t="shared" si="0"/>
        <v>8.2901650210080845E-3</v>
      </c>
      <c r="G29" s="64">
        <f t="shared" si="1"/>
        <v>589.22999999999956</v>
      </c>
    </row>
    <row r="30" spans="1:7" ht="14.25" customHeight="1" x14ac:dyDescent="0.3">
      <c r="A30" s="60">
        <v>42046</v>
      </c>
      <c r="B30" s="61">
        <v>28450.26</v>
      </c>
      <c r="C30" s="61">
        <v>28618.91</v>
      </c>
      <c r="D30" s="61">
        <v>28424.39</v>
      </c>
      <c r="E30" s="61">
        <v>28533.97</v>
      </c>
      <c r="F30" s="63">
        <f t="shared" si="0"/>
        <v>2.9423281193213268E-3</v>
      </c>
      <c r="G30" s="64">
        <f t="shared" si="1"/>
        <v>194.52000000000044</v>
      </c>
    </row>
    <row r="31" spans="1:7" ht="14.25" customHeight="1" x14ac:dyDescent="0.3">
      <c r="A31" s="60">
        <v>42047</v>
      </c>
      <c r="B31" s="61">
        <v>28650.25</v>
      </c>
      <c r="C31" s="61">
        <v>28838.52</v>
      </c>
      <c r="D31" s="61">
        <v>28406.25</v>
      </c>
      <c r="E31" s="61">
        <v>28805.1</v>
      </c>
      <c r="F31" s="63">
        <f t="shared" si="0"/>
        <v>5.4048393993071106E-3</v>
      </c>
      <c r="G31" s="64">
        <f t="shared" si="1"/>
        <v>432.27000000000044</v>
      </c>
    </row>
    <row r="32" spans="1:7" ht="14.25" customHeight="1" x14ac:dyDescent="0.3">
      <c r="A32" s="60">
        <v>42048</v>
      </c>
      <c r="B32" s="61">
        <v>28888.99</v>
      </c>
      <c r="C32" s="61">
        <v>29154.67</v>
      </c>
      <c r="D32" s="61">
        <v>28835.7</v>
      </c>
      <c r="E32" s="61">
        <v>29094.93</v>
      </c>
      <c r="F32" s="63">
        <f t="shared" si="0"/>
        <v>7.1286673573565116E-3</v>
      </c>
      <c r="G32" s="64">
        <f t="shared" si="1"/>
        <v>318.96999999999753</v>
      </c>
    </row>
    <row r="33" spans="1:7" ht="14.25" customHeight="1" x14ac:dyDescent="0.3">
      <c r="A33" s="60">
        <v>42051</v>
      </c>
      <c r="B33" s="61">
        <v>29170.77</v>
      </c>
      <c r="C33" s="61">
        <v>29325.35</v>
      </c>
      <c r="D33" s="61">
        <v>29083.4</v>
      </c>
      <c r="E33" s="61">
        <v>29135.88</v>
      </c>
      <c r="F33" s="63">
        <f t="shared" si="0"/>
        <v>-1.196060302830519E-3</v>
      </c>
      <c r="G33" s="64">
        <f t="shared" si="1"/>
        <v>241.94999999999709</v>
      </c>
    </row>
    <row r="34" spans="1:7" ht="14.25" customHeight="1" x14ac:dyDescent="0.3">
      <c r="A34" s="60">
        <v>42053</v>
      </c>
      <c r="B34" s="61">
        <v>29136.07</v>
      </c>
      <c r="C34" s="61">
        <v>29411.32</v>
      </c>
      <c r="D34" s="61">
        <v>29126.91</v>
      </c>
      <c r="E34" s="61">
        <v>29320.26</v>
      </c>
      <c r="F34" s="63">
        <f t="shared" si="0"/>
        <v>6.3217173764340455E-3</v>
      </c>
      <c r="G34" s="64">
        <f t="shared" si="1"/>
        <v>284.40999999999985</v>
      </c>
    </row>
    <row r="35" spans="1:7" ht="14.25" customHeight="1" x14ac:dyDescent="0.3">
      <c r="A35" s="60">
        <v>42054</v>
      </c>
      <c r="B35" s="61">
        <v>29434.91</v>
      </c>
      <c r="C35" s="61">
        <v>29522.86</v>
      </c>
      <c r="D35" s="61">
        <v>29108.15</v>
      </c>
      <c r="E35" s="61">
        <v>29462.27</v>
      </c>
      <c r="F35" s="63">
        <f t="shared" si="0"/>
        <v>9.2950853255541069E-4</v>
      </c>
      <c r="G35" s="64">
        <f t="shared" si="1"/>
        <v>414.70999999999913</v>
      </c>
    </row>
    <row r="36" spans="1:7" ht="14.25" customHeight="1" x14ac:dyDescent="0.3">
      <c r="A36" s="60">
        <v>42055</v>
      </c>
      <c r="B36" s="61">
        <v>29446.21</v>
      </c>
      <c r="C36" s="61">
        <v>29462.09</v>
      </c>
      <c r="D36" s="61">
        <v>29178.26</v>
      </c>
      <c r="E36" s="61">
        <v>29231.41</v>
      </c>
      <c r="F36" s="63">
        <f t="shared" si="0"/>
        <v>-7.2946569354765617E-3</v>
      </c>
      <c r="G36" s="64">
        <f t="shared" si="1"/>
        <v>283.83000000000175</v>
      </c>
    </row>
    <row r="37" spans="1:7" ht="14.25" customHeight="1" x14ac:dyDescent="0.3">
      <c r="A37" s="60">
        <v>42058</v>
      </c>
      <c r="B37" s="61">
        <v>29316.58</v>
      </c>
      <c r="C37" s="61">
        <v>29362.959999999999</v>
      </c>
      <c r="D37" s="61">
        <v>28913.16</v>
      </c>
      <c r="E37" s="61">
        <v>28975.11</v>
      </c>
      <c r="F37" s="63">
        <f t="shared" si="0"/>
        <v>-1.1647675138095956E-2</v>
      </c>
      <c r="G37" s="64">
        <f t="shared" si="1"/>
        <v>449.79999999999927</v>
      </c>
    </row>
    <row r="38" spans="1:7" ht="14.25" customHeight="1" x14ac:dyDescent="0.3">
      <c r="A38" s="60">
        <v>42059</v>
      </c>
      <c r="B38" s="61">
        <v>29016.55</v>
      </c>
      <c r="C38" s="61">
        <v>29130.67</v>
      </c>
      <c r="D38" s="61">
        <v>28875.94</v>
      </c>
      <c r="E38" s="61">
        <v>29004.66</v>
      </c>
      <c r="F38" s="63">
        <f t="shared" si="0"/>
        <v>-4.0976615069673747E-4</v>
      </c>
      <c r="G38" s="64">
        <f t="shared" si="1"/>
        <v>254.72999999999956</v>
      </c>
    </row>
    <row r="39" spans="1:7" ht="14.25" customHeight="1" x14ac:dyDescent="0.3">
      <c r="A39" s="60">
        <v>42060</v>
      </c>
      <c r="B39" s="61">
        <v>29115.32</v>
      </c>
      <c r="C39" s="61">
        <v>29269.83</v>
      </c>
      <c r="D39" s="61">
        <v>28967.61</v>
      </c>
      <c r="E39" s="61">
        <v>29007.99</v>
      </c>
      <c r="F39" s="63">
        <f t="shared" si="0"/>
        <v>-3.6863754202254382E-3</v>
      </c>
      <c r="G39" s="64">
        <f t="shared" si="1"/>
        <v>302.22000000000116</v>
      </c>
    </row>
    <row r="40" spans="1:7" ht="14.25" customHeight="1" x14ac:dyDescent="0.3">
      <c r="A40" s="60">
        <v>42061</v>
      </c>
      <c r="B40" s="61">
        <v>29051.9</v>
      </c>
      <c r="C40" s="61">
        <v>29069.13</v>
      </c>
      <c r="D40" s="61">
        <v>28693.82</v>
      </c>
      <c r="E40" s="61">
        <v>28746.65</v>
      </c>
      <c r="F40" s="63">
        <f t="shared" si="0"/>
        <v>-1.050705805816487E-2</v>
      </c>
      <c r="G40" s="64">
        <f t="shared" si="1"/>
        <v>375.31000000000131</v>
      </c>
    </row>
    <row r="41" spans="1:7" ht="14.25" customHeight="1" x14ac:dyDescent="0.3">
      <c r="A41" s="60">
        <v>42062</v>
      </c>
      <c r="B41" s="61">
        <v>28865.119999999999</v>
      </c>
      <c r="C41" s="61">
        <v>29254.02</v>
      </c>
      <c r="D41" s="61">
        <v>28837.06</v>
      </c>
      <c r="E41" s="61">
        <v>29220.12</v>
      </c>
      <c r="F41" s="63">
        <f t="shared" si="0"/>
        <v>1.2298580432023148E-2</v>
      </c>
      <c r="G41" s="64">
        <f t="shared" si="1"/>
        <v>416.95999999999913</v>
      </c>
    </row>
    <row r="42" spans="1:7" ht="14.25" customHeight="1" x14ac:dyDescent="0.3">
      <c r="A42" s="60">
        <v>42063</v>
      </c>
      <c r="B42" s="61">
        <v>29411.33</v>
      </c>
      <c r="C42" s="61">
        <v>29560.32</v>
      </c>
      <c r="D42" s="61">
        <v>28882.02</v>
      </c>
      <c r="E42" s="61">
        <v>29361.5</v>
      </c>
      <c r="F42" s="63">
        <f t="shared" si="0"/>
        <v>-1.6942450409417643E-3</v>
      </c>
      <c r="G42" s="64">
        <f t="shared" si="1"/>
        <v>678.29999999999927</v>
      </c>
    </row>
    <row r="43" spans="1:7" ht="14.25" customHeight="1" x14ac:dyDescent="0.3">
      <c r="A43" s="60">
        <v>42065</v>
      </c>
      <c r="B43" s="61">
        <v>29533.42</v>
      </c>
      <c r="C43" s="61">
        <v>29576.32</v>
      </c>
      <c r="D43" s="61">
        <v>29259.77</v>
      </c>
      <c r="E43" s="61">
        <v>29459.14</v>
      </c>
      <c r="F43" s="63">
        <f t="shared" si="0"/>
        <v>-2.5151167727949842E-3</v>
      </c>
      <c r="G43" s="64">
        <f t="shared" si="1"/>
        <v>316.54999999999927</v>
      </c>
    </row>
    <row r="44" spans="1:7" ht="14.25" customHeight="1" x14ac:dyDescent="0.3">
      <c r="A44" s="60">
        <v>42066</v>
      </c>
      <c r="B44" s="61">
        <v>29500.19</v>
      </c>
      <c r="C44" s="61">
        <v>29636.86</v>
      </c>
      <c r="D44" s="61">
        <v>29364.87</v>
      </c>
      <c r="E44" s="61">
        <v>29593.73</v>
      </c>
      <c r="F44" s="63">
        <f t="shared" si="0"/>
        <v>3.1708270353513275E-3</v>
      </c>
      <c r="G44" s="64">
        <f t="shared" si="1"/>
        <v>271.9900000000016</v>
      </c>
    </row>
    <row r="45" spans="1:7" ht="14.25" customHeight="1" x14ac:dyDescent="0.3">
      <c r="A45" s="60">
        <v>42067</v>
      </c>
      <c r="B45" s="61">
        <v>29937.27</v>
      </c>
      <c r="C45" s="61">
        <v>30024.74</v>
      </c>
      <c r="D45" s="61">
        <v>29289.05</v>
      </c>
      <c r="E45" s="61">
        <v>29380.73</v>
      </c>
      <c r="F45" s="63">
        <f t="shared" si="0"/>
        <v>-1.8590205452935452E-2</v>
      </c>
      <c r="G45" s="64">
        <f t="shared" si="1"/>
        <v>735.69000000000233</v>
      </c>
    </row>
    <row r="46" spans="1:7" ht="14.25" customHeight="1" x14ac:dyDescent="0.3">
      <c r="A46" s="60">
        <v>42068</v>
      </c>
      <c r="B46" s="61">
        <v>29436.77</v>
      </c>
      <c r="C46" s="61">
        <v>29518.32</v>
      </c>
      <c r="D46" s="61">
        <v>29162.47</v>
      </c>
      <c r="E46" s="61">
        <v>29448.95</v>
      </c>
      <c r="F46" s="63">
        <f t="shared" si="0"/>
        <v>4.1376822253257712E-4</v>
      </c>
      <c r="G46" s="64">
        <f t="shared" si="1"/>
        <v>355.84999999999854</v>
      </c>
    </row>
    <row r="47" spans="1:7" ht="14.25" customHeight="1" x14ac:dyDescent="0.3">
      <c r="A47" s="60">
        <v>42072</v>
      </c>
      <c r="B47" s="61">
        <v>29316.54</v>
      </c>
      <c r="C47" s="61">
        <v>29321.06</v>
      </c>
      <c r="D47" s="61">
        <v>28799.759999999998</v>
      </c>
      <c r="E47" s="61">
        <v>28844.78</v>
      </c>
      <c r="F47" s="63">
        <f t="shared" si="0"/>
        <v>-1.6091939908324859E-2</v>
      </c>
      <c r="G47" s="64">
        <f t="shared" si="1"/>
        <v>521.30000000000291</v>
      </c>
    </row>
    <row r="48" spans="1:7" ht="14.25" customHeight="1" x14ac:dyDescent="0.3">
      <c r="A48" s="60">
        <v>42073</v>
      </c>
      <c r="B48" s="61">
        <v>28924.06</v>
      </c>
      <c r="C48" s="61">
        <v>28949.11</v>
      </c>
      <c r="D48" s="61">
        <v>28584.49</v>
      </c>
      <c r="E48" s="61">
        <v>28709.87</v>
      </c>
      <c r="F48" s="63">
        <f t="shared" si="0"/>
        <v>-7.4052536193052534E-3</v>
      </c>
      <c r="G48" s="64">
        <f t="shared" si="1"/>
        <v>364.61999999999898</v>
      </c>
    </row>
    <row r="49" spans="1:7" ht="14.25" customHeight="1" x14ac:dyDescent="0.3">
      <c r="A49" s="60">
        <v>42074</v>
      </c>
      <c r="B49" s="61">
        <v>28725.75</v>
      </c>
      <c r="C49" s="61">
        <v>28843.23</v>
      </c>
      <c r="D49" s="61">
        <v>28608.18</v>
      </c>
      <c r="E49" s="61">
        <v>28659.17</v>
      </c>
      <c r="F49" s="63">
        <f t="shared" si="0"/>
        <v>-2.3177810849151631E-3</v>
      </c>
      <c r="G49" s="64">
        <f t="shared" si="1"/>
        <v>235.04999999999927</v>
      </c>
    </row>
    <row r="50" spans="1:7" ht="14.25" customHeight="1" x14ac:dyDescent="0.3">
      <c r="A50" s="60">
        <v>42075</v>
      </c>
      <c r="B50" s="61">
        <v>28798.61</v>
      </c>
      <c r="C50" s="61">
        <v>28971.01</v>
      </c>
      <c r="D50" s="61">
        <v>28772.71</v>
      </c>
      <c r="E50" s="61">
        <v>28930.41</v>
      </c>
      <c r="F50" s="63">
        <f t="shared" si="0"/>
        <v>4.5766097738744772E-3</v>
      </c>
      <c r="G50" s="64">
        <f t="shared" si="1"/>
        <v>198.29999999999927</v>
      </c>
    </row>
    <row r="51" spans="1:7" ht="14.25" customHeight="1" x14ac:dyDescent="0.3">
      <c r="A51" s="60">
        <v>42076</v>
      </c>
      <c r="B51" s="61">
        <v>29134.93</v>
      </c>
      <c r="C51" s="61">
        <v>29183.759999999998</v>
      </c>
      <c r="D51" s="61">
        <v>28448.48</v>
      </c>
      <c r="E51" s="61">
        <v>28503.3</v>
      </c>
      <c r="F51" s="63">
        <f t="shared" si="0"/>
        <v>-2.167947546124192E-2</v>
      </c>
      <c r="G51" s="64">
        <f t="shared" si="1"/>
        <v>735.27999999999884</v>
      </c>
    </row>
    <row r="52" spans="1:7" ht="14.25" customHeight="1" x14ac:dyDescent="0.3">
      <c r="A52" s="60">
        <v>42079</v>
      </c>
      <c r="B52" s="61">
        <v>28546.31</v>
      </c>
      <c r="C52" s="61">
        <v>28581.82</v>
      </c>
      <c r="D52" s="61">
        <v>28384.09</v>
      </c>
      <c r="E52" s="61">
        <v>28437.71</v>
      </c>
      <c r="F52" s="63">
        <f t="shared" si="0"/>
        <v>-3.8043445895459757E-3</v>
      </c>
      <c r="G52" s="64">
        <f t="shared" si="1"/>
        <v>197.72999999999956</v>
      </c>
    </row>
    <row r="53" spans="1:7" ht="14.25" customHeight="1" x14ac:dyDescent="0.3">
      <c r="A53" s="60">
        <v>42080</v>
      </c>
      <c r="B53" s="61">
        <v>28595</v>
      </c>
      <c r="C53" s="61">
        <v>28784.35</v>
      </c>
      <c r="D53" s="61">
        <v>28435.45</v>
      </c>
      <c r="E53" s="61">
        <v>28736.38</v>
      </c>
      <c r="F53" s="63">
        <f t="shared" si="0"/>
        <v>4.9442210176604655E-3</v>
      </c>
      <c r="G53" s="64">
        <f t="shared" si="1"/>
        <v>348.89999999999782</v>
      </c>
    </row>
    <row r="54" spans="1:7" ht="14.25" customHeight="1" x14ac:dyDescent="0.3">
      <c r="A54" s="60">
        <v>42081</v>
      </c>
      <c r="B54" s="61">
        <v>28766.87</v>
      </c>
      <c r="C54" s="61">
        <v>28806.97</v>
      </c>
      <c r="D54" s="61">
        <v>28546.76</v>
      </c>
      <c r="E54" s="61">
        <v>28622.12</v>
      </c>
      <c r="F54" s="63">
        <f t="shared" si="0"/>
        <v>-5.0318300183509711E-3</v>
      </c>
      <c r="G54" s="64">
        <f t="shared" si="1"/>
        <v>260.21000000000276</v>
      </c>
    </row>
    <row r="55" spans="1:7" ht="14.25" customHeight="1" x14ac:dyDescent="0.3">
      <c r="A55" s="60">
        <v>42082</v>
      </c>
      <c r="B55" s="61">
        <v>28805.22</v>
      </c>
      <c r="C55" s="61">
        <v>28978.74</v>
      </c>
      <c r="D55" s="61">
        <v>28411.7</v>
      </c>
      <c r="E55" s="61">
        <v>28469.67</v>
      </c>
      <c r="F55" s="63">
        <f t="shared" si="0"/>
        <v>-1.1648930298050246E-2</v>
      </c>
      <c r="G55" s="64">
        <f t="shared" si="1"/>
        <v>567.04000000000087</v>
      </c>
    </row>
    <row r="56" spans="1:7" ht="14.25" customHeight="1" x14ac:dyDescent="0.3">
      <c r="A56" s="60">
        <v>42083</v>
      </c>
      <c r="B56" s="61">
        <v>28465.439999999999</v>
      </c>
      <c r="C56" s="61">
        <v>28484.36</v>
      </c>
      <c r="D56" s="61">
        <v>28209.66</v>
      </c>
      <c r="E56" s="61">
        <v>28261.08</v>
      </c>
      <c r="F56" s="63">
        <f t="shared" si="0"/>
        <v>-7.1792320793213436E-3</v>
      </c>
      <c r="G56" s="64">
        <f t="shared" si="1"/>
        <v>274.70000000000073</v>
      </c>
    </row>
    <row r="57" spans="1:7" ht="14.25" customHeight="1" x14ac:dyDescent="0.3">
      <c r="A57" s="60">
        <v>42086</v>
      </c>
      <c r="B57" s="61">
        <v>28317.29</v>
      </c>
      <c r="C57" s="61">
        <v>28385.14</v>
      </c>
      <c r="D57" s="61">
        <v>28163.9</v>
      </c>
      <c r="E57" s="61">
        <v>28192.02</v>
      </c>
      <c r="F57" s="63">
        <f t="shared" si="0"/>
        <v>-4.4237990287912593E-3</v>
      </c>
      <c r="G57" s="64">
        <f t="shared" si="1"/>
        <v>221.23999999999796</v>
      </c>
    </row>
    <row r="58" spans="1:7" ht="14.25" customHeight="1" x14ac:dyDescent="0.3">
      <c r="A58" s="60">
        <v>42087</v>
      </c>
      <c r="B58" s="61">
        <v>28209.33</v>
      </c>
      <c r="C58" s="61">
        <v>28455.32</v>
      </c>
      <c r="D58" s="61">
        <v>28130.09</v>
      </c>
      <c r="E58" s="61">
        <v>28161.72</v>
      </c>
      <c r="F58" s="63">
        <f t="shared" si="0"/>
        <v>-1.6877394819373795E-3</v>
      </c>
      <c r="G58" s="64">
        <f t="shared" si="1"/>
        <v>325.22999999999956</v>
      </c>
    </row>
    <row r="59" spans="1:7" ht="14.25" customHeight="1" x14ac:dyDescent="0.3">
      <c r="A59" s="60">
        <v>42088</v>
      </c>
      <c r="B59" s="61">
        <v>28216.09</v>
      </c>
      <c r="C59" s="61">
        <v>28249.599999999999</v>
      </c>
      <c r="D59" s="61">
        <v>28031.42</v>
      </c>
      <c r="E59" s="61">
        <v>28111.83</v>
      </c>
      <c r="F59" s="63">
        <f t="shared" si="0"/>
        <v>-3.6950548428218936E-3</v>
      </c>
      <c r="G59" s="64">
        <f t="shared" si="1"/>
        <v>218.18000000000029</v>
      </c>
    </row>
    <row r="60" spans="1:7" ht="14.25" customHeight="1" x14ac:dyDescent="0.3">
      <c r="A60" s="60">
        <v>42089</v>
      </c>
      <c r="B60" s="61">
        <v>27937.62</v>
      </c>
      <c r="C60" s="61">
        <v>27997.14</v>
      </c>
      <c r="D60" s="61">
        <v>27384.87</v>
      </c>
      <c r="E60" s="61">
        <v>27457.58</v>
      </c>
      <c r="F60" s="63">
        <f t="shared" si="0"/>
        <v>-1.7182566016718578E-2</v>
      </c>
      <c r="G60" s="64">
        <f t="shared" si="1"/>
        <v>612.27000000000044</v>
      </c>
    </row>
    <row r="61" spans="1:7" ht="14.25" customHeight="1" x14ac:dyDescent="0.3">
      <c r="A61" s="60">
        <v>42090</v>
      </c>
      <c r="B61" s="61">
        <v>27649.78</v>
      </c>
      <c r="C61" s="61">
        <v>27694.41</v>
      </c>
      <c r="D61" s="61">
        <v>27248.45</v>
      </c>
      <c r="E61" s="61">
        <v>27458.639999999999</v>
      </c>
      <c r="F61" s="63">
        <f t="shared" si="0"/>
        <v>-6.9128940628098825E-3</v>
      </c>
      <c r="G61" s="64">
        <f t="shared" si="1"/>
        <v>445.95999999999913</v>
      </c>
    </row>
    <row r="62" spans="1:7" ht="14.25" customHeight="1" x14ac:dyDescent="0.3">
      <c r="A62" s="60">
        <v>42093</v>
      </c>
      <c r="B62" s="61">
        <v>27655.79</v>
      </c>
      <c r="C62" s="61">
        <v>28017.97</v>
      </c>
      <c r="D62" s="61">
        <v>27624.76</v>
      </c>
      <c r="E62" s="61">
        <v>27975.86</v>
      </c>
      <c r="F62" s="63">
        <f t="shared" si="0"/>
        <v>1.1573345039140075E-2</v>
      </c>
      <c r="G62" s="64">
        <f t="shared" si="1"/>
        <v>393.21000000000276</v>
      </c>
    </row>
    <row r="63" spans="1:7" ht="14.25" customHeight="1" x14ac:dyDescent="0.3">
      <c r="A63" s="60">
        <v>42094</v>
      </c>
      <c r="B63" s="61">
        <v>28069.85</v>
      </c>
      <c r="C63" s="61">
        <v>28180.639999999999</v>
      </c>
      <c r="D63" s="61">
        <v>27868.21</v>
      </c>
      <c r="E63" s="61">
        <v>27957.49</v>
      </c>
      <c r="F63" s="63">
        <f t="shared" si="0"/>
        <v>-4.0028714082902808E-3</v>
      </c>
      <c r="G63" s="64">
        <f t="shared" si="1"/>
        <v>312.43000000000029</v>
      </c>
    </row>
    <row r="64" spans="1:7" ht="14.25" customHeight="1" x14ac:dyDescent="0.3">
      <c r="A64" s="60">
        <v>42095</v>
      </c>
      <c r="B64" s="61">
        <v>27954.86</v>
      </c>
      <c r="C64" s="61">
        <v>28298.34</v>
      </c>
      <c r="D64" s="61">
        <v>27889.02</v>
      </c>
      <c r="E64" s="61">
        <v>28260.14</v>
      </c>
      <c r="F64" s="63">
        <f t="shared" si="0"/>
        <v>1.092046248845456E-2</v>
      </c>
      <c r="G64" s="64">
        <f t="shared" si="1"/>
        <v>409.31999999999971</v>
      </c>
    </row>
    <row r="65" spans="1:7" ht="14.25" customHeight="1" x14ac:dyDescent="0.3">
      <c r="A65" s="60">
        <v>42100</v>
      </c>
      <c r="B65" s="61">
        <v>28351.94</v>
      </c>
      <c r="C65" s="61">
        <v>28530.81</v>
      </c>
      <c r="D65" s="61">
        <v>28221.99</v>
      </c>
      <c r="E65" s="61">
        <v>28504.46</v>
      </c>
      <c r="F65" s="63">
        <f t="shared" si="0"/>
        <v>5.3795260571234439E-3</v>
      </c>
      <c r="G65" s="64">
        <f t="shared" si="1"/>
        <v>308.81999999999971</v>
      </c>
    </row>
    <row r="66" spans="1:7" ht="14.25" customHeight="1" x14ac:dyDescent="0.3">
      <c r="A66" s="60">
        <v>42101</v>
      </c>
      <c r="B66" s="61">
        <v>28582.33</v>
      </c>
      <c r="C66" s="61">
        <v>28641.08</v>
      </c>
      <c r="D66" s="61">
        <v>28274.36</v>
      </c>
      <c r="E66" s="61">
        <v>28516.59</v>
      </c>
      <c r="F66" s="63">
        <f t="shared" si="0"/>
        <v>-2.3000224264432463E-3</v>
      </c>
      <c r="G66" s="64">
        <f t="shared" si="1"/>
        <v>366.72000000000116</v>
      </c>
    </row>
    <row r="67" spans="1:7" ht="14.25" customHeight="1" x14ac:dyDescent="0.3">
      <c r="A67" s="60">
        <v>42102</v>
      </c>
      <c r="B67" s="61">
        <v>28601.49</v>
      </c>
      <c r="C67" s="61">
        <v>28763.06</v>
      </c>
      <c r="D67" s="61">
        <v>28566.61</v>
      </c>
      <c r="E67" s="61">
        <v>28707.75</v>
      </c>
      <c r="F67" s="63">
        <f t="shared" ref="F67:F130" si="2">(E67-B67)/B67</f>
        <v>3.7151910617243505E-3</v>
      </c>
      <c r="G67" s="64">
        <f t="shared" ref="G67:G130" si="3">C67-D67</f>
        <v>196.45000000000073</v>
      </c>
    </row>
    <row r="68" spans="1:7" ht="14.25" customHeight="1" x14ac:dyDescent="0.3">
      <c r="A68" s="60">
        <v>42103</v>
      </c>
      <c r="B68" s="61">
        <v>28858.42</v>
      </c>
      <c r="C68" s="61">
        <v>28906.71</v>
      </c>
      <c r="D68" s="61">
        <v>28622.44</v>
      </c>
      <c r="E68" s="61">
        <v>28885.21</v>
      </c>
      <c r="F68" s="63">
        <f t="shared" si="2"/>
        <v>9.2832525134781715E-4</v>
      </c>
      <c r="G68" s="64">
        <f t="shared" si="3"/>
        <v>284.27000000000044</v>
      </c>
    </row>
    <row r="69" spans="1:7" ht="14.25" customHeight="1" x14ac:dyDescent="0.3">
      <c r="A69" s="60">
        <v>42104</v>
      </c>
      <c r="B69" s="61">
        <v>28889.27</v>
      </c>
      <c r="C69" s="61">
        <v>28907.81</v>
      </c>
      <c r="D69" s="61">
        <v>28756.75</v>
      </c>
      <c r="E69" s="61">
        <v>28879.38</v>
      </c>
      <c r="F69" s="63">
        <f t="shared" si="2"/>
        <v>-3.4234163756991496E-4</v>
      </c>
      <c r="G69" s="64">
        <f t="shared" si="3"/>
        <v>151.06000000000131</v>
      </c>
    </row>
    <row r="70" spans="1:7" ht="14.25" customHeight="1" x14ac:dyDescent="0.3">
      <c r="A70" s="60">
        <v>42107</v>
      </c>
      <c r="B70" s="61">
        <v>28955.13</v>
      </c>
      <c r="C70" s="61">
        <v>29072.51</v>
      </c>
      <c r="D70" s="61">
        <v>28843.94</v>
      </c>
      <c r="E70" s="61">
        <v>29044.44</v>
      </c>
      <c r="F70" s="63">
        <f t="shared" si="2"/>
        <v>3.0844275263139094E-3</v>
      </c>
      <c r="G70" s="64">
        <f t="shared" si="3"/>
        <v>228.56999999999971</v>
      </c>
    </row>
    <row r="71" spans="1:7" ht="14.25" customHeight="1" x14ac:dyDescent="0.3">
      <c r="A71" s="60">
        <v>42109</v>
      </c>
      <c r="B71" s="61">
        <v>29087.25</v>
      </c>
      <c r="C71" s="61">
        <v>29094.61</v>
      </c>
      <c r="D71" s="61">
        <v>28721.63</v>
      </c>
      <c r="E71" s="61">
        <v>28799.69</v>
      </c>
      <c r="F71" s="63">
        <f t="shared" si="2"/>
        <v>-9.8861184883411567E-3</v>
      </c>
      <c r="G71" s="64">
        <f t="shared" si="3"/>
        <v>372.97999999999956</v>
      </c>
    </row>
    <row r="72" spans="1:7" ht="14.25" customHeight="1" x14ac:dyDescent="0.3">
      <c r="A72" s="60">
        <v>42110</v>
      </c>
      <c r="B72" s="61">
        <v>28876.23</v>
      </c>
      <c r="C72" s="61">
        <v>28876.23</v>
      </c>
      <c r="D72" s="61">
        <v>28497.7</v>
      </c>
      <c r="E72" s="61">
        <v>28666.04</v>
      </c>
      <c r="F72" s="63">
        <f t="shared" si="2"/>
        <v>-7.2789972929291217E-3</v>
      </c>
      <c r="G72" s="64">
        <f t="shared" si="3"/>
        <v>378.52999999999884</v>
      </c>
    </row>
    <row r="73" spans="1:7" ht="14.25" customHeight="1" x14ac:dyDescent="0.3">
      <c r="A73" s="60">
        <v>42111</v>
      </c>
      <c r="B73" s="61">
        <v>28682.97</v>
      </c>
      <c r="C73" s="61">
        <v>28696.19</v>
      </c>
      <c r="D73" s="61">
        <v>28403.759999999998</v>
      </c>
      <c r="E73" s="61">
        <v>28442.1</v>
      </c>
      <c r="F73" s="63">
        <f t="shared" si="2"/>
        <v>-8.3976659320845297E-3</v>
      </c>
      <c r="G73" s="64">
        <f t="shared" si="3"/>
        <v>292.43000000000029</v>
      </c>
    </row>
    <row r="74" spans="1:7" ht="14.25" customHeight="1" x14ac:dyDescent="0.3">
      <c r="A74" s="60">
        <v>42114</v>
      </c>
      <c r="B74" s="61">
        <v>28525.65</v>
      </c>
      <c r="C74" s="61">
        <v>28539.46</v>
      </c>
      <c r="D74" s="61">
        <v>27802.37</v>
      </c>
      <c r="E74" s="61">
        <v>27886.21</v>
      </c>
      <c r="F74" s="63">
        <f t="shared" si="2"/>
        <v>-2.2416316543181394E-2</v>
      </c>
      <c r="G74" s="64">
        <f t="shared" si="3"/>
        <v>737.09000000000015</v>
      </c>
    </row>
    <row r="75" spans="1:7" ht="14.25" customHeight="1" x14ac:dyDescent="0.3">
      <c r="A75" s="60">
        <v>42115</v>
      </c>
      <c r="B75" s="61">
        <v>27860.51</v>
      </c>
      <c r="C75" s="61">
        <v>27976.93</v>
      </c>
      <c r="D75" s="61">
        <v>27598.21</v>
      </c>
      <c r="E75" s="61">
        <v>27676.04</v>
      </c>
      <c r="F75" s="63">
        <f t="shared" si="2"/>
        <v>-6.6211996837099371E-3</v>
      </c>
      <c r="G75" s="64">
        <f t="shared" si="3"/>
        <v>378.72000000000116</v>
      </c>
    </row>
    <row r="76" spans="1:7" ht="14.25" customHeight="1" x14ac:dyDescent="0.3">
      <c r="A76" s="60">
        <v>42116</v>
      </c>
      <c r="B76" s="61">
        <v>27756.68</v>
      </c>
      <c r="C76" s="61">
        <v>27947.26</v>
      </c>
      <c r="D76" s="61">
        <v>27385.48</v>
      </c>
      <c r="E76" s="61">
        <v>27890.13</v>
      </c>
      <c r="F76" s="63">
        <f t="shared" si="2"/>
        <v>4.8078516594924434E-3</v>
      </c>
      <c r="G76" s="64">
        <f t="shared" si="3"/>
        <v>561.77999999999884</v>
      </c>
    </row>
    <row r="77" spans="1:7" ht="14.25" customHeight="1" x14ac:dyDescent="0.3">
      <c r="A77" s="60">
        <v>42117</v>
      </c>
      <c r="B77" s="61">
        <v>27977.27</v>
      </c>
      <c r="C77" s="61">
        <v>28087.78</v>
      </c>
      <c r="D77" s="61">
        <v>27621.18</v>
      </c>
      <c r="E77" s="61">
        <v>27735.02</v>
      </c>
      <c r="F77" s="63">
        <f t="shared" si="2"/>
        <v>-8.6588148164563582E-3</v>
      </c>
      <c r="G77" s="64">
        <f t="shared" si="3"/>
        <v>466.59999999999854</v>
      </c>
    </row>
    <row r="78" spans="1:7" ht="14.25" customHeight="1" x14ac:dyDescent="0.3">
      <c r="A78" s="60">
        <v>42118</v>
      </c>
      <c r="B78" s="61">
        <v>27804.58</v>
      </c>
      <c r="C78" s="61">
        <v>27829.11</v>
      </c>
      <c r="D78" s="61">
        <v>27344.7</v>
      </c>
      <c r="E78" s="61">
        <v>27437.94</v>
      </c>
      <c r="F78" s="63">
        <f t="shared" si="2"/>
        <v>-1.3186316786658998E-2</v>
      </c>
      <c r="G78" s="64">
        <f t="shared" si="3"/>
        <v>484.40999999999985</v>
      </c>
    </row>
    <row r="79" spans="1:7" ht="14.25" customHeight="1" x14ac:dyDescent="0.3">
      <c r="A79" s="60">
        <v>42121</v>
      </c>
      <c r="B79" s="61">
        <v>27565.49</v>
      </c>
      <c r="C79" s="61">
        <v>27567.279999999999</v>
      </c>
      <c r="D79" s="61">
        <v>27141.55</v>
      </c>
      <c r="E79" s="61">
        <v>27176.99</v>
      </c>
      <c r="F79" s="63">
        <f t="shared" si="2"/>
        <v>-1.4093709199437412E-2</v>
      </c>
      <c r="G79" s="64">
        <f t="shared" si="3"/>
        <v>425.72999999999956</v>
      </c>
    </row>
    <row r="80" spans="1:7" ht="14.25" customHeight="1" x14ac:dyDescent="0.3">
      <c r="A80" s="60">
        <v>42122</v>
      </c>
      <c r="B80" s="61">
        <v>27215.61</v>
      </c>
      <c r="C80" s="61">
        <v>27482.14</v>
      </c>
      <c r="D80" s="61">
        <v>27073.25</v>
      </c>
      <c r="E80" s="61">
        <v>27396.38</v>
      </c>
      <c r="F80" s="63">
        <f t="shared" si="2"/>
        <v>6.6421439754611577E-3</v>
      </c>
      <c r="G80" s="64">
        <f t="shared" si="3"/>
        <v>408.88999999999942</v>
      </c>
    </row>
    <row r="81" spans="1:7" ht="14.25" customHeight="1" x14ac:dyDescent="0.3">
      <c r="A81" s="60">
        <v>42123</v>
      </c>
      <c r="B81" s="61">
        <v>27395.71</v>
      </c>
      <c r="C81" s="61">
        <v>27438.959999999999</v>
      </c>
      <c r="D81" s="61">
        <v>27176.54</v>
      </c>
      <c r="E81" s="61">
        <v>27225.93</v>
      </c>
      <c r="F81" s="63">
        <f t="shared" si="2"/>
        <v>-6.1973206753903748E-3</v>
      </c>
      <c r="G81" s="64">
        <f t="shared" si="3"/>
        <v>262.41999999999825</v>
      </c>
    </row>
    <row r="82" spans="1:7" ht="14.25" customHeight="1" x14ac:dyDescent="0.3">
      <c r="A82" s="60">
        <v>42124</v>
      </c>
      <c r="B82" s="61">
        <v>27242.05</v>
      </c>
      <c r="C82" s="61">
        <v>27242.05</v>
      </c>
      <c r="D82" s="61">
        <v>26897.54</v>
      </c>
      <c r="E82" s="61">
        <v>27011.31</v>
      </c>
      <c r="F82" s="63">
        <f t="shared" si="2"/>
        <v>-8.469993998248956E-3</v>
      </c>
      <c r="G82" s="64">
        <f t="shared" si="3"/>
        <v>344.5099999999984</v>
      </c>
    </row>
    <row r="83" spans="1:7" ht="14.25" customHeight="1" x14ac:dyDescent="0.3">
      <c r="A83" s="60">
        <v>42128</v>
      </c>
      <c r="B83" s="61">
        <v>27204.63</v>
      </c>
      <c r="C83" s="61">
        <v>27537.85</v>
      </c>
      <c r="D83" s="61">
        <v>27159.45</v>
      </c>
      <c r="E83" s="61">
        <v>27490.59</v>
      </c>
      <c r="F83" s="63">
        <f t="shared" si="2"/>
        <v>1.0511446029591254E-2</v>
      </c>
      <c r="G83" s="64">
        <f t="shared" si="3"/>
        <v>378.39999999999782</v>
      </c>
    </row>
    <row r="84" spans="1:7" ht="14.25" customHeight="1" x14ac:dyDescent="0.3">
      <c r="A84" s="60">
        <v>42129</v>
      </c>
      <c r="B84" s="61">
        <v>27561.32</v>
      </c>
      <c r="C84" s="61">
        <v>27603.71</v>
      </c>
      <c r="D84" s="61">
        <v>27338.23</v>
      </c>
      <c r="E84" s="61">
        <v>27440.14</v>
      </c>
      <c r="F84" s="63">
        <f t="shared" si="2"/>
        <v>-4.3967415203626055E-3</v>
      </c>
      <c r="G84" s="64">
        <f t="shared" si="3"/>
        <v>265.47999999999956</v>
      </c>
    </row>
    <row r="85" spans="1:7" ht="14.25" customHeight="1" x14ac:dyDescent="0.3">
      <c r="A85" s="60">
        <v>42130</v>
      </c>
      <c r="B85" s="61">
        <v>27473.360000000001</v>
      </c>
      <c r="C85" s="61">
        <v>27501.15</v>
      </c>
      <c r="D85" s="61">
        <v>26677.64</v>
      </c>
      <c r="E85" s="61">
        <v>26717.37</v>
      </c>
      <c r="F85" s="63">
        <f t="shared" si="2"/>
        <v>-2.7517202118707052E-2</v>
      </c>
      <c r="G85" s="64">
        <f t="shared" si="3"/>
        <v>823.51000000000204</v>
      </c>
    </row>
    <row r="86" spans="1:7" ht="14.25" customHeight="1" x14ac:dyDescent="0.3">
      <c r="A86" s="60">
        <v>42131</v>
      </c>
      <c r="B86" s="61">
        <v>26721.34</v>
      </c>
      <c r="C86" s="61">
        <v>26850.37</v>
      </c>
      <c r="D86" s="61">
        <v>26423.99</v>
      </c>
      <c r="E86" s="61">
        <v>26599.11</v>
      </c>
      <c r="F86" s="63">
        <f t="shared" si="2"/>
        <v>-4.5742466508041724E-3</v>
      </c>
      <c r="G86" s="64">
        <f t="shared" si="3"/>
        <v>426.37999999999738</v>
      </c>
    </row>
    <row r="87" spans="1:7" ht="14.25" customHeight="1" x14ac:dyDescent="0.3">
      <c r="A87" s="60">
        <v>42132</v>
      </c>
      <c r="B87" s="61">
        <v>26814.38</v>
      </c>
      <c r="C87" s="61">
        <v>27196.28</v>
      </c>
      <c r="D87" s="61">
        <v>26814.38</v>
      </c>
      <c r="E87" s="61">
        <v>27105.39</v>
      </c>
      <c r="F87" s="63">
        <f t="shared" si="2"/>
        <v>1.0852758855509558E-2</v>
      </c>
      <c r="G87" s="64">
        <f t="shared" si="3"/>
        <v>381.89999999999782</v>
      </c>
    </row>
    <row r="88" spans="1:7" ht="14.25" customHeight="1" x14ac:dyDescent="0.3">
      <c r="A88" s="60">
        <v>42135</v>
      </c>
      <c r="B88" s="61">
        <v>27249.42</v>
      </c>
      <c r="C88" s="61">
        <v>27544.240000000002</v>
      </c>
      <c r="D88" s="61">
        <v>27231.279999999999</v>
      </c>
      <c r="E88" s="61">
        <v>27507.3</v>
      </c>
      <c r="F88" s="63">
        <f t="shared" si="2"/>
        <v>9.4636876674806664E-3</v>
      </c>
      <c r="G88" s="64">
        <f t="shared" si="3"/>
        <v>312.96000000000276</v>
      </c>
    </row>
    <row r="89" spans="1:7" ht="14.25" customHeight="1" x14ac:dyDescent="0.3">
      <c r="A89" s="60">
        <v>42136</v>
      </c>
      <c r="B89" s="61">
        <v>27502.91</v>
      </c>
      <c r="C89" s="61">
        <v>27502.91</v>
      </c>
      <c r="D89" s="61">
        <v>26837.39</v>
      </c>
      <c r="E89" s="61">
        <v>26877.48</v>
      </c>
      <c r="F89" s="63">
        <f t="shared" si="2"/>
        <v>-2.2740502732256342E-2</v>
      </c>
      <c r="G89" s="64">
        <f t="shared" si="3"/>
        <v>665.52000000000044</v>
      </c>
    </row>
    <row r="90" spans="1:7" ht="14.25" customHeight="1" x14ac:dyDescent="0.3">
      <c r="A90" s="60">
        <v>42137</v>
      </c>
      <c r="B90" s="61">
        <v>27023.71</v>
      </c>
      <c r="C90" s="61">
        <v>27299.8</v>
      </c>
      <c r="D90" s="61">
        <v>26750.01</v>
      </c>
      <c r="E90" s="61">
        <v>27251.1</v>
      </c>
      <c r="F90" s="63">
        <f t="shared" si="2"/>
        <v>8.4144627070080105E-3</v>
      </c>
      <c r="G90" s="64">
        <f t="shared" si="3"/>
        <v>549.79000000000087</v>
      </c>
    </row>
    <row r="91" spans="1:7" ht="14.25" customHeight="1" x14ac:dyDescent="0.3">
      <c r="A91" s="60">
        <v>42138</v>
      </c>
      <c r="B91" s="61">
        <v>27290.17</v>
      </c>
      <c r="C91" s="61">
        <v>27293.99</v>
      </c>
      <c r="D91" s="61">
        <v>26948.62</v>
      </c>
      <c r="E91" s="61">
        <v>27206.06</v>
      </c>
      <c r="F91" s="63">
        <f t="shared" si="2"/>
        <v>-3.0820621491180504E-3</v>
      </c>
      <c r="G91" s="64">
        <f t="shared" si="3"/>
        <v>345.37000000000262</v>
      </c>
    </row>
    <row r="92" spans="1:7" ht="14.25" customHeight="1" x14ac:dyDescent="0.3">
      <c r="A92" s="60">
        <v>42139</v>
      </c>
      <c r="B92" s="61">
        <v>27233.9</v>
      </c>
      <c r="C92" s="61">
        <v>27379.57</v>
      </c>
      <c r="D92" s="61">
        <v>27159.759999999998</v>
      </c>
      <c r="E92" s="61">
        <v>27324</v>
      </c>
      <c r="F92" s="63">
        <f t="shared" si="2"/>
        <v>3.3083766922841953E-3</v>
      </c>
      <c r="G92" s="64">
        <f t="shared" si="3"/>
        <v>219.81000000000131</v>
      </c>
    </row>
    <row r="93" spans="1:7" ht="14.25" customHeight="1" x14ac:dyDescent="0.3">
      <c r="A93" s="60">
        <v>42142</v>
      </c>
      <c r="B93" s="61">
        <v>27416.97</v>
      </c>
      <c r="C93" s="61">
        <v>27725.97</v>
      </c>
      <c r="D93" s="61">
        <v>27370.28</v>
      </c>
      <c r="E93" s="61">
        <v>27687.3</v>
      </c>
      <c r="F93" s="63">
        <f t="shared" si="2"/>
        <v>9.8599517014461516E-3</v>
      </c>
      <c r="G93" s="64">
        <f t="shared" si="3"/>
        <v>355.69000000000233</v>
      </c>
    </row>
    <row r="94" spans="1:7" ht="14.25" customHeight="1" x14ac:dyDescent="0.3">
      <c r="A94" s="60">
        <v>42143</v>
      </c>
      <c r="B94" s="61">
        <v>27663.08</v>
      </c>
      <c r="C94" s="61">
        <v>27872.23</v>
      </c>
      <c r="D94" s="61">
        <v>27574.07</v>
      </c>
      <c r="E94" s="61">
        <v>27645.53</v>
      </c>
      <c r="F94" s="63">
        <f t="shared" si="2"/>
        <v>-6.3441959463671107E-4</v>
      </c>
      <c r="G94" s="64">
        <f t="shared" si="3"/>
        <v>298.15999999999985</v>
      </c>
    </row>
    <row r="95" spans="1:7" ht="14.25" customHeight="1" x14ac:dyDescent="0.3">
      <c r="A95" s="60">
        <v>42144</v>
      </c>
      <c r="B95" s="61">
        <v>27749.3</v>
      </c>
      <c r="C95" s="61">
        <v>27903.01</v>
      </c>
      <c r="D95" s="61">
        <v>27743.99</v>
      </c>
      <c r="E95" s="61">
        <v>27837.21</v>
      </c>
      <c r="F95" s="63">
        <f t="shared" si="2"/>
        <v>3.1680078416392436E-3</v>
      </c>
      <c r="G95" s="64">
        <f t="shared" si="3"/>
        <v>159.0199999999968</v>
      </c>
    </row>
    <row r="96" spans="1:7" ht="14.25" customHeight="1" x14ac:dyDescent="0.3">
      <c r="A96" s="60">
        <v>42145</v>
      </c>
      <c r="B96" s="61">
        <v>27885.360000000001</v>
      </c>
      <c r="C96" s="61">
        <v>27911.439999999999</v>
      </c>
      <c r="D96" s="61">
        <v>27712.73</v>
      </c>
      <c r="E96" s="61">
        <v>27809.35</v>
      </c>
      <c r="F96" s="63">
        <f t="shared" si="2"/>
        <v>-2.7258030737276492E-3</v>
      </c>
      <c r="G96" s="64">
        <f t="shared" si="3"/>
        <v>198.70999999999913</v>
      </c>
    </row>
    <row r="97" spans="1:7" ht="14.25" customHeight="1" x14ac:dyDescent="0.3">
      <c r="A97" s="60">
        <v>42146</v>
      </c>
      <c r="B97" s="61">
        <v>27849.54</v>
      </c>
      <c r="C97" s="61">
        <v>28071.16</v>
      </c>
      <c r="D97" s="61">
        <v>27828.61</v>
      </c>
      <c r="E97" s="61">
        <v>27957.5</v>
      </c>
      <c r="F97" s="63">
        <f t="shared" si="2"/>
        <v>3.8765451781249934E-3</v>
      </c>
      <c r="G97" s="64">
        <f t="shared" si="3"/>
        <v>242.54999999999927</v>
      </c>
    </row>
    <row r="98" spans="1:7" ht="14.25" customHeight="1" x14ac:dyDescent="0.3">
      <c r="A98" s="60">
        <v>42149</v>
      </c>
      <c r="B98" s="61">
        <v>27893.25</v>
      </c>
      <c r="C98" s="61">
        <v>27903.29</v>
      </c>
      <c r="D98" s="61">
        <v>27614.32</v>
      </c>
      <c r="E98" s="61">
        <v>27643.88</v>
      </c>
      <c r="F98" s="63">
        <f t="shared" si="2"/>
        <v>-8.9401557724538734E-3</v>
      </c>
      <c r="G98" s="64">
        <f t="shared" si="3"/>
        <v>288.97000000000116</v>
      </c>
    </row>
    <row r="99" spans="1:7" ht="14.25" customHeight="1" x14ac:dyDescent="0.3">
      <c r="A99" s="60">
        <v>42150</v>
      </c>
      <c r="B99" s="61">
        <v>27633.66</v>
      </c>
      <c r="C99" s="61">
        <v>27675.94</v>
      </c>
      <c r="D99" s="61">
        <v>27473.54</v>
      </c>
      <c r="E99" s="61">
        <v>27531.41</v>
      </c>
      <c r="F99" s="63">
        <f t="shared" si="2"/>
        <v>-3.7001975127435166E-3</v>
      </c>
      <c r="G99" s="64">
        <f t="shared" si="3"/>
        <v>202.39999999999782</v>
      </c>
    </row>
    <row r="100" spans="1:7" ht="14.25" customHeight="1" x14ac:dyDescent="0.3">
      <c r="A100" s="60">
        <v>42151</v>
      </c>
      <c r="B100" s="61">
        <v>27447.4</v>
      </c>
      <c r="C100" s="61">
        <v>27595.8</v>
      </c>
      <c r="D100" s="61">
        <v>27363.72</v>
      </c>
      <c r="E100" s="61">
        <v>27564.66</v>
      </c>
      <c r="F100" s="63">
        <f t="shared" si="2"/>
        <v>4.2721714989397315E-3</v>
      </c>
      <c r="G100" s="64">
        <f t="shared" si="3"/>
        <v>232.07999999999811</v>
      </c>
    </row>
    <row r="101" spans="1:7" ht="14.25" customHeight="1" x14ac:dyDescent="0.3">
      <c r="A101" s="60">
        <v>42152</v>
      </c>
      <c r="B101" s="61">
        <v>27619.31</v>
      </c>
      <c r="C101" s="61">
        <v>27666.37</v>
      </c>
      <c r="D101" s="61">
        <v>27354.35</v>
      </c>
      <c r="E101" s="61">
        <v>27506.71</v>
      </c>
      <c r="F101" s="63">
        <f t="shared" si="2"/>
        <v>-4.076857821574912E-3</v>
      </c>
      <c r="G101" s="64">
        <f t="shared" si="3"/>
        <v>312.02000000000044</v>
      </c>
    </row>
    <row r="102" spans="1:7" ht="14.25" customHeight="1" x14ac:dyDescent="0.3">
      <c r="A102" s="60">
        <v>42153</v>
      </c>
      <c r="B102" s="61">
        <v>27553.03</v>
      </c>
      <c r="C102" s="61">
        <v>27888.32</v>
      </c>
      <c r="D102" s="61">
        <v>27467.23</v>
      </c>
      <c r="E102" s="61">
        <v>27828.44</v>
      </c>
      <c r="F102" s="63">
        <f t="shared" si="2"/>
        <v>9.9956338740240132E-3</v>
      </c>
      <c r="G102" s="64">
        <f t="shared" si="3"/>
        <v>421.09000000000015</v>
      </c>
    </row>
    <row r="103" spans="1:7" ht="14.25" customHeight="1" x14ac:dyDescent="0.3">
      <c r="A103" s="60">
        <v>42156</v>
      </c>
      <c r="B103" s="61">
        <v>27770.79</v>
      </c>
      <c r="C103" s="61">
        <v>27959.43</v>
      </c>
      <c r="D103" s="61">
        <v>27737.58</v>
      </c>
      <c r="E103" s="61">
        <v>27848.99</v>
      </c>
      <c r="F103" s="63">
        <f t="shared" si="2"/>
        <v>2.8159083699095607E-3</v>
      </c>
      <c r="G103" s="64">
        <f t="shared" si="3"/>
        <v>221.84999999999854</v>
      </c>
    </row>
    <row r="104" spans="1:7" ht="14.25" customHeight="1" x14ac:dyDescent="0.3">
      <c r="A104" s="60">
        <v>42157</v>
      </c>
      <c r="B104" s="61">
        <v>27890.73</v>
      </c>
      <c r="C104" s="61">
        <v>27902.53</v>
      </c>
      <c r="D104" s="61">
        <v>27146.68</v>
      </c>
      <c r="E104" s="61">
        <v>27188.38</v>
      </c>
      <c r="F104" s="63">
        <f t="shared" si="2"/>
        <v>-2.518220211518302E-2</v>
      </c>
      <c r="G104" s="64">
        <f t="shared" si="3"/>
        <v>755.84999999999854</v>
      </c>
    </row>
    <row r="105" spans="1:7" ht="14.25" customHeight="1" x14ac:dyDescent="0.3">
      <c r="A105" s="60">
        <v>42158</v>
      </c>
      <c r="B105" s="61">
        <v>27230.68</v>
      </c>
      <c r="C105" s="61">
        <v>27276.22</v>
      </c>
      <c r="D105" s="61">
        <v>26698.26</v>
      </c>
      <c r="E105" s="61">
        <v>26837.200000000001</v>
      </c>
      <c r="F105" s="63">
        <f t="shared" si="2"/>
        <v>-1.4449877858356807E-2</v>
      </c>
      <c r="G105" s="64">
        <f t="shared" si="3"/>
        <v>577.96000000000276</v>
      </c>
    </row>
    <row r="106" spans="1:7" ht="14.25" customHeight="1" x14ac:dyDescent="0.3">
      <c r="A106" s="60">
        <v>42159</v>
      </c>
      <c r="B106" s="61">
        <v>26940.639999999999</v>
      </c>
      <c r="C106" s="61">
        <v>26948.84</v>
      </c>
      <c r="D106" s="61">
        <v>26551.97</v>
      </c>
      <c r="E106" s="61">
        <v>26813.42</v>
      </c>
      <c r="F106" s="63">
        <f t="shared" si="2"/>
        <v>-4.7222337702445515E-3</v>
      </c>
      <c r="G106" s="64">
        <f t="shared" si="3"/>
        <v>396.86999999999898</v>
      </c>
    </row>
    <row r="107" spans="1:7" ht="14.25" customHeight="1" x14ac:dyDescent="0.3">
      <c r="A107" s="60">
        <v>42160</v>
      </c>
      <c r="B107" s="61">
        <v>26819.82</v>
      </c>
      <c r="C107" s="61">
        <v>27014.42</v>
      </c>
      <c r="D107" s="61">
        <v>26718.44</v>
      </c>
      <c r="E107" s="61">
        <v>26768.49</v>
      </c>
      <c r="F107" s="63">
        <f t="shared" si="2"/>
        <v>-1.9138830909378999E-3</v>
      </c>
      <c r="G107" s="64">
        <f t="shared" si="3"/>
        <v>295.97999999999956</v>
      </c>
    </row>
    <row r="108" spans="1:7" ht="14.25" customHeight="1" x14ac:dyDescent="0.3">
      <c r="A108" s="60">
        <v>42163</v>
      </c>
      <c r="B108" s="61">
        <v>26814.31</v>
      </c>
      <c r="C108" s="61">
        <v>26827.06</v>
      </c>
      <c r="D108" s="61">
        <v>26472.87</v>
      </c>
      <c r="E108" s="61">
        <v>26523.09</v>
      </c>
      <c r="F108" s="63">
        <f t="shared" si="2"/>
        <v>-1.086061882629093E-2</v>
      </c>
      <c r="G108" s="64">
        <f t="shared" si="3"/>
        <v>354.19000000000233</v>
      </c>
    </row>
    <row r="109" spans="1:7" ht="14.25" customHeight="1" x14ac:dyDescent="0.3">
      <c r="A109" s="60">
        <v>42164</v>
      </c>
      <c r="B109" s="61">
        <v>26510.29</v>
      </c>
      <c r="C109" s="61">
        <v>26604.65</v>
      </c>
      <c r="D109" s="61">
        <v>26438.32</v>
      </c>
      <c r="E109" s="61">
        <v>26481.25</v>
      </c>
      <c r="F109" s="63">
        <f t="shared" si="2"/>
        <v>-1.0954237015136715E-3</v>
      </c>
      <c r="G109" s="64">
        <f t="shared" si="3"/>
        <v>166.33000000000175</v>
      </c>
    </row>
    <row r="110" spans="1:7" ht="14.25" customHeight="1" x14ac:dyDescent="0.3">
      <c r="A110" s="60">
        <v>42165</v>
      </c>
      <c r="B110" s="61">
        <v>26517.32</v>
      </c>
      <c r="C110" s="61">
        <v>26934.74</v>
      </c>
      <c r="D110" s="61">
        <v>26493.29</v>
      </c>
      <c r="E110" s="61">
        <v>26840.5</v>
      </c>
      <c r="F110" s="63">
        <f t="shared" si="2"/>
        <v>1.2187506128070269E-2</v>
      </c>
      <c r="G110" s="64">
        <f t="shared" si="3"/>
        <v>441.45000000000073</v>
      </c>
    </row>
    <row r="111" spans="1:7" ht="14.25" customHeight="1" x14ac:dyDescent="0.3">
      <c r="A111" s="60">
        <v>42166</v>
      </c>
      <c r="B111" s="61">
        <v>26959.98</v>
      </c>
      <c r="C111" s="61">
        <v>27000.14</v>
      </c>
      <c r="D111" s="61">
        <v>26348.93</v>
      </c>
      <c r="E111" s="61">
        <v>26370.98</v>
      </c>
      <c r="F111" s="63">
        <f t="shared" si="2"/>
        <v>-2.1847197216021675E-2</v>
      </c>
      <c r="G111" s="64">
        <f t="shared" si="3"/>
        <v>651.20999999999913</v>
      </c>
    </row>
    <row r="112" spans="1:7" ht="14.25" customHeight="1" x14ac:dyDescent="0.3">
      <c r="A112" s="60">
        <v>42167</v>
      </c>
      <c r="B112" s="61">
        <v>26340.32</v>
      </c>
      <c r="C112" s="61">
        <v>26489.58</v>
      </c>
      <c r="D112" s="61">
        <v>26307.07</v>
      </c>
      <c r="E112" s="61">
        <v>26425.3</v>
      </c>
      <c r="F112" s="63">
        <f t="shared" si="2"/>
        <v>3.226232634986954E-3</v>
      </c>
      <c r="G112" s="64">
        <f t="shared" si="3"/>
        <v>182.51000000000204</v>
      </c>
    </row>
    <row r="113" spans="1:7" ht="14.25" customHeight="1" x14ac:dyDescent="0.3">
      <c r="A113" s="60">
        <v>42170</v>
      </c>
      <c r="B113" s="61">
        <v>26498.67</v>
      </c>
      <c r="C113" s="61">
        <v>26728.6</v>
      </c>
      <c r="D113" s="61">
        <v>26307.84</v>
      </c>
      <c r="E113" s="61">
        <v>26586.55</v>
      </c>
      <c r="F113" s="63">
        <f t="shared" si="2"/>
        <v>3.3163928604719038E-3</v>
      </c>
      <c r="G113" s="64">
        <f t="shared" si="3"/>
        <v>420.7599999999984</v>
      </c>
    </row>
    <row r="114" spans="1:7" ht="14.25" customHeight="1" x14ac:dyDescent="0.3">
      <c r="A114" s="60">
        <v>42171</v>
      </c>
      <c r="B114" s="61">
        <v>26586.86</v>
      </c>
      <c r="C114" s="61">
        <v>26731.35</v>
      </c>
      <c r="D114" s="61">
        <v>26379.93</v>
      </c>
      <c r="E114" s="61">
        <v>26686.51</v>
      </c>
      <c r="F114" s="63">
        <f t="shared" si="2"/>
        <v>3.7480921026400941E-3</v>
      </c>
      <c r="G114" s="64">
        <f t="shared" si="3"/>
        <v>351.41999999999825</v>
      </c>
    </row>
    <row r="115" spans="1:7" ht="14.25" customHeight="1" x14ac:dyDescent="0.3">
      <c r="A115" s="60">
        <v>42172</v>
      </c>
      <c r="B115" s="61">
        <v>26815.41</v>
      </c>
      <c r="C115" s="61">
        <v>26983.48</v>
      </c>
      <c r="D115" s="61">
        <v>26728.89</v>
      </c>
      <c r="E115" s="61">
        <v>26832.66</v>
      </c>
      <c r="F115" s="63">
        <f t="shared" si="2"/>
        <v>6.4328682649267721E-4</v>
      </c>
      <c r="G115" s="64">
        <f t="shared" si="3"/>
        <v>254.59000000000015</v>
      </c>
    </row>
    <row r="116" spans="1:7" ht="14.25" customHeight="1" x14ac:dyDescent="0.3">
      <c r="A116" s="60">
        <v>42173</v>
      </c>
      <c r="B116" s="61">
        <v>26916.99</v>
      </c>
      <c r="C116" s="61">
        <v>27175.39</v>
      </c>
      <c r="D116" s="61">
        <v>26910.26</v>
      </c>
      <c r="E116" s="61">
        <v>27115.83</v>
      </c>
      <c r="F116" s="63">
        <f t="shared" si="2"/>
        <v>7.3871558446914065E-3</v>
      </c>
      <c r="G116" s="64">
        <f t="shared" si="3"/>
        <v>265.13000000000102</v>
      </c>
    </row>
    <row r="117" spans="1:7" ht="14.25" customHeight="1" x14ac:dyDescent="0.3">
      <c r="A117" s="60">
        <v>42174</v>
      </c>
      <c r="B117" s="61">
        <v>27207.759999999998</v>
      </c>
      <c r="C117" s="61">
        <v>27404.6</v>
      </c>
      <c r="D117" s="61">
        <v>27202.38</v>
      </c>
      <c r="E117" s="61">
        <v>27316.17</v>
      </c>
      <c r="F117" s="63">
        <f t="shared" si="2"/>
        <v>3.9845250031608579E-3</v>
      </c>
      <c r="G117" s="64">
        <f t="shared" si="3"/>
        <v>202.21999999999753</v>
      </c>
    </row>
    <row r="118" spans="1:7" ht="14.25" customHeight="1" x14ac:dyDescent="0.3">
      <c r="A118" s="60">
        <v>42177</v>
      </c>
      <c r="B118" s="61">
        <v>27427.19</v>
      </c>
      <c r="C118" s="61">
        <v>27782.31</v>
      </c>
      <c r="D118" s="61">
        <v>27417.03</v>
      </c>
      <c r="E118" s="61">
        <v>27730.21</v>
      </c>
      <c r="F118" s="63">
        <f t="shared" si="2"/>
        <v>1.1048160602672037E-2</v>
      </c>
      <c r="G118" s="64">
        <f t="shared" si="3"/>
        <v>365.28000000000247</v>
      </c>
    </row>
    <row r="119" spans="1:7" ht="14.25" customHeight="1" x14ac:dyDescent="0.3">
      <c r="A119" s="60">
        <v>42178</v>
      </c>
      <c r="B119" s="61">
        <v>27760.11</v>
      </c>
      <c r="C119" s="61">
        <v>27882.66</v>
      </c>
      <c r="D119" s="61">
        <v>27666.59</v>
      </c>
      <c r="E119" s="61">
        <v>27804.37</v>
      </c>
      <c r="F119" s="63">
        <f t="shared" si="2"/>
        <v>1.5943740856934068E-3</v>
      </c>
      <c r="G119" s="64">
        <f t="shared" si="3"/>
        <v>216.06999999999971</v>
      </c>
    </row>
    <row r="120" spans="1:7" ht="14.25" customHeight="1" x14ac:dyDescent="0.3">
      <c r="A120" s="60">
        <v>42179</v>
      </c>
      <c r="B120" s="61">
        <v>27852.32</v>
      </c>
      <c r="C120" s="61">
        <v>27948.240000000002</v>
      </c>
      <c r="D120" s="61">
        <v>27647.29</v>
      </c>
      <c r="E120" s="61">
        <v>27729.67</v>
      </c>
      <c r="F120" s="63">
        <f t="shared" si="2"/>
        <v>-4.4035828972236943E-3</v>
      </c>
      <c r="G120" s="64">
        <f t="shared" si="3"/>
        <v>300.95000000000073</v>
      </c>
    </row>
    <row r="121" spans="1:7" ht="14.25" customHeight="1" x14ac:dyDescent="0.3">
      <c r="A121" s="60">
        <v>42180</v>
      </c>
      <c r="B121" s="61">
        <v>27660.22</v>
      </c>
      <c r="C121" s="61">
        <v>27968.75</v>
      </c>
      <c r="D121" s="61">
        <v>27635.759999999998</v>
      </c>
      <c r="E121" s="61">
        <v>27895.97</v>
      </c>
      <c r="F121" s="63">
        <f t="shared" si="2"/>
        <v>8.5230703154204838E-3</v>
      </c>
      <c r="G121" s="64">
        <f t="shared" si="3"/>
        <v>332.9900000000016</v>
      </c>
    </row>
    <row r="122" spans="1:7" ht="14.25" customHeight="1" x14ac:dyDescent="0.3">
      <c r="A122" s="60">
        <v>42181</v>
      </c>
      <c r="B122" s="61">
        <v>27880.720000000001</v>
      </c>
      <c r="C122" s="61">
        <v>27921.86</v>
      </c>
      <c r="D122" s="61">
        <v>27675.16</v>
      </c>
      <c r="E122" s="61">
        <v>27811.84</v>
      </c>
      <c r="F122" s="63">
        <f t="shared" si="2"/>
        <v>-2.4705244340892567E-3</v>
      </c>
      <c r="G122" s="64">
        <f t="shared" si="3"/>
        <v>246.70000000000073</v>
      </c>
    </row>
    <row r="123" spans="1:7" ht="14.25" customHeight="1" x14ac:dyDescent="0.3">
      <c r="A123" s="60">
        <v>42184</v>
      </c>
      <c r="B123" s="61">
        <v>27451.07</v>
      </c>
      <c r="C123" s="61">
        <v>27695.32</v>
      </c>
      <c r="D123" s="61">
        <v>27209.19</v>
      </c>
      <c r="E123" s="61">
        <v>27645.15</v>
      </c>
      <c r="F123" s="63">
        <f t="shared" si="2"/>
        <v>7.0700340642460115E-3</v>
      </c>
      <c r="G123" s="64">
        <f t="shared" si="3"/>
        <v>486.13000000000102</v>
      </c>
    </row>
    <row r="124" spans="1:7" ht="14.25" customHeight="1" x14ac:dyDescent="0.3">
      <c r="A124" s="60">
        <v>42185</v>
      </c>
      <c r="B124" s="61">
        <v>27627.39</v>
      </c>
      <c r="C124" s="61">
        <v>27814.53</v>
      </c>
      <c r="D124" s="61">
        <v>27570.95</v>
      </c>
      <c r="E124" s="61">
        <v>27780.83</v>
      </c>
      <c r="F124" s="63">
        <f t="shared" si="2"/>
        <v>5.5539086392164564E-3</v>
      </c>
      <c r="G124" s="64">
        <f t="shared" si="3"/>
        <v>243.57999999999811</v>
      </c>
    </row>
    <row r="125" spans="1:7" ht="14.25" customHeight="1" x14ac:dyDescent="0.3">
      <c r="A125" s="60">
        <v>42186</v>
      </c>
      <c r="B125" s="61">
        <v>27823.65</v>
      </c>
      <c r="C125" s="61">
        <v>28099.25</v>
      </c>
      <c r="D125" s="61">
        <v>27799.91</v>
      </c>
      <c r="E125" s="61">
        <v>28020.87</v>
      </c>
      <c r="F125" s="63">
        <f t="shared" si="2"/>
        <v>7.0882145225373925E-3</v>
      </c>
      <c r="G125" s="64">
        <f t="shared" si="3"/>
        <v>299.34000000000015</v>
      </c>
    </row>
    <row r="126" spans="1:7" ht="14.25" customHeight="1" x14ac:dyDescent="0.3">
      <c r="A126" s="60">
        <v>42187</v>
      </c>
      <c r="B126" s="61">
        <v>28100.38</v>
      </c>
      <c r="C126" s="61">
        <v>28115.96</v>
      </c>
      <c r="D126" s="61">
        <v>27906.35</v>
      </c>
      <c r="E126" s="61">
        <v>27945.8</v>
      </c>
      <c r="F126" s="63">
        <f t="shared" si="2"/>
        <v>-5.5009932250027135E-3</v>
      </c>
      <c r="G126" s="64">
        <f t="shared" si="3"/>
        <v>209.61000000000058</v>
      </c>
    </row>
    <row r="127" spans="1:7" ht="14.25" customHeight="1" x14ac:dyDescent="0.3">
      <c r="A127" s="60">
        <v>42188</v>
      </c>
      <c r="B127" s="61">
        <v>27973.119999999999</v>
      </c>
      <c r="C127" s="61">
        <v>28135.43</v>
      </c>
      <c r="D127" s="61">
        <v>27897.45</v>
      </c>
      <c r="E127" s="61">
        <v>28092.79</v>
      </c>
      <c r="F127" s="63">
        <f t="shared" si="2"/>
        <v>4.2780354854947142E-3</v>
      </c>
      <c r="G127" s="64">
        <f t="shared" si="3"/>
        <v>237.97999999999956</v>
      </c>
    </row>
    <row r="128" spans="1:7" ht="14.25" customHeight="1" x14ac:dyDescent="0.3">
      <c r="A128" s="60">
        <v>42191</v>
      </c>
      <c r="B128" s="61">
        <v>27857.200000000001</v>
      </c>
      <c r="C128" s="61">
        <v>28235.31</v>
      </c>
      <c r="D128" s="61">
        <v>27774.799999999999</v>
      </c>
      <c r="E128" s="61">
        <v>28208.76</v>
      </c>
      <c r="F128" s="63">
        <f t="shared" si="2"/>
        <v>1.2620076676765707E-2</v>
      </c>
      <c r="G128" s="64">
        <f t="shared" si="3"/>
        <v>460.51000000000204</v>
      </c>
    </row>
    <row r="129" spans="1:7" ht="14.25" customHeight="1" x14ac:dyDescent="0.3">
      <c r="A129" s="60">
        <v>42192</v>
      </c>
      <c r="B129" s="61">
        <v>28220.11</v>
      </c>
      <c r="C129" s="61">
        <v>28335.23</v>
      </c>
      <c r="D129" s="61">
        <v>28084.36</v>
      </c>
      <c r="E129" s="61">
        <v>28171.69</v>
      </c>
      <c r="F129" s="63">
        <f t="shared" si="2"/>
        <v>-1.7157977059622338E-3</v>
      </c>
      <c r="G129" s="64">
        <f t="shared" si="3"/>
        <v>250.86999999999898</v>
      </c>
    </row>
    <row r="130" spans="1:7" ht="14.25" customHeight="1" x14ac:dyDescent="0.3">
      <c r="A130" s="60">
        <v>42193</v>
      </c>
      <c r="B130" s="61">
        <v>28031.45</v>
      </c>
      <c r="C130" s="61">
        <v>28031.45</v>
      </c>
      <c r="D130" s="61">
        <v>27635.72</v>
      </c>
      <c r="E130" s="61">
        <v>27687.72</v>
      </c>
      <c r="F130" s="63">
        <f t="shared" si="2"/>
        <v>-1.2262298240012541E-2</v>
      </c>
      <c r="G130" s="64">
        <f t="shared" si="3"/>
        <v>395.72999999999956</v>
      </c>
    </row>
    <row r="131" spans="1:7" ht="14.25" customHeight="1" x14ac:dyDescent="0.3">
      <c r="A131" s="60">
        <v>42194</v>
      </c>
      <c r="B131" s="61">
        <v>27681.49</v>
      </c>
      <c r="C131" s="61">
        <v>27798.13</v>
      </c>
      <c r="D131" s="61">
        <v>27540.6</v>
      </c>
      <c r="E131" s="61">
        <v>27573.66</v>
      </c>
      <c r="F131" s="63">
        <f t="shared" ref="F131:F194" si="4">(E131-B131)/B131</f>
        <v>-3.8953827991196188E-3</v>
      </c>
      <c r="G131" s="64">
        <f t="shared" ref="G131:G194" si="5">C131-D131</f>
        <v>257.53000000000247</v>
      </c>
    </row>
    <row r="132" spans="1:7" ht="14.25" customHeight="1" x14ac:dyDescent="0.3">
      <c r="A132" s="60">
        <v>42195</v>
      </c>
      <c r="B132" s="61">
        <v>27705.360000000001</v>
      </c>
      <c r="C132" s="61">
        <v>27729.46</v>
      </c>
      <c r="D132" s="61">
        <v>27530.9</v>
      </c>
      <c r="E132" s="61">
        <v>27661.4</v>
      </c>
      <c r="F132" s="63">
        <f t="shared" si="4"/>
        <v>-1.5866965814556868E-3</v>
      </c>
      <c r="G132" s="64">
        <f t="shared" si="5"/>
        <v>198.55999999999767</v>
      </c>
    </row>
    <row r="133" spans="1:7" ht="14.25" customHeight="1" x14ac:dyDescent="0.3">
      <c r="A133" s="60">
        <v>42198</v>
      </c>
      <c r="B133" s="61">
        <v>27739.32</v>
      </c>
      <c r="C133" s="61">
        <v>28005.17</v>
      </c>
      <c r="D133" s="61">
        <v>27635.06</v>
      </c>
      <c r="E133" s="61">
        <v>27961.19</v>
      </c>
      <c r="F133" s="63">
        <f t="shared" si="4"/>
        <v>7.9983936159934346E-3</v>
      </c>
      <c r="G133" s="64">
        <f t="shared" si="5"/>
        <v>370.10999999999694</v>
      </c>
    </row>
    <row r="134" spans="1:7" ht="14.25" customHeight="1" x14ac:dyDescent="0.3">
      <c r="A134" s="60">
        <v>42199</v>
      </c>
      <c r="B134" s="61">
        <v>27986.92</v>
      </c>
      <c r="C134" s="61">
        <v>28018.59</v>
      </c>
      <c r="D134" s="61">
        <v>27853.96</v>
      </c>
      <c r="E134" s="61">
        <v>27932.9</v>
      </c>
      <c r="F134" s="63">
        <f t="shared" si="4"/>
        <v>-1.930187387536635E-3</v>
      </c>
      <c r="G134" s="64">
        <f t="shared" si="5"/>
        <v>164.63000000000102</v>
      </c>
    </row>
    <row r="135" spans="1:7" ht="14.25" customHeight="1" x14ac:dyDescent="0.3">
      <c r="A135" s="60">
        <v>42200</v>
      </c>
      <c r="B135" s="61">
        <v>28022.14</v>
      </c>
      <c r="C135" s="61">
        <v>28218.37</v>
      </c>
      <c r="D135" s="61">
        <v>27986.48</v>
      </c>
      <c r="E135" s="61">
        <v>28198.29</v>
      </c>
      <c r="F135" s="63">
        <f t="shared" si="4"/>
        <v>6.2861009187735644E-3</v>
      </c>
      <c r="G135" s="64">
        <f t="shared" si="5"/>
        <v>231.88999999999942</v>
      </c>
    </row>
    <row r="136" spans="1:7" ht="14.25" customHeight="1" x14ac:dyDescent="0.3">
      <c r="A136" s="60">
        <v>42201</v>
      </c>
      <c r="B136" s="61">
        <v>28259.7</v>
      </c>
      <c r="C136" s="61">
        <v>28478.43</v>
      </c>
      <c r="D136" s="61">
        <v>28245.81</v>
      </c>
      <c r="E136" s="61">
        <v>28446.12</v>
      </c>
      <c r="F136" s="63">
        <f t="shared" si="4"/>
        <v>6.5966730007748931E-3</v>
      </c>
      <c r="G136" s="64">
        <f t="shared" si="5"/>
        <v>232.61999999999898</v>
      </c>
    </row>
    <row r="137" spans="1:7" ht="14.25" customHeight="1" x14ac:dyDescent="0.3">
      <c r="A137" s="60">
        <v>42202</v>
      </c>
      <c r="B137" s="61">
        <v>28480.92</v>
      </c>
      <c r="C137" s="61">
        <v>28576.32</v>
      </c>
      <c r="D137" s="61">
        <v>28417.46</v>
      </c>
      <c r="E137" s="61">
        <v>28463.31</v>
      </c>
      <c r="F137" s="63">
        <f t="shared" si="4"/>
        <v>-6.1830867823079263E-4</v>
      </c>
      <c r="G137" s="64">
        <f t="shared" si="5"/>
        <v>158.86000000000058</v>
      </c>
    </row>
    <row r="138" spans="1:7" ht="14.25" customHeight="1" x14ac:dyDescent="0.3">
      <c r="A138" s="60">
        <v>42205</v>
      </c>
      <c r="B138" s="61">
        <v>28544.28</v>
      </c>
      <c r="C138" s="61">
        <v>28549.13</v>
      </c>
      <c r="D138" s="61">
        <v>28319.83</v>
      </c>
      <c r="E138" s="61">
        <v>28420.12</v>
      </c>
      <c r="F138" s="63">
        <f t="shared" si="4"/>
        <v>-4.3497331164072048E-3</v>
      </c>
      <c r="G138" s="64">
        <f t="shared" si="5"/>
        <v>229.29999999999927</v>
      </c>
    </row>
    <row r="139" spans="1:7" ht="14.25" customHeight="1" x14ac:dyDescent="0.3">
      <c r="A139" s="60">
        <v>42206</v>
      </c>
      <c r="B139" s="61">
        <v>28381.82</v>
      </c>
      <c r="C139" s="61">
        <v>28518.06</v>
      </c>
      <c r="D139" s="61">
        <v>28138.3</v>
      </c>
      <c r="E139" s="61">
        <v>28182.14</v>
      </c>
      <c r="F139" s="63">
        <f t="shared" si="4"/>
        <v>-7.0354896197636473E-3</v>
      </c>
      <c r="G139" s="64">
        <f t="shared" si="5"/>
        <v>379.76000000000204</v>
      </c>
    </row>
    <row r="140" spans="1:7" ht="14.25" customHeight="1" x14ac:dyDescent="0.3">
      <c r="A140" s="60">
        <v>42207</v>
      </c>
      <c r="B140" s="61">
        <v>28159.42</v>
      </c>
      <c r="C140" s="61">
        <v>28546.42</v>
      </c>
      <c r="D140" s="61">
        <v>28070.91</v>
      </c>
      <c r="E140" s="61">
        <v>28504.93</v>
      </c>
      <c r="F140" s="63">
        <f t="shared" si="4"/>
        <v>1.2269783965720957E-2</v>
      </c>
      <c r="G140" s="64">
        <f t="shared" si="5"/>
        <v>475.5099999999984</v>
      </c>
    </row>
    <row r="141" spans="1:7" ht="14.25" customHeight="1" x14ac:dyDescent="0.3">
      <c r="A141" s="60">
        <v>42208</v>
      </c>
      <c r="B141" s="61">
        <v>28540.97</v>
      </c>
      <c r="C141" s="61">
        <v>28578.33</v>
      </c>
      <c r="D141" s="61">
        <v>28315.37</v>
      </c>
      <c r="E141" s="61">
        <v>28370.84</v>
      </c>
      <c r="F141" s="63">
        <f t="shared" si="4"/>
        <v>-5.9609046223727162E-3</v>
      </c>
      <c r="G141" s="64">
        <f t="shared" si="5"/>
        <v>262.96000000000276</v>
      </c>
    </row>
    <row r="142" spans="1:7" ht="14.25" customHeight="1" x14ac:dyDescent="0.3">
      <c r="A142" s="60">
        <v>42209</v>
      </c>
      <c r="B142" s="61">
        <v>28390.5</v>
      </c>
      <c r="C142" s="61">
        <v>28402.639999999999</v>
      </c>
      <c r="D142" s="61">
        <v>28083.759999999998</v>
      </c>
      <c r="E142" s="61">
        <v>28112.31</v>
      </c>
      <c r="F142" s="63">
        <f t="shared" si="4"/>
        <v>-9.7987002694562859E-3</v>
      </c>
      <c r="G142" s="64">
        <f t="shared" si="5"/>
        <v>318.88000000000102</v>
      </c>
    </row>
    <row r="143" spans="1:7" ht="14.25" customHeight="1" x14ac:dyDescent="0.3">
      <c r="A143" s="60">
        <v>42212</v>
      </c>
      <c r="B143" s="61">
        <v>28117.65</v>
      </c>
      <c r="C143" s="61">
        <v>28117.65</v>
      </c>
      <c r="D143" s="61">
        <v>27529.57</v>
      </c>
      <c r="E143" s="61">
        <v>27561.38</v>
      </c>
      <c r="F143" s="63">
        <f t="shared" si="4"/>
        <v>-1.9783659018445723E-2</v>
      </c>
      <c r="G143" s="64">
        <f t="shared" si="5"/>
        <v>588.08000000000175</v>
      </c>
    </row>
    <row r="144" spans="1:7" ht="14.25" customHeight="1" x14ac:dyDescent="0.3">
      <c r="A144" s="60">
        <v>42213</v>
      </c>
      <c r="B144" s="61">
        <v>27630.21</v>
      </c>
      <c r="C144" s="61">
        <v>27676.65</v>
      </c>
      <c r="D144" s="61">
        <v>27416.39</v>
      </c>
      <c r="E144" s="61">
        <v>27459.23</v>
      </c>
      <c r="F144" s="63">
        <f t="shared" si="4"/>
        <v>-6.1881541978870075E-3</v>
      </c>
      <c r="G144" s="64">
        <f t="shared" si="5"/>
        <v>260.26000000000204</v>
      </c>
    </row>
    <row r="145" spans="1:7" ht="14.25" customHeight="1" x14ac:dyDescent="0.3">
      <c r="A145" s="60">
        <v>42214</v>
      </c>
      <c r="B145" s="61">
        <v>27540.46</v>
      </c>
      <c r="C145" s="61">
        <v>27609.29</v>
      </c>
      <c r="D145" s="61">
        <v>27470.09</v>
      </c>
      <c r="E145" s="61">
        <v>27563.43</v>
      </c>
      <c r="F145" s="63">
        <f t="shared" si="4"/>
        <v>8.3404561870067397E-4</v>
      </c>
      <c r="G145" s="64">
        <f t="shared" si="5"/>
        <v>139.20000000000073</v>
      </c>
    </row>
    <row r="146" spans="1:7" ht="14.25" customHeight="1" x14ac:dyDescent="0.3">
      <c r="A146" s="60">
        <v>42215</v>
      </c>
      <c r="B146" s="61">
        <v>27685.82</v>
      </c>
      <c r="C146" s="61">
        <v>27854.46</v>
      </c>
      <c r="D146" s="61">
        <v>27649.97</v>
      </c>
      <c r="E146" s="61">
        <v>27705.35</v>
      </c>
      <c r="F146" s="63">
        <f t="shared" si="4"/>
        <v>7.0541526312021229E-4</v>
      </c>
      <c r="G146" s="64">
        <f t="shared" si="5"/>
        <v>204.48999999999796</v>
      </c>
    </row>
    <row r="147" spans="1:7" ht="14.25" customHeight="1" x14ac:dyDescent="0.3">
      <c r="A147" s="60">
        <v>42216</v>
      </c>
      <c r="B147" s="61">
        <v>27814.51</v>
      </c>
      <c r="C147" s="61">
        <v>28161.17</v>
      </c>
      <c r="D147" s="61">
        <v>27814.51</v>
      </c>
      <c r="E147" s="61">
        <v>28114.560000000001</v>
      </c>
      <c r="F147" s="63">
        <f t="shared" si="4"/>
        <v>1.0787534995223821E-2</v>
      </c>
      <c r="G147" s="64">
        <f t="shared" si="5"/>
        <v>346.65999999999985</v>
      </c>
    </row>
    <row r="148" spans="1:7" ht="14.25" customHeight="1" x14ac:dyDescent="0.3">
      <c r="A148" s="60">
        <v>42219</v>
      </c>
      <c r="B148" s="61">
        <v>28089.09</v>
      </c>
      <c r="C148" s="61">
        <v>28263.35</v>
      </c>
      <c r="D148" s="61">
        <v>28071.37</v>
      </c>
      <c r="E148" s="61">
        <v>28187.06</v>
      </c>
      <c r="F148" s="63">
        <f t="shared" si="4"/>
        <v>3.4878310404502662E-3</v>
      </c>
      <c r="G148" s="64">
        <f t="shared" si="5"/>
        <v>191.97999999999956</v>
      </c>
    </row>
    <row r="149" spans="1:7" ht="14.25" customHeight="1" x14ac:dyDescent="0.3">
      <c r="A149" s="60">
        <v>42220</v>
      </c>
      <c r="B149" s="61">
        <v>28225.040000000001</v>
      </c>
      <c r="C149" s="61">
        <v>28264.720000000001</v>
      </c>
      <c r="D149" s="61">
        <v>27866.12</v>
      </c>
      <c r="E149" s="61">
        <v>28071.93</v>
      </c>
      <c r="F149" s="63">
        <f t="shared" si="4"/>
        <v>-5.4246158729978977E-3</v>
      </c>
      <c r="G149" s="64">
        <f t="shared" si="5"/>
        <v>398.60000000000218</v>
      </c>
    </row>
    <row r="150" spans="1:7" ht="14.25" customHeight="1" x14ac:dyDescent="0.3">
      <c r="A150" s="60">
        <v>42221</v>
      </c>
      <c r="B150" s="61">
        <v>28138.04</v>
      </c>
      <c r="C150" s="61">
        <v>28315.71</v>
      </c>
      <c r="D150" s="61">
        <v>28135.68</v>
      </c>
      <c r="E150" s="61">
        <v>28223.08</v>
      </c>
      <c r="F150" s="63">
        <f t="shared" si="4"/>
        <v>3.0222431981758811E-3</v>
      </c>
      <c r="G150" s="64">
        <f t="shared" si="5"/>
        <v>180.02999999999884</v>
      </c>
    </row>
    <row r="151" spans="1:7" ht="14.25" customHeight="1" x14ac:dyDescent="0.3">
      <c r="A151" s="60">
        <v>42222</v>
      </c>
      <c r="B151" s="61">
        <v>28291.88</v>
      </c>
      <c r="C151" s="61">
        <v>28359.96</v>
      </c>
      <c r="D151" s="61">
        <v>28163.69</v>
      </c>
      <c r="E151" s="61">
        <v>28298.13</v>
      </c>
      <c r="F151" s="63">
        <f t="shared" si="4"/>
        <v>2.2091144172815662E-4</v>
      </c>
      <c r="G151" s="64">
        <f t="shared" si="5"/>
        <v>196.27000000000044</v>
      </c>
    </row>
    <row r="152" spans="1:7" ht="14.25" customHeight="1" x14ac:dyDescent="0.3">
      <c r="A152" s="60">
        <v>42223</v>
      </c>
      <c r="B152" s="61">
        <v>28327.11</v>
      </c>
      <c r="C152" s="61">
        <v>28335.67</v>
      </c>
      <c r="D152" s="61">
        <v>28193.93</v>
      </c>
      <c r="E152" s="61">
        <v>28236.39</v>
      </c>
      <c r="F152" s="63">
        <f t="shared" si="4"/>
        <v>-3.2025857914909487E-3</v>
      </c>
      <c r="G152" s="64">
        <f t="shared" si="5"/>
        <v>141.73999999999796</v>
      </c>
    </row>
    <row r="153" spans="1:7" ht="14.25" customHeight="1" x14ac:dyDescent="0.3">
      <c r="A153" s="60">
        <v>42226</v>
      </c>
      <c r="B153" s="61">
        <v>28250.78</v>
      </c>
      <c r="C153" s="61">
        <v>28417.59</v>
      </c>
      <c r="D153" s="61">
        <v>28017.85</v>
      </c>
      <c r="E153" s="61">
        <v>28101.72</v>
      </c>
      <c r="F153" s="63">
        <f t="shared" si="4"/>
        <v>-5.2763144946793563E-3</v>
      </c>
      <c r="G153" s="64">
        <f t="shared" si="5"/>
        <v>399.7400000000016</v>
      </c>
    </row>
    <row r="154" spans="1:7" ht="14.25" customHeight="1" x14ac:dyDescent="0.3">
      <c r="A154" s="60">
        <v>42227</v>
      </c>
      <c r="B154" s="61">
        <v>28193.26</v>
      </c>
      <c r="C154" s="61">
        <v>28205.119999999999</v>
      </c>
      <c r="D154" s="61">
        <v>27825.83</v>
      </c>
      <c r="E154" s="61">
        <v>27866.09</v>
      </c>
      <c r="F154" s="63">
        <f t="shared" si="4"/>
        <v>-1.160454661858892E-2</v>
      </c>
      <c r="G154" s="64">
        <f t="shared" si="5"/>
        <v>379.28999999999724</v>
      </c>
    </row>
    <row r="155" spans="1:7" ht="14.25" customHeight="1" x14ac:dyDescent="0.3">
      <c r="A155" s="60">
        <v>42228</v>
      </c>
      <c r="B155" s="61">
        <v>27880.76</v>
      </c>
      <c r="C155" s="61">
        <v>27883.33</v>
      </c>
      <c r="D155" s="61">
        <v>27479.43</v>
      </c>
      <c r="E155" s="61">
        <v>27512.26</v>
      </c>
      <c r="F155" s="63">
        <f t="shared" si="4"/>
        <v>-1.3216999823534224E-2</v>
      </c>
      <c r="G155" s="64">
        <f t="shared" si="5"/>
        <v>403.90000000000146</v>
      </c>
    </row>
    <row r="156" spans="1:7" ht="14.25" customHeight="1" x14ac:dyDescent="0.3">
      <c r="A156" s="60">
        <v>42229</v>
      </c>
      <c r="B156" s="61">
        <v>27635.25</v>
      </c>
      <c r="C156" s="61">
        <v>27791.1</v>
      </c>
      <c r="D156" s="61">
        <v>27496.29</v>
      </c>
      <c r="E156" s="61">
        <v>27549.53</v>
      </c>
      <c r="F156" s="63">
        <f t="shared" si="4"/>
        <v>-3.1018355180431213E-3</v>
      </c>
      <c r="G156" s="64">
        <f t="shared" si="5"/>
        <v>294.80999999999767</v>
      </c>
    </row>
    <row r="157" spans="1:7" ht="14.25" customHeight="1" x14ac:dyDescent="0.3">
      <c r="A157" s="60">
        <v>42230</v>
      </c>
      <c r="B157" s="61">
        <v>27668.06</v>
      </c>
      <c r="C157" s="61">
        <v>28100.639999999999</v>
      </c>
      <c r="D157" s="61">
        <v>27643.200000000001</v>
      </c>
      <c r="E157" s="61">
        <v>28067.31</v>
      </c>
      <c r="F157" s="63">
        <f t="shared" si="4"/>
        <v>1.4429996176096192E-2</v>
      </c>
      <c r="G157" s="64">
        <f t="shared" si="5"/>
        <v>457.43999999999869</v>
      </c>
    </row>
    <row r="158" spans="1:7" ht="14.25" customHeight="1" x14ac:dyDescent="0.3">
      <c r="A158" s="60">
        <v>42233</v>
      </c>
      <c r="B158" s="61">
        <v>28093.54</v>
      </c>
      <c r="C158" s="61">
        <v>28095.97</v>
      </c>
      <c r="D158" s="61">
        <v>27739.13</v>
      </c>
      <c r="E158" s="61">
        <v>27878.27</v>
      </c>
      <c r="F158" s="63">
        <f t="shared" si="4"/>
        <v>-7.6626156760593511E-3</v>
      </c>
      <c r="G158" s="64">
        <f t="shared" si="5"/>
        <v>356.84000000000015</v>
      </c>
    </row>
    <row r="159" spans="1:7" ht="14.25" customHeight="1" x14ac:dyDescent="0.3">
      <c r="A159" s="60">
        <v>42234</v>
      </c>
      <c r="B159" s="61">
        <v>27949.13</v>
      </c>
      <c r="C159" s="61">
        <v>28040.73</v>
      </c>
      <c r="D159" s="61">
        <v>27747.4</v>
      </c>
      <c r="E159" s="61">
        <v>27831.54</v>
      </c>
      <c r="F159" s="63">
        <f t="shared" si="4"/>
        <v>-4.2072865953251548E-3</v>
      </c>
      <c r="G159" s="64">
        <f t="shared" si="5"/>
        <v>293.32999999999811</v>
      </c>
    </row>
    <row r="160" spans="1:7" ht="14.25" customHeight="1" x14ac:dyDescent="0.3">
      <c r="A160" s="60">
        <v>42235</v>
      </c>
      <c r="B160" s="61">
        <v>27851.81</v>
      </c>
      <c r="C160" s="61">
        <v>28021.39</v>
      </c>
      <c r="D160" s="61">
        <v>27721.25</v>
      </c>
      <c r="E160" s="61">
        <v>27931.64</v>
      </c>
      <c r="F160" s="63">
        <f t="shared" si="4"/>
        <v>2.8662410091120868E-3</v>
      </c>
      <c r="G160" s="64">
        <f t="shared" si="5"/>
        <v>300.13999999999942</v>
      </c>
    </row>
    <row r="161" spans="1:7" ht="14.25" customHeight="1" x14ac:dyDescent="0.3">
      <c r="A161" s="60">
        <v>42236</v>
      </c>
      <c r="B161" s="61">
        <v>27959.19</v>
      </c>
      <c r="C161" s="61">
        <v>27964.6</v>
      </c>
      <c r="D161" s="61">
        <v>27564.16</v>
      </c>
      <c r="E161" s="61">
        <v>27607.82</v>
      </c>
      <c r="F161" s="63">
        <f t="shared" si="4"/>
        <v>-1.2567245331499196E-2</v>
      </c>
      <c r="G161" s="64">
        <f t="shared" si="5"/>
        <v>400.43999999999869</v>
      </c>
    </row>
    <row r="162" spans="1:7" ht="14.25" customHeight="1" x14ac:dyDescent="0.3">
      <c r="A162" s="60">
        <v>42237</v>
      </c>
      <c r="B162" s="61">
        <v>27440.1</v>
      </c>
      <c r="C162" s="61">
        <v>27442.82</v>
      </c>
      <c r="D162" s="61">
        <v>27131.439999999999</v>
      </c>
      <c r="E162" s="61">
        <v>27366.07</v>
      </c>
      <c r="F162" s="63">
        <f t="shared" si="4"/>
        <v>-2.6978764654647337E-3</v>
      </c>
      <c r="G162" s="64">
        <f t="shared" si="5"/>
        <v>311.38000000000102</v>
      </c>
    </row>
    <row r="163" spans="1:7" ht="14.25" customHeight="1" x14ac:dyDescent="0.3">
      <c r="A163" s="60">
        <v>42240</v>
      </c>
      <c r="B163" s="61">
        <v>26730.400000000001</v>
      </c>
      <c r="C163" s="61">
        <v>26730.400000000001</v>
      </c>
      <c r="D163" s="61">
        <v>25624.720000000001</v>
      </c>
      <c r="E163" s="61">
        <v>25741.56</v>
      </c>
      <c r="F163" s="63">
        <f t="shared" si="4"/>
        <v>-3.6993086523209533E-2</v>
      </c>
      <c r="G163" s="64">
        <f t="shared" si="5"/>
        <v>1105.6800000000003</v>
      </c>
    </row>
    <row r="164" spans="1:7" ht="14.25" customHeight="1" x14ac:dyDescent="0.3">
      <c r="A164" s="60">
        <v>42241</v>
      </c>
      <c r="B164" s="61">
        <v>25916.26</v>
      </c>
      <c r="C164" s="61">
        <v>26124.83</v>
      </c>
      <c r="D164" s="61">
        <v>25298.42</v>
      </c>
      <c r="E164" s="61">
        <v>26032.38</v>
      </c>
      <c r="F164" s="63">
        <f t="shared" si="4"/>
        <v>4.480584775735489E-3</v>
      </c>
      <c r="G164" s="64">
        <f t="shared" si="5"/>
        <v>826.41000000000349</v>
      </c>
    </row>
    <row r="165" spans="1:7" ht="14.25" customHeight="1" x14ac:dyDescent="0.3">
      <c r="A165" s="60">
        <v>42242</v>
      </c>
      <c r="B165" s="61">
        <v>26063.27</v>
      </c>
      <c r="C165" s="61">
        <v>26156.61</v>
      </c>
      <c r="D165" s="61">
        <v>25657.56</v>
      </c>
      <c r="E165" s="61">
        <v>25714.66</v>
      </c>
      <c r="F165" s="63">
        <f t="shared" si="4"/>
        <v>-1.3375528089913529E-2</v>
      </c>
      <c r="G165" s="64">
        <f t="shared" si="5"/>
        <v>499.04999999999927</v>
      </c>
    </row>
    <row r="166" spans="1:7" ht="14.25" customHeight="1" x14ac:dyDescent="0.3">
      <c r="A166" s="60">
        <v>42243</v>
      </c>
      <c r="B166" s="61">
        <v>26137.03</v>
      </c>
      <c r="C166" s="61">
        <v>26302.77</v>
      </c>
      <c r="D166" s="61">
        <v>25943.75</v>
      </c>
      <c r="E166" s="61">
        <v>26231.19</v>
      </c>
      <c r="F166" s="63">
        <f t="shared" si="4"/>
        <v>3.602551628857596E-3</v>
      </c>
      <c r="G166" s="64">
        <f t="shared" si="5"/>
        <v>359.02000000000044</v>
      </c>
    </row>
    <row r="167" spans="1:7" ht="14.25" customHeight="1" x14ac:dyDescent="0.3">
      <c r="A167" s="60">
        <v>42244</v>
      </c>
      <c r="B167" s="61">
        <v>26542.84</v>
      </c>
      <c r="C167" s="61">
        <v>26687.33</v>
      </c>
      <c r="D167" s="61">
        <v>26270.17</v>
      </c>
      <c r="E167" s="61">
        <v>26392.38</v>
      </c>
      <c r="F167" s="63">
        <f t="shared" si="4"/>
        <v>-5.6685720141476615E-3</v>
      </c>
      <c r="G167" s="64">
        <f t="shared" si="5"/>
        <v>417.16000000000349</v>
      </c>
    </row>
    <row r="168" spans="1:7" ht="14.25" customHeight="1" x14ac:dyDescent="0.3">
      <c r="A168" s="60">
        <v>42247</v>
      </c>
      <c r="B168" s="61">
        <v>26469.42</v>
      </c>
      <c r="C168" s="61">
        <v>26504.73</v>
      </c>
      <c r="D168" s="61">
        <v>26215.16</v>
      </c>
      <c r="E168" s="61">
        <v>26283.09</v>
      </c>
      <c r="F168" s="63">
        <f t="shared" si="4"/>
        <v>-7.0394440074621253E-3</v>
      </c>
      <c r="G168" s="64">
        <f t="shared" si="5"/>
        <v>289.56999999999971</v>
      </c>
    </row>
    <row r="169" spans="1:7" ht="14.25" customHeight="1" x14ac:dyDescent="0.3">
      <c r="A169" s="60">
        <v>42248</v>
      </c>
      <c r="B169" s="61">
        <v>26127.040000000001</v>
      </c>
      <c r="C169" s="61">
        <v>26141.07</v>
      </c>
      <c r="D169" s="61">
        <v>25579.88</v>
      </c>
      <c r="E169" s="61">
        <v>25696.44</v>
      </c>
      <c r="F169" s="63">
        <f t="shared" si="4"/>
        <v>-1.6481009712543102E-2</v>
      </c>
      <c r="G169" s="64">
        <f t="shared" si="5"/>
        <v>561.18999999999869</v>
      </c>
    </row>
    <row r="170" spans="1:7" ht="14.25" customHeight="1" x14ac:dyDescent="0.3">
      <c r="A170" s="60">
        <v>42249</v>
      </c>
      <c r="B170" s="61">
        <v>25891.95</v>
      </c>
      <c r="C170" s="61">
        <v>25939.37</v>
      </c>
      <c r="D170" s="61">
        <v>25395.09</v>
      </c>
      <c r="E170" s="61">
        <v>25453.56</v>
      </c>
      <c r="F170" s="63">
        <f t="shared" si="4"/>
        <v>-1.6931517324882808E-2</v>
      </c>
      <c r="G170" s="64">
        <f t="shared" si="5"/>
        <v>544.27999999999884</v>
      </c>
    </row>
    <row r="171" spans="1:7" ht="14.25" customHeight="1" x14ac:dyDescent="0.3">
      <c r="A171" s="60">
        <v>42250</v>
      </c>
      <c r="B171" s="61">
        <v>25614.69</v>
      </c>
      <c r="C171" s="61">
        <v>25835.41</v>
      </c>
      <c r="D171" s="61">
        <v>25555.77</v>
      </c>
      <c r="E171" s="61">
        <v>25764.78</v>
      </c>
      <c r="F171" s="63">
        <f t="shared" si="4"/>
        <v>5.859528262883531E-3</v>
      </c>
      <c r="G171" s="64">
        <f t="shared" si="5"/>
        <v>279.63999999999942</v>
      </c>
    </row>
    <row r="172" spans="1:7" ht="14.25" customHeight="1" x14ac:dyDescent="0.3">
      <c r="A172" s="60">
        <v>42251</v>
      </c>
      <c r="B172" s="61">
        <v>25772.58</v>
      </c>
      <c r="C172" s="61">
        <v>25775.38</v>
      </c>
      <c r="D172" s="61">
        <v>25119.06</v>
      </c>
      <c r="E172" s="61">
        <v>25201.9</v>
      </c>
      <c r="F172" s="63">
        <f t="shared" si="4"/>
        <v>-2.2142913127052095E-2</v>
      </c>
      <c r="G172" s="64">
        <f t="shared" si="5"/>
        <v>656.31999999999971</v>
      </c>
    </row>
    <row r="173" spans="1:7" ht="14.25" customHeight="1" x14ac:dyDescent="0.3">
      <c r="A173" s="60">
        <v>42254</v>
      </c>
      <c r="B173" s="61">
        <v>25302.98</v>
      </c>
      <c r="C173" s="61">
        <v>25387.32</v>
      </c>
      <c r="D173" s="61">
        <v>24851.77</v>
      </c>
      <c r="E173" s="61">
        <v>24893.81</v>
      </c>
      <c r="F173" s="63">
        <f t="shared" si="4"/>
        <v>-1.6170822567144198E-2</v>
      </c>
      <c r="G173" s="64">
        <f t="shared" si="5"/>
        <v>535.54999999999927</v>
      </c>
    </row>
    <row r="174" spans="1:7" ht="14.25" customHeight="1" x14ac:dyDescent="0.3">
      <c r="A174" s="60">
        <v>42255</v>
      </c>
      <c r="B174" s="61">
        <v>24972.01</v>
      </c>
      <c r="C174" s="61">
        <v>25411</v>
      </c>
      <c r="D174" s="61">
        <v>24833.54</v>
      </c>
      <c r="E174" s="61">
        <v>25317.87</v>
      </c>
      <c r="F174" s="63">
        <f t="shared" si="4"/>
        <v>1.3849906355155256E-2</v>
      </c>
      <c r="G174" s="64">
        <f t="shared" si="5"/>
        <v>577.45999999999913</v>
      </c>
    </row>
    <row r="175" spans="1:7" ht="14.25" customHeight="1" x14ac:dyDescent="0.3">
      <c r="A175" s="60">
        <v>42256</v>
      </c>
      <c r="B175" s="61">
        <v>25682.87</v>
      </c>
      <c r="C175" s="61">
        <v>25820.560000000001</v>
      </c>
      <c r="D175" s="61">
        <v>25553.61</v>
      </c>
      <c r="E175" s="61">
        <v>25719.58</v>
      </c>
      <c r="F175" s="63">
        <f t="shared" si="4"/>
        <v>1.4293573887966091E-3</v>
      </c>
      <c r="G175" s="64">
        <f t="shared" si="5"/>
        <v>266.95000000000073</v>
      </c>
    </row>
    <row r="176" spans="1:7" ht="14.25" customHeight="1" x14ac:dyDescent="0.3">
      <c r="A176" s="60">
        <v>42257</v>
      </c>
      <c r="B176" s="61">
        <v>25522.959999999999</v>
      </c>
      <c r="C176" s="61">
        <v>25733.7</v>
      </c>
      <c r="D176" s="61">
        <v>25287.5</v>
      </c>
      <c r="E176" s="61">
        <v>25622.17</v>
      </c>
      <c r="F176" s="63">
        <f t="shared" si="4"/>
        <v>3.8870883314474154E-3</v>
      </c>
      <c r="G176" s="64">
        <f t="shared" si="5"/>
        <v>446.20000000000073</v>
      </c>
    </row>
    <row r="177" spans="1:7" ht="14.25" customHeight="1" x14ac:dyDescent="0.3">
      <c r="A177" s="60">
        <v>42258</v>
      </c>
      <c r="B177" s="61">
        <v>25793.77</v>
      </c>
      <c r="C177" s="61">
        <v>25875.96</v>
      </c>
      <c r="D177" s="61">
        <v>25530.41</v>
      </c>
      <c r="E177" s="61">
        <v>25610.21</v>
      </c>
      <c r="F177" s="63">
        <f t="shared" si="4"/>
        <v>-7.1164471110660172E-3</v>
      </c>
      <c r="G177" s="64">
        <f t="shared" si="5"/>
        <v>345.54999999999927</v>
      </c>
    </row>
    <row r="178" spans="1:7" ht="14.25" customHeight="1" x14ac:dyDescent="0.3">
      <c r="A178" s="60">
        <v>42261</v>
      </c>
      <c r="B178" s="61">
        <v>25706.87</v>
      </c>
      <c r="C178" s="61">
        <v>25891.73</v>
      </c>
      <c r="D178" s="61">
        <v>25531.07</v>
      </c>
      <c r="E178" s="61">
        <v>25856.7</v>
      </c>
      <c r="F178" s="63">
        <f t="shared" si="4"/>
        <v>5.8284030689073289E-3</v>
      </c>
      <c r="G178" s="64">
        <f t="shared" si="5"/>
        <v>360.65999999999985</v>
      </c>
    </row>
    <row r="179" spans="1:7" ht="14.25" customHeight="1" x14ac:dyDescent="0.3">
      <c r="A179" s="60">
        <v>42262</v>
      </c>
      <c r="B179" s="61">
        <v>25908.34</v>
      </c>
      <c r="C179" s="61">
        <v>25909.83</v>
      </c>
      <c r="D179" s="61">
        <v>25649.37</v>
      </c>
      <c r="E179" s="61">
        <v>25705.93</v>
      </c>
      <c r="F179" s="63">
        <f t="shared" si="4"/>
        <v>-7.8125422161358024E-3</v>
      </c>
      <c r="G179" s="64">
        <f t="shared" si="5"/>
        <v>260.46000000000276</v>
      </c>
    </row>
    <row r="180" spans="1:7" ht="14.25" customHeight="1" x14ac:dyDescent="0.3">
      <c r="A180" s="60">
        <v>42263</v>
      </c>
      <c r="B180" s="61">
        <v>25884.05</v>
      </c>
      <c r="C180" s="61">
        <v>26006.75</v>
      </c>
      <c r="D180" s="61">
        <v>25816.5</v>
      </c>
      <c r="E180" s="61">
        <v>25963.97</v>
      </c>
      <c r="F180" s="63">
        <f t="shared" si="4"/>
        <v>3.0876157324685239E-3</v>
      </c>
      <c r="G180" s="64">
        <f t="shared" si="5"/>
        <v>190.25</v>
      </c>
    </row>
    <row r="181" spans="1:7" ht="14.25" customHeight="1" x14ac:dyDescent="0.3">
      <c r="A181" s="60">
        <v>42265</v>
      </c>
      <c r="B181" s="61">
        <v>26130.36</v>
      </c>
      <c r="C181" s="61">
        <v>26471.82</v>
      </c>
      <c r="D181" s="61">
        <v>26130.36</v>
      </c>
      <c r="E181" s="61">
        <v>26218.91</v>
      </c>
      <c r="F181" s="63">
        <f t="shared" si="4"/>
        <v>3.3887784171362074E-3</v>
      </c>
      <c r="G181" s="64">
        <f t="shared" si="5"/>
        <v>341.45999999999913</v>
      </c>
    </row>
    <row r="182" spans="1:7" ht="14.25" customHeight="1" x14ac:dyDescent="0.3">
      <c r="A182" s="60">
        <v>42268</v>
      </c>
      <c r="B182" s="61">
        <v>26107.98</v>
      </c>
      <c r="C182" s="61">
        <v>26233.46</v>
      </c>
      <c r="D182" s="61">
        <v>25972.54</v>
      </c>
      <c r="E182" s="61">
        <v>26192.98</v>
      </c>
      <c r="F182" s="63">
        <f t="shared" si="4"/>
        <v>3.2557095570013459E-3</v>
      </c>
      <c r="G182" s="64">
        <f t="shared" si="5"/>
        <v>260.91999999999825</v>
      </c>
    </row>
    <row r="183" spans="1:7" ht="14.25" customHeight="1" x14ac:dyDescent="0.3">
      <c r="A183" s="60">
        <v>42269</v>
      </c>
      <c r="B183" s="61">
        <v>26274.37</v>
      </c>
      <c r="C183" s="61">
        <v>26339.1</v>
      </c>
      <c r="D183" s="61">
        <v>25571.34</v>
      </c>
      <c r="E183" s="61">
        <v>25651.84</v>
      </c>
      <c r="F183" s="63">
        <f t="shared" si="4"/>
        <v>-2.3693432040425663E-2</v>
      </c>
      <c r="G183" s="64">
        <f t="shared" si="5"/>
        <v>767.7599999999984</v>
      </c>
    </row>
    <row r="184" spans="1:7" ht="14.25" customHeight="1" x14ac:dyDescent="0.3">
      <c r="A184" s="60">
        <v>42270</v>
      </c>
      <c r="B184" s="61">
        <v>25526.53</v>
      </c>
      <c r="C184" s="61">
        <v>25934.02</v>
      </c>
      <c r="D184" s="61">
        <v>25386.48</v>
      </c>
      <c r="E184" s="61">
        <v>25822.99</v>
      </c>
      <c r="F184" s="63">
        <f t="shared" si="4"/>
        <v>1.1613799447085162E-2</v>
      </c>
      <c r="G184" s="64">
        <f t="shared" si="5"/>
        <v>547.54000000000087</v>
      </c>
    </row>
    <row r="185" spans="1:7" ht="14.25" customHeight="1" x14ac:dyDescent="0.3">
      <c r="A185" s="60">
        <v>42271</v>
      </c>
      <c r="B185" s="61">
        <v>25798.05</v>
      </c>
      <c r="C185" s="61">
        <v>25949.9</v>
      </c>
      <c r="D185" s="61">
        <v>25670.959999999999</v>
      </c>
      <c r="E185" s="61">
        <v>25863.5</v>
      </c>
      <c r="F185" s="63">
        <f t="shared" si="4"/>
        <v>2.5370134564434415E-3</v>
      </c>
      <c r="G185" s="64">
        <f t="shared" si="5"/>
        <v>278.94000000000233</v>
      </c>
    </row>
    <row r="186" spans="1:7" ht="14.25" customHeight="1" x14ac:dyDescent="0.3">
      <c r="A186" s="60">
        <v>42275</v>
      </c>
      <c r="B186" s="61">
        <v>25922.71</v>
      </c>
      <c r="C186" s="61">
        <v>25936.89</v>
      </c>
      <c r="D186" s="61">
        <v>25593.56</v>
      </c>
      <c r="E186" s="61">
        <v>25616.84</v>
      </c>
      <c r="F186" s="63">
        <f t="shared" si="4"/>
        <v>-1.1799306476830508E-2</v>
      </c>
      <c r="G186" s="64">
        <f t="shared" si="5"/>
        <v>343.32999999999811</v>
      </c>
    </row>
    <row r="187" spans="1:7" ht="14.25" customHeight="1" x14ac:dyDescent="0.3">
      <c r="A187" s="60">
        <v>42276</v>
      </c>
      <c r="B187" s="61">
        <v>25496.38</v>
      </c>
      <c r="C187" s="61">
        <v>26054.37</v>
      </c>
      <c r="D187" s="61">
        <v>25287.33</v>
      </c>
      <c r="E187" s="61">
        <v>25778.66</v>
      </c>
      <c r="F187" s="63">
        <f t="shared" si="4"/>
        <v>1.1071375622735417E-2</v>
      </c>
      <c r="G187" s="64">
        <f t="shared" si="5"/>
        <v>767.03999999999724</v>
      </c>
    </row>
    <row r="188" spans="1:7" ht="14.25" customHeight="1" x14ac:dyDescent="0.3">
      <c r="A188" s="60">
        <v>42277</v>
      </c>
      <c r="B188" s="61">
        <v>25986.52</v>
      </c>
      <c r="C188" s="61">
        <v>26179.7</v>
      </c>
      <c r="D188" s="61">
        <v>25918.21</v>
      </c>
      <c r="E188" s="61">
        <v>26154.83</v>
      </c>
      <c r="F188" s="63">
        <f t="shared" si="4"/>
        <v>6.4768195202744077E-3</v>
      </c>
      <c r="G188" s="64">
        <f t="shared" si="5"/>
        <v>261.4900000000016</v>
      </c>
    </row>
    <row r="189" spans="1:7" ht="14.25" customHeight="1" x14ac:dyDescent="0.3">
      <c r="A189" s="60">
        <v>42278</v>
      </c>
      <c r="B189" s="61">
        <v>26344.19</v>
      </c>
      <c r="C189" s="61">
        <v>26431.8</v>
      </c>
      <c r="D189" s="61">
        <v>26168.71</v>
      </c>
      <c r="E189" s="61">
        <v>26220.95</v>
      </c>
      <c r="F189" s="63">
        <f t="shared" si="4"/>
        <v>-4.6780713318571561E-3</v>
      </c>
      <c r="G189" s="64">
        <f t="shared" si="5"/>
        <v>263.09000000000015</v>
      </c>
    </row>
    <row r="190" spans="1:7" ht="14.25" customHeight="1" x14ac:dyDescent="0.3">
      <c r="A190" s="60">
        <v>42282</v>
      </c>
      <c r="B190" s="61">
        <v>26379.42</v>
      </c>
      <c r="C190" s="61">
        <v>26822.42</v>
      </c>
      <c r="D190" s="61">
        <v>26375.31</v>
      </c>
      <c r="E190" s="61">
        <v>26785.55</v>
      </c>
      <c r="F190" s="63">
        <f t="shared" si="4"/>
        <v>1.5395713779908771E-2</v>
      </c>
      <c r="G190" s="64">
        <f t="shared" si="5"/>
        <v>447.10999999999694</v>
      </c>
    </row>
    <row r="191" spans="1:7" ht="14.25" customHeight="1" x14ac:dyDescent="0.3">
      <c r="A191" s="60">
        <v>42283</v>
      </c>
      <c r="B191" s="61">
        <v>26976.66</v>
      </c>
      <c r="C191" s="61">
        <v>27010.27</v>
      </c>
      <c r="D191" s="61">
        <v>26751.25</v>
      </c>
      <c r="E191" s="61">
        <v>26932.880000000001</v>
      </c>
      <c r="F191" s="63">
        <f t="shared" si="4"/>
        <v>-1.6228843748632646E-3</v>
      </c>
      <c r="G191" s="64">
        <f t="shared" si="5"/>
        <v>259.02000000000044</v>
      </c>
    </row>
    <row r="192" spans="1:7" ht="14.25" customHeight="1" x14ac:dyDescent="0.3">
      <c r="A192" s="60">
        <v>42284</v>
      </c>
      <c r="B192" s="61">
        <v>26966.86</v>
      </c>
      <c r="C192" s="61">
        <v>27082.28</v>
      </c>
      <c r="D192" s="61">
        <v>26877.51</v>
      </c>
      <c r="E192" s="61">
        <v>27035.85</v>
      </c>
      <c r="F192" s="63">
        <f t="shared" si="4"/>
        <v>2.5583252925998044E-3</v>
      </c>
      <c r="G192" s="64">
        <f t="shared" si="5"/>
        <v>204.77000000000044</v>
      </c>
    </row>
    <row r="193" spans="1:7" ht="14.25" customHeight="1" x14ac:dyDescent="0.3">
      <c r="A193" s="60">
        <v>42285</v>
      </c>
      <c r="B193" s="61">
        <v>27116.86</v>
      </c>
      <c r="C193" s="61">
        <v>27120.11</v>
      </c>
      <c r="D193" s="61">
        <v>26762.36</v>
      </c>
      <c r="E193" s="61">
        <v>26845.81</v>
      </c>
      <c r="F193" s="63">
        <f t="shared" si="4"/>
        <v>-9.9956263372676362E-3</v>
      </c>
      <c r="G193" s="64">
        <f t="shared" si="5"/>
        <v>357.75</v>
      </c>
    </row>
    <row r="194" spans="1:7" ht="14.25" customHeight="1" x14ac:dyDescent="0.3">
      <c r="A194" s="60">
        <v>42286</v>
      </c>
      <c r="B194" s="61">
        <v>26974.92</v>
      </c>
      <c r="C194" s="61">
        <v>27200.44</v>
      </c>
      <c r="D194" s="61">
        <v>26910.59</v>
      </c>
      <c r="E194" s="61">
        <v>27079.51</v>
      </c>
      <c r="F194" s="63">
        <f t="shared" si="4"/>
        <v>3.8773052895059615E-3</v>
      </c>
      <c r="G194" s="64">
        <f t="shared" si="5"/>
        <v>289.84999999999854</v>
      </c>
    </row>
    <row r="195" spans="1:7" ht="14.25" customHeight="1" x14ac:dyDescent="0.3">
      <c r="A195" s="60">
        <v>42289</v>
      </c>
      <c r="B195" s="61">
        <v>27242.6</v>
      </c>
      <c r="C195" s="61">
        <v>27305.040000000001</v>
      </c>
      <c r="D195" s="61">
        <v>26855.75</v>
      </c>
      <c r="E195" s="61">
        <v>26904.11</v>
      </c>
      <c r="F195" s="63">
        <f t="shared" ref="F195:F258" si="6">(E195-B195)/B195</f>
        <v>-1.2425025511514979E-2</v>
      </c>
      <c r="G195" s="64">
        <f t="shared" ref="G195:G258" si="7">C195-D195</f>
        <v>449.29000000000087</v>
      </c>
    </row>
    <row r="196" spans="1:7" ht="14.25" customHeight="1" x14ac:dyDescent="0.3">
      <c r="A196" s="60">
        <v>42290</v>
      </c>
      <c r="B196" s="61">
        <v>26874.29</v>
      </c>
      <c r="C196" s="61">
        <v>26918.52</v>
      </c>
      <c r="D196" s="61">
        <v>26719.1</v>
      </c>
      <c r="E196" s="61">
        <v>26846.53</v>
      </c>
      <c r="F196" s="63">
        <f t="shared" si="6"/>
        <v>-1.0329575218546065E-3</v>
      </c>
      <c r="G196" s="64">
        <f t="shared" si="7"/>
        <v>199.42000000000189</v>
      </c>
    </row>
    <row r="197" spans="1:7" ht="14.25" customHeight="1" x14ac:dyDescent="0.3">
      <c r="A197" s="60">
        <v>42291</v>
      </c>
      <c r="B197" s="61">
        <v>26760.32</v>
      </c>
      <c r="C197" s="61">
        <v>26869.08</v>
      </c>
      <c r="D197" s="61">
        <v>26713.279999999999</v>
      </c>
      <c r="E197" s="61">
        <v>26779.66</v>
      </c>
      <c r="F197" s="63">
        <f t="shared" si="6"/>
        <v>7.2271183603186159E-4</v>
      </c>
      <c r="G197" s="64">
        <f t="shared" si="7"/>
        <v>155.80000000000291</v>
      </c>
    </row>
    <row r="198" spans="1:7" ht="14.25" customHeight="1" x14ac:dyDescent="0.3">
      <c r="A198" s="60">
        <v>42292</v>
      </c>
      <c r="B198" s="61">
        <v>26842.19</v>
      </c>
      <c r="C198" s="61">
        <v>27037.95</v>
      </c>
      <c r="D198" s="61">
        <v>26836.77</v>
      </c>
      <c r="E198" s="61">
        <v>27010.14</v>
      </c>
      <c r="F198" s="63">
        <f t="shared" si="6"/>
        <v>6.2569410320097111E-3</v>
      </c>
      <c r="G198" s="64">
        <f t="shared" si="7"/>
        <v>201.18000000000029</v>
      </c>
    </row>
    <row r="199" spans="1:7" ht="14.25" customHeight="1" x14ac:dyDescent="0.3">
      <c r="A199" s="60">
        <v>42293</v>
      </c>
      <c r="B199" s="61">
        <v>27062.799999999999</v>
      </c>
      <c r="C199" s="61">
        <v>27239.22</v>
      </c>
      <c r="D199" s="61">
        <v>26917.119999999999</v>
      </c>
      <c r="E199" s="61">
        <v>27214.6</v>
      </c>
      <c r="F199" s="63">
        <f t="shared" si="6"/>
        <v>5.6091756950500046E-3</v>
      </c>
      <c r="G199" s="64">
        <f t="shared" si="7"/>
        <v>322.10000000000218</v>
      </c>
    </row>
    <row r="200" spans="1:7" ht="14.25" customHeight="1" x14ac:dyDescent="0.3">
      <c r="A200" s="60">
        <v>42296</v>
      </c>
      <c r="B200" s="61">
        <v>27305.62</v>
      </c>
      <c r="C200" s="61">
        <v>27387.91</v>
      </c>
      <c r="D200" s="61">
        <v>27246.79</v>
      </c>
      <c r="E200" s="61">
        <v>27364.92</v>
      </c>
      <c r="F200" s="63">
        <f t="shared" si="6"/>
        <v>2.1717141013461432E-3</v>
      </c>
      <c r="G200" s="64">
        <f t="shared" si="7"/>
        <v>141.11999999999898</v>
      </c>
    </row>
    <row r="201" spans="1:7" ht="14.25" customHeight="1" x14ac:dyDescent="0.3">
      <c r="A201" s="60">
        <v>42297</v>
      </c>
      <c r="B201" s="61">
        <v>27402.9</v>
      </c>
      <c r="C201" s="61">
        <v>27432.07</v>
      </c>
      <c r="D201" s="61">
        <v>27216.400000000001</v>
      </c>
      <c r="E201" s="61">
        <v>27306.83</v>
      </c>
      <c r="F201" s="63">
        <f t="shared" si="6"/>
        <v>-3.5058333242102007E-3</v>
      </c>
      <c r="G201" s="64">
        <f t="shared" si="7"/>
        <v>215.66999999999825</v>
      </c>
    </row>
    <row r="202" spans="1:7" ht="14.25" customHeight="1" x14ac:dyDescent="0.3">
      <c r="A202" s="60">
        <v>42298</v>
      </c>
      <c r="B202" s="61">
        <v>27312.35</v>
      </c>
      <c r="C202" s="61">
        <v>27445.24</v>
      </c>
      <c r="D202" s="61">
        <v>27190.55</v>
      </c>
      <c r="E202" s="61">
        <v>27287.66</v>
      </c>
      <c r="F202" s="63">
        <f t="shared" si="6"/>
        <v>-9.0398665805024804E-4</v>
      </c>
      <c r="G202" s="64">
        <f t="shared" si="7"/>
        <v>254.69000000000233</v>
      </c>
    </row>
    <row r="203" spans="1:7" ht="14.25" customHeight="1" x14ac:dyDescent="0.3">
      <c r="A203" s="60">
        <v>42300</v>
      </c>
      <c r="B203" s="61">
        <v>27466.639999999999</v>
      </c>
      <c r="C203" s="61">
        <v>27555.06</v>
      </c>
      <c r="D203" s="61">
        <v>27421.71</v>
      </c>
      <c r="E203" s="61">
        <v>27470.81</v>
      </c>
      <c r="F203" s="63">
        <f t="shared" si="6"/>
        <v>1.5182053574816184E-4</v>
      </c>
      <c r="G203" s="64">
        <f t="shared" si="7"/>
        <v>133.35000000000218</v>
      </c>
    </row>
    <row r="204" spans="1:7" ht="14.25" customHeight="1" x14ac:dyDescent="0.3">
      <c r="A204" s="60">
        <v>42303</v>
      </c>
      <c r="B204" s="61">
        <v>27575.040000000001</v>
      </c>
      <c r="C204" s="61">
        <v>27618.14</v>
      </c>
      <c r="D204" s="61">
        <v>27318.2</v>
      </c>
      <c r="E204" s="61">
        <v>27361.96</v>
      </c>
      <c r="F204" s="63">
        <f t="shared" si="6"/>
        <v>-7.7272780021353273E-3</v>
      </c>
      <c r="G204" s="64">
        <f t="shared" si="7"/>
        <v>299.93999999999869</v>
      </c>
    </row>
    <row r="205" spans="1:7" ht="14.25" customHeight="1" x14ac:dyDescent="0.3">
      <c r="A205" s="60">
        <v>42304</v>
      </c>
      <c r="B205" s="61">
        <v>27291.06</v>
      </c>
      <c r="C205" s="61">
        <v>27296.3</v>
      </c>
      <c r="D205" s="61">
        <v>27209.52</v>
      </c>
      <c r="E205" s="61">
        <v>27253.439999999999</v>
      </c>
      <c r="F205" s="63">
        <f t="shared" si="6"/>
        <v>-1.378473390187212E-3</v>
      </c>
      <c r="G205" s="64">
        <f t="shared" si="7"/>
        <v>86.779999999998836</v>
      </c>
    </row>
    <row r="206" spans="1:7" ht="14.25" customHeight="1" x14ac:dyDescent="0.3">
      <c r="A206" s="60">
        <v>42305</v>
      </c>
      <c r="B206" s="61">
        <v>27131.71</v>
      </c>
      <c r="C206" s="61">
        <v>27163.98</v>
      </c>
      <c r="D206" s="61">
        <v>26919.96</v>
      </c>
      <c r="E206" s="61">
        <v>27039.759999999998</v>
      </c>
      <c r="F206" s="63">
        <f t="shared" si="6"/>
        <v>-3.3890233973457896E-3</v>
      </c>
      <c r="G206" s="64">
        <f t="shared" si="7"/>
        <v>244.02000000000044</v>
      </c>
    </row>
    <row r="207" spans="1:7" ht="14.25" customHeight="1" x14ac:dyDescent="0.3">
      <c r="A207" s="60">
        <v>42306</v>
      </c>
      <c r="B207" s="61">
        <v>27083.7</v>
      </c>
      <c r="C207" s="61">
        <v>27099.11</v>
      </c>
      <c r="D207" s="61">
        <v>26794.1</v>
      </c>
      <c r="E207" s="61">
        <v>26838.14</v>
      </c>
      <c r="F207" s="63">
        <f t="shared" si="6"/>
        <v>-9.0667080199530094E-3</v>
      </c>
      <c r="G207" s="64">
        <f t="shared" si="7"/>
        <v>305.01000000000204</v>
      </c>
    </row>
    <row r="208" spans="1:7" ht="14.25" customHeight="1" x14ac:dyDescent="0.3">
      <c r="A208" s="60">
        <v>42307</v>
      </c>
      <c r="B208" s="61">
        <v>26878.48</v>
      </c>
      <c r="C208" s="61">
        <v>26942.29</v>
      </c>
      <c r="D208" s="61">
        <v>26585.200000000001</v>
      </c>
      <c r="E208" s="61">
        <v>26656.83</v>
      </c>
      <c r="F208" s="63">
        <f t="shared" si="6"/>
        <v>-8.246374050913512E-3</v>
      </c>
      <c r="G208" s="64">
        <f t="shared" si="7"/>
        <v>357.09000000000015</v>
      </c>
    </row>
    <row r="209" spans="1:7" ht="14.25" customHeight="1" x14ac:dyDescent="0.3">
      <c r="A209" s="60">
        <v>42310</v>
      </c>
      <c r="B209" s="61">
        <v>26641.69</v>
      </c>
      <c r="C209" s="61">
        <v>26824.3</v>
      </c>
      <c r="D209" s="61">
        <v>26378.26</v>
      </c>
      <c r="E209" s="61">
        <v>26559.15</v>
      </c>
      <c r="F209" s="63">
        <f t="shared" si="6"/>
        <v>-3.0981518064355992E-3</v>
      </c>
      <c r="G209" s="64">
        <f t="shared" si="7"/>
        <v>446.04000000000087</v>
      </c>
    </row>
    <row r="210" spans="1:7" ht="14.25" customHeight="1" x14ac:dyDescent="0.3">
      <c r="A210" s="60">
        <v>42311</v>
      </c>
      <c r="B210" s="61">
        <v>26660.71</v>
      </c>
      <c r="C210" s="61">
        <v>26732.240000000002</v>
      </c>
      <c r="D210" s="61">
        <v>26514.48</v>
      </c>
      <c r="E210" s="61">
        <v>26590.59</v>
      </c>
      <c r="F210" s="63">
        <f t="shared" si="6"/>
        <v>-2.630087495794335E-3</v>
      </c>
      <c r="G210" s="64">
        <f t="shared" si="7"/>
        <v>217.76000000000204</v>
      </c>
    </row>
    <row r="211" spans="1:7" ht="14.25" customHeight="1" x14ac:dyDescent="0.3">
      <c r="A211" s="60">
        <v>42312</v>
      </c>
      <c r="B211" s="61">
        <v>26704.02</v>
      </c>
      <c r="C211" s="61">
        <v>26800.06</v>
      </c>
      <c r="D211" s="61">
        <v>26510.31</v>
      </c>
      <c r="E211" s="61">
        <v>26552.92</v>
      </c>
      <c r="F211" s="63">
        <f t="shared" si="6"/>
        <v>-5.6583241025134857E-3</v>
      </c>
      <c r="G211" s="64">
        <f t="shared" si="7"/>
        <v>289.75</v>
      </c>
    </row>
    <row r="212" spans="1:7" ht="14.25" customHeight="1" x14ac:dyDescent="0.3">
      <c r="A212" s="60">
        <v>42313</v>
      </c>
      <c r="B212" s="61">
        <v>26557.8</v>
      </c>
      <c r="C212" s="61">
        <v>26557.8</v>
      </c>
      <c r="D212" s="61">
        <v>26243.200000000001</v>
      </c>
      <c r="E212" s="61">
        <v>26304.2</v>
      </c>
      <c r="F212" s="63">
        <f t="shared" si="6"/>
        <v>-9.5489837260615915E-3</v>
      </c>
      <c r="G212" s="64">
        <f t="shared" si="7"/>
        <v>314.59999999999854</v>
      </c>
    </row>
    <row r="213" spans="1:7" ht="14.25" customHeight="1" x14ac:dyDescent="0.3">
      <c r="A213" s="60">
        <v>42314</v>
      </c>
      <c r="B213" s="61">
        <v>26284.01</v>
      </c>
      <c r="C213" s="61">
        <v>26438.86</v>
      </c>
      <c r="D213" s="61">
        <v>26190.18</v>
      </c>
      <c r="E213" s="61">
        <v>26265.24</v>
      </c>
      <c r="F213" s="63">
        <f t="shared" si="6"/>
        <v>-7.1412238847865298E-4</v>
      </c>
      <c r="G213" s="64">
        <f t="shared" si="7"/>
        <v>248.68000000000029</v>
      </c>
    </row>
    <row r="214" spans="1:7" ht="14.25" customHeight="1" x14ac:dyDescent="0.3">
      <c r="A214" s="60">
        <v>42317</v>
      </c>
      <c r="B214" s="61">
        <v>25809</v>
      </c>
      <c r="C214" s="61">
        <v>26193.17</v>
      </c>
      <c r="D214" s="61">
        <v>25656.9</v>
      </c>
      <c r="E214" s="61">
        <v>26121.4</v>
      </c>
      <c r="F214" s="63">
        <f t="shared" si="6"/>
        <v>1.210430469991094E-2</v>
      </c>
      <c r="G214" s="64">
        <f t="shared" si="7"/>
        <v>536.2699999999968</v>
      </c>
    </row>
    <row r="215" spans="1:7" ht="14.25" customHeight="1" x14ac:dyDescent="0.3">
      <c r="A215" s="60">
        <v>42318</v>
      </c>
      <c r="B215" s="61">
        <v>26094.09</v>
      </c>
      <c r="C215" s="61">
        <v>26094.09</v>
      </c>
      <c r="D215" s="61">
        <v>25709.23</v>
      </c>
      <c r="E215" s="61">
        <v>25743.26</v>
      </c>
      <c r="F215" s="63">
        <f t="shared" si="6"/>
        <v>-1.3444806850900022E-2</v>
      </c>
      <c r="G215" s="64">
        <f t="shared" si="7"/>
        <v>384.86000000000058</v>
      </c>
    </row>
    <row r="216" spans="1:7" ht="14.25" customHeight="1" x14ac:dyDescent="0.3">
      <c r="A216" s="60">
        <v>42319</v>
      </c>
      <c r="B216" s="61">
        <v>25934.9</v>
      </c>
      <c r="C216" s="61">
        <v>25944.93</v>
      </c>
      <c r="D216" s="61">
        <v>25853.42</v>
      </c>
      <c r="E216" s="61">
        <v>25866.95</v>
      </c>
      <c r="F216" s="63">
        <f t="shared" si="6"/>
        <v>-2.6200216696420932E-3</v>
      </c>
      <c r="G216" s="64">
        <f t="shared" si="7"/>
        <v>91.510000000002037</v>
      </c>
    </row>
    <row r="217" spans="1:7" ht="14.25" customHeight="1" x14ac:dyDescent="0.3">
      <c r="A217" s="60">
        <v>42321</v>
      </c>
      <c r="B217" s="61">
        <v>25724.09</v>
      </c>
      <c r="C217" s="61">
        <v>25724.09</v>
      </c>
      <c r="D217" s="61">
        <v>25540.73</v>
      </c>
      <c r="E217" s="61">
        <v>25610.53</v>
      </c>
      <c r="F217" s="63">
        <f t="shared" si="6"/>
        <v>-4.414539056580867E-3</v>
      </c>
      <c r="G217" s="64">
        <f t="shared" si="7"/>
        <v>183.36000000000058</v>
      </c>
    </row>
    <row r="218" spans="1:7" ht="14.25" customHeight="1" x14ac:dyDescent="0.3">
      <c r="A218" s="60">
        <v>42324</v>
      </c>
      <c r="B218" s="61">
        <v>25580.15</v>
      </c>
      <c r="C218" s="61">
        <v>25866.42</v>
      </c>
      <c r="D218" s="61">
        <v>25451.42</v>
      </c>
      <c r="E218" s="61">
        <v>25760.1</v>
      </c>
      <c r="F218" s="63">
        <f t="shared" si="6"/>
        <v>7.0347515554051512E-3</v>
      </c>
      <c r="G218" s="64">
        <f t="shared" si="7"/>
        <v>415</v>
      </c>
    </row>
    <row r="219" spans="1:7" ht="14.25" customHeight="1" x14ac:dyDescent="0.3">
      <c r="A219" s="60">
        <v>42325</v>
      </c>
      <c r="B219" s="61">
        <v>25897.88</v>
      </c>
      <c r="C219" s="61">
        <v>25948.2</v>
      </c>
      <c r="D219" s="61">
        <v>25732.79</v>
      </c>
      <c r="E219" s="61">
        <v>25864.47</v>
      </c>
      <c r="F219" s="63">
        <f t="shared" si="6"/>
        <v>-1.2900669861780135E-3</v>
      </c>
      <c r="G219" s="64">
        <f t="shared" si="7"/>
        <v>215.40999999999985</v>
      </c>
    </row>
    <row r="220" spans="1:7" ht="14.25" customHeight="1" x14ac:dyDescent="0.3">
      <c r="A220" s="60">
        <v>42326</v>
      </c>
      <c r="B220" s="61">
        <v>25837.71</v>
      </c>
      <c r="C220" s="61">
        <v>25890.36</v>
      </c>
      <c r="D220" s="61">
        <v>25453.32</v>
      </c>
      <c r="E220" s="61">
        <v>25482.52</v>
      </c>
      <c r="F220" s="63">
        <f t="shared" si="6"/>
        <v>-1.3746961321262553E-2</v>
      </c>
      <c r="G220" s="64">
        <f t="shared" si="7"/>
        <v>437.04000000000087</v>
      </c>
    </row>
    <row r="221" spans="1:7" ht="14.25" customHeight="1" x14ac:dyDescent="0.3">
      <c r="A221" s="60">
        <v>42327</v>
      </c>
      <c r="B221" s="61">
        <v>25640.34</v>
      </c>
      <c r="C221" s="61">
        <v>25884.52</v>
      </c>
      <c r="D221" s="61">
        <v>25603.1</v>
      </c>
      <c r="E221" s="61">
        <v>25841.919999999998</v>
      </c>
      <c r="F221" s="63">
        <f t="shared" si="6"/>
        <v>7.8618302253401513E-3</v>
      </c>
      <c r="G221" s="64">
        <f t="shared" si="7"/>
        <v>281.42000000000189</v>
      </c>
    </row>
    <row r="222" spans="1:7" ht="14.25" customHeight="1" x14ac:dyDescent="0.3">
      <c r="A222" s="60">
        <v>42328</v>
      </c>
      <c r="B222" s="61">
        <v>25856.13</v>
      </c>
      <c r="C222" s="61">
        <v>26058.76</v>
      </c>
      <c r="D222" s="61">
        <v>25769.81</v>
      </c>
      <c r="E222" s="61">
        <v>25868.49</v>
      </c>
      <c r="F222" s="63">
        <f t="shared" si="6"/>
        <v>4.7802977475749778E-4</v>
      </c>
      <c r="G222" s="64">
        <f t="shared" si="7"/>
        <v>288.94999999999709</v>
      </c>
    </row>
    <row r="223" spans="1:7" ht="14.25" customHeight="1" x14ac:dyDescent="0.3">
      <c r="A223" s="60">
        <v>42331</v>
      </c>
      <c r="B223" s="61">
        <v>25945.14</v>
      </c>
      <c r="C223" s="61">
        <v>25958.04</v>
      </c>
      <c r="D223" s="61">
        <v>25747.01</v>
      </c>
      <c r="E223" s="61">
        <v>25819.34</v>
      </c>
      <c r="F223" s="63">
        <f t="shared" si="6"/>
        <v>-4.8486922791705607E-3</v>
      </c>
      <c r="G223" s="64">
        <f t="shared" si="7"/>
        <v>211.03000000000247</v>
      </c>
    </row>
    <row r="224" spans="1:7" ht="14.25" customHeight="1" x14ac:dyDescent="0.3">
      <c r="A224" s="60">
        <v>42332</v>
      </c>
      <c r="B224" s="61">
        <v>25785.61</v>
      </c>
      <c r="C224" s="61">
        <v>25901.56</v>
      </c>
      <c r="D224" s="61">
        <v>25703.86</v>
      </c>
      <c r="E224" s="61">
        <v>25775.74</v>
      </c>
      <c r="F224" s="63">
        <f t="shared" si="6"/>
        <v>-3.8277163115392579E-4</v>
      </c>
      <c r="G224" s="64">
        <f t="shared" si="7"/>
        <v>197.70000000000073</v>
      </c>
    </row>
    <row r="225" spans="1:7" ht="14.25" customHeight="1" x14ac:dyDescent="0.3">
      <c r="A225" s="60">
        <v>42334</v>
      </c>
      <c r="B225" s="61">
        <v>25769.81</v>
      </c>
      <c r="C225" s="61">
        <v>26016.04</v>
      </c>
      <c r="D225" s="61">
        <v>25769.81</v>
      </c>
      <c r="E225" s="61">
        <v>25958.63</v>
      </c>
      <c r="F225" s="63">
        <f t="shared" si="6"/>
        <v>7.3271785861052019E-3</v>
      </c>
      <c r="G225" s="64">
        <f t="shared" si="7"/>
        <v>246.22999999999956</v>
      </c>
    </row>
    <row r="226" spans="1:7" ht="14.25" customHeight="1" x14ac:dyDescent="0.3">
      <c r="A226" s="60">
        <v>42335</v>
      </c>
      <c r="B226" s="61">
        <v>26003.200000000001</v>
      </c>
      <c r="C226" s="61">
        <v>26184.65</v>
      </c>
      <c r="D226" s="61">
        <v>25937.32</v>
      </c>
      <c r="E226" s="61">
        <v>26128.2</v>
      </c>
      <c r="F226" s="63">
        <f t="shared" si="6"/>
        <v>4.8071006645335956E-3</v>
      </c>
      <c r="G226" s="64">
        <f t="shared" si="7"/>
        <v>247.33000000000175</v>
      </c>
    </row>
    <row r="227" spans="1:7" ht="14.25" customHeight="1" x14ac:dyDescent="0.3">
      <c r="A227" s="60">
        <v>42338</v>
      </c>
      <c r="B227" s="61">
        <v>26142.53</v>
      </c>
      <c r="C227" s="61">
        <v>26231.06</v>
      </c>
      <c r="D227" s="61">
        <v>26089.13</v>
      </c>
      <c r="E227" s="61">
        <v>26145.67</v>
      </c>
      <c r="F227" s="63">
        <f t="shared" si="6"/>
        <v>1.2011079264322994E-4</v>
      </c>
      <c r="G227" s="64">
        <f t="shared" si="7"/>
        <v>141.93000000000029</v>
      </c>
    </row>
    <row r="228" spans="1:7" ht="14.25" customHeight="1" x14ac:dyDescent="0.3">
      <c r="A228" s="60">
        <v>42339</v>
      </c>
      <c r="B228" s="61">
        <v>26201.27</v>
      </c>
      <c r="C228" s="61">
        <v>26246.02</v>
      </c>
      <c r="D228" s="61">
        <v>26121.52</v>
      </c>
      <c r="E228" s="61">
        <v>26169.41</v>
      </c>
      <c r="F228" s="63">
        <f t="shared" si="6"/>
        <v>-1.2159715922167354E-3</v>
      </c>
      <c r="G228" s="64">
        <f t="shared" si="7"/>
        <v>124.5</v>
      </c>
    </row>
    <row r="229" spans="1:7" ht="14.25" customHeight="1" x14ac:dyDescent="0.3">
      <c r="A229" s="60">
        <v>42340</v>
      </c>
      <c r="B229" s="61">
        <v>26239.39</v>
      </c>
      <c r="C229" s="61">
        <v>26256.42</v>
      </c>
      <c r="D229" s="61">
        <v>26041.68</v>
      </c>
      <c r="E229" s="61">
        <v>26117.85</v>
      </c>
      <c r="F229" s="63">
        <f t="shared" si="6"/>
        <v>-4.631967435218611E-3</v>
      </c>
      <c r="G229" s="64">
        <f t="shared" si="7"/>
        <v>214.73999999999796</v>
      </c>
    </row>
    <row r="230" spans="1:7" ht="14.25" customHeight="1" x14ac:dyDescent="0.3">
      <c r="A230" s="60">
        <v>42341</v>
      </c>
      <c r="B230" s="61">
        <v>26123.86</v>
      </c>
      <c r="C230" s="61">
        <v>26123.86</v>
      </c>
      <c r="D230" s="61">
        <v>25857.35</v>
      </c>
      <c r="E230" s="61">
        <v>25886.62</v>
      </c>
      <c r="F230" s="63">
        <f t="shared" si="6"/>
        <v>-9.0813532150303047E-3</v>
      </c>
      <c r="G230" s="64">
        <f t="shared" si="7"/>
        <v>266.51000000000204</v>
      </c>
    </row>
    <row r="231" spans="1:7" ht="14.25" customHeight="1" x14ac:dyDescent="0.3">
      <c r="A231" s="60">
        <v>42342</v>
      </c>
      <c r="B231" s="61">
        <v>25810.06</v>
      </c>
      <c r="C231" s="61">
        <v>25810.06</v>
      </c>
      <c r="D231" s="61">
        <v>25623.71</v>
      </c>
      <c r="E231" s="61">
        <v>25638.11</v>
      </c>
      <c r="F231" s="63">
        <f t="shared" si="6"/>
        <v>-6.6621309675374916E-3</v>
      </c>
      <c r="G231" s="64">
        <f t="shared" si="7"/>
        <v>186.35000000000218</v>
      </c>
    </row>
    <row r="232" spans="1:7" ht="14.25" customHeight="1" x14ac:dyDescent="0.3">
      <c r="A232" s="60">
        <v>42345</v>
      </c>
      <c r="B232" s="61">
        <v>25746.03</v>
      </c>
      <c r="C232" s="61">
        <v>25785.53</v>
      </c>
      <c r="D232" s="61">
        <v>25477.69</v>
      </c>
      <c r="E232" s="61">
        <v>25530.11</v>
      </c>
      <c r="F232" s="63">
        <f t="shared" si="6"/>
        <v>-8.3865357105541421E-3</v>
      </c>
      <c r="G232" s="64">
        <f t="shared" si="7"/>
        <v>307.84000000000015</v>
      </c>
    </row>
    <row r="233" spans="1:7" ht="14.25" customHeight="1" x14ac:dyDescent="0.3">
      <c r="A233" s="60">
        <v>42346</v>
      </c>
      <c r="B233" s="61">
        <v>25488.42</v>
      </c>
      <c r="C233" s="61">
        <v>25542.47</v>
      </c>
      <c r="D233" s="61">
        <v>25256.79</v>
      </c>
      <c r="E233" s="61">
        <v>25310.33</v>
      </c>
      <c r="F233" s="63">
        <f t="shared" si="6"/>
        <v>-6.9870945315557622E-3</v>
      </c>
      <c r="G233" s="64">
        <f t="shared" si="7"/>
        <v>285.68000000000029</v>
      </c>
    </row>
    <row r="234" spans="1:7" ht="14.25" customHeight="1" x14ac:dyDescent="0.3">
      <c r="A234" s="60">
        <v>42347</v>
      </c>
      <c r="B234" s="61">
        <v>25299.34</v>
      </c>
      <c r="C234" s="61">
        <v>25316.95</v>
      </c>
      <c r="D234" s="61">
        <v>25012.22</v>
      </c>
      <c r="E234" s="61">
        <v>25036.05</v>
      </c>
      <c r="F234" s="63">
        <f t="shared" si="6"/>
        <v>-1.0406990854306906E-2</v>
      </c>
      <c r="G234" s="64">
        <f t="shared" si="7"/>
        <v>304.72999999999956</v>
      </c>
    </row>
    <row r="235" spans="1:7" ht="14.25" customHeight="1" x14ac:dyDescent="0.3">
      <c r="A235" s="60">
        <v>42348</v>
      </c>
      <c r="B235" s="61">
        <v>25136.71</v>
      </c>
      <c r="C235" s="61">
        <v>25289.58</v>
      </c>
      <c r="D235" s="61">
        <v>25034.14</v>
      </c>
      <c r="E235" s="61">
        <v>25252.32</v>
      </c>
      <c r="F235" s="63">
        <f t="shared" si="6"/>
        <v>4.5992494642298288E-3</v>
      </c>
      <c r="G235" s="64">
        <f t="shared" si="7"/>
        <v>255.44000000000233</v>
      </c>
    </row>
    <row r="236" spans="1:7" ht="14.25" customHeight="1" x14ac:dyDescent="0.3">
      <c r="A236" s="60">
        <v>42349</v>
      </c>
      <c r="B236" s="61">
        <v>25281.77</v>
      </c>
      <c r="C236" s="61">
        <v>25316.14</v>
      </c>
      <c r="D236" s="61">
        <v>24930.43</v>
      </c>
      <c r="E236" s="61">
        <v>25044.43</v>
      </c>
      <c r="F236" s="63">
        <f t="shared" si="6"/>
        <v>-9.3877920731024814E-3</v>
      </c>
      <c r="G236" s="64">
        <f t="shared" si="7"/>
        <v>385.70999999999913</v>
      </c>
    </row>
    <row r="237" spans="1:7" ht="14.25" customHeight="1" x14ac:dyDescent="0.3">
      <c r="A237" s="60">
        <v>42352</v>
      </c>
      <c r="B237" s="61">
        <v>24935.599999999999</v>
      </c>
      <c r="C237" s="61">
        <v>25194.15</v>
      </c>
      <c r="D237" s="61">
        <v>24867.73</v>
      </c>
      <c r="E237" s="61">
        <v>25150.35</v>
      </c>
      <c r="F237" s="63">
        <f t="shared" si="6"/>
        <v>8.6121849885304556E-3</v>
      </c>
      <c r="G237" s="64">
        <f t="shared" si="7"/>
        <v>326.42000000000189</v>
      </c>
    </row>
    <row r="238" spans="1:7" ht="14.25" customHeight="1" x14ac:dyDescent="0.3">
      <c r="A238" s="60">
        <v>42353</v>
      </c>
      <c r="B238" s="61">
        <v>25186.68</v>
      </c>
      <c r="C238" s="61">
        <v>25342.78</v>
      </c>
      <c r="D238" s="61">
        <v>25075.54</v>
      </c>
      <c r="E238" s="61">
        <v>25320.44</v>
      </c>
      <c r="F238" s="63">
        <f t="shared" si="6"/>
        <v>5.3107436152759471E-3</v>
      </c>
      <c r="G238" s="64">
        <f t="shared" si="7"/>
        <v>267.23999999999796</v>
      </c>
    </row>
    <row r="239" spans="1:7" ht="14.25" customHeight="1" x14ac:dyDescent="0.3">
      <c r="A239" s="60">
        <v>42354</v>
      </c>
      <c r="B239" s="61">
        <v>25402.47</v>
      </c>
      <c r="C239" s="61">
        <v>25572.9</v>
      </c>
      <c r="D239" s="61">
        <v>25372.47</v>
      </c>
      <c r="E239" s="61">
        <v>25494.37</v>
      </c>
      <c r="F239" s="63">
        <f t="shared" si="6"/>
        <v>3.617758430577728E-3</v>
      </c>
      <c r="G239" s="64">
        <f t="shared" si="7"/>
        <v>200.43000000000029</v>
      </c>
    </row>
    <row r="240" spans="1:7" ht="14.25" customHeight="1" x14ac:dyDescent="0.3">
      <c r="A240" s="60">
        <v>42355</v>
      </c>
      <c r="B240" s="61">
        <v>25596.63</v>
      </c>
      <c r="C240" s="61">
        <v>25831.31</v>
      </c>
      <c r="D240" s="61">
        <v>25448.32</v>
      </c>
      <c r="E240" s="61">
        <v>25803.78</v>
      </c>
      <c r="F240" s="63">
        <f t="shared" si="6"/>
        <v>8.0928622244411785E-3</v>
      </c>
      <c r="G240" s="64">
        <f t="shared" si="7"/>
        <v>382.9900000000016</v>
      </c>
    </row>
    <row r="241" spans="1:7" ht="14.25" customHeight="1" x14ac:dyDescent="0.3">
      <c r="A241" s="60">
        <v>42356</v>
      </c>
      <c r="B241" s="61">
        <v>25764.67</v>
      </c>
      <c r="C241" s="61">
        <v>25789.51</v>
      </c>
      <c r="D241" s="61">
        <v>25481.51</v>
      </c>
      <c r="E241" s="61">
        <v>25519.22</v>
      </c>
      <c r="F241" s="63">
        <f t="shared" si="6"/>
        <v>-9.5266114411710727E-3</v>
      </c>
      <c r="G241" s="64">
        <f t="shared" si="7"/>
        <v>308</v>
      </c>
    </row>
    <row r="242" spans="1:7" ht="14.25" customHeight="1" x14ac:dyDescent="0.3">
      <c r="A242" s="60">
        <v>42359</v>
      </c>
      <c r="B242" s="61">
        <v>25425.32</v>
      </c>
      <c r="C242" s="61">
        <v>25757.84</v>
      </c>
      <c r="D242" s="61">
        <v>25413.54</v>
      </c>
      <c r="E242" s="61">
        <v>25735.9</v>
      </c>
      <c r="F242" s="63">
        <f t="shared" si="6"/>
        <v>1.2215382146616119E-2</v>
      </c>
      <c r="G242" s="64">
        <f t="shared" si="7"/>
        <v>344.29999999999927</v>
      </c>
    </row>
    <row r="243" spans="1:7" ht="14.25" customHeight="1" x14ac:dyDescent="0.3">
      <c r="A243" s="60">
        <v>42360</v>
      </c>
      <c r="B243" s="61">
        <v>25731.07</v>
      </c>
      <c r="C243" s="61">
        <v>25787.21</v>
      </c>
      <c r="D243" s="61">
        <v>25485.17</v>
      </c>
      <c r="E243" s="61">
        <v>25590.65</v>
      </c>
      <c r="F243" s="63">
        <f t="shared" si="6"/>
        <v>-5.4572157317981044E-3</v>
      </c>
      <c r="G243" s="64">
        <f t="shared" si="7"/>
        <v>302.04000000000087</v>
      </c>
    </row>
    <row r="244" spans="1:7" ht="14.25" customHeight="1" x14ac:dyDescent="0.3">
      <c r="A244" s="60">
        <v>42361</v>
      </c>
      <c r="B244" s="61">
        <v>25697.66</v>
      </c>
      <c r="C244" s="61">
        <v>25875.27</v>
      </c>
      <c r="D244" s="61">
        <v>25689.7</v>
      </c>
      <c r="E244" s="61">
        <v>25850.3</v>
      </c>
      <c r="F244" s="63">
        <f t="shared" si="6"/>
        <v>5.939840436833526E-3</v>
      </c>
      <c r="G244" s="64">
        <f t="shared" si="7"/>
        <v>185.56999999999971</v>
      </c>
    </row>
    <row r="245" spans="1:7" ht="14.25" customHeight="1" x14ac:dyDescent="0.3">
      <c r="A245" s="60">
        <v>42362</v>
      </c>
      <c r="B245" s="61">
        <v>25893.84</v>
      </c>
      <c r="C245" s="61">
        <v>25922.47</v>
      </c>
      <c r="D245" s="61">
        <v>25763.4</v>
      </c>
      <c r="E245" s="61">
        <v>25838.71</v>
      </c>
      <c r="F245" s="63">
        <f t="shared" si="6"/>
        <v>-2.12907780383292E-3</v>
      </c>
      <c r="G245" s="64">
        <f t="shared" si="7"/>
        <v>159.06999999999971</v>
      </c>
    </row>
    <row r="246" spans="1:7" ht="14.25" customHeight="1" x14ac:dyDescent="0.3">
      <c r="A246" s="60">
        <v>42366</v>
      </c>
      <c r="B246" s="61">
        <v>25858.52</v>
      </c>
      <c r="C246" s="61">
        <v>26073.41</v>
      </c>
      <c r="D246" s="61">
        <v>25856.86</v>
      </c>
      <c r="E246" s="61">
        <v>26034.13</v>
      </c>
      <c r="F246" s="63">
        <f t="shared" si="6"/>
        <v>6.791185265049994E-3</v>
      </c>
      <c r="G246" s="64">
        <f t="shared" si="7"/>
        <v>216.54999999999927</v>
      </c>
    </row>
    <row r="247" spans="1:7" ht="14.25" customHeight="1" x14ac:dyDescent="0.3">
      <c r="A247" s="60">
        <v>42367</v>
      </c>
      <c r="B247" s="61">
        <v>26075.68</v>
      </c>
      <c r="C247" s="61">
        <v>26133.78</v>
      </c>
      <c r="D247" s="61">
        <v>25994.45</v>
      </c>
      <c r="E247" s="61">
        <v>26079.48</v>
      </c>
      <c r="F247" s="63">
        <f t="shared" si="6"/>
        <v>1.4572966074132189E-4</v>
      </c>
      <c r="G247" s="64">
        <f t="shared" si="7"/>
        <v>139.32999999999811</v>
      </c>
    </row>
    <row r="248" spans="1:7" ht="14.25" customHeight="1" x14ac:dyDescent="0.3">
      <c r="A248" s="60">
        <v>42368</v>
      </c>
      <c r="B248" s="61">
        <v>26123.87</v>
      </c>
      <c r="C248" s="61">
        <v>26130.2</v>
      </c>
      <c r="D248" s="61">
        <v>25939.25</v>
      </c>
      <c r="E248" s="61">
        <v>25960.03</v>
      </c>
      <c r="F248" s="63">
        <f t="shared" si="6"/>
        <v>-6.2716588315590363E-3</v>
      </c>
      <c r="G248" s="64">
        <f t="shared" si="7"/>
        <v>190.95000000000073</v>
      </c>
    </row>
    <row r="249" spans="1:7" ht="14.25" customHeight="1" x14ac:dyDescent="0.3">
      <c r="A249" s="60">
        <v>42369</v>
      </c>
      <c r="B249" s="61">
        <v>25980.86</v>
      </c>
      <c r="C249" s="61">
        <v>26147.63</v>
      </c>
      <c r="D249" s="61">
        <v>25941.91</v>
      </c>
      <c r="E249" s="61">
        <v>26117.54</v>
      </c>
      <c r="F249" s="63">
        <f t="shared" si="6"/>
        <v>5.2607958320086516E-3</v>
      </c>
      <c r="G249" s="64">
        <f t="shared" si="7"/>
        <v>205.72000000000116</v>
      </c>
    </row>
    <row r="250" spans="1:7" ht="14.25" customHeight="1" x14ac:dyDescent="0.3">
      <c r="A250" s="60">
        <v>42370</v>
      </c>
      <c r="B250" s="61">
        <v>26101.5</v>
      </c>
      <c r="C250" s="61">
        <v>26197.27</v>
      </c>
      <c r="D250" s="61">
        <v>26008.2</v>
      </c>
      <c r="E250" s="61">
        <v>26160.9</v>
      </c>
      <c r="F250" s="63">
        <f t="shared" si="6"/>
        <v>2.2757312798115607E-3</v>
      </c>
      <c r="G250" s="64">
        <f t="shared" si="7"/>
        <v>189.06999999999971</v>
      </c>
    </row>
    <row r="251" spans="1:7" ht="14.25" customHeight="1" x14ac:dyDescent="0.3">
      <c r="A251" s="60">
        <v>42373</v>
      </c>
      <c r="B251" s="61">
        <v>26116.52</v>
      </c>
      <c r="C251" s="61">
        <v>26116.52</v>
      </c>
      <c r="D251" s="61">
        <v>25596.57</v>
      </c>
      <c r="E251" s="61">
        <v>25623.35</v>
      </c>
      <c r="F251" s="63">
        <f t="shared" si="6"/>
        <v>-1.8883450015545786E-2</v>
      </c>
      <c r="G251" s="64">
        <f t="shared" si="7"/>
        <v>519.95000000000073</v>
      </c>
    </row>
    <row r="252" spans="1:7" ht="14.25" customHeight="1" x14ac:dyDescent="0.3">
      <c r="A252" s="60">
        <v>42374</v>
      </c>
      <c r="B252" s="61">
        <v>25744.7</v>
      </c>
      <c r="C252" s="61">
        <v>25766.76</v>
      </c>
      <c r="D252" s="61">
        <v>25513.75</v>
      </c>
      <c r="E252" s="61">
        <v>25580.34</v>
      </c>
      <c r="F252" s="63">
        <f t="shared" si="6"/>
        <v>-6.3842266563603608E-3</v>
      </c>
      <c r="G252" s="64">
        <f t="shared" si="7"/>
        <v>253.0099999999984</v>
      </c>
    </row>
    <row r="253" spans="1:7" ht="14.25" customHeight="1" x14ac:dyDescent="0.3">
      <c r="A253" s="60">
        <v>42375</v>
      </c>
      <c r="B253" s="61">
        <v>25628.23</v>
      </c>
      <c r="C253" s="61">
        <v>25632.57</v>
      </c>
      <c r="D253" s="61">
        <v>25357.7</v>
      </c>
      <c r="E253" s="61">
        <v>25406.33</v>
      </c>
      <c r="F253" s="63">
        <f t="shared" si="6"/>
        <v>-8.6584208117375973E-3</v>
      </c>
      <c r="G253" s="64">
        <f t="shared" si="7"/>
        <v>274.86999999999898</v>
      </c>
    </row>
    <row r="254" spans="1:7" ht="14.25" customHeight="1" x14ac:dyDescent="0.3">
      <c r="A254" s="60">
        <v>42376</v>
      </c>
      <c r="B254" s="61">
        <v>25224.7</v>
      </c>
      <c r="C254" s="61">
        <v>25230.35</v>
      </c>
      <c r="D254" s="61">
        <v>24825.7</v>
      </c>
      <c r="E254" s="61">
        <v>24851.83</v>
      </c>
      <c r="F254" s="63">
        <f t="shared" si="6"/>
        <v>-1.4781939923963375E-2</v>
      </c>
      <c r="G254" s="64">
        <f t="shared" si="7"/>
        <v>404.64999999999782</v>
      </c>
    </row>
    <row r="255" spans="1:7" ht="14.25" customHeight="1" x14ac:dyDescent="0.3">
      <c r="A255" s="60">
        <v>42377</v>
      </c>
      <c r="B255" s="61">
        <v>24969.02</v>
      </c>
      <c r="C255" s="61">
        <v>25083.55</v>
      </c>
      <c r="D255" s="61">
        <v>24887.22</v>
      </c>
      <c r="E255" s="61">
        <v>24934.33</v>
      </c>
      <c r="F255" s="63">
        <f t="shared" si="6"/>
        <v>-1.3893216473853875E-3</v>
      </c>
      <c r="G255" s="64">
        <f t="shared" si="7"/>
        <v>196.32999999999811</v>
      </c>
    </row>
    <row r="256" spans="1:7" ht="14.25" customHeight="1" x14ac:dyDescent="0.3">
      <c r="A256" s="60">
        <v>42380</v>
      </c>
      <c r="B256" s="61">
        <v>24787.11</v>
      </c>
      <c r="C256" s="61">
        <v>24961.88</v>
      </c>
      <c r="D256" s="61">
        <v>24598.9</v>
      </c>
      <c r="E256" s="61">
        <v>24825.040000000001</v>
      </c>
      <c r="F256" s="63">
        <f t="shared" si="6"/>
        <v>1.5302308336873596E-3</v>
      </c>
      <c r="G256" s="64">
        <f t="shared" si="7"/>
        <v>362.97999999999956</v>
      </c>
    </row>
    <row r="257" spans="1:7" ht="14.25" customHeight="1" x14ac:dyDescent="0.3">
      <c r="A257" s="60">
        <v>42381</v>
      </c>
      <c r="B257" s="61">
        <v>24862.93</v>
      </c>
      <c r="C257" s="61">
        <v>24882.3</v>
      </c>
      <c r="D257" s="61">
        <v>24597.11</v>
      </c>
      <c r="E257" s="61">
        <v>24682.03</v>
      </c>
      <c r="F257" s="63">
        <f t="shared" si="6"/>
        <v>-7.2758922620946706E-3</v>
      </c>
      <c r="G257" s="64">
        <f t="shared" si="7"/>
        <v>285.18999999999869</v>
      </c>
    </row>
    <row r="258" spans="1:7" ht="14.25" customHeight="1" x14ac:dyDescent="0.3">
      <c r="A258" s="60">
        <v>42382</v>
      </c>
      <c r="B258" s="61">
        <v>24804.639999999999</v>
      </c>
      <c r="C258" s="61">
        <v>24956.54</v>
      </c>
      <c r="D258" s="61">
        <v>24387.69</v>
      </c>
      <c r="E258" s="61">
        <v>24854.11</v>
      </c>
      <c r="F258" s="63">
        <f t="shared" si="6"/>
        <v>1.9943849215308574E-3</v>
      </c>
      <c r="G258" s="64">
        <f t="shared" si="7"/>
        <v>568.85000000000218</v>
      </c>
    </row>
    <row r="259" spans="1:7" ht="14.25" customHeight="1" x14ac:dyDescent="0.3">
      <c r="A259" s="60">
        <v>42383</v>
      </c>
      <c r="B259" s="61">
        <v>24606.2</v>
      </c>
      <c r="C259" s="61">
        <v>25018.46</v>
      </c>
      <c r="D259" s="61">
        <v>24473.22</v>
      </c>
      <c r="E259" s="61">
        <v>24772.97</v>
      </c>
      <c r="F259" s="63">
        <f t="shared" ref="F259:F322" si="8">(E259-B259)/B259</f>
        <v>6.7775601271224499E-3</v>
      </c>
      <c r="G259" s="64">
        <f t="shared" ref="G259:G322" si="9">C259-D259</f>
        <v>545.23999999999796</v>
      </c>
    </row>
    <row r="260" spans="1:7" ht="14.25" customHeight="1" x14ac:dyDescent="0.3">
      <c r="A260" s="60">
        <v>42384</v>
      </c>
      <c r="B260" s="61">
        <v>24881.759999999998</v>
      </c>
      <c r="C260" s="61">
        <v>24912.639999999999</v>
      </c>
      <c r="D260" s="61">
        <v>24421.53</v>
      </c>
      <c r="E260" s="61">
        <v>24455.040000000001</v>
      </c>
      <c r="F260" s="63">
        <f t="shared" si="8"/>
        <v>-1.7149912224858593E-2</v>
      </c>
      <c r="G260" s="64">
        <f t="shared" si="9"/>
        <v>491.11000000000058</v>
      </c>
    </row>
    <row r="261" spans="1:7" ht="14.25" customHeight="1" x14ac:dyDescent="0.3">
      <c r="A261" s="60">
        <v>42387</v>
      </c>
      <c r="B261" s="61">
        <v>24400.78</v>
      </c>
      <c r="C261" s="61">
        <v>24524.85</v>
      </c>
      <c r="D261" s="61">
        <v>24141.99</v>
      </c>
      <c r="E261" s="61">
        <v>24188.37</v>
      </c>
      <c r="F261" s="63">
        <f t="shared" si="8"/>
        <v>-8.7050495926769503E-3</v>
      </c>
      <c r="G261" s="64">
        <f t="shared" si="9"/>
        <v>382.85999999999694</v>
      </c>
    </row>
    <row r="262" spans="1:7" ht="14.25" customHeight="1" x14ac:dyDescent="0.3">
      <c r="A262" s="60">
        <v>42388</v>
      </c>
      <c r="B262" s="61">
        <v>24257.279999999999</v>
      </c>
      <c r="C262" s="61">
        <v>24563.34</v>
      </c>
      <c r="D262" s="61">
        <v>24247.23</v>
      </c>
      <c r="E262" s="61">
        <v>24479.84</v>
      </c>
      <c r="F262" s="63">
        <f t="shared" si="8"/>
        <v>9.1749775737428648E-3</v>
      </c>
      <c r="G262" s="64">
        <f t="shared" si="9"/>
        <v>316.11000000000058</v>
      </c>
    </row>
    <row r="263" spans="1:7" ht="14.25" customHeight="1" x14ac:dyDescent="0.3">
      <c r="A263" s="60">
        <v>42389</v>
      </c>
      <c r="B263" s="61">
        <v>24325.77</v>
      </c>
      <c r="C263" s="61">
        <v>24325.77</v>
      </c>
      <c r="D263" s="61">
        <v>23839.759999999998</v>
      </c>
      <c r="E263" s="61">
        <v>24062.04</v>
      </c>
      <c r="F263" s="63">
        <f t="shared" si="8"/>
        <v>-1.0841588981561512E-2</v>
      </c>
      <c r="G263" s="64">
        <f t="shared" si="9"/>
        <v>486.01000000000204</v>
      </c>
    </row>
    <row r="264" spans="1:7" ht="14.25" customHeight="1" x14ac:dyDescent="0.3">
      <c r="A264" s="60">
        <v>42390</v>
      </c>
      <c r="B264" s="61">
        <v>24194.75</v>
      </c>
      <c r="C264" s="61">
        <v>24351.83</v>
      </c>
      <c r="D264" s="61">
        <v>23862</v>
      </c>
      <c r="E264" s="61">
        <v>23962.21</v>
      </c>
      <c r="F264" s="63">
        <f t="shared" si="8"/>
        <v>-9.6111759782597818E-3</v>
      </c>
      <c r="G264" s="64">
        <f t="shared" si="9"/>
        <v>489.83000000000175</v>
      </c>
    </row>
    <row r="265" spans="1:7" ht="14.25" customHeight="1" x14ac:dyDescent="0.3">
      <c r="A265" s="60">
        <v>42391</v>
      </c>
      <c r="B265" s="61">
        <v>24122.06</v>
      </c>
      <c r="C265" s="61">
        <v>24472.880000000001</v>
      </c>
      <c r="D265" s="61">
        <v>24120.04</v>
      </c>
      <c r="E265" s="61">
        <v>24435.66</v>
      </c>
      <c r="F265" s="63">
        <f t="shared" si="8"/>
        <v>1.300054804606234E-2</v>
      </c>
      <c r="G265" s="64">
        <f t="shared" si="9"/>
        <v>352.84000000000015</v>
      </c>
    </row>
    <row r="266" spans="1:7" ht="14.25" customHeight="1" x14ac:dyDescent="0.3">
      <c r="A266" s="60">
        <v>42394</v>
      </c>
      <c r="B266" s="61">
        <v>24540.97</v>
      </c>
      <c r="C266" s="61">
        <v>24650.57</v>
      </c>
      <c r="D266" s="61">
        <v>24433.67</v>
      </c>
      <c r="E266" s="61">
        <v>24485.95</v>
      </c>
      <c r="F266" s="63">
        <f t="shared" si="8"/>
        <v>-2.2419651708958706E-3</v>
      </c>
      <c r="G266" s="64">
        <f t="shared" si="9"/>
        <v>216.90000000000146</v>
      </c>
    </row>
    <row r="267" spans="1:7" ht="14.25" customHeight="1" x14ac:dyDescent="0.3">
      <c r="A267" s="60">
        <v>42396</v>
      </c>
      <c r="B267" s="61">
        <v>24643.13</v>
      </c>
      <c r="C267" s="61">
        <v>24645.7</v>
      </c>
      <c r="D267" s="61">
        <v>24458.13</v>
      </c>
      <c r="E267" s="61">
        <v>24492.39</v>
      </c>
      <c r="F267" s="63">
        <f t="shared" si="8"/>
        <v>-6.1169177778959728E-3</v>
      </c>
      <c r="G267" s="64">
        <f t="shared" si="9"/>
        <v>187.56999999999971</v>
      </c>
    </row>
    <row r="268" spans="1:7" ht="14.25" customHeight="1" x14ac:dyDescent="0.3">
      <c r="A268" s="60">
        <v>42397</v>
      </c>
      <c r="B268" s="61">
        <v>24481.86</v>
      </c>
      <c r="C268" s="61">
        <v>24587.200000000001</v>
      </c>
      <c r="D268" s="61">
        <v>24400.52</v>
      </c>
      <c r="E268" s="61">
        <v>24469.57</v>
      </c>
      <c r="F268" s="63">
        <f t="shared" si="8"/>
        <v>-5.0200434117345961E-4</v>
      </c>
      <c r="G268" s="64">
        <f t="shared" si="9"/>
        <v>186.68000000000029</v>
      </c>
    </row>
    <row r="269" spans="1:7" ht="14.25" customHeight="1" x14ac:dyDescent="0.3">
      <c r="A269" s="60">
        <v>42398</v>
      </c>
      <c r="B269" s="61">
        <v>24347.31</v>
      </c>
      <c r="C269" s="61">
        <v>24911.9</v>
      </c>
      <c r="D269" s="61">
        <v>24340.06</v>
      </c>
      <c r="E269" s="61">
        <v>24870.69</v>
      </c>
      <c r="F269" s="63">
        <f t="shared" si="8"/>
        <v>2.1496419933043829E-2</v>
      </c>
      <c r="G269" s="64">
        <f t="shared" si="9"/>
        <v>571.84000000000015</v>
      </c>
    </row>
    <row r="270" spans="1:7" ht="14.25" customHeight="1" x14ac:dyDescent="0.3">
      <c r="A270" s="60">
        <v>42401</v>
      </c>
      <c r="B270" s="61">
        <v>24982.22</v>
      </c>
      <c r="C270" s="61">
        <v>25002.32</v>
      </c>
      <c r="D270" s="61">
        <v>24788.58</v>
      </c>
      <c r="E270" s="61">
        <v>24824.83</v>
      </c>
      <c r="F270" s="63">
        <f t="shared" si="8"/>
        <v>-6.3000806173350247E-3</v>
      </c>
      <c r="G270" s="64">
        <f t="shared" si="9"/>
        <v>213.73999999999796</v>
      </c>
    </row>
    <row r="271" spans="1:7" ht="14.25" customHeight="1" x14ac:dyDescent="0.3">
      <c r="A271" s="60">
        <v>42402</v>
      </c>
      <c r="B271" s="61">
        <v>24868.21</v>
      </c>
      <c r="C271" s="61">
        <v>24928.75</v>
      </c>
      <c r="D271" s="61">
        <v>24460.53</v>
      </c>
      <c r="E271" s="61">
        <v>24539</v>
      </c>
      <c r="F271" s="63">
        <f t="shared" si="8"/>
        <v>-1.3238186423550354E-2</v>
      </c>
      <c r="G271" s="64">
        <f t="shared" si="9"/>
        <v>468.22000000000116</v>
      </c>
    </row>
    <row r="272" spans="1:7" ht="14.25" customHeight="1" x14ac:dyDescent="0.3">
      <c r="A272" s="60">
        <v>42403</v>
      </c>
      <c r="B272" s="61">
        <v>24393.59</v>
      </c>
      <c r="C272" s="61">
        <v>24409.26</v>
      </c>
      <c r="D272" s="61">
        <v>24187.54</v>
      </c>
      <c r="E272" s="61">
        <v>24223.32</v>
      </c>
      <c r="F272" s="63">
        <f t="shared" si="8"/>
        <v>-6.9801123983800843E-3</v>
      </c>
      <c r="G272" s="64">
        <f t="shared" si="9"/>
        <v>221.71999999999753</v>
      </c>
    </row>
    <row r="273" spans="1:7" ht="14.25" customHeight="1" x14ac:dyDescent="0.3">
      <c r="A273" s="60">
        <v>42404</v>
      </c>
      <c r="B273" s="61">
        <v>24386.45</v>
      </c>
      <c r="C273" s="61">
        <v>24514.01</v>
      </c>
      <c r="D273" s="61">
        <v>24224.74</v>
      </c>
      <c r="E273" s="61">
        <v>24338.43</v>
      </c>
      <c r="F273" s="63">
        <f t="shared" si="8"/>
        <v>-1.969126297595609E-3</v>
      </c>
      <c r="G273" s="64">
        <f t="shared" si="9"/>
        <v>289.2699999999968</v>
      </c>
    </row>
    <row r="274" spans="1:7" ht="14.25" customHeight="1" x14ac:dyDescent="0.3">
      <c r="A274" s="60">
        <v>42405</v>
      </c>
      <c r="B274" s="61">
        <v>24360.36</v>
      </c>
      <c r="C274" s="61">
        <v>24672.9</v>
      </c>
      <c r="D274" s="61">
        <v>24345.79</v>
      </c>
      <c r="E274" s="61">
        <v>24616.97</v>
      </c>
      <c r="F274" s="63">
        <f t="shared" si="8"/>
        <v>1.0533916575945535E-2</v>
      </c>
      <c r="G274" s="64">
        <f t="shared" si="9"/>
        <v>327.11000000000058</v>
      </c>
    </row>
    <row r="275" spans="1:7" ht="14.25" customHeight="1" x14ac:dyDescent="0.3">
      <c r="A275" s="60">
        <v>42408</v>
      </c>
      <c r="B275" s="61">
        <v>24637.41</v>
      </c>
      <c r="C275" s="61">
        <v>24698.95</v>
      </c>
      <c r="D275" s="61">
        <v>24196.84</v>
      </c>
      <c r="E275" s="61">
        <v>24287.42</v>
      </c>
      <c r="F275" s="63">
        <f t="shared" si="8"/>
        <v>-1.4205632816111823E-2</v>
      </c>
      <c r="G275" s="64">
        <f t="shared" si="9"/>
        <v>502.11000000000058</v>
      </c>
    </row>
    <row r="276" spans="1:7" ht="14.25" customHeight="1" x14ac:dyDescent="0.3">
      <c r="A276" s="60">
        <v>42409</v>
      </c>
      <c r="B276" s="61">
        <v>24076.85</v>
      </c>
      <c r="C276" s="61">
        <v>24111.19</v>
      </c>
      <c r="D276" s="61">
        <v>23919.47</v>
      </c>
      <c r="E276" s="61">
        <v>24020.98</v>
      </c>
      <c r="F276" s="63">
        <f t="shared" si="8"/>
        <v>-2.3204862762362596E-3</v>
      </c>
      <c r="G276" s="64">
        <f t="shared" si="9"/>
        <v>191.71999999999753</v>
      </c>
    </row>
    <row r="277" spans="1:7" ht="14.25" customHeight="1" x14ac:dyDescent="0.3">
      <c r="A277" s="60">
        <v>42410</v>
      </c>
      <c r="B277" s="61">
        <v>23938.32</v>
      </c>
      <c r="C277" s="61">
        <v>23938.32</v>
      </c>
      <c r="D277" s="61">
        <v>23636.720000000001</v>
      </c>
      <c r="E277" s="61">
        <v>23758.9</v>
      </c>
      <c r="F277" s="63">
        <f t="shared" si="8"/>
        <v>-7.4950957293577099E-3</v>
      </c>
      <c r="G277" s="64">
        <f t="shared" si="9"/>
        <v>301.59999999999854</v>
      </c>
    </row>
    <row r="278" spans="1:7" ht="14.25" customHeight="1" x14ac:dyDescent="0.3">
      <c r="A278" s="60">
        <v>42411</v>
      </c>
      <c r="B278" s="61">
        <v>23758.46</v>
      </c>
      <c r="C278" s="61">
        <v>23758.46</v>
      </c>
      <c r="D278" s="61">
        <v>22909.119999999999</v>
      </c>
      <c r="E278" s="61">
        <v>22951.83</v>
      </c>
      <c r="F278" s="63">
        <f t="shared" si="8"/>
        <v>-3.3951274619651167E-2</v>
      </c>
      <c r="G278" s="64">
        <f t="shared" si="9"/>
        <v>849.34000000000015</v>
      </c>
    </row>
    <row r="279" spans="1:7" ht="14.25" customHeight="1" x14ac:dyDescent="0.3">
      <c r="A279" s="60">
        <v>42412</v>
      </c>
      <c r="B279" s="61">
        <v>23060.39</v>
      </c>
      <c r="C279" s="61">
        <v>23161.15</v>
      </c>
      <c r="D279" s="61">
        <v>22600.39</v>
      </c>
      <c r="E279" s="61">
        <v>22986.12</v>
      </c>
      <c r="F279" s="63">
        <f t="shared" si="8"/>
        <v>-3.2206740649225983E-3</v>
      </c>
      <c r="G279" s="64">
        <f t="shared" si="9"/>
        <v>560.76000000000204</v>
      </c>
    </row>
    <row r="280" spans="1:7" ht="14.25" customHeight="1" x14ac:dyDescent="0.3">
      <c r="A280" s="60">
        <v>42415</v>
      </c>
      <c r="B280" s="61">
        <v>23223.43</v>
      </c>
      <c r="C280" s="61">
        <v>23622.639999999999</v>
      </c>
      <c r="D280" s="61">
        <v>23197.67</v>
      </c>
      <c r="E280" s="61">
        <v>23554.12</v>
      </c>
      <c r="F280" s="63">
        <f t="shared" si="8"/>
        <v>1.4239498644257057E-2</v>
      </c>
      <c r="G280" s="64">
        <f t="shared" si="9"/>
        <v>424.97000000000116</v>
      </c>
    </row>
    <row r="281" spans="1:7" ht="14.25" customHeight="1" x14ac:dyDescent="0.3">
      <c r="A281" s="60">
        <v>42416</v>
      </c>
      <c r="B281" s="61">
        <v>23688.61</v>
      </c>
      <c r="C281" s="61">
        <v>23692.080000000002</v>
      </c>
      <c r="D281" s="61">
        <v>23164.54</v>
      </c>
      <c r="E281" s="61">
        <v>23191.97</v>
      </c>
      <c r="F281" s="63">
        <f t="shared" si="8"/>
        <v>-2.0965350014205113E-2</v>
      </c>
      <c r="G281" s="64">
        <f t="shared" si="9"/>
        <v>527.54000000000087</v>
      </c>
    </row>
    <row r="282" spans="1:7" ht="14.25" customHeight="1" x14ac:dyDescent="0.3">
      <c r="A282" s="60">
        <v>42417</v>
      </c>
      <c r="B282" s="61">
        <v>23237.23</v>
      </c>
      <c r="C282" s="61">
        <v>23434.91</v>
      </c>
      <c r="D282" s="61">
        <v>22920.84</v>
      </c>
      <c r="E282" s="61">
        <v>23381.87</v>
      </c>
      <c r="F282" s="63">
        <f t="shared" si="8"/>
        <v>6.2244940554446217E-3</v>
      </c>
      <c r="G282" s="64">
        <f t="shared" si="9"/>
        <v>514.06999999999971</v>
      </c>
    </row>
    <row r="283" spans="1:7" ht="14.25" customHeight="1" x14ac:dyDescent="0.3">
      <c r="A283" s="60">
        <v>42418</v>
      </c>
      <c r="B283" s="61">
        <v>23536.47</v>
      </c>
      <c r="C283" s="61">
        <v>23735.35</v>
      </c>
      <c r="D283" s="61">
        <v>23448.21</v>
      </c>
      <c r="E283" s="61">
        <v>23649.22</v>
      </c>
      <c r="F283" s="63">
        <f t="shared" si="8"/>
        <v>4.7904379883644405E-3</v>
      </c>
      <c r="G283" s="64">
        <f t="shared" si="9"/>
        <v>287.13999999999942</v>
      </c>
    </row>
    <row r="284" spans="1:7" ht="14.25" customHeight="1" x14ac:dyDescent="0.3">
      <c r="A284" s="60">
        <v>42419</v>
      </c>
      <c r="B284" s="61">
        <v>23640.32</v>
      </c>
      <c r="C284" s="61">
        <v>23774.48</v>
      </c>
      <c r="D284" s="61">
        <v>23508.36</v>
      </c>
      <c r="E284" s="61">
        <v>23709.15</v>
      </c>
      <c r="F284" s="63">
        <f t="shared" si="8"/>
        <v>2.9115511126753678E-3</v>
      </c>
      <c r="G284" s="64">
        <f t="shared" si="9"/>
        <v>266.11999999999898</v>
      </c>
    </row>
    <row r="285" spans="1:7" ht="14.25" customHeight="1" x14ac:dyDescent="0.3">
      <c r="A285" s="60">
        <v>42422</v>
      </c>
      <c r="B285" s="61">
        <v>23783.47</v>
      </c>
      <c r="C285" s="61">
        <v>23855.040000000001</v>
      </c>
      <c r="D285" s="61">
        <v>23674.86</v>
      </c>
      <c r="E285" s="61">
        <v>23788.79</v>
      </c>
      <c r="F285" s="63">
        <f t="shared" si="8"/>
        <v>2.2368476929563721E-4</v>
      </c>
      <c r="G285" s="64">
        <f t="shared" si="9"/>
        <v>180.18000000000029</v>
      </c>
    </row>
    <row r="286" spans="1:7" ht="14.25" customHeight="1" x14ac:dyDescent="0.3">
      <c r="A286" s="60">
        <v>42423</v>
      </c>
      <c r="B286" s="61">
        <v>23850.41</v>
      </c>
      <c r="C286" s="61">
        <v>23851.51</v>
      </c>
      <c r="D286" s="61">
        <v>23361.94</v>
      </c>
      <c r="E286" s="61">
        <v>23410.18</v>
      </c>
      <c r="F286" s="63">
        <f t="shared" si="8"/>
        <v>-1.8457963615719795E-2</v>
      </c>
      <c r="G286" s="64">
        <f t="shared" si="9"/>
        <v>489.56999999999971</v>
      </c>
    </row>
    <row r="287" spans="1:7" ht="14.25" customHeight="1" x14ac:dyDescent="0.3">
      <c r="A287" s="60">
        <v>42424</v>
      </c>
      <c r="B287" s="61">
        <v>23332.94</v>
      </c>
      <c r="C287" s="61">
        <v>23338.89</v>
      </c>
      <c r="D287" s="61">
        <v>23057.45</v>
      </c>
      <c r="E287" s="61">
        <v>23088.93</v>
      </c>
      <c r="F287" s="63">
        <f t="shared" si="8"/>
        <v>-1.0457747716318579E-2</v>
      </c>
      <c r="G287" s="64">
        <f t="shared" si="9"/>
        <v>281.43999999999869</v>
      </c>
    </row>
    <row r="288" spans="1:7" ht="14.25" customHeight="1" x14ac:dyDescent="0.3">
      <c r="A288" s="60">
        <v>42425</v>
      </c>
      <c r="B288" s="61">
        <v>23105.16</v>
      </c>
      <c r="C288" s="61">
        <v>23142.959999999999</v>
      </c>
      <c r="D288" s="61">
        <v>22948.1</v>
      </c>
      <c r="E288" s="61">
        <v>22976</v>
      </c>
      <c r="F288" s="63">
        <f t="shared" si="8"/>
        <v>-5.5900932951773478E-3</v>
      </c>
      <c r="G288" s="64">
        <f t="shared" si="9"/>
        <v>194.86000000000058</v>
      </c>
    </row>
    <row r="289" spans="1:7" ht="14.25" customHeight="1" x14ac:dyDescent="0.3">
      <c r="A289" s="60">
        <v>42426</v>
      </c>
      <c r="B289" s="61">
        <v>23141.08</v>
      </c>
      <c r="C289" s="61">
        <v>23227.91</v>
      </c>
      <c r="D289" s="61">
        <v>23021.94</v>
      </c>
      <c r="E289" s="61">
        <v>23154.3</v>
      </c>
      <c r="F289" s="63">
        <f t="shared" si="8"/>
        <v>5.7127843644279026E-4</v>
      </c>
      <c r="G289" s="64">
        <f t="shared" si="9"/>
        <v>205.97000000000116</v>
      </c>
    </row>
    <row r="290" spans="1:7" ht="14.25" customHeight="1" x14ac:dyDescent="0.3">
      <c r="A290" s="60">
        <v>42429</v>
      </c>
      <c r="B290" s="61">
        <v>23238.5</v>
      </c>
      <c r="C290" s="61">
        <v>23343.22</v>
      </c>
      <c r="D290" s="61">
        <v>22494.61</v>
      </c>
      <c r="E290" s="61">
        <v>23002</v>
      </c>
      <c r="F290" s="63">
        <f t="shared" si="8"/>
        <v>-1.0177076833702692E-2</v>
      </c>
      <c r="G290" s="64">
        <f t="shared" si="9"/>
        <v>848.61000000000058</v>
      </c>
    </row>
    <row r="291" spans="1:7" ht="14.25" customHeight="1" x14ac:dyDescent="0.3">
      <c r="A291" s="60">
        <v>42430</v>
      </c>
      <c r="B291" s="61">
        <v>23153.32</v>
      </c>
      <c r="C291" s="61">
        <v>23821.49</v>
      </c>
      <c r="D291" s="61">
        <v>23133.18</v>
      </c>
      <c r="E291" s="61">
        <v>23779.35</v>
      </c>
      <c r="F291" s="63">
        <f t="shared" si="8"/>
        <v>2.7038454960238913E-2</v>
      </c>
      <c r="G291" s="64">
        <f t="shared" si="9"/>
        <v>688.31000000000131</v>
      </c>
    </row>
    <row r="292" spans="1:7" ht="14.25" customHeight="1" x14ac:dyDescent="0.3">
      <c r="A292" s="60">
        <v>42431</v>
      </c>
      <c r="B292" s="61">
        <v>24044.959999999999</v>
      </c>
      <c r="C292" s="61">
        <v>24280.42</v>
      </c>
      <c r="D292" s="61">
        <v>24043.89</v>
      </c>
      <c r="E292" s="61">
        <v>24242.98</v>
      </c>
      <c r="F292" s="63">
        <f t="shared" si="8"/>
        <v>8.2354056733719011E-3</v>
      </c>
      <c r="G292" s="64">
        <f t="shared" si="9"/>
        <v>236.52999999999884</v>
      </c>
    </row>
    <row r="293" spans="1:7" ht="14.25" customHeight="1" x14ac:dyDescent="0.3">
      <c r="A293" s="60">
        <v>42432</v>
      </c>
      <c r="B293" s="61">
        <v>24386.67</v>
      </c>
      <c r="C293" s="61">
        <v>24640.51</v>
      </c>
      <c r="D293" s="61">
        <v>24383.279999999999</v>
      </c>
      <c r="E293" s="61">
        <v>24606.99</v>
      </c>
      <c r="F293" s="63">
        <f t="shared" si="8"/>
        <v>9.0344438170526509E-3</v>
      </c>
      <c r="G293" s="64">
        <f t="shared" si="9"/>
        <v>257.22999999999956</v>
      </c>
    </row>
    <row r="294" spans="1:7" ht="14.25" customHeight="1" x14ac:dyDescent="0.3">
      <c r="A294" s="60">
        <v>42433</v>
      </c>
      <c r="B294" s="61">
        <v>24704.59</v>
      </c>
      <c r="C294" s="61">
        <v>24719.05</v>
      </c>
      <c r="D294" s="61">
        <v>24531.8</v>
      </c>
      <c r="E294" s="61">
        <v>24646.48</v>
      </c>
      <c r="F294" s="63">
        <f t="shared" si="8"/>
        <v>-2.352194470744124E-3</v>
      </c>
      <c r="G294" s="64">
        <f t="shared" si="9"/>
        <v>187.25</v>
      </c>
    </row>
    <row r="295" spans="1:7" ht="14.25" customHeight="1" x14ac:dyDescent="0.3">
      <c r="A295" s="60">
        <v>42437</v>
      </c>
      <c r="B295" s="61">
        <v>24655.19</v>
      </c>
      <c r="C295" s="61">
        <v>24793.62</v>
      </c>
      <c r="D295" s="61">
        <v>24509.21</v>
      </c>
      <c r="E295" s="61">
        <v>24659.23</v>
      </c>
      <c r="F295" s="63">
        <f t="shared" si="8"/>
        <v>1.6386002298099804E-4</v>
      </c>
      <c r="G295" s="64">
        <f t="shared" si="9"/>
        <v>284.40999999999985</v>
      </c>
    </row>
    <row r="296" spans="1:7" ht="14.25" customHeight="1" x14ac:dyDescent="0.3">
      <c r="A296" s="60">
        <v>42438</v>
      </c>
      <c r="B296" s="61">
        <v>24527.27</v>
      </c>
      <c r="C296" s="61">
        <v>24820.76</v>
      </c>
      <c r="D296" s="61">
        <v>24451.599999999999</v>
      </c>
      <c r="E296" s="61">
        <v>24793.96</v>
      </c>
      <c r="F296" s="63">
        <f t="shared" si="8"/>
        <v>1.0873203581156756E-2</v>
      </c>
      <c r="G296" s="64">
        <f t="shared" si="9"/>
        <v>369.15999999999985</v>
      </c>
    </row>
    <row r="297" spans="1:7" ht="14.25" customHeight="1" x14ac:dyDescent="0.3">
      <c r="A297" s="60">
        <v>42439</v>
      </c>
      <c r="B297" s="61">
        <v>24815.7</v>
      </c>
      <c r="C297" s="61">
        <v>24817.48</v>
      </c>
      <c r="D297" s="61">
        <v>24471.39</v>
      </c>
      <c r="E297" s="61">
        <v>24623.34</v>
      </c>
      <c r="F297" s="63">
        <f t="shared" si="8"/>
        <v>-7.7515443852077745E-3</v>
      </c>
      <c r="G297" s="64">
        <f t="shared" si="9"/>
        <v>346.09000000000015</v>
      </c>
    </row>
    <row r="298" spans="1:7" ht="14.25" customHeight="1" x14ac:dyDescent="0.3">
      <c r="A298" s="60">
        <v>42440</v>
      </c>
      <c r="B298" s="61">
        <v>24620.39</v>
      </c>
      <c r="C298" s="61">
        <v>24817.8</v>
      </c>
      <c r="D298" s="61">
        <v>24552.26</v>
      </c>
      <c r="E298" s="61">
        <v>24717.99</v>
      </c>
      <c r="F298" s="63">
        <f t="shared" si="8"/>
        <v>3.9641939059455265E-3</v>
      </c>
      <c r="G298" s="64">
        <f t="shared" si="9"/>
        <v>265.54000000000087</v>
      </c>
    </row>
    <row r="299" spans="1:7" ht="14.25" customHeight="1" x14ac:dyDescent="0.3">
      <c r="A299" s="60">
        <v>42443</v>
      </c>
      <c r="B299" s="61">
        <v>24801.7</v>
      </c>
      <c r="C299" s="61">
        <v>24960.51</v>
      </c>
      <c r="D299" s="61">
        <v>24734.04</v>
      </c>
      <c r="E299" s="61">
        <v>24804.28</v>
      </c>
      <c r="F299" s="63">
        <f t="shared" si="8"/>
        <v>1.0402512730974523E-4</v>
      </c>
      <c r="G299" s="64">
        <f t="shared" si="9"/>
        <v>226.46999999999753</v>
      </c>
    </row>
    <row r="300" spans="1:7" ht="14.25" customHeight="1" x14ac:dyDescent="0.3">
      <c r="A300" s="60">
        <v>42444</v>
      </c>
      <c r="B300" s="61">
        <v>24832.04</v>
      </c>
      <c r="C300" s="61">
        <v>24840.77</v>
      </c>
      <c r="D300" s="61">
        <v>24517.279999999999</v>
      </c>
      <c r="E300" s="61">
        <v>24551.17</v>
      </c>
      <c r="F300" s="63">
        <f t="shared" si="8"/>
        <v>-1.131079041431967E-2</v>
      </c>
      <c r="G300" s="64">
        <f t="shared" si="9"/>
        <v>323.4900000000016</v>
      </c>
    </row>
    <row r="301" spans="1:7" ht="14.25" customHeight="1" x14ac:dyDescent="0.3">
      <c r="A301" s="60">
        <v>42445</v>
      </c>
      <c r="B301" s="61">
        <v>24537.61</v>
      </c>
      <c r="C301" s="61">
        <v>24706.85</v>
      </c>
      <c r="D301" s="61">
        <v>24354.55</v>
      </c>
      <c r="E301" s="61">
        <v>24682.48</v>
      </c>
      <c r="F301" s="63">
        <f t="shared" si="8"/>
        <v>5.9039979851337994E-3</v>
      </c>
      <c r="G301" s="64">
        <f t="shared" si="9"/>
        <v>352.29999999999927</v>
      </c>
    </row>
    <row r="302" spans="1:7" ht="14.25" customHeight="1" x14ac:dyDescent="0.3">
      <c r="A302" s="60">
        <v>42446</v>
      </c>
      <c r="B302" s="61">
        <v>24852.18</v>
      </c>
      <c r="C302" s="61">
        <v>24948.3</v>
      </c>
      <c r="D302" s="61">
        <v>24576.52</v>
      </c>
      <c r="E302" s="61">
        <v>24677.37</v>
      </c>
      <c r="F302" s="63">
        <f t="shared" si="8"/>
        <v>-7.0339905794985112E-3</v>
      </c>
      <c r="G302" s="64">
        <f t="shared" si="9"/>
        <v>371.77999999999884</v>
      </c>
    </row>
    <row r="303" spans="1:7" ht="14.25" customHeight="1" x14ac:dyDescent="0.3">
      <c r="A303" s="60">
        <v>42447</v>
      </c>
      <c r="B303" s="61">
        <v>24729.41</v>
      </c>
      <c r="C303" s="61">
        <v>24986.94</v>
      </c>
      <c r="D303" s="61">
        <v>24681.64</v>
      </c>
      <c r="E303" s="61">
        <v>24952.74</v>
      </c>
      <c r="F303" s="63">
        <f t="shared" si="8"/>
        <v>9.0309473618659618E-3</v>
      </c>
      <c r="G303" s="64">
        <f t="shared" si="9"/>
        <v>305.29999999999927</v>
      </c>
    </row>
    <row r="304" spans="1:7" ht="14.25" customHeight="1" x14ac:dyDescent="0.3">
      <c r="A304" s="60">
        <v>42450</v>
      </c>
      <c r="B304" s="61">
        <v>25007.56</v>
      </c>
      <c r="C304" s="61">
        <v>25327.45</v>
      </c>
      <c r="D304" s="61">
        <v>24988.27</v>
      </c>
      <c r="E304" s="61">
        <v>25285.37</v>
      </c>
      <c r="F304" s="63">
        <f t="shared" si="8"/>
        <v>1.1109040626114569E-2</v>
      </c>
      <c r="G304" s="64">
        <f t="shared" si="9"/>
        <v>339.18000000000029</v>
      </c>
    </row>
    <row r="305" spans="1:7" ht="14.25" customHeight="1" x14ac:dyDescent="0.3">
      <c r="A305" s="60">
        <v>42451</v>
      </c>
      <c r="B305" s="61">
        <v>25331.01</v>
      </c>
      <c r="C305" s="61">
        <v>25381.33</v>
      </c>
      <c r="D305" s="61">
        <v>25083.7</v>
      </c>
      <c r="E305" s="61">
        <v>25330.49</v>
      </c>
      <c r="F305" s="63">
        <f t="shared" si="8"/>
        <v>-2.0528198441230672E-5</v>
      </c>
      <c r="G305" s="64">
        <f t="shared" si="9"/>
        <v>297.63000000000102</v>
      </c>
    </row>
    <row r="306" spans="1:7" ht="14.25" customHeight="1" x14ac:dyDescent="0.3">
      <c r="A306" s="60">
        <v>42452</v>
      </c>
      <c r="B306" s="61">
        <v>25322.1</v>
      </c>
      <c r="C306" s="61">
        <v>25367.81</v>
      </c>
      <c r="D306" s="61">
        <v>25156.82</v>
      </c>
      <c r="E306" s="61">
        <v>25337.56</v>
      </c>
      <c r="F306" s="63">
        <f t="shared" si="8"/>
        <v>6.1053388147123521E-4</v>
      </c>
      <c r="G306" s="64">
        <f t="shared" si="9"/>
        <v>210.9900000000016</v>
      </c>
    </row>
    <row r="307" spans="1:7" ht="14.25" customHeight="1" x14ac:dyDescent="0.3">
      <c r="A307" s="60">
        <v>42457</v>
      </c>
      <c r="B307" s="61">
        <v>25417.11</v>
      </c>
      <c r="C307" s="61">
        <v>25432.94</v>
      </c>
      <c r="D307" s="61">
        <v>24895.49</v>
      </c>
      <c r="E307" s="61">
        <v>24966.400000000001</v>
      </c>
      <c r="F307" s="63">
        <f t="shared" si="8"/>
        <v>-1.7732543156952114E-2</v>
      </c>
      <c r="G307" s="64">
        <f t="shared" si="9"/>
        <v>537.44999999999709</v>
      </c>
    </row>
    <row r="308" spans="1:7" ht="14.25" customHeight="1" x14ac:dyDescent="0.3">
      <c r="A308" s="60">
        <v>42458</v>
      </c>
      <c r="B308" s="61">
        <v>24957.24</v>
      </c>
      <c r="C308" s="61">
        <v>25079.35</v>
      </c>
      <c r="D308" s="61">
        <v>24835.56</v>
      </c>
      <c r="E308" s="61">
        <v>24900.46</v>
      </c>
      <c r="F308" s="63">
        <f t="shared" si="8"/>
        <v>-2.2750913161873054E-3</v>
      </c>
      <c r="G308" s="64">
        <f t="shared" si="9"/>
        <v>243.78999999999724</v>
      </c>
    </row>
    <row r="309" spans="1:7" ht="14.25" customHeight="1" x14ac:dyDescent="0.3">
      <c r="A309" s="60">
        <v>42459</v>
      </c>
      <c r="B309" s="61">
        <v>25062.06</v>
      </c>
      <c r="C309" s="61">
        <v>25358.84</v>
      </c>
      <c r="D309" s="61">
        <v>25055.42</v>
      </c>
      <c r="E309" s="61">
        <v>25338.58</v>
      </c>
      <c r="F309" s="63">
        <f t="shared" si="8"/>
        <v>1.1033410661374221E-2</v>
      </c>
      <c r="G309" s="64">
        <f t="shared" si="9"/>
        <v>303.42000000000189</v>
      </c>
    </row>
    <row r="310" spans="1:7" ht="14.25" customHeight="1" x14ac:dyDescent="0.3">
      <c r="A310" s="60">
        <v>42460</v>
      </c>
      <c r="B310" s="61">
        <v>25364.75</v>
      </c>
      <c r="C310" s="61">
        <v>25479.62</v>
      </c>
      <c r="D310" s="61">
        <v>25223.22</v>
      </c>
      <c r="E310" s="61">
        <v>25341.86</v>
      </c>
      <c r="F310" s="63">
        <f t="shared" si="8"/>
        <v>-9.0243349530349864E-4</v>
      </c>
      <c r="G310" s="64">
        <f t="shared" si="9"/>
        <v>256.39999999999782</v>
      </c>
    </row>
    <row r="311" spans="1:7" ht="14.25" customHeight="1" x14ac:dyDescent="0.3">
      <c r="A311" s="60">
        <v>42461</v>
      </c>
      <c r="B311" s="61">
        <v>25301.7</v>
      </c>
      <c r="C311" s="61">
        <v>25354.94</v>
      </c>
      <c r="D311" s="61">
        <v>25119.35</v>
      </c>
      <c r="E311" s="61">
        <v>25269.64</v>
      </c>
      <c r="F311" s="63">
        <f t="shared" si="8"/>
        <v>-1.2671085342092156E-3</v>
      </c>
      <c r="G311" s="64">
        <f t="shared" si="9"/>
        <v>235.59000000000015</v>
      </c>
    </row>
    <row r="312" spans="1:7" ht="14.25" customHeight="1" x14ac:dyDescent="0.3">
      <c r="A312" s="60">
        <v>42464</v>
      </c>
      <c r="B312" s="61">
        <v>25333.98</v>
      </c>
      <c r="C312" s="61">
        <v>25424.15</v>
      </c>
      <c r="D312" s="61">
        <v>25223.49</v>
      </c>
      <c r="E312" s="61">
        <v>25399.65</v>
      </c>
      <c r="F312" s="63">
        <f t="shared" si="8"/>
        <v>2.5921706735381449E-3</v>
      </c>
      <c r="G312" s="64">
        <f t="shared" si="9"/>
        <v>200.65999999999985</v>
      </c>
    </row>
    <row r="313" spans="1:7" ht="14.25" customHeight="1" x14ac:dyDescent="0.3">
      <c r="A313" s="60">
        <v>42465</v>
      </c>
      <c r="B313" s="61">
        <v>25372.44</v>
      </c>
      <c r="C313" s="61">
        <v>25372.44</v>
      </c>
      <c r="D313" s="61">
        <v>24837.51</v>
      </c>
      <c r="E313" s="61">
        <v>24883.59</v>
      </c>
      <c r="F313" s="63">
        <f t="shared" si="8"/>
        <v>-1.9266968411394355E-2</v>
      </c>
      <c r="G313" s="64">
        <f t="shared" si="9"/>
        <v>534.93000000000029</v>
      </c>
    </row>
    <row r="314" spans="1:7" ht="14.25" customHeight="1" x14ac:dyDescent="0.3">
      <c r="A314" s="60">
        <v>42466</v>
      </c>
      <c r="B314" s="61">
        <v>24978.86</v>
      </c>
      <c r="C314" s="61">
        <v>25000.65</v>
      </c>
      <c r="D314" s="61">
        <v>24834.16</v>
      </c>
      <c r="E314" s="61">
        <v>24900.63</v>
      </c>
      <c r="F314" s="63">
        <f t="shared" si="8"/>
        <v>-3.1318482909147801E-3</v>
      </c>
      <c r="G314" s="64">
        <f t="shared" si="9"/>
        <v>166.4900000000016</v>
      </c>
    </row>
    <row r="315" spans="1:7" ht="14.25" customHeight="1" x14ac:dyDescent="0.3">
      <c r="A315" s="60">
        <v>42467</v>
      </c>
      <c r="B315" s="61">
        <v>24998.79</v>
      </c>
      <c r="C315" s="61">
        <v>25013.13</v>
      </c>
      <c r="D315" s="61">
        <v>24647.48</v>
      </c>
      <c r="E315" s="61">
        <v>24685.42</v>
      </c>
      <c r="F315" s="63">
        <f t="shared" si="8"/>
        <v>-1.2535406713685047E-2</v>
      </c>
      <c r="G315" s="64">
        <f t="shared" si="9"/>
        <v>365.65000000000146</v>
      </c>
    </row>
    <row r="316" spans="1:7" ht="14.25" customHeight="1" x14ac:dyDescent="0.3">
      <c r="A316" s="60">
        <v>42468</v>
      </c>
      <c r="B316" s="61">
        <v>24665.8</v>
      </c>
      <c r="C316" s="61">
        <v>24736.03</v>
      </c>
      <c r="D316" s="61">
        <v>24608.51</v>
      </c>
      <c r="E316" s="61">
        <v>24673.84</v>
      </c>
      <c r="F316" s="63">
        <f t="shared" si="8"/>
        <v>3.2595739850322606E-4</v>
      </c>
      <c r="G316" s="64">
        <f t="shared" si="9"/>
        <v>127.52000000000044</v>
      </c>
    </row>
    <row r="317" spans="1:7" ht="14.25" customHeight="1" x14ac:dyDescent="0.3">
      <c r="A317" s="60">
        <v>42471</v>
      </c>
      <c r="B317" s="61">
        <v>24789.4</v>
      </c>
      <c r="C317" s="61">
        <v>25049.919999999998</v>
      </c>
      <c r="D317" s="61">
        <v>24523.200000000001</v>
      </c>
      <c r="E317" s="61">
        <v>25022.16</v>
      </c>
      <c r="F317" s="63">
        <f t="shared" si="8"/>
        <v>9.389497123770579E-3</v>
      </c>
      <c r="G317" s="64">
        <f t="shared" si="9"/>
        <v>526.71999999999753</v>
      </c>
    </row>
    <row r="318" spans="1:7" ht="14.25" customHeight="1" x14ac:dyDescent="0.3">
      <c r="A318" s="60">
        <v>42472</v>
      </c>
      <c r="B318" s="61">
        <v>25056.47</v>
      </c>
      <c r="C318" s="61">
        <v>25180.02</v>
      </c>
      <c r="D318" s="61">
        <v>24996.44</v>
      </c>
      <c r="E318" s="61">
        <v>25145.59</v>
      </c>
      <c r="F318" s="63">
        <f t="shared" si="8"/>
        <v>3.5567659770110865E-3</v>
      </c>
      <c r="G318" s="64">
        <f t="shared" si="9"/>
        <v>183.58000000000175</v>
      </c>
    </row>
    <row r="319" spans="1:7" ht="14.25" customHeight="1" x14ac:dyDescent="0.3">
      <c r="A319" s="60">
        <v>42473</v>
      </c>
      <c r="B319" s="61">
        <v>25358.42</v>
      </c>
      <c r="C319" s="61">
        <v>25671.5</v>
      </c>
      <c r="D319" s="61">
        <v>25358.42</v>
      </c>
      <c r="E319" s="61">
        <v>25626.75</v>
      </c>
      <c r="F319" s="63">
        <f t="shared" si="8"/>
        <v>1.0581495219339446E-2</v>
      </c>
      <c r="G319" s="64">
        <f t="shared" si="9"/>
        <v>313.08000000000175</v>
      </c>
    </row>
    <row r="320" spans="1:7" ht="14.25" customHeight="1" x14ac:dyDescent="0.3">
      <c r="A320" s="60">
        <v>42478</v>
      </c>
      <c r="B320" s="61">
        <v>25833.16</v>
      </c>
      <c r="C320" s="61">
        <v>25870.03</v>
      </c>
      <c r="D320" s="61">
        <v>25634.12</v>
      </c>
      <c r="E320" s="61">
        <v>25816.36</v>
      </c>
      <c r="F320" s="63">
        <f t="shared" si="8"/>
        <v>-6.5032694412914531E-4</v>
      </c>
      <c r="G320" s="64">
        <f t="shared" si="9"/>
        <v>235.90999999999985</v>
      </c>
    </row>
    <row r="321" spans="1:7" ht="14.25" customHeight="1" x14ac:dyDescent="0.3">
      <c r="A321" s="60">
        <v>42480</v>
      </c>
      <c r="B321" s="61">
        <v>25942.34</v>
      </c>
      <c r="C321" s="61">
        <v>25956.34</v>
      </c>
      <c r="D321" s="61">
        <v>25716.81</v>
      </c>
      <c r="E321" s="61">
        <v>25844.18</v>
      </c>
      <c r="F321" s="63">
        <f t="shared" si="8"/>
        <v>-3.7837758660167068E-3</v>
      </c>
      <c r="G321" s="64">
        <f t="shared" si="9"/>
        <v>239.52999999999884</v>
      </c>
    </row>
    <row r="322" spans="1:7" ht="14.25" customHeight="1" x14ac:dyDescent="0.3">
      <c r="A322" s="60">
        <v>42481</v>
      </c>
      <c r="B322" s="61">
        <v>25979.68</v>
      </c>
      <c r="C322" s="61">
        <v>26080.07</v>
      </c>
      <c r="D322" s="61">
        <v>25783.119999999999</v>
      </c>
      <c r="E322" s="61">
        <v>25880.38</v>
      </c>
      <c r="F322" s="63">
        <f t="shared" si="8"/>
        <v>-3.8222179795901748E-3</v>
      </c>
      <c r="G322" s="64">
        <f t="shared" si="9"/>
        <v>296.95000000000073</v>
      </c>
    </row>
    <row r="323" spans="1:7" ht="14.25" customHeight="1" x14ac:dyDescent="0.3">
      <c r="A323" s="60">
        <v>42482</v>
      </c>
      <c r="B323" s="61">
        <v>25892.49</v>
      </c>
      <c r="C323" s="61">
        <v>25922.02</v>
      </c>
      <c r="D323" s="61">
        <v>25771.88</v>
      </c>
      <c r="E323" s="61">
        <v>25838.14</v>
      </c>
      <c r="F323" s="63">
        <f t="shared" ref="F323:F386" si="10">(E323-B323)/B323</f>
        <v>-2.0990642460420833E-3</v>
      </c>
      <c r="G323" s="64">
        <f t="shared" ref="G323:G386" si="11">C323-D323</f>
        <v>150.13999999999942</v>
      </c>
    </row>
    <row r="324" spans="1:7" ht="14.25" customHeight="1" x14ac:dyDescent="0.3">
      <c r="A324" s="60">
        <v>42485</v>
      </c>
      <c r="B324" s="61">
        <v>25891.03</v>
      </c>
      <c r="C324" s="61">
        <v>25891.03</v>
      </c>
      <c r="D324" s="61">
        <v>25585.93</v>
      </c>
      <c r="E324" s="61">
        <v>25678.93</v>
      </c>
      <c r="F324" s="63">
        <f t="shared" si="10"/>
        <v>-8.1920263504386866E-3</v>
      </c>
      <c r="G324" s="64">
        <f t="shared" si="11"/>
        <v>305.09999999999854</v>
      </c>
    </row>
    <row r="325" spans="1:7" ht="14.25" customHeight="1" x14ac:dyDescent="0.3">
      <c r="A325" s="60">
        <v>42486</v>
      </c>
      <c r="B325" s="61">
        <v>25604.92</v>
      </c>
      <c r="C325" s="61">
        <v>26055</v>
      </c>
      <c r="D325" s="61">
        <v>25549.05</v>
      </c>
      <c r="E325" s="61">
        <v>26007.3</v>
      </c>
      <c r="F325" s="63">
        <f t="shared" si="10"/>
        <v>1.571494853332879E-2</v>
      </c>
      <c r="G325" s="64">
        <f t="shared" si="11"/>
        <v>505.95000000000073</v>
      </c>
    </row>
    <row r="326" spans="1:7" ht="14.25" customHeight="1" x14ac:dyDescent="0.3">
      <c r="A326" s="60">
        <v>42487</v>
      </c>
      <c r="B326" s="61">
        <v>25956.42</v>
      </c>
      <c r="C326" s="61">
        <v>26092.93</v>
      </c>
      <c r="D326" s="61">
        <v>25885.24</v>
      </c>
      <c r="E326" s="61">
        <v>26064.12</v>
      </c>
      <c r="F326" s="63">
        <f t="shared" si="10"/>
        <v>4.1492624945967411E-3</v>
      </c>
      <c r="G326" s="64">
        <f t="shared" si="11"/>
        <v>207.68999999999869</v>
      </c>
    </row>
    <row r="327" spans="1:7" ht="14.25" customHeight="1" x14ac:dyDescent="0.3">
      <c r="A327" s="60">
        <v>42488</v>
      </c>
      <c r="B327" s="61">
        <v>26078.28</v>
      </c>
      <c r="C327" s="61">
        <v>26100.54</v>
      </c>
      <c r="D327" s="61">
        <v>25561.17</v>
      </c>
      <c r="E327" s="61">
        <v>25603.1</v>
      </c>
      <c r="F327" s="63">
        <f t="shared" si="10"/>
        <v>-1.8221293735629817E-2</v>
      </c>
      <c r="G327" s="64">
        <f t="shared" si="11"/>
        <v>539.37000000000262</v>
      </c>
    </row>
    <row r="328" spans="1:7" ht="14.25" customHeight="1" x14ac:dyDescent="0.3">
      <c r="A328" s="60">
        <v>42489</v>
      </c>
      <c r="B328" s="61">
        <v>25612.91</v>
      </c>
      <c r="C328" s="61">
        <v>25755.43</v>
      </c>
      <c r="D328" s="61">
        <v>25424.03</v>
      </c>
      <c r="E328" s="61">
        <v>25606.62</v>
      </c>
      <c r="F328" s="63">
        <f t="shared" si="10"/>
        <v>-2.4557928013649652E-4</v>
      </c>
      <c r="G328" s="64">
        <f t="shared" si="11"/>
        <v>331.40000000000146</v>
      </c>
    </row>
    <row r="329" spans="1:7" ht="14.25" customHeight="1" x14ac:dyDescent="0.3">
      <c r="A329" s="60">
        <v>42492</v>
      </c>
      <c r="B329" s="61">
        <v>25565.439999999999</v>
      </c>
      <c r="C329" s="61">
        <v>25565.439999999999</v>
      </c>
      <c r="D329" s="61">
        <v>25341.14</v>
      </c>
      <c r="E329" s="61">
        <v>25436.97</v>
      </c>
      <c r="F329" s="63">
        <f t="shared" si="10"/>
        <v>-5.0251433184798511E-3</v>
      </c>
      <c r="G329" s="64">
        <f t="shared" si="11"/>
        <v>224.29999999999927</v>
      </c>
    </row>
    <row r="330" spans="1:7" ht="14.25" customHeight="1" x14ac:dyDescent="0.3">
      <c r="A330" s="60">
        <v>42493</v>
      </c>
      <c r="B330" s="61">
        <v>25500.14</v>
      </c>
      <c r="C330" s="61">
        <v>25705.96</v>
      </c>
      <c r="D330" s="61">
        <v>25192.94</v>
      </c>
      <c r="E330" s="61">
        <v>25229.7</v>
      </c>
      <c r="F330" s="63">
        <f t="shared" si="10"/>
        <v>-1.0605431970177367E-2</v>
      </c>
      <c r="G330" s="64">
        <f t="shared" si="11"/>
        <v>513.02000000000044</v>
      </c>
    </row>
    <row r="331" spans="1:7" ht="14.25" customHeight="1" x14ac:dyDescent="0.3">
      <c r="A331" s="60">
        <v>42494</v>
      </c>
      <c r="B331" s="61">
        <v>25210.87</v>
      </c>
      <c r="C331" s="61">
        <v>25245.7</v>
      </c>
      <c r="D331" s="61">
        <v>25061.040000000001</v>
      </c>
      <c r="E331" s="61">
        <v>25101.73</v>
      </c>
      <c r="F331" s="63">
        <f t="shared" si="10"/>
        <v>-4.3290850335589142E-3</v>
      </c>
      <c r="G331" s="64">
        <f t="shared" si="11"/>
        <v>184.65999999999985</v>
      </c>
    </row>
    <row r="332" spans="1:7" ht="14.25" customHeight="1" x14ac:dyDescent="0.3">
      <c r="A332" s="60">
        <v>42495</v>
      </c>
      <c r="B332" s="61">
        <v>25187.66</v>
      </c>
      <c r="C332" s="61">
        <v>25394.1</v>
      </c>
      <c r="D332" s="61">
        <v>25162.94</v>
      </c>
      <c r="E332" s="61">
        <v>25262.21</v>
      </c>
      <c r="F332" s="63">
        <f t="shared" si="10"/>
        <v>2.9597826872364988E-3</v>
      </c>
      <c r="G332" s="64">
        <f t="shared" si="11"/>
        <v>231.15999999999985</v>
      </c>
    </row>
    <row r="333" spans="1:7" ht="14.25" customHeight="1" x14ac:dyDescent="0.3">
      <c r="A333" s="60">
        <v>42496</v>
      </c>
      <c r="B333" s="61">
        <v>25223.67</v>
      </c>
      <c r="C333" s="61">
        <v>25260.48</v>
      </c>
      <c r="D333" s="61">
        <v>25057.93</v>
      </c>
      <c r="E333" s="61">
        <v>25228.5</v>
      </c>
      <c r="F333" s="63">
        <f t="shared" si="10"/>
        <v>1.9148680584553105E-4</v>
      </c>
      <c r="G333" s="64">
        <f t="shared" si="11"/>
        <v>202.54999999999927</v>
      </c>
    </row>
    <row r="334" spans="1:7" ht="14.25" customHeight="1" x14ac:dyDescent="0.3">
      <c r="A334" s="60">
        <v>42499</v>
      </c>
      <c r="B334" s="61">
        <v>25321.83</v>
      </c>
      <c r="C334" s="61">
        <v>25709.68</v>
      </c>
      <c r="D334" s="61">
        <v>25302.86</v>
      </c>
      <c r="E334" s="61">
        <v>25688.86</v>
      </c>
      <c r="F334" s="63">
        <f t="shared" si="10"/>
        <v>1.4494608012138097E-2</v>
      </c>
      <c r="G334" s="64">
        <f t="shared" si="11"/>
        <v>406.81999999999971</v>
      </c>
    </row>
    <row r="335" spans="1:7" ht="14.25" customHeight="1" x14ac:dyDescent="0.3">
      <c r="A335" s="60">
        <v>42500</v>
      </c>
      <c r="B335" s="61">
        <v>25682.98</v>
      </c>
      <c r="C335" s="61">
        <v>25809.93</v>
      </c>
      <c r="D335" s="61">
        <v>25614.240000000002</v>
      </c>
      <c r="E335" s="61">
        <v>25772.53</v>
      </c>
      <c r="F335" s="63">
        <f t="shared" si="10"/>
        <v>3.4867449182298658E-3</v>
      </c>
      <c r="G335" s="64">
        <f t="shared" si="11"/>
        <v>195.68999999999869</v>
      </c>
    </row>
    <row r="336" spans="1:7" ht="14.25" customHeight="1" x14ac:dyDescent="0.3">
      <c r="A336" s="60">
        <v>42501</v>
      </c>
      <c r="B336" s="61">
        <v>25548.97</v>
      </c>
      <c r="C336" s="61">
        <v>25762.49</v>
      </c>
      <c r="D336" s="61">
        <v>25409.24</v>
      </c>
      <c r="E336" s="61">
        <v>25597.02</v>
      </c>
      <c r="F336" s="63">
        <f t="shared" si="10"/>
        <v>1.880702040043073E-3</v>
      </c>
      <c r="G336" s="64">
        <f t="shared" si="11"/>
        <v>353.25</v>
      </c>
    </row>
    <row r="337" spans="1:7" ht="14.25" customHeight="1" x14ac:dyDescent="0.3">
      <c r="A337" s="60">
        <v>42502</v>
      </c>
      <c r="B337" s="61">
        <v>25684.6</v>
      </c>
      <c r="C337" s="61">
        <v>25827.03</v>
      </c>
      <c r="D337" s="61">
        <v>25620.27</v>
      </c>
      <c r="E337" s="61">
        <v>25790.22</v>
      </c>
      <c r="F337" s="63">
        <f t="shared" si="10"/>
        <v>4.1121917413548441E-3</v>
      </c>
      <c r="G337" s="64">
        <f t="shared" si="11"/>
        <v>206.7599999999984</v>
      </c>
    </row>
    <row r="338" spans="1:7" ht="14.25" customHeight="1" x14ac:dyDescent="0.3">
      <c r="A338" s="60">
        <v>42503</v>
      </c>
      <c r="B338" s="61">
        <v>25739.94</v>
      </c>
      <c r="C338" s="61">
        <v>25743.69</v>
      </c>
      <c r="D338" s="61">
        <v>25400.27</v>
      </c>
      <c r="E338" s="61">
        <v>25489.57</v>
      </c>
      <c r="F338" s="63">
        <f t="shared" si="10"/>
        <v>-9.7269069003268465E-3</v>
      </c>
      <c r="G338" s="64">
        <f t="shared" si="11"/>
        <v>343.41999999999825</v>
      </c>
    </row>
    <row r="339" spans="1:7" ht="14.25" customHeight="1" x14ac:dyDescent="0.3">
      <c r="A339" s="60">
        <v>42506</v>
      </c>
      <c r="B339" s="61">
        <v>25528.799999999999</v>
      </c>
      <c r="C339" s="61">
        <v>25688.46</v>
      </c>
      <c r="D339" s="61">
        <v>25351.62</v>
      </c>
      <c r="E339" s="61">
        <v>25653.23</v>
      </c>
      <c r="F339" s="63">
        <f t="shared" si="10"/>
        <v>4.8741029738961598E-3</v>
      </c>
      <c r="G339" s="64">
        <f t="shared" si="11"/>
        <v>336.84000000000015</v>
      </c>
    </row>
    <row r="340" spans="1:7" ht="14.25" customHeight="1" x14ac:dyDescent="0.3">
      <c r="A340" s="60">
        <v>42507</v>
      </c>
      <c r="B340" s="61">
        <v>25756.14</v>
      </c>
      <c r="C340" s="61">
        <v>25927.31</v>
      </c>
      <c r="D340" s="61">
        <v>25733.759999999998</v>
      </c>
      <c r="E340" s="61">
        <v>25773.61</v>
      </c>
      <c r="F340" s="63">
        <f t="shared" si="10"/>
        <v>6.7828486722005567E-4</v>
      </c>
      <c r="G340" s="64">
        <f t="shared" si="11"/>
        <v>193.55000000000291</v>
      </c>
    </row>
    <row r="341" spans="1:7" ht="14.25" customHeight="1" x14ac:dyDescent="0.3">
      <c r="A341" s="60">
        <v>42508</v>
      </c>
      <c r="B341" s="61">
        <v>25671.48</v>
      </c>
      <c r="C341" s="61">
        <v>25747</v>
      </c>
      <c r="D341" s="61">
        <v>25503.4</v>
      </c>
      <c r="E341" s="61">
        <v>25704.61</v>
      </c>
      <c r="F341" s="63">
        <f t="shared" si="10"/>
        <v>1.2905372031531107E-3</v>
      </c>
      <c r="G341" s="64">
        <f t="shared" si="11"/>
        <v>243.59999999999854</v>
      </c>
    </row>
    <row r="342" spans="1:7" ht="14.25" customHeight="1" x14ac:dyDescent="0.3">
      <c r="A342" s="60">
        <v>42509</v>
      </c>
      <c r="B342" s="61">
        <v>25713.84</v>
      </c>
      <c r="C342" s="61">
        <v>25714.560000000001</v>
      </c>
      <c r="D342" s="61">
        <v>25351.99</v>
      </c>
      <c r="E342" s="61">
        <v>25399.72</v>
      </c>
      <c r="F342" s="63">
        <f t="shared" si="10"/>
        <v>-1.2215989521596112E-2</v>
      </c>
      <c r="G342" s="64">
        <f t="shared" si="11"/>
        <v>362.56999999999971</v>
      </c>
    </row>
    <row r="343" spans="1:7" ht="14.25" customHeight="1" x14ac:dyDescent="0.3">
      <c r="A343" s="60">
        <v>42510</v>
      </c>
      <c r="B343" s="61">
        <v>25428.42</v>
      </c>
      <c r="C343" s="61">
        <v>25506.06</v>
      </c>
      <c r="D343" s="61">
        <v>25251.9</v>
      </c>
      <c r="E343" s="61">
        <v>25301.9</v>
      </c>
      <c r="F343" s="63">
        <f t="shared" si="10"/>
        <v>-4.9755352475693258E-3</v>
      </c>
      <c r="G343" s="64">
        <f t="shared" si="11"/>
        <v>254.15999999999985</v>
      </c>
    </row>
    <row r="344" spans="1:7" ht="14.25" customHeight="1" x14ac:dyDescent="0.3">
      <c r="A344" s="60">
        <v>42513</v>
      </c>
      <c r="B344" s="61">
        <v>25447.72</v>
      </c>
      <c r="C344" s="61">
        <v>25519.26</v>
      </c>
      <c r="D344" s="61">
        <v>25207.78</v>
      </c>
      <c r="E344" s="61">
        <v>25230.36</v>
      </c>
      <c r="F344" s="63">
        <f t="shared" si="10"/>
        <v>-8.5414331814402458E-3</v>
      </c>
      <c r="G344" s="64">
        <f t="shared" si="11"/>
        <v>311.47999999999956</v>
      </c>
    </row>
    <row r="345" spans="1:7" ht="14.25" customHeight="1" x14ac:dyDescent="0.3">
      <c r="A345" s="60">
        <v>42514</v>
      </c>
      <c r="B345" s="61">
        <v>25256.97</v>
      </c>
      <c r="C345" s="61">
        <v>25340.47</v>
      </c>
      <c r="D345" s="61">
        <v>25181.47</v>
      </c>
      <c r="E345" s="61">
        <v>25305.47</v>
      </c>
      <c r="F345" s="63">
        <f t="shared" si="10"/>
        <v>1.9202620108429475E-3</v>
      </c>
      <c r="G345" s="64">
        <f t="shared" si="11"/>
        <v>159</v>
      </c>
    </row>
    <row r="346" spans="1:7" ht="14.25" customHeight="1" x14ac:dyDescent="0.3">
      <c r="A346" s="60">
        <v>42515</v>
      </c>
      <c r="B346" s="61">
        <v>25432.1</v>
      </c>
      <c r="C346" s="61">
        <v>25897.87</v>
      </c>
      <c r="D346" s="61">
        <v>25430.59</v>
      </c>
      <c r="E346" s="61">
        <v>25881.17</v>
      </c>
      <c r="F346" s="63">
        <f t="shared" si="10"/>
        <v>1.7657605938951156E-2</v>
      </c>
      <c r="G346" s="64">
        <f t="shared" si="11"/>
        <v>467.27999999999884</v>
      </c>
    </row>
    <row r="347" spans="1:7" ht="14.25" customHeight="1" x14ac:dyDescent="0.3">
      <c r="A347" s="60">
        <v>42516</v>
      </c>
      <c r="B347" s="61">
        <v>26008.25</v>
      </c>
      <c r="C347" s="61">
        <v>26398.94</v>
      </c>
      <c r="D347" s="61">
        <v>25941.51</v>
      </c>
      <c r="E347" s="61">
        <v>26366.68</v>
      </c>
      <c r="F347" s="63">
        <f t="shared" si="10"/>
        <v>1.3781396287716409E-2</v>
      </c>
      <c r="G347" s="64">
        <f t="shared" si="11"/>
        <v>457.43000000000029</v>
      </c>
    </row>
    <row r="348" spans="1:7" ht="14.25" customHeight="1" x14ac:dyDescent="0.3">
      <c r="A348" s="60">
        <v>42517</v>
      </c>
      <c r="B348" s="61">
        <v>26415.93</v>
      </c>
      <c r="C348" s="61">
        <v>26677.43</v>
      </c>
      <c r="D348" s="61">
        <v>26405.279999999999</v>
      </c>
      <c r="E348" s="61">
        <v>26653.599999999999</v>
      </c>
      <c r="F348" s="63">
        <f t="shared" si="10"/>
        <v>8.997222509296408E-3</v>
      </c>
      <c r="G348" s="64">
        <f t="shared" si="11"/>
        <v>272.15000000000146</v>
      </c>
    </row>
    <row r="349" spans="1:7" ht="14.25" customHeight="1" x14ac:dyDescent="0.3">
      <c r="A349" s="60">
        <v>42520</v>
      </c>
      <c r="B349" s="61">
        <v>26694.75</v>
      </c>
      <c r="C349" s="61">
        <v>26794.959999999999</v>
      </c>
      <c r="D349" s="61">
        <v>26623.33</v>
      </c>
      <c r="E349" s="61">
        <v>26725.599999999999</v>
      </c>
      <c r="F349" s="63">
        <f t="shared" si="10"/>
        <v>1.1556579477237489E-3</v>
      </c>
      <c r="G349" s="64">
        <f t="shared" si="11"/>
        <v>171.62999999999738</v>
      </c>
    </row>
    <row r="350" spans="1:7" ht="14.25" customHeight="1" x14ac:dyDescent="0.3">
      <c r="A350" s="60">
        <v>42521</v>
      </c>
      <c r="B350" s="61">
        <v>26817.75</v>
      </c>
      <c r="C350" s="61">
        <v>26837.200000000001</v>
      </c>
      <c r="D350" s="61">
        <v>26561.58</v>
      </c>
      <c r="E350" s="61">
        <v>26667.96</v>
      </c>
      <c r="F350" s="63">
        <f t="shared" si="10"/>
        <v>-5.5854797661996575E-3</v>
      </c>
      <c r="G350" s="64">
        <f t="shared" si="11"/>
        <v>275.61999999999898</v>
      </c>
    </row>
    <row r="351" spans="1:7" ht="14.25" customHeight="1" x14ac:dyDescent="0.3">
      <c r="A351" s="60">
        <v>42522</v>
      </c>
      <c r="B351" s="61">
        <v>26684.46</v>
      </c>
      <c r="C351" s="61">
        <v>26857.25</v>
      </c>
      <c r="D351" s="61">
        <v>26671.86</v>
      </c>
      <c r="E351" s="61">
        <v>26713.93</v>
      </c>
      <c r="F351" s="63">
        <f t="shared" si="10"/>
        <v>1.1043880970422922E-3</v>
      </c>
      <c r="G351" s="64">
        <f t="shared" si="11"/>
        <v>185.38999999999942</v>
      </c>
    </row>
    <row r="352" spans="1:7" ht="14.25" customHeight="1" x14ac:dyDescent="0.3">
      <c r="A352" s="60">
        <v>42523</v>
      </c>
      <c r="B352" s="61">
        <v>26694.28</v>
      </c>
      <c r="C352" s="61">
        <v>26885.16</v>
      </c>
      <c r="D352" s="61">
        <v>26641.02</v>
      </c>
      <c r="E352" s="61">
        <v>26843.14</v>
      </c>
      <c r="F352" s="63">
        <f t="shared" si="10"/>
        <v>5.5764755595580995E-3</v>
      </c>
      <c r="G352" s="64">
        <f t="shared" si="11"/>
        <v>244.13999999999942</v>
      </c>
    </row>
    <row r="353" spans="1:7" ht="14.25" customHeight="1" x14ac:dyDescent="0.3">
      <c r="A353" s="60">
        <v>42524</v>
      </c>
      <c r="B353" s="61">
        <v>26919.23</v>
      </c>
      <c r="C353" s="61">
        <v>27008.14</v>
      </c>
      <c r="D353" s="61">
        <v>26792.07</v>
      </c>
      <c r="E353" s="61">
        <v>26843.03</v>
      </c>
      <c r="F353" s="63">
        <f t="shared" si="10"/>
        <v>-2.8306901794739573E-3</v>
      </c>
      <c r="G353" s="64">
        <f t="shared" si="11"/>
        <v>216.06999999999971</v>
      </c>
    </row>
    <row r="354" spans="1:7" ht="14.25" customHeight="1" x14ac:dyDescent="0.3">
      <c r="A354" s="60">
        <v>42527</v>
      </c>
      <c r="B354" s="61">
        <v>26897.84</v>
      </c>
      <c r="C354" s="61">
        <v>26901.42</v>
      </c>
      <c r="D354" s="61">
        <v>26729.54</v>
      </c>
      <c r="E354" s="61">
        <v>26777.45</v>
      </c>
      <c r="F354" s="63">
        <f t="shared" si="10"/>
        <v>-4.4758240810414303E-3</v>
      </c>
      <c r="G354" s="64">
        <f t="shared" si="11"/>
        <v>171.87999999999738</v>
      </c>
    </row>
    <row r="355" spans="1:7" ht="14.25" customHeight="1" x14ac:dyDescent="0.3">
      <c r="A355" s="60">
        <v>42528</v>
      </c>
      <c r="B355" s="61">
        <v>26833.54</v>
      </c>
      <c r="C355" s="61">
        <v>27082.63</v>
      </c>
      <c r="D355" s="61">
        <v>26829.53</v>
      </c>
      <c r="E355" s="61">
        <v>27009.67</v>
      </c>
      <c r="F355" s="63">
        <f t="shared" si="10"/>
        <v>6.5638003781833248E-3</v>
      </c>
      <c r="G355" s="64">
        <f t="shared" si="11"/>
        <v>253.10000000000218</v>
      </c>
    </row>
    <row r="356" spans="1:7" ht="14.25" customHeight="1" x14ac:dyDescent="0.3">
      <c r="A356" s="60">
        <v>42529</v>
      </c>
      <c r="B356" s="61">
        <v>27085.24</v>
      </c>
      <c r="C356" s="61">
        <v>27105.41</v>
      </c>
      <c r="D356" s="61">
        <v>26973.71</v>
      </c>
      <c r="E356" s="61">
        <v>27020.66</v>
      </c>
      <c r="F356" s="63">
        <f t="shared" si="10"/>
        <v>-2.3843244512510037E-3</v>
      </c>
      <c r="G356" s="64">
        <f t="shared" si="11"/>
        <v>131.70000000000073</v>
      </c>
    </row>
    <row r="357" spans="1:7" ht="14.25" customHeight="1" x14ac:dyDescent="0.3">
      <c r="A357" s="60">
        <v>42530</v>
      </c>
      <c r="B357" s="61">
        <v>26994.48</v>
      </c>
      <c r="C357" s="61">
        <v>26994.91</v>
      </c>
      <c r="D357" s="61">
        <v>26692.35</v>
      </c>
      <c r="E357" s="61">
        <v>26763.46</v>
      </c>
      <c r="F357" s="63">
        <f t="shared" si="10"/>
        <v>-8.5580459412442998E-3</v>
      </c>
      <c r="G357" s="64">
        <f t="shared" si="11"/>
        <v>302.56000000000131</v>
      </c>
    </row>
    <row r="358" spans="1:7" ht="14.25" customHeight="1" x14ac:dyDescent="0.3">
      <c r="A358" s="60">
        <v>42531</v>
      </c>
      <c r="B358" s="61">
        <v>26742.26</v>
      </c>
      <c r="C358" s="61">
        <v>26972.06</v>
      </c>
      <c r="D358" s="61">
        <v>26620.5</v>
      </c>
      <c r="E358" s="61">
        <v>26635.75</v>
      </c>
      <c r="F358" s="63">
        <f t="shared" si="10"/>
        <v>-3.9828346594490667E-3</v>
      </c>
      <c r="G358" s="64">
        <f t="shared" si="11"/>
        <v>351.56000000000131</v>
      </c>
    </row>
    <row r="359" spans="1:7" ht="14.25" customHeight="1" x14ac:dyDescent="0.3">
      <c r="A359" s="60">
        <v>42534</v>
      </c>
      <c r="B359" s="61">
        <v>26468.27</v>
      </c>
      <c r="C359" s="61">
        <v>26468.27</v>
      </c>
      <c r="D359" s="61">
        <v>26262.27</v>
      </c>
      <c r="E359" s="61">
        <v>26396.77</v>
      </c>
      <c r="F359" s="63">
        <f t="shared" si="10"/>
        <v>-2.7013476891387311E-3</v>
      </c>
      <c r="G359" s="64">
        <f t="shared" si="11"/>
        <v>206</v>
      </c>
    </row>
    <row r="360" spans="1:7" ht="14.25" customHeight="1" x14ac:dyDescent="0.3">
      <c r="A360" s="60">
        <v>42535</v>
      </c>
      <c r="B360" s="61">
        <v>26482.5</v>
      </c>
      <c r="C360" s="61">
        <v>26485.45</v>
      </c>
      <c r="D360" s="61">
        <v>26264.81</v>
      </c>
      <c r="E360" s="61">
        <v>26395.71</v>
      </c>
      <c r="F360" s="63">
        <f t="shared" si="10"/>
        <v>-3.277258566978226E-3</v>
      </c>
      <c r="G360" s="64">
        <f t="shared" si="11"/>
        <v>220.63999999999942</v>
      </c>
    </row>
    <row r="361" spans="1:7" ht="14.25" customHeight="1" x14ac:dyDescent="0.3">
      <c r="A361" s="60">
        <v>42536</v>
      </c>
      <c r="B361" s="61">
        <v>26500.79</v>
      </c>
      <c r="C361" s="61">
        <v>26752.59</v>
      </c>
      <c r="D361" s="61">
        <v>26446.59</v>
      </c>
      <c r="E361" s="61">
        <v>26726.34</v>
      </c>
      <c r="F361" s="63">
        <f t="shared" si="10"/>
        <v>8.5110670285677998E-3</v>
      </c>
      <c r="G361" s="64">
        <f t="shared" si="11"/>
        <v>306</v>
      </c>
    </row>
    <row r="362" spans="1:7" ht="14.25" customHeight="1" x14ac:dyDescent="0.3">
      <c r="A362" s="60">
        <v>42537</v>
      </c>
      <c r="B362" s="61">
        <v>26686.03</v>
      </c>
      <c r="C362" s="61">
        <v>26686.03</v>
      </c>
      <c r="D362" s="61">
        <v>26314.91</v>
      </c>
      <c r="E362" s="61">
        <v>26525.46</v>
      </c>
      <c r="F362" s="63">
        <f t="shared" si="10"/>
        <v>-6.0170059015896976E-3</v>
      </c>
      <c r="G362" s="64">
        <f t="shared" si="11"/>
        <v>371.11999999999898</v>
      </c>
    </row>
    <row r="363" spans="1:7" ht="14.25" customHeight="1" x14ac:dyDescent="0.3">
      <c r="A363" s="60">
        <v>42538</v>
      </c>
      <c r="B363" s="61">
        <v>26653.85</v>
      </c>
      <c r="C363" s="61">
        <v>26730.55</v>
      </c>
      <c r="D363" s="61">
        <v>26538.51</v>
      </c>
      <c r="E363" s="61">
        <v>26625.91</v>
      </c>
      <c r="F363" s="63">
        <f t="shared" si="10"/>
        <v>-1.0482538169907421E-3</v>
      </c>
      <c r="G363" s="64">
        <f t="shared" si="11"/>
        <v>192.04000000000087</v>
      </c>
    </row>
    <row r="364" spans="1:7" ht="14.25" customHeight="1" x14ac:dyDescent="0.3">
      <c r="A364" s="60">
        <v>42541</v>
      </c>
      <c r="B364" s="61">
        <v>26497.11</v>
      </c>
      <c r="C364" s="61">
        <v>26885.49</v>
      </c>
      <c r="D364" s="61">
        <v>26447.88</v>
      </c>
      <c r="E364" s="61">
        <v>26866.92</v>
      </c>
      <c r="F364" s="63">
        <f t="shared" si="10"/>
        <v>1.3956616400807396E-2</v>
      </c>
      <c r="G364" s="64">
        <f t="shared" si="11"/>
        <v>437.61000000000058</v>
      </c>
    </row>
    <row r="365" spans="1:7" ht="14.25" customHeight="1" x14ac:dyDescent="0.3">
      <c r="A365" s="60">
        <v>42542</v>
      </c>
      <c r="B365" s="61">
        <v>26907.42</v>
      </c>
      <c r="C365" s="61">
        <v>26925.64</v>
      </c>
      <c r="D365" s="61">
        <v>26754.6</v>
      </c>
      <c r="E365" s="61">
        <v>26812.78</v>
      </c>
      <c r="F365" s="63">
        <f t="shared" si="10"/>
        <v>-3.5172454289560061E-3</v>
      </c>
      <c r="G365" s="64">
        <f t="shared" si="11"/>
        <v>171.04000000000087</v>
      </c>
    </row>
    <row r="366" spans="1:7" ht="14.25" customHeight="1" x14ac:dyDescent="0.3">
      <c r="A366" s="60">
        <v>42543</v>
      </c>
      <c r="B366" s="61">
        <v>26791.68</v>
      </c>
      <c r="C366" s="61">
        <v>26887.29</v>
      </c>
      <c r="D366" s="61">
        <v>26617.45</v>
      </c>
      <c r="E366" s="61">
        <v>26765.65</v>
      </c>
      <c r="F366" s="63">
        <f t="shared" si="10"/>
        <v>-9.7157027853418806E-4</v>
      </c>
      <c r="G366" s="64">
        <f t="shared" si="11"/>
        <v>269.84000000000015</v>
      </c>
    </row>
    <row r="367" spans="1:7" ht="14.25" customHeight="1" x14ac:dyDescent="0.3">
      <c r="A367" s="60">
        <v>42544</v>
      </c>
      <c r="B367" s="61">
        <v>26753.200000000001</v>
      </c>
      <c r="C367" s="61">
        <v>27060.98</v>
      </c>
      <c r="D367" s="61">
        <v>26736.52</v>
      </c>
      <c r="E367" s="61">
        <v>27002.22</v>
      </c>
      <c r="F367" s="63">
        <f t="shared" si="10"/>
        <v>9.3080453927007027E-3</v>
      </c>
      <c r="G367" s="64">
        <f t="shared" si="11"/>
        <v>324.45999999999913</v>
      </c>
    </row>
    <row r="368" spans="1:7" ht="14.25" customHeight="1" x14ac:dyDescent="0.3">
      <c r="A368" s="60">
        <v>42545</v>
      </c>
      <c r="B368" s="61">
        <v>26367.48</v>
      </c>
      <c r="C368" s="61">
        <v>26435.85</v>
      </c>
      <c r="D368" s="61">
        <v>25911.33</v>
      </c>
      <c r="E368" s="61">
        <v>26397.71</v>
      </c>
      <c r="F368" s="63">
        <f t="shared" si="10"/>
        <v>1.1464880223669295E-3</v>
      </c>
      <c r="G368" s="64">
        <f t="shared" si="11"/>
        <v>524.5199999999968</v>
      </c>
    </row>
    <row r="369" spans="1:7" ht="14.25" customHeight="1" x14ac:dyDescent="0.3">
      <c r="A369" s="60">
        <v>42548</v>
      </c>
      <c r="B369" s="61">
        <v>26347.81</v>
      </c>
      <c r="C369" s="61">
        <v>26493.51</v>
      </c>
      <c r="D369" s="61">
        <v>26262.720000000001</v>
      </c>
      <c r="E369" s="61">
        <v>26402.959999999999</v>
      </c>
      <c r="F369" s="63">
        <f t="shared" si="10"/>
        <v>2.0931530931791982E-3</v>
      </c>
      <c r="G369" s="64">
        <f t="shared" si="11"/>
        <v>230.78999999999724</v>
      </c>
    </row>
    <row r="370" spans="1:7" ht="14.25" customHeight="1" x14ac:dyDescent="0.3">
      <c r="A370" s="60">
        <v>42549</v>
      </c>
      <c r="B370" s="61">
        <v>26410.66</v>
      </c>
      <c r="C370" s="61">
        <v>26583.33</v>
      </c>
      <c r="D370" s="61">
        <v>26378.46</v>
      </c>
      <c r="E370" s="61">
        <v>26524.55</v>
      </c>
      <c r="F370" s="63">
        <f t="shared" si="10"/>
        <v>4.3122739075812351E-3</v>
      </c>
      <c r="G370" s="64">
        <f t="shared" si="11"/>
        <v>204.87000000000262</v>
      </c>
    </row>
    <row r="371" spans="1:7" ht="14.25" customHeight="1" x14ac:dyDescent="0.3">
      <c r="A371" s="60">
        <v>42550</v>
      </c>
      <c r="B371" s="61">
        <v>26627.15</v>
      </c>
      <c r="C371" s="61">
        <v>26776.17</v>
      </c>
      <c r="D371" s="61">
        <v>26606.31</v>
      </c>
      <c r="E371" s="61">
        <v>26740.39</v>
      </c>
      <c r="F371" s="63">
        <f t="shared" si="10"/>
        <v>4.2528021211431927E-3</v>
      </c>
      <c r="G371" s="64">
        <f t="shared" si="11"/>
        <v>169.85999999999694</v>
      </c>
    </row>
    <row r="372" spans="1:7" ht="14.25" customHeight="1" x14ac:dyDescent="0.3">
      <c r="A372" s="60">
        <v>42551</v>
      </c>
      <c r="B372" s="61">
        <v>26926.17</v>
      </c>
      <c r="C372" s="61">
        <v>27069.23</v>
      </c>
      <c r="D372" s="61">
        <v>26872.59</v>
      </c>
      <c r="E372" s="61">
        <v>26999.72</v>
      </c>
      <c r="F372" s="63">
        <f t="shared" si="10"/>
        <v>2.7315433275509633E-3</v>
      </c>
      <c r="G372" s="64">
        <f t="shared" si="11"/>
        <v>196.63999999999942</v>
      </c>
    </row>
    <row r="373" spans="1:7" ht="14.25" customHeight="1" x14ac:dyDescent="0.3">
      <c r="A373" s="60">
        <v>42552</v>
      </c>
      <c r="B373" s="61">
        <v>27064.33</v>
      </c>
      <c r="C373" s="61">
        <v>27243.360000000001</v>
      </c>
      <c r="D373" s="61">
        <v>27061.4</v>
      </c>
      <c r="E373" s="61">
        <v>27144.91</v>
      </c>
      <c r="F373" s="63">
        <f t="shared" si="10"/>
        <v>2.977350630885675E-3</v>
      </c>
      <c r="G373" s="64">
        <f t="shared" si="11"/>
        <v>181.95999999999913</v>
      </c>
    </row>
    <row r="374" spans="1:7" ht="14.25" customHeight="1" x14ac:dyDescent="0.3">
      <c r="A374" s="60">
        <v>42555</v>
      </c>
      <c r="B374" s="61">
        <v>27314.44</v>
      </c>
      <c r="C374" s="61">
        <v>27385.66</v>
      </c>
      <c r="D374" s="61">
        <v>27251.06</v>
      </c>
      <c r="E374" s="61">
        <v>27278.76</v>
      </c>
      <c r="F374" s="63">
        <f t="shared" si="10"/>
        <v>-1.3062687721220091E-3</v>
      </c>
      <c r="G374" s="64">
        <f t="shared" si="11"/>
        <v>134.59999999999854</v>
      </c>
    </row>
    <row r="375" spans="1:7" ht="14.25" customHeight="1" x14ac:dyDescent="0.3">
      <c r="A375" s="60">
        <v>42556</v>
      </c>
      <c r="B375" s="61">
        <v>27340.720000000001</v>
      </c>
      <c r="C375" s="61">
        <v>27348.66</v>
      </c>
      <c r="D375" s="61">
        <v>27127.3</v>
      </c>
      <c r="E375" s="61">
        <v>27166.87</v>
      </c>
      <c r="F375" s="63">
        <f t="shared" si="10"/>
        <v>-6.358647467952643E-3</v>
      </c>
      <c r="G375" s="64">
        <f t="shared" si="11"/>
        <v>221.36000000000058</v>
      </c>
    </row>
    <row r="376" spans="1:7" ht="14.25" customHeight="1" x14ac:dyDescent="0.3">
      <c r="A376" s="60">
        <v>42558</v>
      </c>
      <c r="B376" s="61">
        <v>27209.97</v>
      </c>
      <c r="C376" s="61">
        <v>27288.22</v>
      </c>
      <c r="D376" s="61">
        <v>27146.95</v>
      </c>
      <c r="E376" s="61">
        <v>27201.49</v>
      </c>
      <c r="F376" s="63">
        <f t="shared" si="10"/>
        <v>-3.1165047223497721E-4</v>
      </c>
      <c r="G376" s="64">
        <f t="shared" si="11"/>
        <v>141.27000000000044</v>
      </c>
    </row>
    <row r="377" spans="1:7" ht="14.25" customHeight="1" x14ac:dyDescent="0.3">
      <c r="A377" s="60">
        <v>42559</v>
      </c>
      <c r="B377" s="61">
        <v>27292.2</v>
      </c>
      <c r="C377" s="61">
        <v>27294.82</v>
      </c>
      <c r="D377" s="61">
        <v>27034.14</v>
      </c>
      <c r="E377" s="61">
        <v>27126.9</v>
      </c>
      <c r="F377" s="63">
        <f t="shared" si="10"/>
        <v>-6.0566755336689338E-3</v>
      </c>
      <c r="G377" s="64">
        <f t="shared" si="11"/>
        <v>260.68000000000029</v>
      </c>
    </row>
    <row r="378" spans="1:7" ht="14.25" customHeight="1" x14ac:dyDescent="0.3">
      <c r="A378" s="60">
        <v>42562</v>
      </c>
      <c r="B378" s="61">
        <v>27358.23</v>
      </c>
      <c r="C378" s="61">
        <v>27647.48</v>
      </c>
      <c r="D378" s="61">
        <v>27358.23</v>
      </c>
      <c r="E378" s="61">
        <v>27626.69</v>
      </c>
      <c r="F378" s="63">
        <f t="shared" si="10"/>
        <v>9.8127693202374258E-3</v>
      </c>
      <c r="G378" s="64">
        <f t="shared" si="11"/>
        <v>289.25</v>
      </c>
    </row>
    <row r="379" spans="1:7" ht="14.25" customHeight="1" x14ac:dyDescent="0.3">
      <c r="A379" s="60">
        <v>42563</v>
      </c>
      <c r="B379" s="61">
        <v>27667.81</v>
      </c>
      <c r="C379" s="61">
        <v>27828.74</v>
      </c>
      <c r="D379" s="61">
        <v>27667.81</v>
      </c>
      <c r="E379" s="61">
        <v>27808.14</v>
      </c>
      <c r="F379" s="63">
        <f t="shared" si="10"/>
        <v>5.0719590744622758E-3</v>
      </c>
      <c r="G379" s="64">
        <f t="shared" si="11"/>
        <v>160.93000000000029</v>
      </c>
    </row>
    <row r="380" spans="1:7" ht="14.25" customHeight="1" x14ac:dyDescent="0.3">
      <c r="A380" s="60">
        <v>42564</v>
      </c>
      <c r="B380" s="61">
        <v>27912.14</v>
      </c>
      <c r="C380" s="61">
        <v>27928.76</v>
      </c>
      <c r="D380" s="61">
        <v>27752.14</v>
      </c>
      <c r="E380" s="61">
        <v>27815.18</v>
      </c>
      <c r="F380" s="63">
        <f t="shared" si="10"/>
        <v>-3.4737572970040681E-3</v>
      </c>
      <c r="G380" s="64">
        <f t="shared" si="11"/>
        <v>176.61999999999898</v>
      </c>
    </row>
    <row r="381" spans="1:7" ht="14.25" customHeight="1" x14ac:dyDescent="0.3">
      <c r="A381" s="60">
        <v>42565</v>
      </c>
      <c r="B381" s="61">
        <v>27857.8</v>
      </c>
      <c r="C381" s="61">
        <v>27967.77</v>
      </c>
      <c r="D381" s="61">
        <v>27763.15</v>
      </c>
      <c r="E381" s="61">
        <v>27942.11</v>
      </c>
      <c r="F381" s="63">
        <f t="shared" si="10"/>
        <v>3.0264414275356028E-3</v>
      </c>
      <c r="G381" s="64">
        <f t="shared" si="11"/>
        <v>204.61999999999898</v>
      </c>
    </row>
    <row r="382" spans="1:7" ht="14.25" customHeight="1" x14ac:dyDescent="0.3">
      <c r="A382" s="60">
        <v>42566</v>
      </c>
      <c r="B382" s="61">
        <v>27966.14</v>
      </c>
      <c r="C382" s="61">
        <v>28048.7</v>
      </c>
      <c r="D382" s="61">
        <v>27735.87</v>
      </c>
      <c r="E382" s="61">
        <v>27836.5</v>
      </c>
      <c r="F382" s="63">
        <f t="shared" si="10"/>
        <v>-4.6356057718369217E-3</v>
      </c>
      <c r="G382" s="64">
        <f t="shared" si="11"/>
        <v>312.83000000000175</v>
      </c>
    </row>
    <row r="383" spans="1:7" ht="14.25" customHeight="1" x14ac:dyDescent="0.3">
      <c r="A383" s="60">
        <v>42569</v>
      </c>
      <c r="B383" s="61">
        <v>27920.66</v>
      </c>
      <c r="C383" s="61">
        <v>28013.5</v>
      </c>
      <c r="D383" s="61">
        <v>27697.69</v>
      </c>
      <c r="E383" s="61">
        <v>27746.66</v>
      </c>
      <c r="F383" s="63">
        <f t="shared" si="10"/>
        <v>-6.2319443738077821E-3</v>
      </c>
      <c r="G383" s="64">
        <f t="shared" si="11"/>
        <v>315.81000000000131</v>
      </c>
    </row>
    <row r="384" spans="1:7" ht="14.25" customHeight="1" x14ac:dyDescent="0.3">
      <c r="A384" s="60">
        <v>42570</v>
      </c>
      <c r="B384" s="61">
        <v>27790.05</v>
      </c>
      <c r="C384" s="61">
        <v>27826.69</v>
      </c>
      <c r="D384" s="61">
        <v>27637.98</v>
      </c>
      <c r="E384" s="61">
        <v>27787.62</v>
      </c>
      <c r="F384" s="63">
        <f t="shared" si="10"/>
        <v>-8.7441368403449841E-5</v>
      </c>
      <c r="G384" s="64">
        <f t="shared" si="11"/>
        <v>188.70999999999913</v>
      </c>
    </row>
    <row r="385" spans="1:7" ht="14.25" customHeight="1" x14ac:dyDescent="0.3">
      <c r="A385" s="60">
        <v>42571</v>
      </c>
      <c r="B385" s="61">
        <v>27775.7</v>
      </c>
      <c r="C385" s="61">
        <v>27935.18</v>
      </c>
      <c r="D385" s="61">
        <v>27759.71</v>
      </c>
      <c r="E385" s="61">
        <v>27915.89</v>
      </c>
      <c r="F385" s="63">
        <f t="shared" si="10"/>
        <v>5.0472175318713366E-3</v>
      </c>
      <c r="G385" s="64">
        <f t="shared" si="11"/>
        <v>175.47000000000116</v>
      </c>
    </row>
    <row r="386" spans="1:7" ht="14.25" customHeight="1" x14ac:dyDescent="0.3">
      <c r="A386" s="60">
        <v>42572</v>
      </c>
      <c r="B386" s="61">
        <v>27980.07</v>
      </c>
      <c r="C386" s="61">
        <v>27988.76</v>
      </c>
      <c r="D386" s="61">
        <v>27687.54</v>
      </c>
      <c r="E386" s="61">
        <v>27710.52</v>
      </c>
      <c r="F386" s="63">
        <f t="shared" si="10"/>
        <v>-9.6336428036098293E-3</v>
      </c>
      <c r="G386" s="64">
        <f t="shared" si="11"/>
        <v>301.21999999999753</v>
      </c>
    </row>
    <row r="387" spans="1:7" ht="14.25" customHeight="1" x14ac:dyDescent="0.3">
      <c r="A387" s="60">
        <v>42573</v>
      </c>
      <c r="B387" s="61">
        <v>27721.72</v>
      </c>
      <c r="C387" s="61">
        <v>27832.45</v>
      </c>
      <c r="D387" s="61">
        <v>27646.21</v>
      </c>
      <c r="E387" s="61">
        <v>27803.24</v>
      </c>
      <c r="F387" s="63">
        <f t="shared" ref="F387:F450" si="12">(E387-B387)/B387</f>
        <v>2.9406544759849112E-3</v>
      </c>
      <c r="G387" s="64">
        <f t="shared" ref="G387:G450" si="13">C387-D387</f>
        <v>186.2400000000016</v>
      </c>
    </row>
    <row r="388" spans="1:7" ht="14.25" customHeight="1" x14ac:dyDescent="0.3">
      <c r="A388" s="60">
        <v>42576</v>
      </c>
      <c r="B388" s="61">
        <v>27753.96</v>
      </c>
      <c r="C388" s="61">
        <v>28110.37</v>
      </c>
      <c r="D388" s="61">
        <v>27736.51</v>
      </c>
      <c r="E388" s="61">
        <v>28095.34</v>
      </c>
      <c r="F388" s="63">
        <f t="shared" si="12"/>
        <v>1.2300226706387161E-2</v>
      </c>
      <c r="G388" s="64">
        <f t="shared" si="13"/>
        <v>373.86000000000058</v>
      </c>
    </row>
    <row r="389" spans="1:7" ht="14.25" customHeight="1" x14ac:dyDescent="0.3">
      <c r="A389" s="60">
        <v>42577</v>
      </c>
      <c r="B389" s="61">
        <v>28121.37</v>
      </c>
      <c r="C389" s="61">
        <v>28149.53</v>
      </c>
      <c r="D389" s="61">
        <v>27927.13</v>
      </c>
      <c r="E389" s="61">
        <v>27976.52</v>
      </c>
      <c r="F389" s="63">
        <f t="shared" si="12"/>
        <v>-5.1508870300415151E-3</v>
      </c>
      <c r="G389" s="64">
        <f t="shared" si="13"/>
        <v>222.39999999999782</v>
      </c>
    </row>
    <row r="390" spans="1:7" ht="14.25" customHeight="1" x14ac:dyDescent="0.3">
      <c r="A390" s="60">
        <v>42578</v>
      </c>
      <c r="B390" s="61">
        <v>27976.14</v>
      </c>
      <c r="C390" s="61">
        <v>28210.880000000001</v>
      </c>
      <c r="D390" s="61">
        <v>27899.93</v>
      </c>
      <c r="E390" s="61">
        <v>28024.33</v>
      </c>
      <c r="F390" s="63">
        <f t="shared" si="12"/>
        <v>1.7225392781135042E-3</v>
      </c>
      <c r="G390" s="64">
        <f t="shared" si="13"/>
        <v>310.95000000000073</v>
      </c>
    </row>
    <row r="391" spans="1:7" ht="14.25" customHeight="1" x14ac:dyDescent="0.3">
      <c r="A391" s="60">
        <v>42579</v>
      </c>
      <c r="B391" s="61">
        <v>28108.78</v>
      </c>
      <c r="C391" s="61">
        <v>28240.2</v>
      </c>
      <c r="D391" s="61">
        <v>28064.9</v>
      </c>
      <c r="E391" s="61">
        <v>28208.62</v>
      </c>
      <c r="F391" s="63">
        <f t="shared" si="12"/>
        <v>3.5519150955680093E-3</v>
      </c>
      <c r="G391" s="64">
        <f t="shared" si="13"/>
        <v>175.29999999999927</v>
      </c>
    </row>
    <row r="392" spans="1:7" ht="14.25" customHeight="1" x14ac:dyDescent="0.3">
      <c r="A392" s="60">
        <v>42580</v>
      </c>
      <c r="B392" s="61">
        <v>28232.87</v>
      </c>
      <c r="C392" s="61">
        <v>28233.47</v>
      </c>
      <c r="D392" s="61">
        <v>28037.87</v>
      </c>
      <c r="E392" s="61">
        <v>28051.86</v>
      </c>
      <c r="F392" s="63">
        <f t="shared" si="12"/>
        <v>-6.4113212719783151E-3</v>
      </c>
      <c r="G392" s="64">
        <f t="shared" si="13"/>
        <v>195.60000000000218</v>
      </c>
    </row>
    <row r="393" spans="1:7" ht="14.25" customHeight="1" x14ac:dyDescent="0.3">
      <c r="A393" s="60">
        <v>42583</v>
      </c>
      <c r="B393" s="61">
        <v>28083.08</v>
      </c>
      <c r="C393" s="61">
        <v>28284.85</v>
      </c>
      <c r="D393" s="61">
        <v>27873.53</v>
      </c>
      <c r="E393" s="61">
        <v>28003.119999999999</v>
      </c>
      <c r="F393" s="63">
        <f t="shared" si="12"/>
        <v>-2.8472660406195743E-3</v>
      </c>
      <c r="G393" s="64">
        <f t="shared" si="13"/>
        <v>411.31999999999971</v>
      </c>
    </row>
    <row r="394" spans="1:7" ht="14.25" customHeight="1" x14ac:dyDescent="0.3">
      <c r="A394" s="60">
        <v>42584</v>
      </c>
      <c r="B394" s="61">
        <v>28069.119999999999</v>
      </c>
      <c r="C394" s="61">
        <v>28175.22</v>
      </c>
      <c r="D394" s="61">
        <v>27943.91</v>
      </c>
      <c r="E394" s="61">
        <v>27981.71</v>
      </c>
      <c r="F394" s="63">
        <f t="shared" si="12"/>
        <v>-3.1140983400975825E-3</v>
      </c>
      <c r="G394" s="64">
        <f t="shared" si="13"/>
        <v>231.31000000000131</v>
      </c>
    </row>
    <row r="395" spans="1:7" ht="14.25" customHeight="1" x14ac:dyDescent="0.3">
      <c r="A395" s="60">
        <v>42585</v>
      </c>
      <c r="B395" s="61">
        <v>28008.52</v>
      </c>
      <c r="C395" s="61">
        <v>28015.43</v>
      </c>
      <c r="D395" s="61">
        <v>27647.14</v>
      </c>
      <c r="E395" s="61">
        <v>27697.51</v>
      </c>
      <c r="F395" s="63">
        <f t="shared" si="12"/>
        <v>-1.1104121174556957E-2</v>
      </c>
      <c r="G395" s="64">
        <f t="shared" si="13"/>
        <v>368.29000000000087</v>
      </c>
    </row>
    <row r="396" spans="1:7" ht="14.25" customHeight="1" x14ac:dyDescent="0.3">
      <c r="A396" s="60">
        <v>42586</v>
      </c>
      <c r="B396" s="61">
        <v>27899.88</v>
      </c>
      <c r="C396" s="61">
        <v>27921.91</v>
      </c>
      <c r="D396" s="61">
        <v>27627.97</v>
      </c>
      <c r="E396" s="61">
        <v>27714.37</v>
      </c>
      <c r="F396" s="63">
        <f t="shared" si="12"/>
        <v>-6.6491325410719341E-3</v>
      </c>
      <c r="G396" s="64">
        <f t="shared" si="13"/>
        <v>293.93999999999869</v>
      </c>
    </row>
    <row r="397" spans="1:7" ht="14.25" customHeight="1" x14ac:dyDescent="0.3">
      <c r="A397" s="60">
        <v>42587</v>
      </c>
      <c r="B397" s="61">
        <v>27810.55</v>
      </c>
      <c r="C397" s="61">
        <v>28110.37</v>
      </c>
      <c r="D397" s="61">
        <v>27795.74</v>
      </c>
      <c r="E397" s="61">
        <v>28078.35</v>
      </c>
      <c r="F397" s="63">
        <f t="shared" si="12"/>
        <v>9.6294391876463881E-3</v>
      </c>
      <c r="G397" s="64">
        <f t="shared" si="13"/>
        <v>314.62999999999738</v>
      </c>
    </row>
    <row r="398" spans="1:7" ht="14.25" customHeight="1" x14ac:dyDescent="0.3">
      <c r="A398" s="60">
        <v>42590</v>
      </c>
      <c r="B398" s="61">
        <v>28181.919999999998</v>
      </c>
      <c r="C398" s="61">
        <v>28226.38</v>
      </c>
      <c r="D398" s="61">
        <v>28128.06</v>
      </c>
      <c r="E398" s="61">
        <v>28182.57</v>
      </c>
      <c r="F398" s="63">
        <f t="shared" si="12"/>
        <v>2.3064432799520233E-5</v>
      </c>
      <c r="G398" s="64">
        <f t="shared" si="13"/>
        <v>98.319999999999709</v>
      </c>
    </row>
    <row r="399" spans="1:7" ht="14.25" customHeight="1" x14ac:dyDescent="0.3">
      <c r="A399" s="60">
        <v>42591</v>
      </c>
      <c r="B399" s="61">
        <v>28289.22</v>
      </c>
      <c r="C399" s="61">
        <v>28289.96</v>
      </c>
      <c r="D399" s="61">
        <v>27956.77</v>
      </c>
      <c r="E399" s="61">
        <v>28085.16</v>
      </c>
      <c r="F399" s="63">
        <f t="shared" si="12"/>
        <v>-7.2133484062127306E-3</v>
      </c>
      <c r="G399" s="64">
        <f t="shared" si="13"/>
        <v>333.18999999999869</v>
      </c>
    </row>
    <row r="400" spans="1:7" ht="14.25" customHeight="1" x14ac:dyDescent="0.3">
      <c r="A400" s="60">
        <v>42592</v>
      </c>
      <c r="B400" s="61">
        <v>28133.360000000001</v>
      </c>
      <c r="C400" s="61">
        <v>28143.279999999999</v>
      </c>
      <c r="D400" s="61">
        <v>27736.62</v>
      </c>
      <c r="E400" s="61">
        <v>27774.880000000001</v>
      </c>
      <c r="F400" s="63">
        <f t="shared" si="12"/>
        <v>-1.2742168016902337E-2</v>
      </c>
      <c r="G400" s="64">
        <f t="shared" si="13"/>
        <v>406.65999999999985</v>
      </c>
    </row>
    <row r="401" spans="1:7" ht="14.25" customHeight="1" x14ac:dyDescent="0.3">
      <c r="A401" s="60">
        <v>42593</v>
      </c>
      <c r="B401" s="61">
        <v>27805.94</v>
      </c>
      <c r="C401" s="61">
        <v>27902.39</v>
      </c>
      <c r="D401" s="61">
        <v>27697.33</v>
      </c>
      <c r="E401" s="61">
        <v>27859.599999999999</v>
      </c>
      <c r="F401" s="63">
        <f t="shared" si="12"/>
        <v>1.9298034880316887E-3</v>
      </c>
      <c r="G401" s="64">
        <f t="shared" si="13"/>
        <v>205.05999999999767</v>
      </c>
    </row>
    <row r="402" spans="1:7" ht="14.25" customHeight="1" x14ac:dyDescent="0.3">
      <c r="A402" s="60">
        <v>42594</v>
      </c>
      <c r="B402" s="61">
        <v>27919.95</v>
      </c>
      <c r="C402" s="61">
        <v>28203.27</v>
      </c>
      <c r="D402" s="61">
        <v>27900.91</v>
      </c>
      <c r="E402" s="61">
        <v>28152.400000000001</v>
      </c>
      <c r="F402" s="63">
        <f t="shared" si="12"/>
        <v>8.3255879756231922E-3</v>
      </c>
      <c r="G402" s="64">
        <f t="shared" si="13"/>
        <v>302.36000000000058</v>
      </c>
    </row>
    <row r="403" spans="1:7" ht="14.25" customHeight="1" x14ac:dyDescent="0.3">
      <c r="A403" s="60">
        <v>42598</v>
      </c>
      <c r="B403" s="61">
        <v>28190.04</v>
      </c>
      <c r="C403" s="61">
        <v>28199.1</v>
      </c>
      <c r="D403" s="61">
        <v>27942.65</v>
      </c>
      <c r="E403" s="61">
        <v>28064.61</v>
      </c>
      <c r="F403" s="63">
        <f t="shared" si="12"/>
        <v>-4.4494438461243858E-3</v>
      </c>
      <c r="G403" s="64">
        <f t="shared" si="13"/>
        <v>256.44999999999709</v>
      </c>
    </row>
    <row r="404" spans="1:7" ht="14.25" customHeight="1" x14ac:dyDescent="0.3">
      <c r="A404" s="60">
        <v>42599</v>
      </c>
      <c r="B404" s="61">
        <v>28061.79</v>
      </c>
      <c r="C404" s="61">
        <v>28174.3</v>
      </c>
      <c r="D404" s="61">
        <v>27960.14</v>
      </c>
      <c r="E404" s="61">
        <v>28005.37</v>
      </c>
      <c r="F404" s="63">
        <f t="shared" si="12"/>
        <v>-2.0105631180335213E-3</v>
      </c>
      <c r="G404" s="64">
        <f t="shared" si="13"/>
        <v>214.15999999999985</v>
      </c>
    </row>
    <row r="405" spans="1:7" ht="14.25" customHeight="1" x14ac:dyDescent="0.3">
      <c r="A405" s="60">
        <v>42600</v>
      </c>
      <c r="B405" s="61">
        <v>28077.64</v>
      </c>
      <c r="C405" s="61">
        <v>28214.17</v>
      </c>
      <c r="D405" s="61">
        <v>28077</v>
      </c>
      <c r="E405" s="61">
        <v>28123.439999999999</v>
      </c>
      <c r="F405" s="63">
        <f t="shared" si="12"/>
        <v>1.63119122547334E-3</v>
      </c>
      <c r="G405" s="64">
        <f t="shared" si="13"/>
        <v>137.16999999999825</v>
      </c>
    </row>
    <row r="406" spans="1:7" ht="14.25" customHeight="1" x14ac:dyDescent="0.3">
      <c r="A406" s="60">
        <v>42601</v>
      </c>
      <c r="B406" s="61">
        <v>28167.66</v>
      </c>
      <c r="C406" s="61">
        <v>28212.3</v>
      </c>
      <c r="D406" s="61">
        <v>28026.12</v>
      </c>
      <c r="E406" s="61">
        <v>28077</v>
      </c>
      <c r="F406" s="63">
        <f t="shared" si="12"/>
        <v>-3.2185847173673587E-3</v>
      </c>
      <c r="G406" s="64">
        <f t="shared" si="13"/>
        <v>186.18000000000029</v>
      </c>
    </row>
    <row r="407" spans="1:7" ht="14.25" customHeight="1" x14ac:dyDescent="0.3">
      <c r="A407" s="60">
        <v>42604</v>
      </c>
      <c r="B407" s="61">
        <v>28088.07</v>
      </c>
      <c r="C407" s="61">
        <v>28143.279999999999</v>
      </c>
      <c r="D407" s="61">
        <v>27918.05</v>
      </c>
      <c r="E407" s="61">
        <v>27985.54</v>
      </c>
      <c r="F407" s="63">
        <f t="shared" si="12"/>
        <v>-3.6503042038843834E-3</v>
      </c>
      <c r="G407" s="64">
        <f t="shared" si="13"/>
        <v>225.22999999999956</v>
      </c>
    </row>
    <row r="408" spans="1:7" ht="14.25" customHeight="1" x14ac:dyDescent="0.3">
      <c r="A408" s="60">
        <v>42605</v>
      </c>
      <c r="B408" s="61">
        <v>28012.560000000001</v>
      </c>
      <c r="C408" s="61">
        <v>28028.98</v>
      </c>
      <c r="D408" s="61">
        <v>27854.43</v>
      </c>
      <c r="E408" s="61">
        <v>27990.21</v>
      </c>
      <c r="F408" s="63">
        <f t="shared" si="12"/>
        <v>-7.9785639013364652E-4</v>
      </c>
      <c r="G408" s="64">
        <f t="shared" si="13"/>
        <v>174.54999999999927</v>
      </c>
    </row>
    <row r="409" spans="1:7" ht="14.25" customHeight="1" x14ac:dyDescent="0.3">
      <c r="A409" s="60">
        <v>42606</v>
      </c>
      <c r="B409" s="61">
        <v>28065.25</v>
      </c>
      <c r="C409" s="61">
        <v>28108.39</v>
      </c>
      <c r="D409" s="61">
        <v>27959.87</v>
      </c>
      <c r="E409" s="61">
        <v>28059.94</v>
      </c>
      <c r="F409" s="63">
        <f t="shared" si="12"/>
        <v>-1.8920194902954043E-4</v>
      </c>
      <c r="G409" s="64">
        <f t="shared" si="13"/>
        <v>148.52000000000044</v>
      </c>
    </row>
    <row r="410" spans="1:7" ht="14.25" customHeight="1" x14ac:dyDescent="0.3">
      <c r="A410" s="60">
        <v>42607</v>
      </c>
      <c r="B410" s="61">
        <v>28103.599999999999</v>
      </c>
      <c r="C410" s="61">
        <v>28154.21</v>
      </c>
      <c r="D410" s="61">
        <v>27803.24</v>
      </c>
      <c r="E410" s="61">
        <v>27835.91</v>
      </c>
      <c r="F410" s="63">
        <f t="shared" si="12"/>
        <v>-9.5251142202422007E-3</v>
      </c>
      <c r="G410" s="64">
        <f t="shared" si="13"/>
        <v>350.96999999999753</v>
      </c>
    </row>
    <row r="411" spans="1:7" ht="14.25" customHeight="1" x14ac:dyDescent="0.3">
      <c r="A411" s="60">
        <v>42608</v>
      </c>
      <c r="B411" s="61">
        <v>27882.75</v>
      </c>
      <c r="C411" s="61">
        <v>27935.88</v>
      </c>
      <c r="D411" s="61">
        <v>27696.99</v>
      </c>
      <c r="E411" s="61">
        <v>27782.25</v>
      </c>
      <c r="F411" s="63">
        <f t="shared" si="12"/>
        <v>-3.6043790515641392E-3</v>
      </c>
      <c r="G411" s="64">
        <f t="shared" si="13"/>
        <v>238.88999999999942</v>
      </c>
    </row>
    <row r="412" spans="1:7" ht="14.25" customHeight="1" x14ac:dyDescent="0.3">
      <c r="A412" s="60">
        <v>42611</v>
      </c>
      <c r="B412" s="61">
        <v>27827.26</v>
      </c>
      <c r="C412" s="61">
        <v>27952.85</v>
      </c>
      <c r="D412" s="61">
        <v>27698.71</v>
      </c>
      <c r="E412" s="61">
        <v>27902.66</v>
      </c>
      <c r="F412" s="63">
        <f t="shared" si="12"/>
        <v>2.7095732745516972E-3</v>
      </c>
      <c r="G412" s="64">
        <f t="shared" si="13"/>
        <v>254.13999999999942</v>
      </c>
    </row>
    <row r="413" spans="1:7" ht="14.25" customHeight="1" x14ac:dyDescent="0.3">
      <c r="A413" s="60">
        <v>42612</v>
      </c>
      <c r="B413" s="61">
        <v>28012.46</v>
      </c>
      <c r="C413" s="61">
        <v>28478.02</v>
      </c>
      <c r="D413" s="61">
        <v>28010.66</v>
      </c>
      <c r="E413" s="61">
        <v>28343.01</v>
      </c>
      <c r="F413" s="63">
        <f t="shared" si="12"/>
        <v>1.1800106095644556E-2</v>
      </c>
      <c r="G413" s="64">
        <f t="shared" si="13"/>
        <v>467.36000000000058</v>
      </c>
    </row>
    <row r="414" spans="1:7" ht="14.25" customHeight="1" x14ac:dyDescent="0.3">
      <c r="A414" s="60">
        <v>42613</v>
      </c>
      <c r="B414" s="61">
        <v>28372.25</v>
      </c>
      <c r="C414" s="61">
        <v>28532.25</v>
      </c>
      <c r="D414" s="61">
        <v>28363.1</v>
      </c>
      <c r="E414" s="61">
        <v>28452.17</v>
      </c>
      <c r="F414" s="63">
        <f t="shared" si="12"/>
        <v>2.8168368740582174E-3</v>
      </c>
      <c r="G414" s="64">
        <f t="shared" si="13"/>
        <v>169.15000000000146</v>
      </c>
    </row>
    <row r="415" spans="1:7" ht="14.25" customHeight="1" x14ac:dyDescent="0.3">
      <c r="A415" s="60">
        <v>42614</v>
      </c>
      <c r="B415" s="61">
        <v>28459.09</v>
      </c>
      <c r="C415" s="61">
        <v>28548.85</v>
      </c>
      <c r="D415" s="61">
        <v>28386.61</v>
      </c>
      <c r="E415" s="61">
        <v>28423.48</v>
      </c>
      <c r="F415" s="63">
        <f t="shared" si="12"/>
        <v>-1.2512698051835311E-3</v>
      </c>
      <c r="G415" s="64">
        <f t="shared" si="13"/>
        <v>162.23999999999796</v>
      </c>
    </row>
    <row r="416" spans="1:7" ht="14.25" customHeight="1" x14ac:dyDescent="0.3">
      <c r="A416" s="60">
        <v>42615</v>
      </c>
      <c r="B416" s="61">
        <v>28498.720000000001</v>
      </c>
      <c r="C416" s="61">
        <v>28581.58</v>
      </c>
      <c r="D416" s="61">
        <v>28427.63</v>
      </c>
      <c r="E416" s="61">
        <v>28532.11</v>
      </c>
      <c r="F416" s="63">
        <f t="shared" si="12"/>
        <v>1.1716315680142624E-3</v>
      </c>
      <c r="G416" s="64">
        <f t="shared" si="13"/>
        <v>153.95000000000073</v>
      </c>
    </row>
    <row r="417" spans="1:7" ht="14.25" customHeight="1" x14ac:dyDescent="0.3">
      <c r="A417" s="60">
        <v>42619</v>
      </c>
      <c r="B417" s="61">
        <v>28631.27</v>
      </c>
      <c r="C417" s="61">
        <v>29013.4</v>
      </c>
      <c r="D417" s="61">
        <v>28631.27</v>
      </c>
      <c r="E417" s="61">
        <v>28978.02</v>
      </c>
      <c r="F417" s="63">
        <f t="shared" si="12"/>
        <v>1.2110884358255851E-2</v>
      </c>
      <c r="G417" s="64">
        <f t="shared" si="13"/>
        <v>382.13000000000102</v>
      </c>
    </row>
    <row r="418" spans="1:7" ht="14.25" customHeight="1" x14ac:dyDescent="0.3">
      <c r="A418" s="60">
        <v>42620</v>
      </c>
      <c r="B418" s="61">
        <v>29035.67</v>
      </c>
      <c r="C418" s="61">
        <v>29067.84</v>
      </c>
      <c r="D418" s="61">
        <v>28911.31</v>
      </c>
      <c r="E418" s="61">
        <v>28926.36</v>
      </c>
      <c r="F418" s="63">
        <f t="shared" si="12"/>
        <v>-3.7646797886874204E-3</v>
      </c>
      <c r="G418" s="64">
        <f t="shared" si="13"/>
        <v>156.52999999999884</v>
      </c>
    </row>
    <row r="419" spans="1:7" ht="14.25" customHeight="1" x14ac:dyDescent="0.3">
      <c r="A419" s="60">
        <v>42621</v>
      </c>
      <c r="B419" s="61">
        <v>28929.46</v>
      </c>
      <c r="C419" s="61">
        <v>29077.279999999999</v>
      </c>
      <c r="D419" s="61">
        <v>28854.560000000001</v>
      </c>
      <c r="E419" s="61">
        <v>29045.279999999999</v>
      </c>
      <c r="F419" s="63">
        <f t="shared" si="12"/>
        <v>4.0035313483210442E-3</v>
      </c>
      <c r="G419" s="64">
        <f t="shared" si="13"/>
        <v>222.71999999999753</v>
      </c>
    </row>
    <row r="420" spans="1:7" ht="14.25" customHeight="1" x14ac:dyDescent="0.3">
      <c r="A420" s="60">
        <v>42622</v>
      </c>
      <c r="B420" s="61">
        <v>29062.9</v>
      </c>
      <c r="C420" s="61">
        <v>29062.9</v>
      </c>
      <c r="D420" s="61">
        <v>28755.08</v>
      </c>
      <c r="E420" s="61">
        <v>28797.25</v>
      </c>
      <c r="F420" s="63">
        <f t="shared" si="12"/>
        <v>-9.1405193562927797E-3</v>
      </c>
      <c r="G420" s="64">
        <f t="shared" si="13"/>
        <v>307.81999999999971</v>
      </c>
    </row>
    <row r="421" spans="1:7" ht="14.25" customHeight="1" x14ac:dyDescent="0.3">
      <c r="A421" s="60">
        <v>42625</v>
      </c>
      <c r="B421" s="61">
        <v>28481.09</v>
      </c>
      <c r="C421" s="61">
        <v>28481.11</v>
      </c>
      <c r="D421" s="61">
        <v>28251.31</v>
      </c>
      <c r="E421" s="61">
        <v>28353.54</v>
      </c>
      <c r="F421" s="63">
        <f t="shared" si="12"/>
        <v>-4.4784100608508759E-3</v>
      </c>
      <c r="G421" s="64">
        <f t="shared" si="13"/>
        <v>229.79999999999927</v>
      </c>
    </row>
    <row r="422" spans="1:7" ht="14.25" customHeight="1" x14ac:dyDescent="0.3">
      <c r="A422" s="60">
        <v>42627</v>
      </c>
      <c r="B422" s="61">
        <v>28345.49</v>
      </c>
      <c r="C422" s="61">
        <v>28416.41</v>
      </c>
      <c r="D422" s="61">
        <v>28259.38</v>
      </c>
      <c r="E422" s="61">
        <v>28372.23</v>
      </c>
      <c r="F422" s="63">
        <f t="shared" si="12"/>
        <v>9.4335994897241015E-4</v>
      </c>
      <c r="G422" s="64">
        <f t="shared" si="13"/>
        <v>157.02999999999884</v>
      </c>
    </row>
    <row r="423" spans="1:7" ht="14.25" customHeight="1" x14ac:dyDescent="0.3">
      <c r="A423" s="60">
        <v>42628</v>
      </c>
      <c r="B423" s="61">
        <v>28398.33</v>
      </c>
      <c r="C423" s="61">
        <v>28454.02</v>
      </c>
      <c r="D423" s="61">
        <v>28311.11</v>
      </c>
      <c r="E423" s="61">
        <v>28412.89</v>
      </c>
      <c r="F423" s="63">
        <f t="shared" si="12"/>
        <v>5.1270620490703755E-4</v>
      </c>
      <c r="G423" s="64">
        <f t="shared" si="13"/>
        <v>142.90999999999985</v>
      </c>
    </row>
    <row r="424" spans="1:7" ht="14.25" customHeight="1" x14ac:dyDescent="0.3">
      <c r="A424" s="60">
        <v>42629</v>
      </c>
      <c r="B424" s="61">
        <v>28520.3</v>
      </c>
      <c r="C424" s="61">
        <v>28778.639999999999</v>
      </c>
      <c r="D424" s="61">
        <v>28494.59</v>
      </c>
      <c r="E424" s="61">
        <v>28599.03</v>
      </c>
      <c r="F424" s="63">
        <f t="shared" si="12"/>
        <v>2.7604898966700759E-3</v>
      </c>
      <c r="G424" s="64">
        <f t="shared" si="13"/>
        <v>284.04999999999927</v>
      </c>
    </row>
    <row r="425" spans="1:7" ht="14.25" customHeight="1" x14ac:dyDescent="0.3">
      <c r="A425" s="60">
        <v>42632</v>
      </c>
      <c r="B425" s="61">
        <v>28626.6</v>
      </c>
      <c r="C425" s="61">
        <v>28714.77</v>
      </c>
      <c r="D425" s="61">
        <v>28552.55</v>
      </c>
      <c r="E425" s="61">
        <v>28634.5</v>
      </c>
      <c r="F425" s="63">
        <f t="shared" si="12"/>
        <v>2.7596710751543862E-4</v>
      </c>
      <c r="G425" s="64">
        <f t="shared" si="13"/>
        <v>162.22000000000116</v>
      </c>
    </row>
    <row r="426" spans="1:7" ht="14.25" customHeight="1" x14ac:dyDescent="0.3">
      <c r="A426" s="60">
        <v>42633</v>
      </c>
      <c r="B426" s="61">
        <v>28690.66</v>
      </c>
      <c r="C426" s="61">
        <v>28698.81</v>
      </c>
      <c r="D426" s="61">
        <v>28480.53</v>
      </c>
      <c r="E426" s="61">
        <v>28523.200000000001</v>
      </c>
      <c r="F426" s="63">
        <f t="shared" si="12"/>
        <v>-5.8367426890841524E-3</v>
      </c>
      <c r="G426" s="64">
        <f t="shared" si="13"/>
        <v>218.28000000000247</v>
      </c>
    </row>
    <row r="427" spans="1:7" ht="14.25" customHeight="1" x14ac:dyDescent="0.3">
      <c r="A427" s="60">
        <v>42634</v>
      </c>
      <c r="B427" s="61">
        <v>28554.38</v>
      </c>
      <c r="C427" s="61">
        <v>28689.360000000001</v>
      </c>
      <c r="D427" s="61">
        <v>28462.33</v>
      </c>
      <c r="E427" s="61">
        <v>28507.42</v>
      </c>
      <c r="F427" s="63">
        <f t="shared" si="12"/>
        <v>-1.64458132167474E-3</v>
      </c>
      <c r="G427" s="64">
        <f t="shared" si="13"/>
        <v>227.02999999999884</v>
      </c>
    </row>
    <row r="428" spans="1:7" ht="14.25" customHeight="1" x14ac:dyDescent="0.3">
      <c r="A428" s="60">
        <v>42635</v>
      </c>
      <c r="B428" s="61">
        <v>28766.94</v>
      </c>
      <c r="C428" s="61">
        <v>28871.919999999998</v>
      </c>
      <c r="D428" s="61">
        <v>28693.07</v>
      </c>
      <c r="E428" s="61">
        <v>28773.13</v>
      </c>
      <c r="F428" s="63">
        <f t="shared" si="12"/>
        <v>2.1517756146473448E-4</v>
      </c>
      <c r="G428" s="64">
        <f t="shared" si="13"/>
        <v>178.84999999999854</v>
      </c>
    </row>
    <row r="429" spans="1:7" ht="14.25" customHeight="1" x14ac:dyDescent="0.3">
      <c r="A429" s="60">
        <v>42636</v>
      </c>
      <c r="B429" s="61">
        <v>28810.32</v>
      </c>
      <c r="C429" s="61">
        <v>28825.09</v>
      </c>
      <c r="D429" s="61">
        <v>28627.38</v>
      </c>
      <c r="E429" s="61">
        <v>28668.22</v>
      </c>
      <c r="F429" s="63">
        <f t="shared" si="12"/>
        <v>-4.9322603844732908E-3</v>
      </c>
      <c r="G429" s="64">
        <f t="shared" si="13"/>
        <v>197.70999999999913</v>
      </c>
    </row>
    <row r="430" spans="1:7" ht="14.25" customHeight="1" x14ac:dyDescent="0.3">
      <c r="A430" s="60">
        <v>42639</v>
      </c>
      <c r="B430" s="61">
        <v>28630.92</v>
      </c>
      <c r="C430" s="61">
        <v>28630.92</v>
      </c>
      <c r="D430" s="61">
        <v>28272.03</v>
      </c>
      <c r="E430" s="61">
        <v>28294.28</v>
      </c>
      <c r="F430" s="63">
        <f t="shared" si="12"/>
        <v>-1.1757917663840331E-2</v>
      </c>
      <c r="G430" s="64">
        <f t="shared" si="13"/>
        <v>358.88999999999942</v>
      </c>
    </row>
    <row r="431" spans="1:7" ht="14.25" customHeight="1" x14ac:dyDescent="0.3">
      <c r="A431" s="60">
        <v>42640</v>
      </c>
      <c r="B431" s="61">
        <v>28373.02</v>
      </c>
      <c r="C431" s="61">
        <v>28432.74</v>
      </c>
      <c r="D431" s="61">
        <v>28179.34</v>
      </c>
      <c r="E431" s="61">
        <v>28223.7</v>
      </c>
      <c r="F431" s="63">
        <f t="shared" si="12"/>
        <v>-5.2627460876565032E-3</v>
      </c>
      <c r="G431" s="64">
        <f t="shared" si="13"/>
        <v>253.40000000000146</v>
      </c>
    </row>
    <row r="432" spans="1:7" ht="14.25" customHeight="1" x14ac:dyDescent="0.3">
      <c r="A432" s="60">
        <v>42641</v>
      </c>
      <c r="B432" s="61">
        <v>28198.880000000001</v>
      </c>
      <c r="C432" s="61">
        <v>28378.560000000001</v>
      </c>
      <c r="D432" s="61">
        <v>28198.3</v>
      </c>
      <c r="E432" s="61">
        <v>28292.81</v>
      </c>
      <c r="F432" s="63">
        <f t="shared" si="12"/>
        <v>3.3309833582043078E-3</v>
      </c>
      <c r="G432" s="64">
        <f t="shared" si="13"/>
        <v>180.26000000000204</v>
      </c>
    </row>
    <row r="433" spans="1:7" ht="14.25" customHeight="1" x14ac:dyDescent="0.3">
      <c r="A433" s="60">
        <v>42642</v>
      </c>
      <c r="B433" s="61">
        <v>28423.14</v>
      </c>
      <c r="C433" s="61">
        <v>28475.57</v>
      </c>
      <c r="D433" s="61">
        <v>27719.919999999998</v>
      </c>
      <c r="E433" s="61">
        <v>27827.53</v>
      </c>
      <c r="F433" s="63">
        <f t="shared" si="12"/>
        <v>-2.0955109111801179E-2</v>
      </c>
      <c r="G433" s="64">
        <f t="shared" si="13"/>
        <v>755.65000000000146</v>
      </c>
    </row>
    <row r="434" spans="1:7" ht="14.25" customHeight="1" x14ac:dyDescent="0.3">
      <c r="A434" s="60">
        <v>42643</v>
      </c>
      <c r="B434" s="61">
        <v>27807.82</v>
      </c>
      <c r="C434" s="61">
        <v>27955.21</v>
      </c>
      <c r="D434" s="61">
        <v>27716.78</v>
      </c>
      <c r="E434" s="61">
        <v>27865.96</v>
      </c>
      <c r="F434" s="63">
        <f t="shared" si="12"/>
        <v>2.0907787809328247E-3</v>
      </c>
      <c r="G434" s="64">
        <f t="shared" si="13"/>
        <v>238.43000000000029</v>
      </c>
    </row>
    <row r="435" spans="1:7" ht="14.25" customHeight="1" x14ac:dyDescent="0.3">
      <c r="A435" s="60">
        <v>42646</v>
      </c>
      <c r="B435" s="61">
        <v>27997.29</v>
      </c>
      <c r="C435" s="61">
        <v>28273.02</v>
      </c>
      <c r="D435" s="61">
        <v>27919.89</v>
      </c>
      <c r="E435" s="61">
        <v>28243.29</v>
      </c>
      <c r="F435" s="63">
        <f t="shared" si="12"/>
        <v>8.7865646996548585E-3</v>
      </c>
      <c r="G435" s="64">
        <f t="shared" si="13"/>
        <v>353.13000000000102</v>
      </c>
    </row>
    <row r="436" spans="1:7" ht="14.25" customHeight="1" x14ac:dyDescent="0.3">
      <c r="A436" s="60">
        <v>42647</v>
      </c>
      <c r="B436" s="61">
        <v>28377.64</v>
      </c>
      <c r="C436" s="61">
        <v>28404.7</v>
      </c>
      <c r="D436" s="61">
        <v>28242.25</v>
      </c>
      <c r="E436" s="61">
        <v>28334.55</v>
      </c>
      <c r="F436" s="63">
        <f t="shared" si="12"/>
        <v>-1.5184490324072102E-3</v>
      </c>
      <c r="G436" s="64">
        <f t="shared" si="13"/>
        <v>162.45000000000073</v>
      </c>
    </row>
    <row r="437" spans="1:7" ht="14.25" customHeight="1" x14ac:dyDescent="0.3">
      <c r="A437" s="60">
        <v>42648</v>
      </c>
      <c r="B437" s="61">
        <v>28425.74</v>
      </c>
      <c r="C437" s="61">
        <v>28477.65</v>
      </c>
      <c r="D437" s="61">
        <v>28188.9</v>
      </c>
      <c r="E437" s="61">
        <v>28220.98</v>
      </c>
      <c r="F437" s="63">
        <f t="shared" si="12"/>
        <v>-7.2033305025657034E-3</v>
      </c>
      <c r="G437" s="64">
        <f t="shared" si="13"/>
        <v>288.75</v>
      </c>
    </row>
    <row r="438" spans="1:7" ht="14.25" customHeight="1" x14ac:dyDescent="0.3">
      <c r="A438" s="60">
        <v>42649</v>
      </c>
      <c r="B438" s="61">
        <v>28298.35</v>
      </c>
      <c r="C438" s="61">
        <v>28328.560000000001</v>
      </c>
      <c r="D438" s="61">
        <v>28031.22</v>
      </c>
      <c r="E438" s="61">
        <v>28106.21</v>
      </c>
      <c r="F438" s="63">
        <f t="shared" si="12"/>
        <v>-6.7897951647357332E-3</v>
      </c>
      <c r="G438" s="64">
        <f t="shared" si="13"/>
        <v>297.34000000000015</v>
      </c>
    </row>
    <row r="439" spans="1:7" ht="14.25" customHeight="1" x14ac:dyDescent="0.3">
      <c r="A439" s="60">
        <v>42650</v>
      </c>
      <c r="B439" s="61">
        <v>28129.22</v>
      </c>
      <c r="C439" s="61">
        <v>28155.68</v>
      </c>
      <c r="D439" s="61">
        <v>27964.91</v>
      </c>
      <c r="E439" s="61">
        <v>28061.14</v>
      </c>
      <c r="F439" s="63">
        <f t="shared" si="12"/>
        <v>-2.4202590757938453E-3</v>
      </c>
      <c r="G439" s="64">
        <f t="shared" si="13"/>
        <v>190.77000000000044</v>
      </c>
    </row>
    <row r="440" spans="1:7" ht="14.25" customHeight="1" x14ac:dyDescent="0.3">
      <c r="A440" s="60">
        <v>42653</v>
      </c>
      <c r="B440" s="61">
        <v>28144.28</v>
      </c>
      <c r="C440" s="61">
        <v>28216.639999999999</v>
      </c>
      <c r="D440" s="61">
        <v>28068.32</v>
      </c>
      <c r="E440" s="61">
        <v>28082.34</v>
      </c>
      <c r="F440" s="63">
        <f t="shared" si="12"/>
        <v>-2.2008024365874237E-3</v>
      </c>
      <c r="G440" s="64">
        <f t="shared" si="13"/>
        <v>148.31999999999971</v>
      </c>
    </row>
    <row r="441" spans="1:7" ht="14.25" customHeight="1" x14ac:dyDescent="0.3">
      <c r="A441" s="60">
        <v>42656</v>
      </c>
      <c r="B441" s="61">
        <v>28042.62</v>
      </c>
      <c r="C441" s="61">
        <v>28042.62</v>
      </c>
      <c r="D441" s="61">
        <v>27563.84</v>
      </c>
      <c r="E441" s="61">
        <v>27643.11</v>
      </c>
      <c r="F441" s="63">
        <f t="shared" si="12"/>
        <v>-1.4246529033307103E-2</v>
      </c>
      <c r="G441" s="64">
        <f t="shared" si="13"/>
        <v>478.77999999999884</v>
      </c>
    </row>
    <row r="442" spans="1:7" ht="14.25" customHeight="1" x14ac:dyDescent="0.3">
      <c r="A442" s="60">
        <v>42657</v>
      </c>
      <c r="B442" s="61">
        <v>27712.22</v>
      </c>
      <c r="C442" s="61">
        <v>27763.54</v>
      </c>
      <c r="D442" s="61">
        <v>27548.18</v>
      </c>
      <c r="E442" s="61">
        <v>27673.599999999999</v>
      </c>
      <c r="F442" s="63">
        <f t="shared" si="12"/>
        <v>-1.3936090287967769E-3</v>
      </c>
      <c r="G442" s="64">
        <f t="shared" si="13"/>
        <v>215.36000000000058</v>
      </c>
    </row>
    <row r="443" spans="1:7" ht="14.25" customHeight="1" x14ac:dyDescent="0.3">
      <c r="A443" s="60">
        <v>42660</v>
      </c>
      <c r="B443" s="61">
        <v>27776.14</v>
      </c>
      <c r="C443" s="61">
        <v>27803.21</v>
      </c>
      <c r="D443" s="61">
        <v>27488.3</v>
      </c>
      <c r="E443" s="61">
        <v>27529.97</v>
      </c>
      <c r="F443" s="63">
        <f t="shared" si="12"/>
        <v>-8.8626425414041789E-3</v>
      </c>
      <c r="G443" s="64">
        <f t="shared" si="13"/>
        <v>314.90999999999985</v>
      </c>
    </row>
    <row r="444" spans="1:7" ht="14.25" customHeight="1" x14ac:dyDescent="0.3">
      <c r="A444" s="60">
        <v>42661</v>
      </c>
      <c r="B444" s="61">
        <v>27656.89</v>
      </c>
      <c r="C444" s="61">
        <v>28064.39</v>
      </c>
      <c r="D444" s="61">
        <v>27652.76</v>
      </c>
      <c r="E444" s="61">
        <v>28050.880000000001</v>
      </c>
      <c r="F444" s="63">
        <f t="shared" si="12"/>
        <v>1.4245636439961311E-2</v>
      </c>
      <c r="G444" s="64">
        <f t="shared" si="13"/>
        <v>411.63000000000102</v>
      </c>
    </row>
    <row r="445" spans="1:7" ht="14.25" customHeight="1" x14ac:dyDescent="0.3">
      <c r="A445" s="60">
        <v>42662</v>
      </c>
      <c r="B445" s="61">
        <v>28112.36</v>
      </c>
      <c r="C445" s="61">
        <v>28131.07</v>
      </c>
      <c r="D445" s="61">
        <v>27926.17</v>
      </c>
      <c r="E445" s="61">
        <v>27984.37</v>
      </c>
      <c r="F445" s="63">
        <f t="shared" si="12"/>
        <v>-4.5528016858065847E-3</v>
      </c>
      <c r="G445" s="64">
        <f t="shared" si="13"/>
        <v>204.90000000000146</v>
      </c>
    </row>
    <row r="446" spans="1:7" ht="14.25" customHeight="1" x14ac:dyDescent="0.3">
      <c r="A446" s="60">
        <v>42663</v>
      </c>
      <c r="B446" s="61">
        <v>28031.57</v>
      </c>
      <c r="C446" s="61">
        <v>28212.5</v>
      </c>
      <c r="D446" s="61">
        <v>28031.57</v>
      </c>
      <c r="E446" s="61">
        <v>28129.84</v>
      </c>
      <c r="F446" s="63">
        <f t="shared" si="12"/>
        <v>3.5056901914520106E-3</v>
      </c>
      <c r="G446" s="64">
        <f t="shared" si="13"/>
        <v>180.93000000000029</v>
      </c>
    </row>
    <row r="447" spans="1:7" ht="14.25" customHeight="1" x14ac:dyDescent="0.3">
      <c r="A447" s="60">
        <v>42664</v>
      </c>
      <c r="B447" s="61">
        <v>28163.41</v>
      </c>
      <c r="C447" s="61">
        <v>28163.41</v>
      </c>
      <c r="D447" s="61">
        <v>27957.919999999998</v>
      </c>
      <c r="E447" s="61">
        <v>28077.18</v>
      </c>
      <c r="F447" s="63">
        <f t="shared" si="12"/>
        <v>-3.0617741246532137E-3</v>
      </c>
      <c r="G447" s="64">
        <f t="shared" si="13"/>
        <v>205.4900000000016</v>
      </c>
    </row>
    <row r="448" spans="1:7" ht="14.25" customHeight="1" x14ac:dyDescent="0.3">
      <c r="A448" s="60">
        <v>42667</v>
      </c>
      <c r="B448" s="61">
        <v>28156.59</v>
      </c>
      <c r="C448" s="61">
        <v>28256.65</v>
      </c>
      <c r="D448" s="61">
        <v>28075.95</v>
      </c>
      <c r="E448" s="61">
        <v>28179.08</v>
      </c>
      <c r="F448" s="63">
        <f t="shared" si="12"/>
        <v>7.9874729148670352E-4</v>
      </c>
      <c r="G448" s="64">
        <f t="shared" si="13"/>
        <v>180.70000000000073</v>
      </c>
    </row>
    <row r="449" spans="1:7" ht="14.25" customHeight="1" x14ac:dyDescent="0.3">
      <c r="A449" s="60">
        <v>42668</v>
      </c>
      <c r="B449" s="61">
        <v>28159.09</v>
      </c>
      <c r="C449" s="61">
        <v>28211.41</v>
      </c>
      <c r="D449" s="61">
        <v>28013.69</v>
      </c>
      <c r="E449" s="61">
        <v>28091.42</v>
      </c>
      <c r="F449" s="63">
        <f t="shared" si="12"/>
        <v>-2.4031316352908384E-3</v>
      </c>
      <c r="G449" s="64">
        <f t="shared" si="13"/>
        <v>197.72000000000116</v>
      </c>
    </row>
    <row r="450" spans="1:7" ht="14.25" customHeight="1" x14ac:dyDescent="0.3">
      <c r="A450" s="60">
        <v>42669</v>
      </c>
      <c r="B450" s="61">
        <v>28050.55</v>
      </c>
      <c r="C450" s="61">
        <v>28050.55</v>
      </c>
      <c r="D450" s="61">
        <v>27759.56</v>
      </c>
      <c r="E450" s="61">
        <v>27836.51</v>
      </c>
      <c r="F450" s="63">
        <f t="shared" si="12"/>
        <v>-7.6305099187003777E-3</v>
      </c>
      <c r="G450" s="64">
        <f t="shared" si="13"/>
        <v>290.98999999999796</v>
      </c>
    </row>
    <row r="451" spans="1:7" ht="14.25" customHeight="1" x14ac:dyDescent="0.3">
      <c r="A451" s="60">
        <v>42670</v>
      </c>
      <c r="B451" s="61">
        <v>27808.63</v>
      </c>
      <c r="C451" s="61">
        <v>27958.13</v>
      </c>
      <c r="D451" s="61">
        <v>27665.599999999999</v>
      </c>
      <c r="E451" s="61">
        <v>27915.9</v>
      </c>
      <c r="F451" s="63">
        <f t="shared" ref="F451:F514" si="14">(E451-B451)/B451</f>
        <v>3.8574356234018156E-3</v>
      </c>
      <c r="G451" s="64">
        <f t="shared" ref="G451:G514" si="15">C451-D451</f>
        <v>292.53000000000247</v>
      </c>
    </row>
    <row r="452" spans="1:7" ht="14.25" customHeight="1" x14ac:dyDescent="0.3">
      <c r="A452" s="60">
        <v>42671</v>
      </c>
      <c r="B452" s="61">
        <v>27983.14</v>
      </c>
      <c r="C452" s="61">
        <v>28000.14</v>
      </c>
      <c r="D452" s="61">
        <v>27789.84</v>
      </c>
      <c r="E452" s="61">
        <v>27941.51</v>
      </c>
      <c r="F452" s="63">
        <f t="shared" si="14"/>
        <v>-1.4876815110813517E-3</v>
      </c>
      <c r="G452" s="64">
        <f t="shared" si="15"/>
        <v>210.29999999999927</v>
      </c>
    </row>
    <row r="453" spans="1:7" ht="14.25" customHeight="1" x14ac:dyDescent="0.3">
      <c r="A453" s="60">
        <v>42673</v>
      </c>
      <c r="B453" s="61">
        <v>28066.32</v>
      </c>
      <c r="C453" s="61">
        <v>28095.71</v>
      </c>
      <c r="D453" s="61">
        <v>27890.14</v>
      </c>
      <c r="E453" s="61">
        <v>27930.21</v>
      </c>
      <c r="F453" s="63">
        <f t="shared" si="14"/>
        <v>-4.8495848404778606E-3</v>
      </c>
      <c r="G453" s="64">
        <f t="shared" si="15"/>
        <v>205.56999999999971</v>
      </c>
    </row>
    <row r="454" spans="1:7" ht="14.25" customHeight="1" x14ac:dyDescent="0.3">
      <c r="A454" s="60">
        <v>42675</v>
      </c>
      <c r="B454" s="61">
        <v>27966.18</v>
      </c>
      <c r="C454" s="61">
        <v>28029.8</v>
      </c>
      <c r="D454" s="61">
        <v>27845.63</v>
      </c>
      <c r="E454" s="61">
        <v>27876.61</v>
      </c>
      <c r="F454" s="63">
        <f t="shared" si="14"/>
        <v>-3.2027970927741905E-3</v>
      </c>
      <c r="G454" s="64">
        <f t="shared" si="15"/>
        <v>184.16999999999825</v>
      </c>
    </row>
    <row r="455" spans="1:7" ht="14.25" customHeight="1" x14ac:dyDescent="0.3">
      <c r="A455" s="60">
        <v>42676</v>
      </c>
      <c r="B455" s="61">
        <v>27679.32</v>
      </c>
      <c r="C455" s="61">
        <v>27679.32</v>
      </c>
      <c r="D455" s="61">
        <v>27500.81</v>
      </c>
      <c r="E455" s="61">
        <v>27527.22</v>
      </c>
      <c r="F455" s="63">
        <f t="shared" si="14"/>
        <v>-5.4950771912026216E-3</v>
      </c>
      <c r="G455" s="64">
        <f t="shared" si="15"/>
        <v>178.5099999999984</v>
      </c>
    </row>
    <row r="456" spans="1:7" ht="14.25" customHeight="1" x14ac:dyDescent="0.3">
      <c r="A456" s="60">
        <v>42677</v>
      </c>
      <c r="B456" s="61">
        <v>27518.06</v>
      </c>
      <c r="C456" s="61">
        <v>27600.74</v>
      </c>
      <c r="D456" s="61">
        <v>27399.26</v>
      </c>
      <c r="E456" s="61">
        <v>27430.28</v>
      </c>
      <c r="F456" s="63">
        <f t="shared" si="14"/>
        <v>-3.1899051023219832E-3</v>
      </c>
      <c r="G456" s="64">
        <f t="shared" si="15"/>
        <v>201.4800000000032</v>
      </c>
    </row>
    <row r="457" spans="1:7" ht="14.25" customHeight="1" x14ac:dyDescent="0.3">
      <c r="A457" s="60">
        <v>42678</v>
      </c>
      <c r="B457" s="61">
        <v>27465.55</v>
      </c>
      <c r="C457" s="61">
        <v>27498.91</v>
      </c>
      <c r="D457" s="61">
        <v>27193.61</v>
      </c>
      <c r="E457" s="61">
        <v>27274.15</v>
      </c>
      <c r="F457" s="63">
        <f t="shared" si="14"/>
        <v>-6.9687299180245009E-3</v>
      </c>
      <c r="G457" s="64">
        <f t="shared" si="15"/>
        <v>305.29999999999927</v>
      </c>
    </row>
    <row r="458" spans="1:7" ht="14.25" customHeight="1" x14ac:dyDescent="0.3">
      <c r="A458" s="60">
        <v>42681</v>
      </c>
      <c r="B458" s="61">
        <v>27552.27</v>
      </c>
      <c r="C458" s="61">
        <v>27591.15</v>
      </c>
      <c r="D458" s="61">
        <v>27398.720000000001</v>
      </c>
      <c r="E458" s="61">
        <v>27458.99</v>
      </c>
      <c r="F458" s="63">
        <f t="shared" si="14"/>
        <v>-3.3855649643386491E-3</v>
      </c>
      <c r="G458" s="64">
        <f t="shared" si="15"/>
        <v>192.43000000000029</v>
      </c>
    </row>
    <row r="459" spans="1:7" ht="14.25" customHeight="1" x14ac:dyDescent="0.3">
      <c r="A459" s="60">
        <v>42682</v>
      </c>
      <c r="B459" s="61">
        <v>27537.26</v>
      </c>
      <c r="C459" s="61">
        <v>27646.84</v>
      </c>
      <c r="D459" s="61">
        <v>27406.76</v>
      </c>
      <c r="E459" s="61">
        <v>27591.14</v>
      </c>
      <c r="F459" s="63">
        <f t="shared" si="14"/>
        <v>1.9566216827673131E-3</v>
      </c>
      <c r="G459" s="64">
        <f t="shared" si="15"/>
        <v>240.08000000000175</v>
      </c>
    </row>
    <row r="460" spans="1:7" ht="14.25" customHeight="1" x14ac:dyDescent="0.3">
      <c r="A460" s="60">
        <v>42683</v>
      </c>
      <c r="B460" s="61">
        <v>26251.38</v>
      </c>
      <c r="C460" s="61">
        <v>27397.38</v>
      </c>
      <c r="D460" s="61">
        <v>25902.45</v>
      </c>
      <c r="E460" s="61">
        <v>27252.53</v>
      </c>
      <c r="F460" s="63">
        <f t="shared" si="14"/>
        <v>3.8137042700231293E-2</v>
      </c>
      <c r="G460" s="64">
        <f t="shared" si="15"/>
        <v>1494.9300000000003</v>
      </c>
    </row>
    <row r="461" spans="1:7" ht="14.25" customHeight="1" x14ac:dyDescent="0.3">
      <c r="A461" s="60">
        <v>42684</v>
      </c>
      <c r="B461" s="61">
        <v>27605.05</v>
      </c>
      <c r="C461" s="61">
        <v>27743.46</v>
      </c>
      <c r="D461" s="61">
        <v>27457.05</v>
      </c>
      <c r="E461" s="61">
        <v>27517.68</v>
      </c>
      <c r="F461" s="63">
        <f t="shared" si="14"/>
        <v>-3.1650006067729993E-3</v>
      </c>
      <c r="G461" s="64">
        <f t="shared" si="15"/>
        <v>286.40999999999985</v>
      </c>
    </row>
    <row r="462" spans="1:7" ht="14.25" customHeight="1" x14ac:dyDescent="0.3">
      <c r="A462" s="60">
        <v>42685</v>
      </c>
      <c r="B462" s="61">
        <v>27344.85</v>
      </c>
      <c r="C462" s="61">
        <v>27344.85</v>
      </c>
      <c r="D462" s="61">
        <v>26777.18</v>
      </c>
      <c r="E462" s="61">
        <v>26818.82</v>
      </c>
      <c r="F462" s="63">
        <f t="shared" si="14"/>
        <v>-1.923689469863608E-2</v>
      </c>
      <c r="G462" s="64">
        <f t="shared" si="15"/>
        <v>567.66999999999825</v>
      </c>
    </row>
    <row r="463" spans="1:7" ht="14.25" customHeight="1" x14ac:dyDescent="0.3">
      <c r="A463" s="60">
        <v>42689</v>
      </c>
      <c r="B463" s="61">
        <v>26809.61</v>
      </c>
      <c r="C463" s="61">
        <v>26809.61</v>
      </c>
      <c r="D463" s="61">
        <v>26253.63</v>
      </c>
      <c r="E463" s="61">
        <v>26304.63</v>
      </c>
      <c r="F463" s="63">
        <f t="shared" si="14"/>
        <v>-1.8835783138956501E-2</v>
      </c>
      <c r="G463" s="64">
        <f t="shared" si="15"/>
        <v>555.97999999999956</v>
      </c>
    </row>
    <row r="464" spans="1:7" ht="14.25" customHeight="1" x14ac:dyDescent="0.3">
      <c r="A464" s="60">
        <v>42690</v>
      </c>
      <c r="B464" s="61">
        <v>26508.94</v>
      </c>
      <c r="C464" s="61">
        <v>26621.4</v>
      </c>
      <c r="D464" s="61">
        <v>26239.21</v>
      </c>
      <c r="E464" s="61">
        <v>26298.69</v>
      </c>
      <c r="F464" s="63">
        <f t="shared" si="14"/>
        <v>-7.9312865772829845E-3</v>
      </c>
      <c r="G464" s="64">
        <f t="shared" si="15"/>
        <v>382.19000000000233</v>
      </c>
    </row>
    <row r="465" spans="1:7" ht="14.25" customHeight="1" x14ac:dyDescent="0.3">
      <c r="A465" s="60">
        <v>42691</v>
      </c>
      <c r="B465" s="61">
        <v>26304.9</v>
      </c>
      <c r="C465" s="61">
        <v>26449.87</v>
      </c>
      <c r="D465" s="61">
        <v>26155.4</v>
      </c>
      <c r="E465" s="61">
        <v>26227.62</v>
      </c>
      <c r="F465" s="63">
        <f t="shared" si="14"/>
        <v>-2.9378556846824154E-3</v>
      </c>
      <c r="G465" s="64">
        <f t="shared" si="15"/>
        <v>294.46999999999753</v>
      </c>
    </row>
    <row r="466" spans="1:7" ht="14.25" customHeight="1" x14ac:dyDescent="0.3">
      <c r="A466" s="60">
        <v>42692</v>
      </c>
      <c r="B466" s="61">
        <v>26270.2</v>
      </c>
      <c r="C466" s="61">
        <v>26349.02</v>
      </c>
      <c r="D466" s="61">
        <v>26106.78</v>
      </c>
      <c r="E466" s="61">
        <v>26150.240000000002</v>
      </c>
      <c r="F466" s="63">
        <f t="shared" si="14"/>
        <v>-4.5663908154486496E-3</v>
      </c>
      <c r="G466" s="64">
        <f t="shared" si="15"/>
        <v>242.2400000000016</v>
      </c>
    </row>
    <row r="467" spans="1:7" ht="14.25" customHeight="1" x14ac:dyDescent="0.3">
      <c r="A467" s="60">
        <v>42695</v>
      </c>
      <c r="B467" s="61">
        <v>26246.7</v>
      </c>
      <c r="C467" s="61">
        <v>26270.28</v>
      </c>
      <c r="D467" s="61">
        <v>25717.93</v>
      </c>
      <c r="E467" s="61">
        <v>25765.14</v>
      </c>
      <c r="F467" s="63">
        <f t="shared" si="14"/>
        <v>-1.8347449393638107E-2</v>
      </c>
      <c r="G467" s="64">
        <f t="shared" si="15"/>
        <v>552.34999999999854</v>
      </c>
    </row>
    <row r="468" spans="1:7" ht="14.25" customHeight="1" x14ac:dyDescent="0.3">
      <c r="A468" s="60">
        <v>42696</v>
      </c>
      <c r="B468" s="61">
        <v>25928.16</v>
      </c>
      <c r="C468" s="61">
        <v>26039.7</v>
      </c>
      <c r="D468" s="61">
        <v>25765.51</v>
      </c>
      <c r="E468" s="61">
        <v>25960.78</v>
      </c>
      <c r="F468" s="63">
        <f t="shared" si="14"/>
        <v>1.2580915884505101E-3</v>
      </c>
      <c r="G468" s="64">
        <f t="shared" si="15"/>
        <v>274.19000000000233</v>
      </c>
    </row>
    <row r="469" spans="1:7" ht="14.25" customHeight="1" x14ac:dyDescent="0.3">
      <c r="A469" s="60">
        <v>42697</v>
      </c>
      <c r="B469" s="61">
        <v>26101.33</v>
      </c>
      <c r="C469" s="61">
        <v>26130.49</v>
      </c>
      <c r="D469" s="61">
        <v>25877.16</v>
      </c>
      <c r="E469" s="61">
        <v>26051.81</v>
      </c>
      <c r="F469" s="63">
        <f t="shared" si="14"/>
        <v>-1.8972213293345754E-3</v>
      </c>
      <c r="G469" s="64">
        <f t="shared" si="15"/>
        <v>253.33000000000175</v>
      </c>
    </row>
    <row r="470" spans="1:7" ht="14.25" customHeight="1" x14ac:dyDescent="0.3">
      <c r="A470" s="60">
        <v>42698</v>
      </c>
      <c r="B470" s="61">
        <v>26049.14</v>
      </c>
      <c r="C470" s="61">
        <v>26049.14</v>
      </c>
      <c r="D470" s="61">
        <v>25810.97</v>
      </c>
      <c r="E470" s="61">
        <v>25860.17</v>
      </c>
      <c r="F470" s="63">
        <f t="shared" si="14"/>
        <v>-7.2543661710137517E-3</v>
      </c>
      <c r="G470" s="64">
        <f t="shared" si="15"/>
        <v>238.16999999999825</v>
      </c>
    </row>
    <row r="471" spans="1:7" ht="14.25" customHeight="1" x14ac:dyDescent="0.3">
      <c r="A471" s="60">
        <v>42699</v>
      </c>
      <c r="B471" s="61">
        <v>25953.24</v>
      </c>
      <c r="C471" s="61">
        <v>26343.95</v>
      </c>
      <c r="D471" s="61">
        <v>25874.45</v>
      </c>
      <c r="E471" s="61">
        <v>26316.34</v>
      </c>
      <c r="F471" s="63">
        <f t="shared" si="14"/>
        <v>1.3990546074401443E-2</v>
      </c>
      <c r="G471" s="64">
        <f t="shared" si="15"/>
        <v>469.5</v>
      </c>
    </row>
    <row r="472" spans="1:7" ht="14.25" customHeight="1" x14ac:dyDescent="0.3">
      <c r="A472" s="60">
        <v>42702</v>
      </c>
      <c r="B472" s="61">
        <v>26303.52</v>
      </c>
      <c r="C472" s="61">
        <v>26413.99</v>
      </c>
      <c r="D472" s="61">
        <v>26183.22</v>
      </c>
      <c r="E472" s="61">
        <v>26350.17</v>
      </c>
      <c r="F472" s="63">
        <f t="shared" si="14"/>
        <v>1.7735268891767267E-3</v>
      </c>
      <c r="G472" s="64">
        <f t="shared" si="15"/>
        <v>230.77000000000044</v>
      </c>
    </row>
    <row r="473" spans="1:7" ht="14.25" customHeight="1" x14ac:dyDescent="0.3">
      <c r="A473" s="60">
        <v>42703</v>
      </c>
      <c r="B473" s="61">
        <v>26408.62</v>
      </c>
      <c r="C473" s="61">
        <v>26587.07</v>
      </c>
      <c r="D473" s="61">
        <v>26354.66</v>
      </c>
      <c r="E473" s="61">
        <v>26394.01</v>
      </c>
      <c r="F473" s="63">
        <f t="shared" si="14"/>
        <v>-5.5322845343681653E-4</v>
      </c>
      <c r="G473" s="64">
        <f t="shared" si="15"/>
        <v>232.40999999999985</v>
      </c>
    </row>
    <row r="474" spans="1:7" ht="14.25" customHeight="1" x14ac:dyDescent="0.3">
      <c r="A474" s="60">
        <v>42704</v>
      </c>
      <c r="B474" s="61">
        <v>26441.02</v>
      </c>
      <c r="C474" s="61">
        <v>26680.55</v>
      </c>
      <c r="D474" s="61">
        <v>26395.5</v>
      </c>
      <c r="E474" s="61">
        <v>26652.81</v>
      </c>
      <c r="F474" s="63">
        <f t="shared" si="14"/>
        <v>8.0099027949754164E-3</v>
      </c>
      <c r="G474" s="64">
        <f t="shared" si="15"/>
        <v>285.04999999999927</v>
      </c>
    </row>
    <row r="475" spans="1:7" ht="14.25" customHeight="1" x14ac:dyDescent="0.3">
      <c r="A475" s="60">
        <v>42705</v>
      </c>
      <c r="B475" s="61">
        <v>26756.66</v>
      </c>
      <c r="C475" s="61">
        <v>26769.32</v>
      </c>
      <c r="D475" s="61">
        <v>26540.82</v>
      </c>
      <c r="E475" s="61">
        <v>26559.919999999998</v>
      </c>
      <c r="F475" s="63">
        <f t="shared" si="14"/>
        <v>-7.3529356803129237E-3</v>
      </c>
      <c r="G475" s="64">
        <f t="shared" si="15"/>
        <v>228.5</v>
      </c>
    </row>
    <row r="476" spans="1:7" ht="14.25" customHeight="1" x14ac:dyDescent="0.3">
      <c r="A476" s="60">
        <v>42706</v>
      </c>
      <c r="B476" s="61">
        <v>26437.37</v>
      </c>
      <c r="C476" s="61">
        <v>26463.06</v>
      </c>
      <c r="D476" s="61">
        <v>26182.93</v>
      </c>
      <c r="E476" s="61">
        <v>26230.66</v>
      </c>
      <c r="F476" s="63">
        <f t="shared" si="14"/>
        <v>-7.8188564142348174E-3</v>
      </c>
      <c r="G476" s="64">
        <f t="shared" si="15"/>
        <v>280.13000000000102</v>
      </c>
    </row>
    <row r="477" spans="1:7" ht="14.25" customHeight="1" x14ac:dyDescent="0.3">
      <c r="A477" s="60">
        <v>42709</v>
      </c>
      <c r="B477" s="61">
        <v>26253.48</v>
      </c>
      <c r="C477" s="61">
        <v>26390.799999999999</v>
      </c>
      <c r="D477" s="61">
        <v>26125.35</v>
      </c>
      <c r="E477" s="61">
        <v>26349.1</v>
      </c>
      <c r="F477" s="63">
        <f t="shared" si="14"/>
        <v>3.6421838171548679E-3</v>
      </c>
      <c r="G477" s="64">
        <f t="shared" si="15"/>
        <v>265.45000000000073</v>
      </c>
    </row>
    <row r="478" spans="1:7" ht="14.25" customHeight="1" x14ac:dyDescent="0.3">
      <c r="A478" s="60">
        <v>42710</v>
      </c>
      <c r="B478" s="61">
        <v>26403.62</v>
      </c>
      <c r="C478" s="61">
        <v>26502.43</v>
      </c>
      <c r="D478" s="61">
        <v>26356.02</v>
      </c>
      <c r="E478" s="61">
        <v>26392.76</v>
      </c>
      <c r="F478" s="63">
        <f t="shared" si="14"/>
        <v>-4.1130723741670963E-4</v>
      </c>
      <c r="G478" s="64">
        <f t="shared" si="15"/>
        <v>146.40999999999985</v>
      </c>
    </row>
    <row r="479" spans="1:7" ht="14.25" customHeight="1" x14ac:dyDescent="0.3">
      <c r="A479" s="60">
        <v>42711</v>
      </c>
      <c r="B479" s="61">
        <v>26456.21</v>
      </c>
      <c r="C479" s="61">
        <v>26540.83</v>
      </c>
      <c r="D479" s="61">
        <v>26164.82</v>
      </c>
      <c r="E479" s="61">
        <v>26236.87</v>
      </c>
      <c r="F479" s="63">
        <f t="shared" si="14"/>
        <v>-8.2906810915093342E-3</v>
      </c>
      <c r="G479" s="64">
        <f t="shared" si="15"/>
        <v>376.01000000000204</v>
      </c>
    </row>
    <row r="480" spans="1:7" ht="14.25" customHeight="1" x14ac:dyDescent="0.3">
      <c r="A480" s="60">
        <v>42712</v>
      </c>
      <c r="B480" s="61">
        <v>26366.52</v>
      </c>
      <c r="C480" s="61">
        <v>26733.87</v>
      </c>
      <c r="D480" s="61">
        <v>26357.35</v>
      </c>
      <c r="E480" s="61">
        <v>26694.28</v>
      </c>
      <c r="F480" s="63">
        <f t="shared" si="14"/>
        <v>1.2430916177030507E-2</v>
      </c>
      <c r="G480" s="64">
        <f t="shared" si="15"/>
        <v>376.52000000000044</v>
      </c>
    </row>
    <row r="481" spans="1:7" ht="14.25" customHeight="1" x14ac:dyDescent="0.3">
      <c r="A481" s="60">
        <v>42713</v>
      </c>
      <c r="B481" s="61">
        <v>26787.14</v>
      </c>
      <c r="C481" s="61">
        <v>26803.759999999998</v>
      </c>
      <c r="D481" s="61">
        <v>26707.81</v>
      </c>
      <c r="E481" s="61">
        <v>26747.18</v>
      </c>
      <c r="F481" s="63">
        <f t="shared" si="14"/>
        <v>-1.4917605985558416E-3</v>
      </c>
      <c r="G481" s="64">
        <f t="shared" si="15"/>
        <v>95.94999999999709</v>
      </c>
    </row>
    <row r="482" spans="1:7" ht="14.25" customHeight="1" x14ac:dyDescent="0.3">
      <c r="A482" s="60">
        <v>42716</v>
      </c>
      <c r="B482" s="61">
        <v>26725.31</v>
      </c>
      <c r="C482" s="61">
        <v>26725.31</v>
      </c>
      <c r="D482" s="61">
        <v>26468.59</v>
      </c>
      <c r="E482" s="61">
        <v>26515.24</v>
      </c>
      <c r="F482" s="63">
        <f t="shared" si="14"/>
        <v>-7.8603391317069744E-3</v>
      </c>
      <c r="G482" s="64">
        <f t="shared" si="15"/>
        <v>256.72000000000116</v>
      </c>
    </row>
    <row r="483" spans="1:7" ht="14.25" customHeight="1" x14ac:dyDescent="0.3">
      <c r="A483" s="60">
        <v>42717</v>
      </c>
      <c r="B483" s="61">
        <v>26607.65</v>
      </c>
      <c r="C483" s="61">
        <v>26724.97</v>
      </c>
      <c r="D483" s="61">
        <v>26494.23</v>
      </c>
      <c r="E483" s="61">
        <v>26697.82</v>
      </c>
      <c r="F483" s="63">
        <f t="shared" si="14"/>
        <v>3.3888750039931465E-3</v>
      </c>
      <c r="G483" s="64">
        <f t="shared" si="15"/>
        <v>230.7400000000016</v>
      </c>
    </row>
    <row r="484" spans="1:7" ht="14.25" customHeight="1" x14ac:dyDescent="0.3">
      <c r="A484" s="60">
        <v>42718</v>
      </c>
      <c r="B484" s="61">
        <v>26707.91</v>
      </c>
      <c r="C484" s="61">
        <v>26736.34</v>
      </c>
      <c r="D484" s="61">
        <v>26547.05</v>
      </c>
      <c r="E484" s="61">
        <v>26602.84</v>
      </c>
      <c r="F484" s="63">
        <f t="shared" si="14"/>
        <v>-3.9340405145891124E-3</v>
      </c>
      <c r="G484" s="64">
        <f t="shared" si="15"/>
        <v>189.29000000000087</v>
      </c>
    </row>
    <row r="485" spans="1:7" ht="14.25" customHeight="1" x14ac:dyDescent="0.3">
      <c r="A485" s="60">
        <v>42719</v>
      </c>
      <c r="B485" s="61">
        <v>26497.71</v>
      </c>
      <c r="C485" s="61">
        <v>26737.86</v>
      </c>
      <c r="D485" s="61">
        <v>26407.58</v>
      </c>
      <c r="E485" s="61">
        <v>26519.07</v>
      </c>
      <c r="F485" s="63">
        <f t="shared" si="14"/>
        <v>8.0610739569572556E-4</v>
      </c>
      <c r="G485" s="64">
        <f t="shared" si="15"/>
        <v>330.27999999999884</v>
      </c>
    </row>
    <row r="486" spans="1:7" ht="14.25" customHeight="1" x14ac:dyDescent="0.3">
      <c r="A486" s="60">
        <v>42720</v>
      </c>
      <c r="B486" s="61">
        <v>26548.67</v>
      </c>
      <c r="C486" s="61">
        <v>26594.55</v>
      </c>
      <c r="D486" s="61">
        <v>26455.21</v>
      </c>
      <c r="E486" s="61">
        <v>26489.56</v>
      </c>
      <c r="F486" s="63">
        <f t="shared" si="14"/>
        <v>-2.2264768818926503E-3</v>
      </c>
      <c r="G486" s="64">
        <f t="shared" si="15"/>
        <v>139.34000000000015</v>
      </c>
    </row>
    <row r="487" spans="1:7" ht="14.25" customHeight="1" x14ac:dyDescent="0.3">
      <c r="A487" s="60">
        <v>42723</v>
      </c>
      <c r="B487" s="61">
        <v>26505.66</v>
      </c>
      <c r="C487" s="61">
        <v>26505.66</v>
      </c>
      <c r="D487" s="61">
        <v>26340.38</v>
      </c>
      <c r="E487" s="61">
        <v>26374.7</v>
      </c>
      <c r="F487" s="63">
        <f t="shared" si="14"/>
        <v>-4.9408315054218282E-3</v>
      </c>
      <c r="G487" s="64">
        <f t="shared" si="15"/>
        <v>165.27999999999884</v>
      </c>
    </row>
    <row r="488" spans="1:7" ht="14.25" customHeight="1" x14ac:dyDescent="0.3">
      <c r="A488" s="60">
        <v>42724</v>
      </c>
      <c r="B488" s="61">
        <v>26374.59</v>
      </c>
      <c r="C488" s="61">
        <v>26435.56</v>
      </c>
      <c r="D488" s="61">
        <v>26241.43</v>
      </c>
      <c r="E488" s="61">
        <v>26307.98</v>
      </c>
      <c r="F488" s="63">
        <f t="shared" si="14"/>
        <v>-2.5255368898625752E-3</v>
      </c>
      <c r="G488" s="64">
        <f t="shared" si="15"/>
        <v>194.13000000000102</v>
      </c>
    </row>
    <row r="489" spans="1:7" ht="14.25" customHeight="1" x14ac:dyDescent="0.3">
      <c r="A489" s="60">
        <v>42725</v>
      </c>
      <c r="B489" s="61">
        <v>26368.880000000001</v>
      </c>
      <c r="C489" s="61">
        <v>26396</v>
      </c>
      <c r="D489" s="61">
        <v>26213.51</v>
      </c>
      <c r="E489" s="61">
        <v>26242.38</v>
      </c>
      <c r="F489" s="63">
        <f t="shared" si="14"/>
        <v>-4.7973216913270488E-3</v>
      </c>
      <c r="G489" s="64">
        <f t="shared" si="15"/>
        <v>182.4900000000016</v>
      </c>
    </row>
    <row r="490" spans="1:7" ht="14.25" customHeight="1" x14ac:dyDescent="0.3">
      <c r="A490" s="60">
        <v>42726</v>
      </c>
      <c r="B490" s="61">
        <v>26224.07</v>
      </c>
      <c r="C490" s="61">
        <v>26248.45</v>
      </c>
      <c r="D490" s="61">
        <v>25940.14</v>
      </c>
      <c r="E490" s="61">
        <v>25979.599999999999</v>
      </c>
      <c r="F490" s="63">
        <f t="shared" si="14"/>
        <v>-9.3223515648029141E-3</v>
      </c>
      <c r="G490" s="64">
        <f t="shared" si="15"/>
        <v>308.31000000000131</v>
      </c>
    </row>
    <row r="491" spans="1:7" ht="14.25" customHeight="1" x14ac:dyDescent="0.3">
      <c r="A491" s="60">
        <v>42727</v>
      </c>
      <c r="B491" s="61">
        <v>25959.99</v>
      </c>
      <c r="C491" s="61">
        <v>26143.19</v>
      </c>
      <c r="D491" s="61">
        <v>25872.38</v>
      </c>
      <c r="E491" s="61">
        <v>26040.7</v>
      </c>
      <c r="F491" s="63">
        <f t="shared" si="14"/>
        <v>3.1090150651059234E-3</v>
      </c>
      <c r="G491" s="64">
        <f t="shared" si="15"/>
        <v>270.80999999999767</v>
      </c>
    </row>
    <row r="492" spans="1:7" ht="14.25" customHeight="1" x14ac:dyDescent="0.3">
      <c r="A492" s="60">
        <v>42730</v>
      </c>
      <c r="B492" s="61">
        <v>25992.41</v>
      </c>
      <c r="C492" s="61">
        <v>26008.57</v>
      </c>
      <c r="D492" s="61">
        <v>25753.74</v>
      </c>
      <c r="E492" s="61">
        <v>25807.1</v>
      </c>
      <c r="F492" s="63">
        <f t="shared" si="14"/>
        <v>-7.1293889254594438E-3</v>
      </c>
      <c r="G492" s="64">
        <f t="shared" si="15"/>
        <v>254.82999999999811</v>
      </c>
    </row>
    <row r="493" spans="1:7" ht="14.25" customHeight="1" x14ac:dyDescent="0.3">
      <c r="A493" s="60">
        <v>42731</v>
      </c>
      <c r="B493" s="61">
        <v>25815.43</v>
      </c>
      <c r="C493" s="61">
        <v>26249.03</v>
      </c>
      <c r="D493" s="61">
        <v>25803.19</v>
      </c>
      <c r="E493" s="61">
        <v>26213.439999999999</v>
      </c>
      <c r="F493" s="63">
        <f t="shared" si="14"/>
        <v>1.5417523550837557E-2</v>
      </c>
      <c r="G493" s="64">
        <f t="shared" si="15"/>
        <v>445.84000000000015</v>
      </c>
    </row>
    <row r="494" spans="1:7" ht="14.25" customHeight="1" x14ac:dyDescent="0.3">
      <c r="A494" s="60">
        <v>42732</v>
      </c>
      <c r="B494" s="61">
        <v>26243.19</v>
      </c>
      <c r="C494" s="61">
        <v>26415.05</v>
      </c>
      <c r="D494" s="61">
        <v>26191.72</v>
      </c>
      <c r="E494" s="61">
        <v>26210.68</v>
      </c>
      <c r="F494" s="63">
        <f t="shared" si="14"/>
        <v>-1.2387975699599935E-3</v>
      </c>
      <c r="G494" s="64">
        <f t="shared" si="15"/>
        <v>223.32999999999811</v>
      </c>
    </row>
    <row r="495" spans="1:7" ht="14.25" customHeight="1" x14ac:dyDescent="0.3">
      <c r="A495" s="60">
        <v>42733</v>
      </c>
      <c r="B495" s="61">
        <v>26429.41</v>
      </c>
      <c r="C495" s="61">
        <v>26429.63</v>
      </c>
      <c r="D495" s="61">
        <v>26166.67</v>
      </c>
      <c r="E495" s="61">
        <v>26366.15</v>
      </c>
      <c r="F495" s="63">
        <f t="shared" si="14"/>
        <v>-2.3935456750641955E-3</v>
      </c>
      <c r="G495" s="64">
        <f t="shared" si="15"/>
        <v>262.96000000000276</v>
      </c>
    </row>
    <row r="496" spans="1:7" ht="14.25" customHeight="1" x14ac:dyDescent="0.3">
      <c r="A496" s="60">
        <v>42734</v>
      </c>
      <c r="B496" s="61">
        <v>26441.51</v>
      </c>
      <c r="C496" s="61">
        <v>26678.6</v>
      </c>
      <c r="D496" s="61">
        <v>26406.53</v>
      </c>
      <c r="E496" s="61">
        <v>26626.46</v>
      </c>
      <c r="F496" s="63">
        <f t="shared" si="14"/>
        <v>6.9946837378047147E-3</v>
      </c>
      <c r="G496" s="64">
        <f t="shared" si="15"/>
        <v>272.06999999999971</v>
      </c>
    </row>
    <row r="497" spans="1:7" ht="14.25" customHeight="1" x14ac:dyDescent="0.3">
      <c r="A497" s="60">
        <v>42737</v>
      </c>
      <c r="B497" s="61">
        <v>26711.15</v>
      </c>
      <c r="C497" s="61">
        <v>26720.98</v>
      </c>
      <c r="D497" s="61">
        <v>26447.06</v>
      </c>
      <c r="E497" s="61">
        <v>26595.45</v>
      </c>
      <c r="F497" s="63">
        <f t="shared" si="14"/>
        <v>-4.3315244757339433E-3</v>
      </c>
      <c r="G497" s="64">
        <f t="shared" si="15"/>
        <v>273.91999999999825</v>
      </c>
    </row>
    <row r="498" spans="1:7" ht="14.25" customHeight="1" x14ac:dyDescent="0.3">
      <c r="A498" s="60">
        <v>42738</v>
      </c>
      <c r="B498" s="61">
        <v>26616.92</v>
      </c>
      <c r="C498" s="61">
        <v>26724.400000000001</v>
      </c>
      <c r="D498" s="61">
        <v>26488.37</v>
      </c>
      <c r="E498" s="61">
        <v>26643.24</v>
      </c>
      <c r="F498" s="63">
        <f t="shared" si="14"/>
        <v>9.8884468976888937E-4</v>
      </c>
      <c r="G498" s="64">
        <f t="shared" si="15"/>
        <v>236.03000000000247</v>
      </c>
    </row>
    <row r="499" spans="1:7" ht="14.25" customHeight="1" x14ac:dyDescent="0.3">
      <c r="A499" s="60">
        <v>42739</v>
      </c>
      <c r="B499" s="61">
        <v>26677.22</v>
      </c>
      <c r="C499" s="61">
        <v>26723.37</v>
      </c>
      <c r="D499" s="61">
        <v>26606.06</v>
      </c>
      <c r="E499" s="61">
        <v>26633.13</v>
      </c>
      <c r="F499" s="63">
        <f t="shared" si="14"/>
        <v>-1.6527209356897062E-3</v>
      </c>
      <c r="G499" s="64">
        <f t="shared" si="15"/>
        <v>117.30999999999767</v>
      </c>
    </row>
    <row r="500" spans="1:7" ht="14.25" customHeight="1" x14ac:dyDescent="0.3">
      <c r="A500" s="60">
        <v>42740</v>
      </c>
      <c r="B500" s="61">
        <v>26738.42</v>
      </c>
      <c r="C500" s="61">
        <v>26917.21</v>
      </c>
      <c r="D500" s="61">
        <v>26738.42</v>
      </c>
      <c r="E500" s="61">
        <v>26878.240000000002</v>
      </c>
      <c r="F500" s="63">
        <f t="shared" si="14"/>
        <v>5.2291795850317015E-3</v>
      </c>
      <c r="G500" s="64">
        <f t="shared" si="15"/>
        <v>178.79000000000087</v>
      </c>
    </row>
    <row r="501" spans="1:7" ht="14.25" customHeight="1" x14ac:dyDescent="0.3">
      <c r="A501" s="60">
        <v>42741</v>
      </c>
      <c r="B501" s="61">
        <v>26929.69</v>
      </c>
      <c r="C501" s="61">
        <v>27009.61</v>
      </c>
      <c r="D501" s="61">
        <v>26733.33</v>
      </c>
      <c r="E501" s="61">
        <v>26759.23</v>
      </c>
      <c r="F501" s="63">
        <f t="shared" si="14"/>
        <v>-6.3298166447515415E-3</v>
      </c>
      <c r="G501" s="64">
        <f t="shared" si="15"/>
        <v>276.27999999999884</v>
      </c>
    </row>
    <row r="502" spans="1:7" ht="14.25" customHeight="1" x14ac:dyDescent="0.3">
      <c r="A502" s="60">
        <v>42744</v>
      </c>
      <c r="B502" s="61">
        <v>26860.81</v>
      </c>
      <c r="C502" s="61">
        <v>26860.880000000001</v>
      </c>
      <c r="D502" s="61">
        <v>26701.18</v>
      </c>
      <c r="E502" s="61">
        <v>26726.55</v>
      </c>
      <c r="F502" s="63">
        <f t="shared" si="14"/>
        <v>-4.9983600643466091E-3</v>
      </c>
      <c r="G502" s="64">
        <f t="shared" si="15"/>
        <v>159.70000000000073</v>
      </c>
    </row>
    <row r="503" spans="1:7" ht="14.25" customHeight="1" x14ac:dyDescent="0.3">
      <c r="A503" s="60">
        <v>42745</v>
      </c>
      <c r="B503" s="61">
        <v>26811.63</v>
      </c>
      <c r="C503" s="61">
        <v>26914.95</v>
      </c>
      <c r="D503" s="61">
        <v>26804.17</v>
      </c>
      <c r="E503" s="61">
        <v>26899.56</v>
      </c>
      <c r="F503" s="63">
        <f t="shared" si="14"/>
        <v>3.2795469727129713E-3</v>
      </c>
      <c r="G503" s="64">
        <f t="shared" si="15"/>
        <v>110.78000000000247</v>
      </c>
    </row>
    <row r="504" spans="1:7" ht="14.25" customHeight="1" x14ac:dyDescent="0.3">
      <c r="A504" s="60">
        <v>42746</v>
      </c>
      <c r="B504" s="61">
        <v>26978.44</v>
      </c>
      <c r="C504" s="61">
        <v>27174.87</v>
      </c>
      <c r="D504" s="61">
        <v>26978.44</v>
      </c>
      <c r="E504" s="61">
        <v>27140.41</v>
      </c>
      <c r="F504" s="63">
        <f t="shared" si="14"/>
        <v>6.0036829408965523E-3</v>
      </c>
      <c r="G504" s="64">
        <f t="shared" si="15"/>
        <v>196.43000000000029</v>
      </c>
    </row>
    <row r="505" spans="1:7" ht="14.25" customHeight="1" x14ac:dyDescent="0.3">
      <c r="A505" s="60">
        <v>42747</v>
      </c>
      <c r="B505" s="61">
        <v>27171.66</v>
      </c>
      <c r="C505" s="61">
        <v>27278.93</v>
      </c>
      <c r="D505" s="61">
        <v>27166.69</v>
      </c>
      <c r="E505" s="61">
        <v>27247.16</v>
      </c>
      <c r="F505" s="63">
        <f t="shared" si="14"/>
        <v>2.778630381802216E-3</v>
      </c>
      <c r="G505" s="64">
        <f t="shared" si="15"/>
        <v>112.2400000000016</v>
      </c>
    </row>
    <row r="506" spans="1:7" ht="14.25" customHeight="1" x14ac:dyDescent="0.3">
      <c r="A506" s="60">
        <v>42748</v>
      </c>
      <c r="B506" s="61">
        <v>27378.01</v>
      </c>
      <c r="C506" s="61">
        <v>27459.75</v>
      </c>
      <c r="D506" s="61">
        <v>27143.07</v>
      </c>
      <c r="E506" s="61">
        <v>27238.06</v>
      </c>
      <c r="F506" s="63">
        <f t="shared" si="14"/>
        <v>-5.1117667061995045E-3</v>
      </c>
      <c r="G506" s="64">
        <f t="shared" si="15"/>
        <v>316.68000000000029</v>
      </c>
    </row>
    <row r="507" spans="1:7" ht="14.25" customHeight="1" x14ac:dyDescent="0.3">
      <c r="A507" s="60">
        <v>42751</v>
      </c>
      <c r="B507" s="61">
        <v>27238.35</v>
      </c>
      <c r="C507" s="61">
        <v>27335.08</v>
      </c>
      <c r="D507" s="61">
        <v>27172.68</v>
      </c>
      <c r="E507" s="61">
        <v>27288.17</v>
      </c>
      <c r="F507" s="63">
        <f t="shared" si="14"/>
        <v>1.8290388367870928E-3</v>
      </c>
      <c r="G507" s="64">
        <f t="shared" si="15"/>
        <v>162.40000000000146</v>
      </c>
    </row>
    <row r="508" spans="1:7" ht="14.25" customHeight="1" x14ac:dyDescent="0.3">
      <c r="A508" s="60">
        <v>42752</v>
      </c>
      <c r="B508" s="61">
        <v>27331.82</v>
      </c>
      <c r="C508" s="61">
        <v>27381.43</v>
      </c>
      <c r="D508" s="61">
        <v>27179.19</v>
      </c>
      <c r="E508" s="61">
        <v>27235.66</v>
      </c>
      <c r="F508" s="63">
        <f t="shared" si="14"/>
        <v>-3.5182435710464891E-3</v>
      </c>
      <c r="G508" s="64">
        <f t="shared" si="15"/>
        <v>202.2400000000016</v>
      </c>
    </row>
    <row r="509" spans="1:7" ht="14.25" customHeight="1" x14ac:dyDescent="0.3">
      <c r="A509" s="60">
        <v>42753</v>
      </c>
      <c r="B509" s="61">
        <v>27261.759999999998</v>
      </c>
      <c r="C509" s="61">
        <v>27422.67</v>
      </c>
      <c r="D509" s="61">
        <v>27217.65</v>
      </c>
      <c r="E509" s="61">
        <v>27257.64</v>
      </c>
      <c r="F509" s="63">
        <f t="shared" si="14"/>
        <v>-1.511274400478539E-4</v>
      </c>
      <c r="G509" s="64">
        <f t="shared" si="15"/>
        <v>205.0199999999968</v>
      </c>
    </row>
    <row r="510" spans="1:7" ht="14.25" customHeight="1" x14ac:dyDescent="0.3">
      <c r="A510" s="60">
        <v>42754</v>
      </c>
      <c r="B510" s="61">
        <v>27253.34</v>
      </c>
      <c r="C510" s="61">
        <v>27348.19</v>
      </c>
      <c r="D510" s="61">
        <v>27219.89</v>
      </c>
      <c r="E510" s="61">
        <v>27308.6</v>
      </c>
      <c r="F510" s="63">
        <f t="shared" si="14"/>
        <v>2.0276413826708357E-3</v>
      </c>
      <c r="G510" s="64">
        <f t="shared" si="15"/>
        <v>128.29999999999927</v>
      </c>
    </row>
    <row r="511" spans="1:7" ht="14.25" customHeight="1" x14ac:dyDescent="0.3">
      <c r="A511" s="60">
        <v>42755</v>
      </c>
      <c r="B511" s="61">
        <v>27232.69</v>
      </c>
      <c r="C511" s="61">
        <v>27264.41</v>
      </c>
      <c r="D511" s="61">
        <v>27009.81</v>
      </c>
      <c r="E511" s="61">
        <v>27034.5</v>
      </c>
      <c r="F511" s="63">
        <f t="shared" si="14"/>
        <v>-7.2776505001892469E-3</v>
      </c>
      <c r="G511" s="64">
        <f t="shared" si="15"/>
        <v>254.59999999999854</v>
      </c>
    </row>
    <row r="512" spans="1:7" ht="14.25" customHeight="1" x14ac:dyDescent="0.3">
      <c r="A512" s="60">
        <v>42758</v>
      </c>
      <c r="B512" s="61">
        <v>26990.93</v>
      </c>
      <c r="C512" s="61">
        <v>27167.79</v>
      </c>
      <c r="D512" s="61">
        <v>26963.58</v>
      </c>
      <c r="E512" s="61">
        <v>27117.34</v>
      </c>
      <c r="F512" s="63">
        <f t="shared" si="14"/>
        <v>4.6834251357770872E-3</v>
      </c>
      <c r="G512" s="64">
        <f t="shared" si="15"/>
        <v>204.20999999999913</v>
      </c>
    </row>
    <row r="513" spans="1:7" ht="14.25" customHeight="1" x14ac:dyDescent="0.3">
      <c r="A513" s="60">
        <v>42759</v>
      </c>
      <c r="B513" s="61">
        <v>27170.880000000001</v>
      </c>
      <c r="C513" s="61">
        <v>27393.35</v>
      </c>
      <c r="D513" s="61">
        <v>27140.85</v>
      </c>
      <c r="E513" s="61">
        <v>27375.58</v>
      </c>
      <c r="F513" s="63">
        <f t="shared" si="14"/>
        <v>7.5338008927204681E-3</v>
      </c>
      <c r="G513" s="64">
        <f t="shared" si="15"/>
        <v>252.5</v>
      </c>
    </row>
    <row r="514" spans="1:7" ht="14.25" customHeight="1" x14ac:dyDescent="0.3">
      <c r="A514" s="60">
        <v>42760</v>
      </c>
      <c r="B514" s="61">
        <v>27462.83</v>
      </c>
      <c r="C514" s="61">
        <v>27736.83</v>
      </c>
      <c r="D514" s="61">
        <v>27439.68</v>
      </c>
      <c r="E514" s="61">
        <v>27708.14</v>
      </c>
      <c r="F514" s="63">
        <f t="shared" si="14"/>
        <v>8.9324370430868792E-3</v>
      </c>
      <c r="G514" s="64">
        <f t="shared" si="15"/>
        <v>297.15000000000146</v>
      </c>
    </row>
    <row r="515" spans="1:7" ht="14.25" customHeight="1" x14ac:dyDescent="0.3">
      <c r="A515" s="60">
        <v>42762</v>
      </c>
      <c r="B515" s="61">
        <v>27761.03</v>
      </c>
      <c r="C515" s="61">
        <v>27980.39</v>
      </c>
      <c r="D515" s="61">
        <v>27759.48</v>
      </c>
      <c r="E515" s="61">
        <v>27882.46</v>
      </c>
      <c r="F515" s="63">
        <f t="shared" ref="F515:F578" si="16">(E515-B515)/B515</f>
        <v>4.3741172427680204E-3</v>
      </c>
      <c r="G515" s="64">
        <f t="shared" ref="G515:G578" si="17">C515-D515</f>
        <v>220.90999999999985</v>
      </c>
    </row>
    <row r="516" spans="1:7" ht="14.25" customHeight="1" x14ac:dyDescent="0.3">
      <c r="A516" s="60">
        <v>42765</v>
      </c>
      <c r="B516" s="61">
        <v>27866.799999999999</v>
      </c>
      <c r="C516" s="61">
        <v>27947.37</v>
      </c>
      <c r="D516" s="61">
        <v>27813.32</v>
      </c>
      <c r="E516" s="61">
        <v>27849.56</v>
      </c>
      <c r="F516" s="63">
        <f t="shared" si="16"/>
        <v>-6.186573269983623E-4</v>
      </c>
      <c r="G516" s="64">
        <f t="shared" si="17"/>
        <v>134.04999999999927</v>
      </c>
    </row>
    <row r="517" spans="1:7" ht="14.25" customHeight="1" x14ac:dyDescent="0.3">
      <c r="A517" s="60">
        <v>42766</v>
      </c>
      <c r="B517" s="61">
        <v>27867.919999999998</v>
      </c>
      <c r="C517" s="61">
        <v>27867.919999999998</v>
      </c>
      <c r="D517" s="61">
        <v>27624.54</v>
      </c>
      <c r="E517" s="61">
        <v>27655.96</v>
      </c>
      <c r="F517" s="63">
        <f t="shared" si="16"/>
        <v>-7.6058780131419614E-3</v>
      </c>
      <c r="G517" s="64">
        <f t="shared" si="17"/>
        <v>243.37999999999738</v>
      </c>
    </row>
    <row r="518" spans="1:7" ht="14.25" customHeight="1" x14ac:dyDescent="0.3">
      <c r="A518" s="60">
        <v>42767</v>
      </c>
      <c r="B518" s="61">
        <v>27669.08</v>
      </c>
      <c r="C518" s="61">
        <v>28159.54</v>
      </c>
      <c r="D518" s="61">
        <v>27590.1</v>
      </c>
      <c r="E518" s="61">
        <v>28141.64</v>
      </c>
      <c r="F518" s="63">
        <f t="shared" si="16"/>
        <v>1.7078992145745275E-2</v>
      </c>
      <c r="G518" s="64">
        <f t="shared" si="17"/>
        <v>569.44000000000233</v>
      </c>
    </row>
    <row r="519" spans="1:7" ht="14.25" customHeight="1" x14ac:dyDescent="0.3">
      <c r="A519" s="60">
        <v>42768</v>
      </c>
      <c r="B519" s="61">
        <v>28167.83</v>
      </c>
      <c r="C519" s="61">
        <v>28299.919999999998</v>
      </c>
      <c r="D519" s="61">
        <v>28070.81</v>
      </c>
      <c r="E519" s="61">
        <v>28226.61</v>
      </c>
      <c r="F519" s="63">
        <f t="shared" si="16"/>
        <v>2.0867777177013221E-3</v>
      </c>
      <c r="G519" s="64">
        <f t="shared" si="17"/>
        <v>229.10999999999694</v>
      </c>
    </row>
    <row r="520" spans="1:7" ht="14.25" customHeight="1" x14ac:dyDescent="0.3">
      <c r="A520" s="60">
        <v>42769</v>
      </c>
      <c r="B520" s="61">
        <v>28270.67</v>
      </c>
      <c r="C520" s="61">
        <v>28280.58</v>
      </c>
      <c r="D520" s="61">
        <v>28127.18</v>
      </c>
      <c r="E520" s="61">
        <v>28240.52</v>
      </c>
      <c r="F520" s="63">
        <f t="shared" si="16"/>
        <v>-1.0664763162669233E-3</v>
      </c>
      <c r="G520" s="64">
        <f t="shared" si="17"/>
        <v>153.40000000000146</v>
      </c>
    </row>
    <row r="521" spans="1:7" ht="14.25" customHeight="1" x14ac:dyDescent="0.3">
      <c r="A521" s="60">
        <v>42772</v>
      </c>
      <c r="B521" s="61">
        <v>28340.39</v>
      </c>
      <c r="C521" s="61">
        <v>28487.279999999999</v>
      </c>
      <c r="D521" s="61">
        <v>28340.39</v>
      </c>
      <c r="E521" s="61">
        <v>28439.279999999999</v>
      </c>
      <c r="F521" s="63">
        <f t="shared" si="16"/>
        <v>3.4893662366678587E-3</v>
      </c>
      <c r="G521" s="64">
        <f t="shared" si="17"/>
        <v>146.88999999999942</v>
      </c>
    </row>
    <row r="522" spans="1:7" ht="14.25" customHeight="1" x14ac:dyDescent="0.3">
      <c r="A522" s="60">
        <v>42773</v>
      </c>
      <c r="B522" s="61">
        <v>28443.23</v>
      </c>
      <c r="C522" s="61">
        <v>28483.41</v>
      </c>
      <c r="D522" s="61">
        <v>28239.119999999999</v>
      </c>
      <c r="E522" s="61">
        <v>28335.16</v>
      </c>
      <c r="F522" s="63">
        <f t="shared" si="16"/>
        <v>-3.7994981582611998E-3</v>
      </c>
      <c r="G522" s="64">
        <f t="shared" si="17"/>
        <v>244.29000000000087</v>
      </c>
    </row>
    <row r="523" spans="1:7" ht="14.25" customHeight="1" x14ac:dyDescent="0.3">
      <c r="A523" s="60">
        <v>42774</v>
      </c>
      <c r="B523" s="61">
        <v>28386.080000000002</v>
      </c>
      <c r="C523" s="61">
        <v>28391.64</v>
      </c>
      <c r="D523" s="61">
        <v>28149.08</v>
      </c>
      <c r="E523" s="61">
        <v>28289.919999999998</v>
      </c>
      <c r="F523" s="63">
        <f t="shared" si="16"/>
        <v>-3.387575882263542E-3</v>
      </c>
      <c r="G523" s="64">
        <f t="shared" si="17"/>
        <v>242.55999999999767</v>
      </c>
    </row>
    <row r="524" spans="1:7" ht="14.25" customHeight="1" x14ac:dyDescent="0.3">
      <c r="A524" s="60">
        <v>42775</v>
      </c>
      <c r="B524" s="61">
        <v>28349.22</v>
      </c>
      <c r="C524" s="61">
        <v>28469.48</v>
      </c>
      <c r="D524" s="61">
        <v>28152.18</v>
      </c>
      <c r="E524" s="61">
        <v>28329.7</v>
      </c>
      <c r="F524" s="63">
        <f t="shared" si="16"/>
        <v>-6.885550995759473E-4</v>
      </c>
      <c r="G524" s="64">
        <f t="shared" si="17"/>
        <v>317.29999999999927</v>
      </c>
    </row>
    <row r="525" spans="1:7" ht="14.25" customHeight="1" x14ac:dyDescent="0.3">
      <c r="A525" s="60">
        <v>42776</v>
      </c>
      <c r="B525" s="61">
        <v>28367.17</v>
      </c>
      <c r="C525" s="61">
        <v>28456.18</v>
      </c>
      <c r="D525" s="61">
        <v>28286.799999999999</v>
      </c>
      <c r="E525" s="61">
        <v>28334.25</v>
      </c>
      <c r="F525" s="63">
        <f t="shared" si="16"/>
        <v>-1.1604964471252598E-3</v>
      </c>
      <c r="G525" s="64">
        <f t="shared" si="17"/>
        <v>169.38000000000102</v>
      </c>
    </row>
    <row r="526" spans="1:7" ht="14.25" customHeight="1" x14ac:dyDescent="0.3">
      <c r="A526" s="60">
        <v>42779</v>
      </c>
      <c r="B526" s="61">
        <v>28450.42</v>
      </c>
      <c r="C526" s="61">
        <v>28458.799999999999</v>
      </c>
      <c r="D526" s="61">
        <v>28197.38</v>
      </c>
      <c r="E526" s="61">
        <v>28351.62</v>
      </c>
      <c r="F526" s="63">
        <f t="shared" si="16"/>
        <v>-3.4727079600230604E-3</v>
      </c>
      <c r="G526" s="64">
        <f t="shared" si="17"/>
        <v>261.41999999999825</v>
      </c>
    </row>
    <row r="527" spans="1:7" ht="14.25" customHeight="1" x14ac:dyDescent="0.3">
      <c r="A527" s="60">
        <v>42780</v>
      </c>
      <c r="B527" s="61">
        <v>28386.12</v>
      </c>
      <c r="C527" s="61">
        <v>28393.42</v>
      </c>
      <c r="D527" s="61">
        <v>28263.45</v>
      </c>
      <c r="E527" s="61">
        <v>28339.31</v>
      </c>
      <c r="F527" s="63">
        <f t="shared" si="16"/>
        <v>-1.649045378515897E-3</v>
      </c>
      <c r="G527" s="64">
        <f t="shared" si="17"/>
        <v>129.96999999999753</v>
      </c>
    </row>
    <row r="528" spans="1:7" ht="14.25" customHeight="1" x14ac:dyDescent="0.3">
      <c r="A528" s="60">
        <v>42781</v>
      </c>
      <c r="B528" s="61">
        <v>28270.11</v>
      </c>
      <c r="C528" s="61">
        <v>28382.32</v>
      </c>
      <c r="D528" s="61">
        <v>28102.23</v>
      </c>
      <c r="E528" s="61">
        <v>28155.56</v>
      </c>
      <c r="F528" s="63">
        <f t="shared" si="16"/>
        <v>-4.0519828186023777E-3</v>
      </c>
      <c r="G528" s="64">
        <f t="shared" si="17"/>
        <v>280.09000000000015</v>
      </c>
    </row>
    <row r="529" spans="1:7" ht="14.25" customHeight="1" x14ac:dyDescent="0.3">
      <c r="A529" s="60">
        <v>42782</v>
      </c>
      <c r="B529" s="61">
        <v>28223.85</v>
      </c>
      <c r="C529" s="61">
        <v>28327.84</v>
      </c>
      <c r="D529" s="61">
        <v>28146.19</v>
      </c>
      <c r="E529" s="61">
        <v>28301.27</v>
      </c>
      <c r="F529" s="63">
        <f t="shared" si="16"/>
        <v>2.7430701339470659E-3</v>
      </c>
      <c r="G529" s="64">
        <f t="shared" si="17"/>
        <v>181.65000000000146</v>
      </c>
    </row>
    <row r="530" spans="1:7" ht="14.25" customHeight="1" x14ac:dyDescent="0.3">
      <c r="A530" s="60">
        <v>42783</v>
      </c>
      <c r="B530" s="61">
        <v>28670.43</v>
      </c>
      <c r="C530" s="61">
        <v>28726.26</v>
      </c>
      <c r="D530" s="61">
        <v>28410.91</v>
      </c>
      <c r="E530" s="61">
        <v>28468.75</v>
      </c>
      <c r="F530" s="63">
        <f t="shared" si="16"/>
        <v>-7.034425364391127E-3</v>
      </c>
      <c r="G530" s="64">
        <f t="shared" si="17"/>
        <v>315.34999999999854</v>
      </c>
    </row>
    <row r="531" spans="1:7" ht="14.25" customHeight="1" x14ac:dyDescent="0.3">
      <c r="A531" s="60">
        <v>42786</v>
      </c>
      <c r="B531" s="61">
        <v>28481.91</v>
      </c>
      <c r="C531" s="61">
        <v>28696.53</v>
      </c>
      <c r="D531" s="61">
        <v>28419.27</v>
      </c>
      <c r="E531" s="61">
        <v>28661.58</v>
      </c>
      <c r="F531" s="63">
        <f t="shared" si="16"/>
        <v>6.3082145825192866E-3</v>
      </c>
      <c r="G531" s="64">
        <f t="shared" si="17"/>
        <v>277.2599999999984</v>
      </c>
    </row>
    <row r="532" spans="1:7" ht="14.25" customHeight="1" x14ac:dyDescent="0.3">
      <c r="A532" s="60">
        <v>42787</v>
      </c>
      <c r="B532" s="61">
        <v>28716.7</v>
      </c>
      <c r="C532" s="61">
        <v>28801</v>
      </c>
      <c r="D532" s="61">
        <v>28597.33</v>
      </c>
      <c r="E532" s="61">
        <v>28761.59</v>
      </c>
      <c r="F532" s="63">
        <f t="shared" si="16"/>
        <v>1.563201899939736E-3</v>
      </c>
      <c r="G532" s="64">
        <f t="shared" si="17"/>
        <v>203.66999999999825</v>
      </c>
    </row>
    <row r="533" spans="1:7" ht="14.25" customHeight="1" x14ac:dyDescent="0.3">
      <c r="A533" s="60">
        <v>42788</v>
      </c>
      <c r="B533" s="61">
        <v>28822.400000000001</v>
      </c>
      <c r="C533" s="61">
        <v>28963.52</v>
      </c>
      <c r="D533" s="61">
        <v>28789.3</v>
      </c>
      <c r="E533" s="61">
        <v>28864.71</v>
      </c>
      <c r="F533" s="63">
        <f t="shared" si="16"/>
        <v>1.4679554790717521E-3</v>
      </c>
      <c r="G533" s="64">
        <f t="shared" si="17"/>
        <v>174.22000000000116</v>
      </c>
    </row>
    <row r="534" spans="1:7" ht="14.25" customHeight="1" x14ac:dyDescent="0.3">
      <c r="A534" s="60">
        <v>42789</v>
      </c>
      <c r="B534" s="61">
        <v>28927.67</v>
      </c>
      <c r="C534" s="61">
        <v>29065.31</v>
      </c>
      <c r="D534" s="61">
        <v>28860.46</v>
      </c>
      <c r="E534" s="61">
        <v>28892.97</v>
      </c>
      <c r="F534" s="63">
        <f t="shared" si="16"/>
        <v>-1.1995435512088285E-3</v>
      </c>
      <c r="G534" s="64">
        <f t="shared" si="17"/>
        <v>204.85000000000218</v>
      </c>
    </row>
    <row r="535" spans="1:7" ht="14.25" customHeight="1" x14ac:dyDescent="0.3">
      <c r="A535" s="60">
        <v>42793</v>
      </c>
      <c r="B535" s="61">
        <v>28910.5</v>
      </c>
      <c r="C535" s="61">
        <v>28961.83</v>
      </c>
      <c r="D535" s="61">
        <v>28791.19</v>
      </c>
      <c r="E535" s="61">
        <v>28812.880000000001</v>
      </c>
      <c r="F535" s="63">
        <f t="shared" si="16"/>
        <v>-3.3766278687673676E-3</v>
      </c>
      <c r="G535" s="64">
        <f t="shared" si="17"/>
        <v>170.64000000000306</v>
      </c>
    </row>
    <row r="536" spans="1:7" ht="14.25" customHeight="1" x14ac:dyDescent="0.3">
      <c r="A536" s="60">
        <v>42794</v>
      </c>
      <c r="B536" s="61">
        <v>28825.19</v>
      </c>
      <c r="C536" s="61">
        <v>28876.54</v>
      </c>
      <c r="D536" s="61">
        <v>28721.119999999999</v>
      </c>
      <c r="E536" s="61">
        <v>28743.32</v>
      </c>
      <c r="F536" s="63">
        <f t="shared" si="16"/>
        <v>-2.8402241234142425E-3</v>
      </c>
      <c r="G536" s="64">
        <f t="shared" si="17"/>
        <v>155.42000000000189</v>
      </c>
    </row>
    <row r="537" spans="1:7" ht="14.25" customHeight="1" x14ac:dyDescent="0.3">
      <c r="A537" s="60">
        <v>42795</v>
      </c>
      <c r="B537" s="61">
        <v>28849.040000000001</v>
      </c>
      <c r="C537" s="61">
        <v>29029.17</v>
      </c>
      <c r="D537" s="61">
        <v>28824.17</v>
      </c>
      <c r="E537" s="61">
        <v>28984.49</v>
      </c>
      <c r="F537" s="63">
        <f t="shared" si="16"/>
        <v>4.6951302365694225E-3</v>
      </c>
      <c r="G537" s="64">
        <f t="shared" si="17"/>
        <v>205</v>
      </c>
    </row>
    <row r="538" spans="1:7" ht="14.25" customHeight="1" x14ac:dyDescent="0.3">
      <c r="A538" s="60">
        <v>42796</v>
      </c>
      <c r="B538" s="61">
        <v>29117.38</v>
      </c>
      <c r="C538" s="61">
        <v>29145.62</v>
      </c>
      <c r="D538" s="61">
        <v>28784.31</v>
      </c>
      <c r="E538" s="61">
        <v>28839.79</v>
      </c>
      <c r="F538" s="63">
        <f t="shared" si="16"/>
        <v>-9.5334813777888036E-3</v>
      </c>
      <c r="G538" s="64">
        <f t="shared" si="17"/>
        <v>361.30999999999767</v>
      </c>
    </row>
    <row r="539" spans="1:7" ht="14.25" customHeight="1" x14ac:dyDescent="0.3">
      <c r="A539" s="60">
        <v>42797</v>
      </c>
      <c r="B539" s="61">
        <v>28827.5</v>
      </c>
      <c r="C539" s="61">
        <v>28860.13</v>
      </c>
      <c r="D539" s="61">
        <v>28716.21</v>
      </c>
      <c r="E539" s="61">
        <v>28832.45</v>
      </c>
      <c r="F539" s="63">
        <f t="shared" si="16"/>
        <v>1.7171103980576628E-4</v>
      </c>
      <c r="G539" s="64">
        <f t="shared" si="17"/>
        <v>143.92000000000189</v>
      </c>
    </row>
    <row r="540" spans="1:7" ht="14.25" customHeight="1" x14ac:dyDescent="0.3">
      <c r="A540" s="60">
        <v>42800</v>
      </c>
      <c r="B540" s="61">
        <v>28859.21</v>
      </c>
      <c r="C540" s="61">
        <v>29070.2</v>
      </c>
      <c r="D540" s="61">
        <v>28856.12</v>
      </c>
      <c r="E540" s="61">
        <v>29048.19</v>
      </c>
      <c r="F540" s="63">
        <f t="shared" si="16"/>
        <v>6.5483427994044042E-3</v>
      </c>
      <c r="G540" s="64">
        <f t="shared" si="17"/>
        <v>214.08000000000175</v>
      </c>
    </row>
    <row r="541" spans="1:7" ht="14.25" customHeight="1" x14ac:dyDescent="0.3">
      <c r="A541" s="60">
        <v>42801</v>
      </c>
      <c r="B541" s="61">
        <v>29092.16</v>
      </c>
      <c r="C541" s="61">
        <v>29098.17</v>
      </c>
      <c r="D541" s="61">
        <v>28957.68</v>
      </c>
      <c r="E541" s="61">
        <v>28999.56</v>
      </c>
      <c r="F541" s="63">
        <f t="shared" si="16"/>
        <v>-3.1829881315102952E-3</v>
      </c>
      <c r="G541" s="64">
        <f t="shared" si="17"/>
        <v>140.48999999999796</v>
      </c>
    </row>
    <row r="542" spans="1:7" ht="14.25" customHeight="1" x14ac:dyDescent="0.3">
      <c r="A542" s="60">
        <v>42802</v>
      </c>
      <c r="B542" s="61">
        <v>29021.06</v>
      </c>
      <c r="C542" s="61">
        <v>29022.32</v>
      </c>
      <c r="D542" s="61">
        <v>28815.48</v>
      </c>
      <c r="E542" s="61">
        <v>28901.94</v>
      </c>
      <c r="F542" s="63">
        <f t="shared" si="16"/>
        <v>-4.1046054141372721E-3</v>
      </c>
      <c r="G542" s="64">
        <f t="shared" si="17"/>
        <v>206.84000000000015</v>
      </c>
    </row>
    <row r="543" spans="1:7" ht="14.25" customHeight="1" x14ac:dyDescent="0.3">
      <c r="A543" s="60">
        <v>42803</v>
      </c>
      <c r="B543" s="61">
        <v>28909.7</v>
      </c>
      <c r="C543" s="61">
        <v>28986.720000000001</v>
      </c>
      <c r="D543" s="61">
        <v>28815.02</v>
      </c>
      <c r="E543" s="61">
        <v>28929.13</v>
      </c>
      <c r="F543" s="63">
        <f t="shared" si="16"/>
        <v>6.7209275779410687E-4</v>
      </c>
      <c r="G543" s="64">
        <f t="shared" si="17"/>
        <v>171.70000000000073</v>
      </c>
    </row>
    <row r="544" spans="1:7" ht="14.25" customHeight="1" x14ac:dyDescent="0.3">
      <c r="A544" s="60">
        <v>42804</v>
      </c>
      <c r="B544" s="61">
        <v>29006</v>
      </c>
      <c r="C544" s="61">
        <v>29076.63</v>
      </c>
      <c r="D544" s="61">
        <v>28851.040000000001</v>
      </c>
      <c r="E544" s="61">
        <v>28946.23</v>
      </c>
      <c r="F544" s="63">
        <f t="shared" si="16"/>
        <v>-2.060608150037938E-3</v>
      </c>
      <c r="G544" s="64">
        <f t="shared" si="17"/>
        <v>225.59000000000015</v>
      </c>
    </row>
    <row r="545" spans="1:7" ht="14.25" customHeight="1" x14ac:dyDescent="0.3">
      <c r="A545" s="60">
        <v>42808</v>
      </c>
      <c r="B545" s="61">
        <v>29437.23</v>
      </c>
      <c r="C545" s="61">
        <v>29561.93</v>
      </c>
      <c r="D545" s="61">
        <v>29356.05</v>
      </c>
      <c r="E545" s="61">
        <v>29442.63</v>
      </c>
      <c r="F545" s="63">
        <f t="shared" si="16"/>
        <v>1.8344117296367407E-4</v>
      </c>
      <c r="G545" s="64">
        <f t="shared" si="17"/>
        <v>205.88000000000102</v>
      </c>
    </row>
    <row r="546" spans="1:7" ht="14.25" customHeight="1" x14ac:dyDescent="0.3">
      <c r="A546" s="60">
        <v>42809</v>
      </c>
      <c r="B546" s="61">
        <v>29452.86</v>
      </c>
      <c r="C546" s="61">
        <v>29500.080000000002</v>
      </c>
      <c r="D546" s="61">
        <v>29358.91</v>
      </c>
      <c r="E546" s="61">
        <v>29398.11</v>
      </c>
      <c r="F546" s="63">
        <f t="shared" si="16"/>
        <v>-1.8589026668377876E-3</v>
      </c>
      <c r="G546" s="64">
        <f t="shared" si="17"/>
        <v>141.17000000000189</v>
      </c>
    </row>
    <row r="547" spans="1:7" ht="14.25" customHeight="1" x14ac:dyDescent="0.3">
      <c r="A547" s="60">
        <v>42810</v>
      </c>
      <c r="B547" s="61">
        <v>29482.83</v>
      </c>
      <c r="C547" s="61">
        <v>29614.79</v>
      </c>
      <c r="D547" s="61">
        <v>29482.83</v>
      </c>
      <c r="E547" s="61">
        <v>29585.85</v>
      </c>
      <c r="F547" s="63">
        <f t="shared" si="16"/>
        <v>3.494237154302921E-3</v>
      </c>
      <c r="G547" s="64">
        <f t="shared" si="17"/>
        <v>131.95999999999913</v>
      </c>
    </row>
    <row r="548" spans="1:7" ht="14.25" customHeight="1" x14ac:dyDescent="0.3">
      <c r="A548" s="60">
        <v>42811</v>
      </c>
      <c r="B548" s="61">
        <v>29755.74</v>
      </c>
      <c r="C548" s="61">
        <v>29824.62</v>
      </c>
      <c r="D548" s="61">
        <v>29601.86</v>
      </c>
      <c r="E548" s="61">
        <v>29648.99</v>
      </c>
      <c r="F548" s="63">
        <f t="shared" si="16"/>
        <v>-3.5875431093294937E-3</v>
      </c>
      <c r="G548" s="64">
        <f t="shared" si="17"/>
        <v>222.7599999999984</v>
      </c>
    </row>
    <row r="549" spans="1:7" ht="14.25" customHeight="1" x14ac:dyDescent="0.3">
      <c r="A549" s="60">
        <v>42814</v>
      </c>
      <c r="B549" s="61">
        <v>29653.54</v>
      </c>
      <c r="C549" s="61">
        <v>29699.48</v>
      </c>
      <c r="D549" s="61">
        <v>29482.400000000001</v>
      </c>
      <c r="E549" s="61">
        <v>29518.74</v>
      </c>
      <c r="F549" s="63">
        <f t="shared" si="16"/>
        <v>-4.5458316275223554E-3</v>
      </c>
      <c r="G549" s="64">
        <f t="shared" si="17"/>
        <v>217.07999999999811</v>
      </c>
    </row>
    <row r="550" spans="1:7" ht="14.25" customHeight="1" x14ac:dyDescent="0.3">
      <c r="A550" s="60">
        <v>42815</v>
      </c>
      <c r="B550" s="61">
        <v>29525.88</v>
      </c>
      <c r="C550" s="61">
        <v>29585.05</v>
      </c>
      <c r="D550" s="61">
        <v>29380.14</v>
      </c>
      <c r="E550" s="61">
        <v>29485.45</v>
      </c>
      <c r="F550" s="63">
        <f t="shared" si="16"/>
        <v>-1.3693071976178285E-3</v>
      </c>
      <c r="G550" s="64">
        <f t="shared" si="17"/>
        <v>204.90999999999985</v>
      </c>
    </row>
    <row r="551" spans="1:7" ht="14.25" customHeight="1" x14ac:dyDescent="0.3">
      <c r="A551" s="60">
        <v>42816</v>
      </c>
      <c r="B551" s="61">
        <v>29341.41</v>
      </c>
      <c r="C551" s="61">
        <v>29341.41</v>
      </c>
      <c r="D551" s="61">
        <v>29137.48</v>
      </c>
      <c r="E551" s="61">
        <v>29167.68</v>
      </c>
      <c r="F551" s="63">
        <f t="shared" si="16"/>
        <v>-5.9209833474260292E-3</v>
      </c>
      <c r="G551" s="64">
        <f t="shared" si="17"/>
        <v>203.93000000000029</v>
      </c>
    </row>
    <row r="552" spans="1:7" ht="14.25" customHeight="1" x14ac:dyDescent="0.3">
      <c r="A552" s="60">
        <v>42817</v>
      </c>
      <c r="B552" s="61">
        <v>29201.01</v>
      </c>
      <c r="C552" s="61">
        <v>29373.79</v>
      </c>
      <c r="D552" s="61">
        <v>29198.080000000002</v>
      </c>
      <c r="E552" s="61">
        <v>29332.16</v>
      </c>
      <c r="F552" s="63">
        <f t="shared" si="16"/>
        <v>4.4912830069919318E-3</v>
      </c>
      <c r="G552" s="64">
        <f t="shared" si="17"/>
        <v>175.70999999999913</v>
      </c>
    </row>
    <row r="553" spans="1:7" ht="14.25" customHeight="1" x14ac:dyDescent="0.3">
      <c r="A553" s="60">
        <v>42818</v>
      </c>
      <c r="B553" s="61">
        <v>29350.6</v>
      </c>
      <c r="C553" s="61">
        <v>29539.85</v>
      </c>
      <c r="D553" s="61">
        <v>29350.17</v>
      </c>
      <c r="E553" s="61">
        <v>29421.4</v>
      </c>
      <c r="F553" s="63">
        <f t="shared" si="16"/>
        <v>2.4122164453197863E-3</v>
      </c>
      <c r="G553" s="64">
        <f t="shared" si="17"/>
        <v>189.68000000000029</v>
      </c>
    </row>
    <row r="554" spans="1:7" ht="14.25" customHeight="1" x14ac:dyDescent="0.3">
      <c r="A554" s="60">
        <v>42821</v>
      </c>
      <c r="B554" s="61">
        <v>29395.68</v>
      </c>
      <c r="C554" s="61">
        <v>29420.7</v>
      </c>
      <c r="D554" s="61">
        <v>29163.54</v>
      </c>
      <c r="E554" s="61">
        <v>29237.15</v>
      </c>
      <c r="F554" s="63">
        <f t="shared" si="16"/>
        <v>-5.3929693070546023E-3</v>
      </c>
      <c r="G554" s="64">
        <f t="shared" si="17"/>
        <v>257.15999999999985</v>
      </c>
    </row>
    <row r="555" spans="1:7" ht="14.25" customHeight="1" x14ac:dyDescent="0.3">
      <c r="A555" s="60">
        <v>42822</v>
      </c>
      <c r="B555" s="61">
        <v>29301.22</v>
      </c>
      <c r="C555" s="61">
        <v>29442.18</v>
      </c>
      <c r="D555" s="61">
        <v>29301.22</v>
      </c>
      <c r="E555" s="61">
        <v>29409.52</v>
      </c>
      <c r="F555" s="63">
        <f t="shared" si="16"/>
        <v>3.6960918350839749E-3</v>
      </c>
      <c r="G555" s="64">
        <f t="shared" si="17"/>
        <v>140.95999999999913</v>
      </c>
    </row>
    <row r="556" spans="1:7" ht="14.25" customHeight="1" x14ac:dyDescent="0.3">
      <c r="A556" s="60">
        <v>42823</v>
      </c>
      <c r="B556" s="61">
        <v>29463.01</v>
      </c>
      <c r="C556" s="61">
        <v>29554.39</v>
      </c>
      <c r="D556" s="61">
        <v>29439.42</v>
      </c>
      <c r="E556" s="61">
        <v>29531.43</v>
      </c>
      <c r="F556" s="63">
        <f t="shared" si="16"/>
        <v>2.3222338790232868E-3</v>
      </c>
      <c r="G556" s="64">
        <f t="shared" si="17"/>
        <v>114.97000000000116</v>
      </c>
    </row>
    <row r="557" spans="1:7" ht="14.25" customHeight="1" x14ac:dyDescent="0.3">
      <c r="A557" s="60">
        <v>42824</v>
      </c>
      <c r="B557" s="61">
        <v>29538.03</v>
      </c>
      <c r="C557" s="61">
        <v>29684.54</v>
      </c>
      <c r="D557" s="61">
        <v>29521.65</v>
      </c>
      <c r="E557" s="61">
        <v>29647.42</v>
      </c>
      <c r="F557" s="63">
        <f t="shared" si="16"/>
        <v>3.7033613954620338E-3</v>
      </c>
      <c r="G557" s="64">
        <f t="shared" si="17"/>
        <v>162.88999999999942</v>
      </c>
    </row>
    <row r="558" spans="1:7" ht="14.25" customHeight="1" x14ac:dyDescent="0.3">
      <c r="A558" s="60">
        <v>42825</v>
      </c>
      <c r="B558" s="61">
        <v>29633.91</v>
      </c>
      <c r="C558" s="61">
        <v>29687.64</v>
      </c>
      <c r="D558" s="61">
        <v>29552.61</v>
      </c>
      <c r="E558" s="61">
        <v>29620.5</v>
      </c>
      <c r="F558" s="63">
        <f t="shared" si="16"/>
        <v>-4.5252212752214791E-4</v>
      </c>
      <c r="G558" s="64">
        <f t="shared" si="17"/>
        <v>135.02999999999884</v>
      </c>
    </row>
    <row r="559" spans="1:7" ht="14.25" customHeight="1" x14ac:dyDescent="0.3">
      <c r="A559" s="60">
        <v>42828</v>
      </c>
      <c r="B559" s="61">
        <v>29737.73</v>
      </c>
      <c r="C559" s="61">
        <v>29926.94</v>
      </c>
      <c r="D559" s="61">
        <v>29705.72</v>
      </c>
      <c r="E559" s="61">
        <v>29910.22</v>
      </c>
      <c r="F559" s="63">
        <f t="shared" si="16"/>
        <v>5.8003754825940515E-3</v>
      </c>
      <c r="G559" s="64">
        <f t="shared" si="17"/>
        <v>221.21999999999753</v>
      </c>
    </row>
    <row r="560" spans="1:7" ht="14.25" customHeight="1" x14ac:dyDescent="0.3">
      <c r="A560" s="60">
        <v>42830</v>
      </c>
      <c r="B560" s="61">
        <v>29996.03</v>
      </c>
      <c r="C560" s="61">
        <v>30007.48</v>
      </c>
      <c r="D560" s="61">
        <v>29817.69</v>
      </c>
      <c r="E560" s="61">
        <v>29974.240000000002</v>
      </c>
      <c r="F560" s="63">
        <f t="shared" si="16"/>
        <v>-7.2642946416566576E-4</v>
      </c>
      <c r="G560" s="64">
        <f t="shared" si="17"/>
        <v>189.79000000000087</v>
      </c>
    </row>
    <row r="561" spans="1:7" ht="14.25" customHeight="1" x14ac:dyDescent="0.3">
      <c r="A561" s="60">
        <v>42831</v>
      </c>
      <c r="B561" s="61">
        <v>29946.89</v>
      </c>
      <c r="C561" s="61">
        <v>29954.25</v>
      </c>
      <c r="D561" s="61">
        <v>29817.59</v>
      </c>
      <c r="E561" s="61">
        <v>29927.34</v>
      </c>
      <c r="F561" s="63">
        <f t="shared" si="16"/>
        <v>-6.5282237988650155E-4</v>
      </c>
      <c r="G561" s="64">
        <f t="shared" si="17"/>
        <v>136.65999999999985</v>
      </c>
    </row>
    <row r="562" spans="1:7" ht="14.25" customHeight="1" x14ac:dyDescent="0.3">
      <c r="A562" s="60">
        <v>42832</v>
      </c>
      <c r="B562" s="61">
        <v>29850.71</v>
      </c>
      <c r="C562" s="61">
        <v>29886.12</v>
      </c>
      <c r="D562" s="61">
        <v>29668.45</v>
      </c>
      <c r="E562" s="61">
        <v>29706.61</v>
      </c>
      <c r="F562" s="63">
        <f t="shared" si="16"/>
        <v>-4.8273558652373273E-3</v>
      </c>
      <c r="G562" s="64">
        <f t="shared" si="17"/>
        <v>217.66999999999825</v>
      </c>
    </row>
    <row r="563" spans="1:7" ht="14.25" customHeight="1" x14ac:dyDescent="0.3">
      <c r="A563" s="60">
        <v>42835</v>
      </c>
      <c r="B563" s="61">
        <v>29752.62</v>
      </c>
      <c r="C563" s="61">
        <v>29831.32</v>
      </c>
      <c r="D563" s="61">
        <v>29553.040000000001</v>
      </c>
      <c r="E563" s="61">
        <v>29575.74</v>
      </c>
      <c r="F563" s="63">
        <f t="shared" si="16"/>
        <v>-5.9450226568281174E-3</v>
      </c>
      <c r="G563" s="64">
        <f t="shared" si="17"/>
        <v>278.27999999999884</v>
      </c>
    </row>
    <row r="564" spans="1:7" ht="14.25" customHeight="1" x14ac:dyDescent="0.3">
      <c r="A564" s="60">
        <v>42836</v>
      </c>
      <c r="B564" s="61">
        <v>29630.06</v>
      </c>
      <c r="C564" s="61">
        <v>29804.51</v>
      </c>
      <c r="D564" s="61">
        <v>29570.58</v>
      </c>
      <c r="E564" s="61">
        <v>29788.35</v>
      </c>
      <c r="F564" s="63">
        <f t="shared" si="16"/>
        <v>5.342209904401045E-3</v>
      </c>
      <c r="G564" s="64">
        <f t="shared" si="17"/>
        <v>233.92999999999665</v>
      </c>
    </row>
    <row r="565" spans="1:7" ht="14.25" customHeight="1" x14ac:dyDescent="0.3">
      <c r="A565" s="60">
        <v>42837</v>
      </c>
      <c r="B565" s="61">
        <v>29838.82</v>
      </c>
      <c r="C565" s="61">
        <v>29838.82</v>
      </c>
      <c r="D565" s="61">
        <v>29549.74</v>
      </c>
      <c r="E565" s="61">
        <v>29643.48</v>
      </c>
      <c r="F565" s="63">
        <f t="shared" si="16"/>
        <v>-6.546505525352549E-3</v>
      </c>
      <c r="G565" s="64">
        <f t="shared" si="17"/>
        <v>289.07999999999811</v>
      </c>
    </row>
    <row r="566" spans="1:7" ht="14.25" customHeight="1" x14ac:dyDescent="0.3">
      <c r="A566" s="60">
        <v>42838</v>
      </c>
      <c r="B566" s="61">
        <v>29637.119999999999</v>
      </c>
      <c r="C566" s="61">
        <v>29660.48</v>
      </c>
      <c r="D566" s="61">
        <v>29442.26</v>
      </c>
      <c r="E566" s="61">
        <v>29461.45</v>
      </c>
      <c r="F566" s="63">
        <f t="shared" si="16"/>
        <v>-5.9273640623649752E-3</v>
      </c>
      <c r="G566" s="64">
        <f t="shared" si="17"/>
        <v>218.22000000000116</v>
      </c>
    </row>
    <row r="567" spans="1:7" ht="14.25" customHeight="1" x14ac:dyDescent="0.3">
      <c r="A567" s="60">
        <v>42842</v>
      </c>
      <c r="B567" s="61">
        <v>29470.27</v>
      </c>
      <c r="C567" s="61">
        <v>29494.080000000002</v>
      </c>
      <c r="D567" s="61">
        <v>29363.279999999999</v>
      </c>
      <c r="E567" s="61">
        <v>29413.66</v>
      </c>
      <c r="F567" s="63">
        <f t="shared" si="16"/>
        <v>-1.9209189464501201E-3</v>
      </c>
      <c r="G567" s="64">
        <f t="shared" si="17"/>
        <v>130.80000000000291</v>
      </c>
    </row>
    <row r="568" spans="1:7" ht="14.25" customHeight="1" x14ac:dyDescent="0.3">
      <c r="A568" s="60">
        <v>42843</v>
      </c>
      <c r="B568" s="61">
        <v>29487.78</v>
      </c>
      <c r="C568" s="61">
        <v>29701.19</v>
      </c>
      <c r="D568" s="61">
        <v>29286.38</v>
      </c>
      <c r="E568" s="61">
        <v>29319.1</v>
      </c>
      <c r="F568" s="63">
        <f t="shared" si="16"/>
        <v>-5.7203356780334193E-3</v>
      </c>
      <c r="G568" s="64">
        <f t="shared" si="17"/>
        <v>414.80999999999767</v>
      </c>
    </row>
    <row r="569" spans="1:7" ht="14.25" customHeight="1" x14ac:dyDescent="0.3">
      <c r="A569" s="60">
        <v>42844</v>
      </c>
      <c r="B569" s="61">
        <v>29369.9</v>
      </c>
      <c r="C569" s="61">
        <v>29388.25</v>
      </c>
      <c r="D569" s="61">
        <v>29241.48</v>
      </c>
      <c r="E569" s="61">
        <v>29336.57</v>
      </c>
      <c r="F569" s="63">
        <f t="shared" si="16"/>
        <v>-1.1348353246010965E-3</v>
      </c>
      <c r="G569" s="64">
        <f t="shared" si="17"/>
        <v>146.77000000000044</v>
      </c>
    </row>
    <row r="570" spans="1:7" ht="14.25" customHeight="1" x14ac:dyDescent="0.3">
      <c r="A570" s="60">
        <v>42845</v>
      </c>
      <c r="B570" s="61">
        <v>29358.59</v>
      </c>
      <c r="C570" s="61">
        <v>29453.06</v>
      </c>
      <c r="D570" s="61">
        <v>29341.68</v>
      </c>
      <c r="E570" s="61">
        <v>29422.39</v>
      </c>
      <c r="F570" s="63">
        <f t="shared" si="16"/>
        <v>2.1731288866392857E-3</v>
      </c>
      <c r="G570" s="64">
        <f t="shared" si="17"/>
        <v>111.38000000000102</v>
      </c>
    </row>
    <row r="571" spans="1:7" ht="14.25" customHeight="1" x14ac:dyDescent="0.3">
      <c r="A571" s="60">
        <v>42846</v>
      </c>
      <c r="B571" s="61">
        <v>29575.66</v>
      </c>
      <c r="C571" s="61">
        <v>29584.34</v>
      </c>
      <c r="D571" s="61">
        <v>29259.42</v>
      </c>
      <c r="E571" s="61">
        <v>29365.3</v>
      </c>
      <c r="F571" s="63">
        <f t="shared" si="16"/>
        <v>-7.1126054329810591E-3</v>
      </c>
      <c r="G571" s="64">
        <f t="shared" si="17"/>
        <v>324.92000000000189</v>
      </c>
    </row>
    <row r="572" spans="1:7" ht="14.25" customHeight="1" x14ac:dyDescent="0.3">
      <c r="A572" s="60">
        <v>42849</v>
      </c>
      <c r="B572" s="61">
        <v>29407.68</v>
      </c>
      <c r="C572" s="61">
        <v>29681.33</v>
      </c>
      <c r="D572" s="61">
        <v>29392.99</v>
      </c>
      <c r="E572" s="61">
        <v>29655.84</v>
      </c>
      <c r="F572" s="63">
        <f t="shared" si="16"/>
        <v>8.4386119544282261E-3</v>
      </c>
      <c r="G572" s="64">
        <f t="shared" si="17"/>
        <v>288.34000000000015</v>
      </c>
    </row>
    <row r="573" spans="1:7" ht="14.25" customHeight="1" x14ac:dyDescent="0.3">
      <c r="A573" s="60">
        <v>42850</v>
      </c>
      <c r="B573" s="61">
        <v>29825.14</v>
      </c>
      <c r="C573" s="61">
        <v>29961.82</v>
      </c>
      <c r="D573" s="61">
        <v>29780.84</v>
      </c>
      <c r="E573" s="61">
        <v>29943.24</v>
      </c>
      <c r="F573" s="63">
        <f t="shared" si="16"/>
        <v>3.9597467103256578E-3</v>
      </c>
      <c r="G573" s="64">
        <f t="shared" si="17"/>
        <v>180.97999999999956</v>
      </c>
    </row>
    <row r="574" spans="1:7" ht="14.25" customHeight="1" x14ac:dyDescent="0.3">
      <c r="A574" s="60">
        <v>42851</v>
      </c>
      <c r="B574" s="61">
        <v>30030.2</v>
      </c>
      <c r="C574" s="61">
        <v>30167.09</v>
      </c>
      <c r="D574" s="61">
        <v>29968.57</v>
      </c>
      <c r="E574" s="61">
        <v>30133.35</v>
      </c>
      <c r="F574" s="63">
        <f t="shared" si="16"/>
        <v>3.4348755586042657E-3</v>
      </c>
      <c r="G574" s="64">
        <f t="shared" si="17"/>
        <v>198.52000000000044</v>
      </c>
    </row>
    <row r="575" spans="1:7" ht="14.25" customHeight="1" x14ac:dyDescent="0.3">
      <c r="A575" s="60">
        <v>42852</v>
      </c>
      <c r="B575" s="61">
        <v>30141.39</v>
      </c>
      <c r="C575" s="61">
        <v>30184.22</v>
      </c>
      <c r="D575" s="61">
        <v>29973.4</v>
      </c>
      <c r="E575" s="61">
        <v>30029.74</v>
      </c>
      <c r="F575" s="63">
        <f t="shared" si="16"/>
        <v>-3.7042087309177786E-3</v>
      </c>
      <c r="G575" s="64">
        <f t="shared" si="17"/>
        <v>210.81999999999971</v>
      </c>
    </row>
    <row r="576" spans="1:7" ht="14.25" customHeight="1" x14ac:dyDescent="0.3">
      <c r="A576" s="60">
        <v>42853</v>
      </c>
      <c r="B576" s="61">
        <v>30064.6</v>
      </c>
      <c r="C576" s="61">
        <v>30067.64</v>
      </c>
      <c r="D576" s="61">
        <v>29848.21</v>
      </c>
      <c r="E576" s="61">
        <v>29918.400000000001</v>
      </c>
      <c r="F576" s="63">
        <f t="shared" si="16"/>
        <v>-4.8628619705566381E-3</v>
      </c>
      <c r="G576" s="64">
        <f t="shared" si="17"/>
        <v>219.43000000000029</v>
      </c>
    </row>
    <row r="577" spans="1:7" ht="14.25" customHeight="1" x14ac:dyDescent="0.3">
      <c r="A577" s="60">
        <v>42857</v>
      </c>
      <c r="B577" s="61">
        <v>30021.49</v>
      </c>
      <c r="C577" s="61">
        <v>30069.24</v>
      </c>
      <c r="D577" s="61">
        <v>29804.12</v>
      </c>
      <c r="E577" s="61">
        <v>29921.18</v>
      </c>
      <c r="F577" s="63">
        <f t="shared" si="16"/>
        <v>-3.3412732012968478E-3</v>
      </c>
      <c r="G577" s="64">
        <f t="shared" si="17"/>
        <v>265.12000000000262</v>
      </c>
    </row>
    <row r="578" spans="1:7" ht="14.25" customHeight="1" x14ac:dyDescent="0.3">
      <c r="A578" s="60">
        <v>42858</v>
      </c>
      <c r="B578" s="61">
        <v>29984.95</v>
      </c>
      <c r="C578" s="61">
        <v>30020.59</v>
      </c>
      <c r="D578" s="61">
        <v>29846.57</v>
      </c>
      <c r="E578" s="61">
        <v>29894.799999999999</v>
      </c>
      <c r="F578" s="63">
        <f t="shared" si="16"/>
        <v>-3.0065082649796465E-3</v>
      </c>
      <c r="G578" s="64">
        <f t="shared" si="17"/>
        <v>174.02000000000044</v>
      </c>
    </row>
    <row r="579" spans="1:7" ht="14.25" customHeight="1" x14ac:dyDescent="0.3">
      <c r="A579" s="60">
        <v>42859</v>
      </c>
      <c r="B579" s="61">
        <v>30069.72</v>
      </c>
      <c r="C579" s="61">
        <v>30169.95</v>
      </c>
      <c r="D579" s="61">
        <v>30007.4</v>
      </c>
      <c r="E579" s="61">
        <v>30126.21</v>
      </c>
      <c r="F579" s="63">
        <f t="shared" ref="F579:F642" si="18">(E579-B579)/B579</f>
        <v>1.878634054457373E-3</v>
      </c>
      <c r="G579" s="64">
        <f t="shared" ref="G579:G642" si="19">C579-D579</f>
        <v>162.54999999999927</v>
      </c>
    </row>
    <row r="580" spans="1:7" ht="14.25" customHeight="1" x14ac:dyDescent="0.3">
      <c r="A580" s="60">
        <v>42860</v>
      </c>
      <c r="B580" s="61">
        <v>30142.14</v>
      </c>
      <c r="C580" s="61">
        <v>30176.55</v>
      </c>
      <c r="D580" s="61">
        <v>29823.599999999999</v>
      </c>
      <c r="E580" s="61">
        <v>29858.799999999999</v>
      </c>
      <c r="F580" s="63">
        <f t="shared" si="18"/>
        <v>-9.40012885614625E-3</v>
      </c>
      <c r="G580" s="64">
        <f t="shared" si="19"/>
        <v>352.95000000000073</v>
      </c>
    </row>
    <row r="581" spans="1:7" ht="14.25" customHeight="1" x14ac:dyDescent="0.3">
      <c r="A581" s="60">
        <v>42863</v>
      </c>
      <c r="B581" s="61">
        <v>29915.119999999999</v>
      </c>
      <c r="C581" s="61">
        <v>30016.04</v>
      </c>
      <c r="D581" s="61">
        <v>29877.41</v>
      </c>
      <c r="E581" s="61">
        <v>29926.15</v>
      </c>
      <c r="F581" s="63">
        <f t="shared" si="18"/>
        <v>3.6870986979167976E-4</v>
      </c>
      <c r="G581" s="64">
        <f t="shared" si="19"/>
        <v>138.63000000000102</v>
      </c>
    </row>
    <row r="582" spans="1:7" ht="14.25" customHeight="1" x14ac:dyDescent="0.3">
      <c r="A582" s="60">
        <v>42864</v>
      </c>
      <c r="B582" s="61">
        <v>29977.5</v>
      </c>
      <c r="C582" s="61">
        <v>30017.82</v>
      </c>
      <c r="D582" s="61">
        <v>29911.439999999999</v>
      </c>
      <c r="E582" s="61">
        <v>29933.25</v>
      </c>
      <c r="F582" s="63">
        <f t="shared" si="18"/>
        <v>-1.4761070803102326E-3</v>
      </c>
      <c r="G582" s="64">
        <f t="shared" si="19"/>
        <v>106.38000000000102</v>
      </c>
    </row>
    <row r="583" spans="1:7" ht="14.25" customHeight="1" x14ac:dyDescent="0.3">
      <c r="A583" s="60">
        <v>42865</v>
      </c>
      <c r="B583" s="61">
        <v>29988.78</v>
      </c>
      <c r="C583" s="61">
        <v>30271.599999999999</v>
      </c>
      <c r="D583" s="61">
        <v>29987.439999999999</v>
      </c>
      <c r="E583" s="61">
        <v>30248.17</v>
      </c>
      <c r="F583" s="63">
        <f t="shared" si="18"/>
        <v>8.6495682718669923E-3</v>
      </c>
      <c r="G583" s="64">
        <f t="shared" si="19"/>
        <v>284.15999999999985</v>
      </c>
    </row>
    <row r="584" spans="1:7" ht="14.25" customHeight="1" x14ac:dyDescent="0.3">
      <c r="A584" s="60">
        <v>42866</v>
      </c>
      <c r="B584" s="61">
        <v>30309.71</v>
      </c>
      <c r="C584" s="61">
        <v>30366.43</v>
      </c>
      <c r="D584" s="61">
        <v>30207.11</v>
      </c>
      <c r="E584" s="61">
        <v>30250.98</v>
      </c>
      <c r="F584" s="63">
        <f t="shared" si="18"/>
        <v>-1.9376628809711332E-3</v>
      </c>
      <c r="G584" s="64">
        <f t="shared" si="19"/>
        <v>159.31999999999971</v>
      </c>
    </row>
    <row r="585" spans="1:7" ht="14.25" customHeight="1" x14ac:dyDescent="0.3">
      <c r="A585" s="60">
        <v>42867</v>
      </c>
      <c r="B585" s="61">
        <v>30285.61</v>
      </c>
      <c r="C585" s="61">
        <v>30299.74</v>
      </c>
      <c r="D585" s="61">
        <v>30111.45</v>
      </c>
      <c r="E585" s="61">
        <v>30188.15</v>
      </c>
      <c r="F585" s="63">
        <f t="shared" si="18"/>
        <v>-3.2180299488766819E-3</v>
      </c>
      <c r="G585" s="64">
        <f t="shared" si="19"/>
        <v>188.29000000000087</v>
      </c>
    </row>
    <row r="586" spans="1:7" ht="14.25" customHeight="1" x14ac:dyDescent="0.3">
      <c r="A586" s="60">
        <v>42870</v>
      </c>
      <c r="B586" s="61">
        <v>30287.37</v>
      </c>
      <c r="C586" s="61">
        <v>30357.96</v>
      </c>
      <c r="D586" s="61">
        <v>30273.62</v>
      </c>
      <c r="E586" s="61">
        <v>30322.12</v>
      </c>
      <c r="F586" s="63">
        <f t="shared" si="18"/>
        <v>1.1473429353555625E-3</v>
      </c>
      <c r="G586" s="64">
        <f t="shared" si="19"/>
        <v>84.340000000000146</v>
      </c>
    </row>
    <row r="587" spans="1:7" ht="14.25" customHeight="1" x14ac:dyDescent="0.3">
      <c r="A587" s="60">
        <v>42871</v>
      </c>
      <c r="B587" s="61">
        <v>30391.48</v>
      </c>
      <c r="C587" s="61">
        <v>30591.55</v>
      </c>
      <c r="D587" s="61">
        <v>30363.37</v>
      </c>
      <c r="E587" s="61">
        <v>30582.6</v>
      </c>
      <c r="F587" s="63">
        <f t="shared" si="18"/>
        <v>6.2886045694385065E-3</v>
      </c>
      <c r="G587" s="64">
        <f t="shared" si="19"/>
        <v>228.18000000000029</v>
      </c>
    </row>
    <row r="588" spans="1:7" ht="14.25" customHeight="1" x14ac:dyDescent="0.3">
      <c r="A588" s="60">
        <v>42872</v>
      </c>
      <c r="B588" s="61">
        <v>30616.53</v>
      </c>
      <c r="C588" s="61">
        <v>30692.45</v>
      </c>
      <c r="D588" s="61">
        <v>30519.14</v>
      </c>
      <c r="E588" s="61">
        <v>30658.77</v>
      </c>
      <c r="F588" s="63">
        <f t="shared" si="18"/>
        <v>1.3796468770302056E-3</v>
      </c>
      <c r="G588" s="64">
        <f t="shared" si="19"/>
        <v>173.31000000000131</v>
      </c>
    </row>
    <row r="589" spans="1:7" ht="14.25" customHeight="1" x14ac:dyDescent="0.3">
      <c r="A589" s="60">
        <v>42873</v>
      </c>
      <c r="B589" s="61">
        <v>30466.82</v>
      </c>
      <c r="C589" s="61">
        <v>30575.83</v>
      </c>
      <c r="D589" s="61">
        <v>30393.72</v>
      </c>
      <c r="E589" s="61">
        <v>30434.79</v>
      </c>
      <c r="F589" s="63">
        <f t="shared" si="18"/>
        <v>-1.0513076192395149E-3</v>
      </c>
      <c r="G589" s="64">
        <f t="shared" si="19"/>
        <v>182.11000000000058</v>
      </c>
    </row>
    <row r="590" spans="1:7" ht="14.25" customHeight="1" x14ac:dyDescent="0.3">
      <c r="A590" s="60">
        <v>42874</v>
      </c>
      <c r="B590" s="61">
        <v>30539.65</v>
      </c>
      <c r="C590" s="61">
        <v>30712.35</v>
      </c>
      <c r="D590" s="61">
        <v>30338.52</v>
      </c>
      <c r="E590" s="61">
        <v>30464.92</v>
      </c>
      <c r="F590" s="63">
        <f t="shared" si="18"/>
        <v>-2.4469828567126079E-3</v>
      </c>
      <c r="G590" s="64">
        <f t="shared" si="19"/>
        <v>373.82999999999811</v>
      </c>
    </row>
    <row r="591" spans="1:7" ht="14.25" customHeight="1" x14ac:dyDescent="0.3">
      <c r="A591" s="60">
        <v>42877</v>
      </c>
      <c r="B591" s="61">
        <v>30638.880000000001</v>
      </c>
      <c r="C591" s="61">
        <v>30712.15</v>
      </c>
      <c r="D591" s="61">
        <v>30516.87</v>
      </c>
      <c r="E591" s="61">
        <v>30570.97</v>
      </c>
      <c r="F591" s="63">
        <f t="shared" si="18"/>
        <v>-2.216464831612639E-3</v>
      </c>
      <c r="G591" s="64">
        <f t="shared" si="19"/>
        <v>195.28000000000247</v>
      </c>
    </row>
    <row r="592" spans="1:7" ht="14.25" customHeight="1" x14ac:dyDescent="0.3">
      <c r="A592" s="60">
        <v>42878</v>
      </c>
      <c r="B592" s="61">
        <v>30553.89</v>
      </c>
      <c r="C592" s="61">
        <v>30610.639999999999</v>
      </c>
      <c r="D592" s="61">
        <v>30316.92</v>
      </c>
      <c r="E592" s="61">
        <v>30365.25</v>
      </c>
      <c r="F592" s="63">
        <f t="shared" si="18"/>
        <v>-6.174009266905112E-3</v>
      </c>
      <c r="G592" s="64">
        <f t="shared" si="19"/>
        <v>293.72000000000116</v>
      </c>
    </row>
    <row r="593" spans="1:7" ht="14.25" customHeight="1" x14ac:dyDescent="0.3">
      <c r="A593" s="60">
        <v>42879</v>
      </c>
      <c r="B593" s="61">
        <v>30446.77</v>
      </c>
      <c r="C593" s="61">
        <v>30534.15</v>
      </c>
      <c r="D593" s="61">
        <v>30247.599999999999</v>
      </c>
      <c r="E593" s="61">
        <v>30301.64</v>
      </c>
      <c r="F593" s="63">
        <f t="shared" si="18"/>
        <v>-4.7666796839205281E-3</v>
      </c>
      <c r="G593" s="64">
        <f t="shared" si="19"/>
        <v>286.55000000000291</v>
      </c>
    </row>
    <row r="594" spans="1:7" ht="14.25" customHeight="1" x14ac:dyDescent="0.3">
      <c r="A594" s="60">
        <v>42880</v>
      </c>
      <c r="B594" s="61">
        <v>30374.81</v>
      </c>
      <c r="C594" s="61">
        <v>30793.43</v>
      </c>
      <c r="D594" s="61">
        <v>30352.26</v>
      </c>
      <c r="E594" s="61">
        <v>30750.03</v>
      </c>
      <c r="F594" s="63">
        <f t="shared" si="18"/>
        <v>1.2352999080487993E-2</v>
      </c>
      <c r="G594" s="64">
        <f t="shared" si="19"/>
        <v>441.17000000000189</v>
      </c>
    </row>
    <row r="595" spans="1:7" ht="14.25" customHeight="1" x14ac:dyDescent="0.3">
      <c r="A595" s="60">
        <v>42881</v>
      </c>
      <c r="B595" s="61">
        <v>30765.77</v>
      </c>
      <c r="C595" s="61">
        <v>31074.07</v>
      </c>
      <c r="D595" s="61">
        <v>30745.57</v>
      </c>
      <c r="E595" s="61">
        <v>31028.21</v>
      </c>
      <c r="F595" s="63">
        <f t="shared" si="18"/>
        <v>8.5302594409305751E-3</v>
      </c>
      <c r="G595" s="64">
        <f t="shared" si="19"/>
        <v>328.5</v>
      </c>
    </row>
    <row r="596" spans="1:7" ht="14.25" customHeight="1" x14ac:dyDescent="0.3">
      <c r="A596" s="60">
        <v>42884</v>
      </c>
      <c r="B596" s="61">
        <v>30944.38</v>
      </c>
      <c r="C596" s="61">
        <v>31214.39</v>
      </c>
      <c r="D596" s="61">
        <v>30869.9</v>
      </c>
      <c r="E596" s="61">
        <v>31109.279999999999</v>
      </c>
      <c r="F596" s="63">
        <f t="shared" si="18"/>
        <v>5.3289159453185943E-3</v>
      </c>
      <c r="G596" s="64">
        <f t="shared" si="19"/>
        <v>344.48999999999796</v>
      </c>
    </row>
    <row r="597" spans="1:7" ht="14.25" customHeight="1" x14ac:dyDescent="0.3">
      <c r="A597" s="60">
        <v>42885</v>
      </c>
      <c r="B597" s="61">
        <v>31111.73</v>
      </c>
      <c r="C597" s="61">
        <v>31220.38</v>
      </c>
      <c r="D597" s="61">
        <v>31064.04</v>
      </c>
      <c r="E597" s="61">
        <v>31159.4</v>
      </c>
      <c r="F597" s="63">
        <f t="shared" si="18"/>
        <v>1.5322195197760423E-3</v>
      </c>
      <c r="G597" s="64">
        <f t="shared" si="19"/>
        <v>156.34000000000015</v>
      </c>
    </row>
    <row r="598" spans="1:7" ht="14.25" customHeight="1" x14ac:dyDescent="0.3">
      <c r="A598" s="60">
        <v>42886</v>
      </c>
      <c r="B598" s="61">
        <v>31222.51</v>
      </c>
      <c r="C598" s="61">
        <v>31255.279999999999</v>
      </c>
      <c r="D598" s="61">
        <v>31107.48</v>
      </c>
      <c r="E598" s="61">
        <v>31145.8</v>
      </c>
      <c r="F598" s="63">
        <f t="shared" si="18"/>
        <v>-2.4568812693149633E-3</v>
      </c>
      <c r="G598" s="64">
        <f t="shared" si="19"/>
        <v>147.79999999999927</v>
      </c>
    </row>
    <row r="599" spans="1:7" ht="14.25" customHeight="1" x14ac:dyDescent="0.3">
      <c r="A599" s="60">
        <v>42887</v>
      </c>
      <c r="B599" s="61">
        <v>31117.09</v>
      </c>
      <c r="C599" s="61">
        <v>31213.119999999999</v>
      </c>
      <c r="D599" s="61">
        <v>31062.02</v>
      </c>
      <c r="E599" s="61">
        <v>31137.59</v>
      </c>
      <c r="F599" s="63">
        <f t="shared" si="18"/>
        <v>6.5880196380831244E-4</v>
      </c>
      <c r="G599" s="64">
        <f t="shared" si="19"/>
        <v>151.09999999999854</v>
      </c>
    </row>
    <row r="600" spans="1:7" ht="14.25" customHeight="1" x14ac:dyDescent="0.3">
      <c r="A600" s="60">
        <v>42888</v>
      </c>
      <c r="B600" s="61">
        <v>31205.37</v>
      </c>
      <c r="C600" s="61">
        <v>31332.560000000001</v>
      </c>
      <c r="D600" s="61">
        <v>31190.400000000001</v>
      </c>
      <c r="E600" s="61">
        <v>31273.29</v>
      </c>
      <c r="F600" s="63">
        <f t="shared" si="18"/>
        <v>2.1765484594479059E-3</v>
      </c>
      <c r="G600" s="64">
        <f t="shared" si="19"/>
        <v>142.15999999999985</v>
      </c>
    </row>
    <row r="601" spans="1:7" ht="14.25" customHeight="1" x14ac:dyDescent="0.3">
      <c r="A601" s="60">
        <v>42891</v>
      </c>
      <c r="B601" s="61">
        <v>31274.74</v>
      </c>
      <c r="C601" s="61">
        <v>31355.42</v>
      </c>
      <c r="D601" s="61">
        <v>31198.22</v>
      </c>
      <c r="E601" s="61">
        <v>31309.49</v>
      </c>
      <c r="F601" s="63">
        <f t="shared" si="18"/>
        <v>1.1111203482427031E-3</v>
      </c>
      <c r="G601" s="64">
        <f t="shared" si="19"/>
        <v>157.19999999999709</v>
      </c>
    </row>
    <row r="602" spans="1:7" ht="14.25" customHeight="1" x14ac:dyDescent="0.3">
      <c r="A602" s="60">
        <v>42892</v>
      </c>
      <c r="B602" s="61">
        <v>31420.85</v>
      </c>
      <c r="C602" s="61">
        <v>31430.32</v>
      </c>
      <c r="D602" s="61">
        <v>31172.55</v>
      </c>
      <c r="E602" s="61">
        <v>31190.560000000001</v>
      </c>
      <c r="F602" s="63">
        <f t="shared" si="18"/>
        <v>-7.3292097444848641E-3</v>
      </c>
      <c r="G602" s="64">
        <f t="shared" si="19"/>
        <v>257.77000000000044</v>
      </c>
    </row>
    <row r="603" spans="1:7" ht="14.25" customHeight="1" x14ac:dyDescent="0.3">
      <c r="A603" s="60">
        <v>42893</v>
      </c>
      <c r="B603" s="61">
        <v>31252.71</v>
      </c>
      <c r="C603" s="61">
        <v>31346.99</v>
      </c>
      <c r="D603" s="61">
        <v>31172.98</v>
      </c>
      <c r="E603" s="61">
        <v>31271.279999999999</v>
      </c>
      <c r="F603" s="63">
        <f t="shared" si="18"/>
        <v>5.9418847197570098E-4</v>
      </c>
      <c r="G603" s="64">
        <f t="shared" si="19"/>
        <v>174.01000000000204</v>
      </c>
    </row>
    <row r="604" spans="1:7" ht="14.25" customHeight="1" x14ac:dyDescent="0.3">
      <c r="A604" s="60">
        <v>42894</v>
      </c>
      <c r="B604" s="61">
        <v>31316.91</v>
      </c>
      <c r="C604" s="61">
        <v>31354.51</v>
      </c>
      <c r="D604" s="61">
        <v>31193.77</v>
      </c>
      <c r="E604" s="61">
        <v>31213.360000000001</v>
      </c>
      <c r="F604" s="63">
        <f t="shared" si="18"/>
        <v>-3.306520343162824E-3</v>
      </c>
      <c r="G604" s="64">
        <f t="shared" si="19"/>
        <v>160.73999999999796</v>
      </c>
    </row>
    <row r="605" spans="1:7" ht="14.25" customHeight="1" x14ac:dyDescent="0.3">
      <c r="A605" s="60">
        <v>42895</v>
      </c>
      <c r="B605" s="61">
        <v>31196.86</v>
      </c>
      <c r="C605" s="61">
        <v>31289.99</v>
      </c>
      <c r="D605" s="61">
        <v>31087.279999999999</v>
      </c>
      <c r="E605" s="61">
        <v>31262.06</v>
      </c>
      <c r="F605" s="63">
        <f t="shared" si="18"/>
        <v>2.0899539248501525E-3</v>
      </c>
      <c r="G605" s="64">
        <f t="shared" si="19"/>
        <v>202.71000000000276</v>
      </c>
    </row>
    <row r="606" spans="1:7" ht="14.25" customHeight="1" x14ac:dyDescent="0.3">
      <c r="A606" s="60">
        <v>42898</v>
      </c>
      <c r="B606" s="61">
        <v>31225.43</v>
      </c>
      <c r="C606" s="61">
        <v>31225.43</v>
      </c>
      <c r="D606" s="61">
        <v>31044.28</v>
      </c>
      <c r="E606" s="61">
        <v>31095.7</v>
      </c>
      <c r="F606" s="63">
        <f t="shared" si="18"/>
        <v>-4.1546265335657365E-3</v>
      </c>
      <c r="G606" s="64">
        <f t="shared" si="19"/>
        <v>181.15000000000146</v>
      </c>
    </row>
    <row r="607" spans="1:7" ht="14.25" customHeight="1" x14ac:dyDescent="0.3">
      <c r="A607" s="60">
        <v>42899</v>
      </c>
      <c r="B607" s="61">
        <v>31091.1</v>
      </c>
      <c r="C607" s="61">
        <v>31260.77</v>
      </c>
      <c r="D607" s="61">
        <v>31062.34</v>
      </c>
      <c r="E607" s="61">
        <v>31103.49</v>
      </c>
      <c r="F607" s="63">
        <f t="shared" si="18"/>
        <v>3.9850632496126083E-4</v>
      </c>
      <c r="G607" s="64">
        <f t="shared" si="19"/>
        <v>198.43000000000029</v>
      </c>
    </row>
    <row r="608" spans="1:7" ht="14.25" customHeight="1" x14ac:dyDescent="0.3">
      <c r="A608" s="60">
        <v>42900</v>
      </c>
      <c r="B608" s="61">
        <v>31147.69</v>
      </c>
      <c r="C608" s="61">
        <v>31190.36</v>
      </c>
      <c r="D608" s="61">
        <v>31054.94</v>
      </c>
      <c r="E608" s="61">
        <v>31155.91</v>
      </c>
      <c r="F608" s="63">
        <f t="shared" si="18"/>
        <v>2.6390400058563459E-4</v>
      </c>
      <c r="G608" s="64">
        <f t="shared" si="19"/>
        <v>135.42000000000189</v>
      </c>
    </row>
    <row r="609" spans="1:7" ht="14.25" customHeight="1" x14ac:dyDescent="0.3">
      <c r="A609" s="60">
        <v>42901</v>
      </c>
      <c r="B609" s="61">
        <v>31222.89</v>
      </c>
      <c r="C609" s="61">
        <v>31229.439999999999</v>
      </c>
      <c r="D609" s="61">
        <v>31026.48</v>
      </c>
      <c r="E609" s="61">
        <v>31075.73</v>
      </c>
      <c r="F609" s="63">
        <f t="shared" si="18"/>
        <v>-4.7132088029006878E-3</v>
      </c>
      <c r="G609" s="64">
        <f t="shared" si="19"/>
        <v>202.95999999999913</v>
      </c>
    </row>
    <row r="610" spans="1:7" ht="14.25" customHeight="1" x14ac:dyDescent="0.3">
      <c r="A610" s="60">
        <v>42902</v>
      </c>
      <c r="B610" s="61">
        <v>31160.47</v>
      </c>
      <c r="C610" s="61">
        <v>31182.73</v>
      </c>
      <c r="D610" s="61">
        <v>31017.18</v>
      </c>
      <c r="E610" s="61">
        <v>31056.400000000001</v>
      </c>
      <c r="F610" s="63">
        <f t="shared" si="18"/>
        <v>-3.3398084175238598E-3</v>
      </c>
      <c r="G610" s="64">
        <f t="shared" si="19"/>
        <v>165.54999999999927</v>
      </c>
    </row>
    <row r="611" spans="1:7" ht="14.25" customHeight="1" x14ac:dyDescent="0.3">
      <c r="A611" s="60">
        <v>42905</v>
      </c>
      <c r="B611" s="61">
        <v>31168.98</v>
      </c>
      <c r="C611" s="61">
        <v>31362.15</v>
      </c>
      <c r="D611" s="61">
        <v>31163.35</v>
      </c>
      <c r="E611" s="61">
        <v>31311.57</v>
      </c>
      <c r="F611" s="63">
        <f t="shared" si="18"/>
        <v>4.5747406556133742E-3</v>
      </c>
      <c r="G611" s="64">
        <f t="shared" si="19"/>
        <v>198.80000000000291</v>
      </c>
    </row>
    <row r="612" spans="1:7" ht="14.25" customHeight="1" x14ac:dyDescent="0.3">
      <c r="A612" s="60">
        <v>42906</v>
      </c>
      <c r="B612" s="61">
        <v>31392.53</v>
      </c>
      <c r="C612" s="61">
        <v>31392.53</v>
      </c>
      <c r="D612" s="61">
        <v>31261.49</v>
      </c>
      <c r="E612" s="61">
        <v>31297.53</v>
      </c>
      <c r="F612" s="63">
        <f t="shared" si="18"/>
        <v>-3.0261976336408694E-3</v>
      </c>
      <c r="G612" s="64">
        <f t="shared" si="19"/>
        <v>131.03999999999724</v>
      </c>
    </row>
    <row r="613" spans="1:7" ht="14.25" customHeight="1" x14ac:dyDescent="0.3">
      <c r="A613" s="60">
        <v>42907</v>
      </c>
      <c r="B613" s="61">
        <v>31302.18</v>
      </c>
      <c r="C613" s="61">
        <v>31336.44</v>
      </c>
      <c r="D613" s="61">
        <v>31193.61</v>
      </c>
      <c r="E613" s="61">
        <v>31283.64</v>
      </c>
      <c r="F613" s="63">
        <f t="shared" si="18"/>
        <v>-5.9229101615289651E-4</v>
      </c>
      <c r="G613" s="64">
        <f t="shared" si="19"/>
        <v>142.82999999999811</v>
      </c>
    </row>
    <row r="614" spans="1:7" ht="14.25" customHeight="1" x14ac:dyDescent="0.3">
      <c r="A614" s="60">
        <v>42908</v>
      </c>
      <c r="B614" s="61">
        <v>31351.53</v>
      </c>
      <c r="C614" s="61">
        <v>31522.87</v>
      </c>
      <c r="D614" s="61">
        <v>31255.63</v>
      </c>
      <c r="E614" s="61">
        <v>31290.74</v>
      </c>
      <c r="F614" s="63">
        <f t="shared" si="18"/>
        <v>-1.9389803304654426E-3</v>
      </c>
      <c r="G614" s="64">
        <f t="shared" si="19"/>
        <v>267.23999999999796</v>
      </c>
    </row>
    <row r="615" spans="1:7" ht="14.25" customHeight="1" x14ac:dyDescent="0.3">
      <c r="A615" s="60">
        <v>42909</v>
      </c>
      <c r="B615" s="61">
        <v>31352.57</v>
      </c>
      <c r="C615" s="61">
        <v>31365.39</v>
      </c>
      <c r="D615" s="61">
        <v>31110.39</v>
      </c>
      <c r="E615" s="61">
        <v>31138.21</v>
      </c>
      <c r="F615" s="63">
        <f t="shared" si="18"/>
        <v>-6.8370790656077183E-3</v>
      </c>
      <c r="G615" s="64">
        <f t="shared" si="19"/>
        <v>255</v>
      </c>
    </row>
    <row r="616" spans="1:7" ht="14.25" customHeight="1" x14ac:dyDescent="0.3">
      <c r="A616" s="60">
        <v>42913</v>
      </c>
      <c r="B616" s="61">
        <v>31194.68</v>
      </c>
      <c r="C616" s="61">
        <v>31294.959999999999</v>
      </c>
      <c r="D616" s="61">
        <v>30847.08</v>
      </c>
      <c r="E616" s="61">
        <v>30958.25</v>
      </c>
      <c r="F616" s="63">
        <f t="shared" si="18"/>
        <v>-7.5791769622256195E-3</v>
      </c>
      <c r="G616" s="64">
        <f t="shared" si="19"/>
        <v>447.87999999999738</v>
      </c>
    </row>
    <row r="617" spans="1:7" ht="14.25" customHeight="1" x14ac:dyDescent="0.3">
      <c r="A617" s="60">
        <v>42914</v>
      </c>
      <c r="B617" s="61">
        <v>30988.87</v>
      </c>
      <c r="C617" s="61">
        <v>31000.48</v>
      </c>
      <c r="D617" s="61">
        <v>30798.7</v>
      </c>
      <c r="E617" s="61">
        <v>30834.32</v>
      </c>
      <c r="F617" s="63">
        <f t="shared" si="18"/>
        <v>-4.9872744633798934E-3</v>
      </c>
      <c r="G617" s="64">
        <f t="shared" si="19"/>
        <v>201.77999999999884</v>
      </c>
    </row>
    <row r="618" spans="1:7" ht="14.25" customHeight="1" x14ac:dyDescent="0.3">
      <c r="A618" s="60">
        <v>42915</v>
      </c>
      <c r="B618" s="61">
        <v>30910.97</v>
      </c>
      <c r="C618" s="61">
        <v>31097.919999999998</v>
      </c>
      <c r="D618" s="61">
        <v>30794.61</v>
      </c>
      <c r="E618" s="61">
        <v>30857.52</v>
      </c>
      <c r="F618" s="63">
        <f t="shared" si="18"/>
        <v>-1.7291595831512479E-3</v>
      </c>
      <c r="G618" s="64">
        <f t="shared" si="19"/>
        <v>303.30999999999767</v>
      </c>
    </row>
    <row r="619" spans="1:7" ht="14.25" customHeight="1" x14ac:dyDescent="0.3">
      <c r="A619" s="60">
        <v>42916</v>
      </c>
      <c r="B619" s="61">
        <v>30824.97</v>
      </c>
      <c r="C619" s="61">
        <v>30965.45</v>
      </c>
      <c r="D619" s="61">
        <v>30680.66</v>
      </c>
      <c r="E619" s="61">
        <v>30921.61</v>
      </c>
      <c r="F619" s="63">
        <f t="shared" si="18"/>
        <v>3.1351206505634689E-3</v>
      </c>
      <c r="G619" s="64">
        <f t="shared" si="19"/>
        <v>284.79000000000087</v>
      </c>
    </row>
    <row r="620" spans="1:7" ht="14.25" customHeight="1" x14ac:dyDescent="0.3">
      <c r="A620" s="60">
        <v>42919</v>
      </c>
      <c r="B620" s="61">
        <v>31156.04</v>
      </c>
      <c r="C620" s="61">
        <v>31258.33</v>
      </c>
      <c r="D620" s="61">
        <v>31017.11</v>
      </c>
      <c r="E620" s="61">
        <v>31221.62</v>
      </c>
      <c r="F620" s="63">
        <f t="shared" si="18"/>
        <v>2.1048888112866109E-3</v>
      </c>
      <c r="G620" s="64">
        <f t="shared" si="19"/>
        <v>241.22000000000116</v>
      </c>
    </row>
    <row r="621" spans="1:7" ht="14.25" customHeight="1" x14ac:dyDescent="0.3">
      <c r="A621" s="60">
        <v>42920</v>
      </c>
      <c r="B621" s="61">
        <v>31331.21</v>
      </c>
      <c r="C621" s="61">
        <v>31353.46</v>
      </c>
      <c r="D621" s="61">
        <v>31166.37</v>
      </c>
      <c r="E621" s="61">
        <v>31209.79</v>
      </c>
      <c r="F621" s="63">
        <f t="shared" si="18"/>
        <v>-3.8753690010694848E-3</v>
      </c>
      <c r="G621" s="64">
        <f t="shared" si="19"/>
        <v>187.09000000000015</v>
      </c>
    </row>
    <row r="622" spans="1:7" ht="14.25" customHeight="1" x14ac:dyDescent="0.3">
      <c r="A622" s="60">
        <v>42921</v>
      </c>
      <c r="B622" s="61">
        <v>31272.720000000001</v>
      </c>
      <c r="C622" s="61">
        <v>31284.639999999999</v>
      </c>
      <c r="D622" s="61">
        <v>31177.78</v>
      </c>
      <c r="E622" s="61">
        <v>31245.56</v>
      </c>
      <c r="F622" s="63">
        <f t="shared" si="18"/>
        <v>-8.6848857406710553E-4</v>
      </c>
      <c r="G622" s="64">
        <f t="shared" si="19"/>
        <v>106.86000000000058</v>
      </c>
    </row>
    <row r="623" spans="1:7" ht="14.25" customHeight="1" x14ac:dyDescent="0.3">
      <c r="A623" s="60">
        <v>42922</v>
      </c>
      <c r="B623" s="61">
        <v>31298.42</v>
      </c>
      <c r="C623" s="61">
        <v>31460.7</v>
      </c>
      <c r="D623" s="61">
        <v>31264.86</v>
      </c>
      <c r="E623" s="61">
        <v>31369.34</v>
      </c>
      <c r="F623" s="63">
        <f t="shared" si="18"/>
        <v>2.2659290788481301E-3</v>
      </c>
      <c r="G623" s="64">
        <f t="shared" si="19"/>
        <v>195.84000000000015</v>
      </c>
    </row>
    <row r="624" spans="1:7" ht="14.25" customHeight="1" x14ac:dyDescent="0.3">
      <c r="A624" s="60">
        <v>42923</v>
      </c>
      <c r="B624" s="61">
        <v>31373.52</v>
      </c>
      <c r="C624" s="61">
        <v>31426.29</v>
      </c>
      <c r="D624" s="61">
        <v>31286.62</v>
      </c>
      <c r="E624" s="61">
        <v>31360.63</v>
      </c>
      <c r="F624" s="63">
        <f t="shared" si="18"/>
        <v>-4.1085603400572898E-4</v>
      </c>
      <c r="G624" s="64">
        <f t="shared" si="19"/>
        <v>139.67000000000189</v>
      </c>
    </row>
    <row r="625" spans="1:7" ht="14.25" customHeight="1" x14ac:dyDescent="0.3">
      <c r="A625" s="60">
        <v>42926</v>
      </c>
      <c r="B625" s="61">
        <v>31510.62</v>
      </c>
      <c r="C625" s="61">
        <v>31768.39</v>
      </c>
      <c r="D625" s="61">
        <v>31471.41</v>
      </c>
      <c r="E625" s="61">
        <v>31715.64</v>
      </c>
      <c r="F625" s="63">
        <f t="shared" si="18"/>
        <v>6.506377849753526E-3</v>
      </c>
      <c r="G625" s="64">
        <f t="shared" si="19"/>
        <v>296.97999999999956</v>
      </c>
    </row>
    <row r="626" spans="1:7" ht="14.25" customHeight="1" x14ac:dyDescent="0.3">
      <c r="A626" s="60">
        <v>42927</v>
      </c>
      <c r="B626" s="61">
        <v>31789.5</v>
      </c>
      <c r="C626" s="61">
        <v>31885.11</v>
      </c>
      <c r="D626" s="61">
        <v>31718.48</v>
      </c>
      <c r="E626" s="61">
        <v>31747.09</v>
      </c>
      <c r="F626" s="63">
        <f t="shared" si="18"/>
        <v>-1.334088299595774E-3</v>
      </c>
      <c r="G626" s="64">
        <f t="shared" si="19"/>
        <v>166.63000000000102</v>
      </c>
    </row>
    <row r="627" spans="1:7" ht="14.25" customHeight="1" x14ac:dyDescent="0.3">
      <c r="A627" s="60">
        <v>42928</v>
      </c>
      <c r="B627" s="61">
        <v>31813.24</v>
      </c>
      <c r="C627" s="61">
        <v>31865.69</v>
      </c>
      <c r="D627" s="61">
        <v>31731.43</v>
      </c>
      <c r="E627" s="61">
        <v>31804.82</v>
      </c>
      <c r="F627" s="63">
        <f t="shared" si="18"/>
        <v>-2.6466967841068346E-4</v>
      </c>
      <c r="G627" s="64">
        <f t="shared" si="19"/>
        <v>134.2599999999984</v>
      </c>
    </row>
    <row r="628" spans="1:7" ht="14.25" customHeight="1" x14ac:dyDescent="0.3">
      <c r="A628" s="60">
        <v>42929</v>
      </c>
      <c r="B628" s="61">
        <v>31896.23</v>
      </c>
      <c r="C628" s="61">
        <v>32091.52</v>
      </c>
      <c r="D628" s="61">
        <v>31892.63</v>
      </c>
      <c r="E628" s="61">
        <v>32037.38</v>
      </c>
      <c r="F628" s="63">
        <f t="shared" si="18"/>
        <v>4.4252878788496779E-3</v>
      </c>
      <c r="G628" s="64">
        <f t="shared" si="19"/>
        <v>198.88999999999942</v>
      </c>
    </row>
    <row r="629" spans="1:7" ht="14.25" customHeight="1" x14ac:dyDescent="0.3">
      <c r="A629" s="60">
        <v>42930</v>
      </c>
      <c r="B629" s="61">
        <v>32099.93</v>
      </c>
      <c r="C629" s="61">
        <v>32109.75</v>
      </c>
      <c r="D629" s="61">
        <v>31897.87</v>
      </c>
      <c r="E629" s="61">
        <v>32020.75</v>
      </c>
      <c r="F629" s="63">
        <f t="shared" si="18"/>
        <v>-2.4666720457022892E-3</v>
      </c>
      <c r="G629" s="64">
        <f t="shared" si="19"/>
        <v>211.88000000000102</v>
      </c>
    </row>
    <row r="630" spans="1:7" ht="14.25" customHeight="1" x14ac:dyDescent="0.3">
      <c r="A630" s="60">
        <v>42933</v>
      </c>
      <c r="B630" s="61">
        <v>32053.98</v>
      </c>
      <c r="C630" s="61">
        <v>32131.919999999998</v>
      </c>
      <c r="D630" s="61">
        <v>32037.21</v>
      </c>
      <c r="E630" s="61">
        <v>32074.78</v>
      </c>
      <c r="F630" s="63">
        <f t="shared" si="18"/>
        <v>6.4890537774090059E-4</v>
      </c>
      <c r="G630" s="64">
        <f t="shared" si="19"/>
        <v>94.709999999999127</v>
      </c>
    </row>
    <row r="631" spans="1:7" ht="14.25" customHeight="1" x14ac:dyDescent="0.3">
      <c r="A631" s="60">
        <v>42934</v>
      </c>
      <c r="B631" s="61">
        <v>31775.54</v>
      </c>
      <c r="C631" s="61">
        <v>31911.61</v>
      </c>
      <c r="D631" s="61">
        <v>31626.44</v>
      </c>
      <c r="E631" s="61">
        <v>31710.99</v>
      </c>
      <c r="F631" s="63">
        <f t="shared" si="18"/>
        <v>-2.0314367592179166E-3</v>
      </c>
      <c r="G631" s="64">
        <f t="shared" si="19"/>
        <v>285.17000000000189</v>
      </c>
    </row>
    <row r="632" spans="1:7" ht="14.25" customHeight="1" x14ac:dyDescent="0.3">
      <c r="A632" s="60">
        <v>42935</v>
      </c>
      <c r="B632" s="61">
        <v>31882.799999999999</v>
      </c>
      <c r="C632" s="61">
        <v>31978.89</v>
      </c>
      <c r="D632" s="61">
        <v>31793.72</v>
      </c>
      <c r="E632" s="61">
        <v>31955.35</v>
      </c>
      <c r="F632" s="63">
        <f t="shared" si="18"/>
        <v>2.2755215978521107E-3</v>
      </c>
      <c r="G632" s="64">
        <f t="shared" si="19"/>
        <v>185.16999999999825</v>
      </c>
    </row>
    <row r="633" spans="1:7" ht="14.25" customHeight="1" x14ac:dyDescent="0.3">
      <c r="A633" s="60">
        <v>42936</v>
      </c>
      <c r="B633" s="61">
        <v>32033.82</v>
      </c>
      <c r="C633" s="61">
        <v>32057.119999999999</v>
      </c>
      <c r="D633" s="61">
        <v>31859.5</v>
      </c>
      <c r="E633" s="61">
        <v>31904.400000000001</v>
      </c>
      <c r="F633" s="63">
        <f t="shared" si="18"/>
        <v>-4.0401051139076841E-3</v>
      </c>
      <c r="G633" s="64">
        <f t="shared" si="19"/>
        <v>197.61999999999898</v>
      </c>
    </row>
    <row r="634" spans="1:7" ht="14.25" customHeight="1" x14ac:dyDescent="0.3">
      <c r="A634" s="60">
        <v>42937</v>
      </c>
      <c r="B634" s="61">
        <v>32035.88</v>
      </c>
      <c r="C634" s="61">
        <v>32062.23</v>
      </c>
      <c r="D634" s="61">
        <v>31808.93</v>
      </c>
      <c r="E634" s="61">
        <v>32028.89</v>
      </c>
      <c r="F634" s="63">
        <f t="shared" si="18"/>
        <v>-2.1819285126556851E-4</v>
      </c>
      <c r="G634" s="64">
        <f t="shared" si="19"/>
        <v>253.29999999999927</v>
      </c>
    </row>
    <row r="635" spans="1:7" ht="14.25" customHeight="1" x14ac:dyDescent="0.3">
      <c r="A635" s="60">
        <v>42940</v>
      </c>
      <c r="B635" s="61">
        <v>32100.22</v>
      </c>
      <c r="C635" s="61">
        <v>32320.86</v>
      </c>
      <c r="D635" s="61">
        <v>32058.33</v>
      </c>
      <c r="E635" s="61">
        <v>32245.87</v>
      </c>
      <c r="F635" s="63">
        <f t="shared" si="18"/>
        <v>4.5373520804529626E-3</v>
      </c>
      <c r="G635" s="64">
        <f t="shared" si="19"/>
        <v>262.52999999999884</v>
      </c>
    </row>
    <row r="636" spans="1:7" ht="14.25" customHeight="1" x14ac:dyDescent="0.3">
      <c r="A636" s="60">
        <v>42941</v>
      </c>
      <c r="B636" s="61">
        <v>32350.71</v>
      </c>
      <c r="C636" s="61">
        <v>32374.3</v>
      </c>
      <c r="D636" s="61">
        <v>32196.86</v>
      </c>
      <c r="E636" s="61">
        <v>32228.27</v>
      </c>
      <c r="F636" s="63">
        <f t="shared" si="18"/>
        <v>-3.7847701024181137E-3</v>
      </c>
      <c r="G636" s="64">
        <f t="shared" si="19"/>
        <v>177.43999999999869</v>
      </c>
    </row>
    <row r="637" spans="1:7" ht="14.25" customHeight="1" x14ac:dyDescent="0.3">
      <c r="A637" s="60">
        <v>42942</v>
      </c>
      <c r="B637" s="61">
        <v>32255.99</v>
      </c>
      <c r="C637" s="61">
        <v>32413.63</v>
      </c>
      <c r="D637" s="61">
        <v>32226.080000000002</v>
      </c>
      <c r="E637" s="61">
        <v>32382.46</v>
      </c>
      <c r="F637" s="63">
        <f t="shared" si="18"/>
        <v>3.9208221480722654E-3</v>
      </c>
      <c r="G637" s="64">
        <f t="shared" si="19"/>
        <v>187.54999999999927</v>
      </c>
    </row>
    <row r="638" spans="1:7" ht="14.25" customHeight="1" x14ac:dyDescent="0.3">
      <c r="A638" s="60">
        <v>42943</v>
      </c>
      <c r="B638" s="61">
        <v>32519.439999999999</v>
      </c>
      <c r="C638" s="61">
        <v>32672.66</v>
      </c>
      <c r="D638" s="61">
        <v>32325.33</v>
      </c>
      <c r="E638" s="61">
        <v>32383.3</v>
      </c>
      <c r="F638" s="63">
        <f t="shared" si="18"/>
        <v>-4.1864189543239193E-3</v>
      </c>
      <c r="G638" s="64">
        <f t="shared" si="19"/>
        <v>347.32999999999811</v>
      </c>
    </row>
    <row r="639" spans="1:7" ht="14.25" customHeight="1" x14ac:dyDescent="0.3">
      <c r="A639" s="60">
        <v>42944</v>
      </c>
      <c r="B639" s="61">
        <v>32381.360000000001</v>
      </c>
      <c r="C639" s="61">
        <v>32381.360000000001</v>
      </c>
      <c r="D639" s="61">
        <v>32104.66</v>
      </c>
      <c r="E639" s="61">
        <v>32309.88</v>
      </c>
      <c r="F639" s="63">
        <f t="shared" si="18"/>
        <v>-2.2074428004259104E-3</v>
      </c>
      <c r="G639" s="64">
        <f t="shared" si="19"/>
        <v>276.70000000000073</v>
      </c>
    </row>
    <row r="640" spans="1:7" ht="14.25" customHeight="1" x14ac:dyDescent="0.3">
      <c r="A640" s="60">
        <v>42947</v>
      </c>
      <c r="B640" s="61">
        <v>32412.2</v>
      </c>
      <c r="C640" s="61">
        <v>32546.5</v>
      </c>
      <c r="D640" s="61">
        <v>32324.45</v>
      </c>
      <c r="E640" s="61">
        <v>32514.94</v>
      </c>
      <c r="F640" s="63">
        <f t="shared" si="18"/>
        <v>3.1697940898796737E-3</v>
      </c>
      <c r="G640" s="64">
        <f t="shared" si="19"/>
        <v>222.04999999999927</v>
      </c>
    </row>
    <row r="641" spans="1:7" ht="14.25" customHeight="1" x14ac:dyDescent="0.3">
      <c r="A641" s="60">
        <v>42948</v>
      </c>
      <c r="B641" s="61">
        <v>32579.8</v>
      </c>
      <c r="C641" s="61">
        <v>32632.02</v>
      </c>
      <c r="D641" s="61">
        <v>32462.25</v>
      </c>
      <c r="E641" s="61">
        <v>32575.17</v>
      </c>
      <c r="F641" s="63">
        <f t="shared" si="18"/>
        <v>-1.4211259737631965E-4</v>
      </c>
      <c r="G641" s="64">
        <f t="shared" si="19"/>
        <v>169.77000000000044</v>
      </c>
    </row>
    <row r="642" spans="1:7" ht="14.25" customHeight="1" x14ac:dyDescent="0.3">
      <c r="A642" s="60">
        <v>42949</v>
      </c>
      <c r="B642" s="61">
        <v>32641.58</v>
      </c>
      <c r="C642" s="61">
        <v>32686.48</v>
      </c>
      <c r="D642" s="61">
        <v>32394.89</v>
      </c>
      <c r="E642" s="61">
        <v>32476.74</v>
      </c>
      <c r="F642" s="63">
        <f t="shared" si="18"/>
        <v>-5.0500006433512141E-3</v>
      </c>
      <c r="G642" s="64">
        <f t="shared" si="19"/>
        <v>291.59000000000015</v>
      </c>
    </row>
    <row r="643" spans="1:7" ht="14.25" customHeight="1" x14ac:dyDescent="0.3">
      <c r="A643" s="60">
        <v>42950</v>
      </c>
      <c r="B643" s="61">
        <v>32502.55</v>
      </c>
      <c r="C643" s="61">
        <v>32502.55</v>
      </c>
      <c r="D643" s="61">
        <v>32194.58</v>
      </c>
      <c r="E643" s="61">
        <v>32237.88</v>
      </c>
      <c r="F643" s="63">
        <f t="shared" ref="F643:F706" si="20">(E643-B643)/B643</f>
        <v>-8.1430533911954067E-3</v>
      </c>
      <c r="G643" s="64">
        <f t="shared" ref="G643:G706" si="21">C643-D643</f>
        <v>307.96999999999753</v>
      </c>
    </row>
    <row r="644" spans="1:7" ht="14.25" customHeight="1" x14ac:dyDescent="0.3">
      <c r="A644" s="60">
        <v>42951</v>
      </c>
      <c r="B644" s="61">
        <v>32191.119999999999</v>
      </c>
      <c r="C644" s="61">
        <v>32352.19</v>
      </c>
      <c r="D644" s="61">
        <v>32107.99</v>
      </c>
      <c r="E644" s="61">
        <v>32325.41</v>
      </c>
      <c r="F644" s="63">
        <f t="shared" si="20"/>
        <v>4.1716473362840706E-3</v>
      </c>
      <c r="G644" s="64">
        <f t="shared" si="21"/>
        <v>244.19999999999709</v>
      </c>
    </row>
    <row r="645" spans="1:7" ht="14.25" customHeight="1" x14ac:dyDescent="0.3">
      <c r="A645" s="60">
        <v>42954</v>
      </c>
      <c r="B645" s="61">
        <v>32377.8</v>
      </c>
      <c r="C645" s="61">
        <v>32396.14</v>
      </c>
      <c r="D645" s="61">
        <v>32235.82</v>
      </c>
      <c r="E645" s="61">
        <v>32273.67</v>
      </c>
      <c r="F645" s="63">
        <f t="shared" si="20"/>
        <v>-3.2160925078294701E-3</v>
      </c>
      <c r="G645" s="64">
        <f t="shared" si="21"/>
        <v>160.31999999999971</v>
      </c>
    </row>
    <row r="646" spans="1:7" ht="14.25" customHeight="1" x14ac:dyDescent="0.3">
      <c r="A646" s="60">
        <v>42955</v>
      </c>
      <c r="B646" s="61">
        <v>32341.05</v>
      </c>
      <c r="C646" s="61">
        <v>32354.77</v>
      </c>
      <c r="D646" s="61">
        <v>31915.200000000001</v>
      </c>
      <c r="E646" s="61">
        <v>32014.19</v>
      </c>
      <c r="F646" s="63">
        <f t="shared" si="20"/>
        <v>-1.0106660111530101E-2</v>
      </c>
      <c r="G646" s="64">
        <f t="shared" si="21"/>
        <v>439.56999999999971</v>
      </c>
    </row>
    <row r="647" spans="1:7" ht="14.25" customHeight="1" x14ac:dyDescent="0.3">
      <c r="A647" s="60">
        <v>42956</v>
      </c>
      <c r="B647" s="61">
        <v>31926.14</v>
      </c>
      <c r="C647" s="61">
        <v>31967.279999999999</v>
      </c>
      <c r="D647" s="61">
        <v>31731.91</v>
      </c>
      <c r="E647" s="61">
        <v>31797.84</v>
      </c>
      <c r="F647" s="63">
        <f t="shared" si="20"/>
        <v>-4.0186505477956078E-3</v>
      </c>
      <c r="G647" s="64">
        <f t="shared" si="21"/>
        <v>235.36999999999898</v>
      </c>
    </row>
    <row r="648" spans="1:7" ht="14.25" customHeight="1" x14ac:dyDescent="0.3">
      <c r="A648" s="60">
        <v>42957</v>
      </c>
      <c r="B648" s="61">
        <v>31750.73</v>
      </c>
      <c r="C648" s="61">
        <v>31756.27</v>
      </c>
      <c r="D648" s="61">
        <v>31422.799999999999</v>
      </c>
      <c r="E648" s="61">
        <v>31531.33</v>
      </c>
      <c r="F648" s="63">
        <f t="shared" si="20"/>
        <v>-6.9100773431035383E-3</v>
      </c>
      <c r="G648" s="64">
        <f t="shared" si="21"/>
        <v>333.47000000000116</v>
      </c>
    </row>
    <row r="649" spans="1:7" ht="14.25" customHeight="1" x14ac:dyDescent="0.3">
      <c r="A649" s="60">
        <v>42958</v>
      </c>
      <c r="B649" s="61">
        <v>31355.919999999998</v>
      </c>
      <c r="C649" s="61">
        <v>31379.200000000001</v>
      </c>
      <c r="D649" s="61">
        <v>31128.02</v>
      </c>
      <c r="E649" s="61">
        <v>31213.59</v>
      </c>
      <c r="F649" s="63">
        <f t="shared" si="20"/>
        <v>-4.5391747395706495E-3</v>
      </c>
      <c r="G649" s="64">
        <f t="shared" si="21"/>
        <v>251.18000000000029</v>
      </c>
    </row>
    <row r="650" spans="1:7" ht="14.25" customHeight="1" x14ac:dyDescent="0.3">
      <c r="A650" s="60">
        <v>42961</v>
      </c>
      <c r="B650" s="61">
        <v>31299.52</v>
      </c>
      <c r="C650" s="61">
        <v>31526.400000000001</v>
      </c>
      <c r="D650" s="61">
        <v>31298.9</v>
      </c>
      <c r="E650" s="61">
        <v>31449.03</v>
      </c>
      <c r="F650" s="63">
        <f t="shared" si="20"/>
        <v>4.7767505699767409E-3</v>
      </c>
      <c r="G650" s="64">
        <f t="shared" si="21"/>
        <v>227.5</v>
      </c>
    </row>
    <row r="651" spans="1:7" ht="14.25" customHeight="1" x14ac:dyDescent="0.3">
      <c r="A651" s="60">
        <v>42963</v>
      </c>
      <c r="B651" s="61">
        <v>31566.240000000002</v>
      </c>
      <c r="C651" s="61">
        <v>31805.99</v>
      </c>
      <c r="D651" s="61">
        <v>31399.35</v>
      </c>
      <c r="E651" s="61">
        <v>31770.89</v>
      </c>
      <c r="F651" s="63">
        <f t="shared" si="20"/>
        <v>6.4831921698624163E-3</v>
      </c>
      <c r="G651" s="64">
        <f t="shared" si="21"/>
        <v>406.64000000000306</v>
      </c>
    </row>
    <row r="652" spans="1:7" ht="14.25" customHeight="1" x14ac:dyDescent="0.3">
      <c r="A652" s="60">
        <v>42964</v>
      </c>
      <c r="B652" s="61">
        <v>31919.17</v>
      </c>
      <c r="C652" s="61">
        <v>31937.51</v>
      </c>
      <c r="D652" s="61">
        <v>31714.1</v>
      </c>
      <c r="E652" s="61">
        <v>31795.46</v>
      </c>
      <c r="F652" s="63">
        <f t="shared" si="20"/>
        <v>-3.8757273450405862E-3</v>
      </c>
      <c r="G652" s="64">
        <f t="shared" si="21"/>
        <v>223.40999999999985</v>
      </c>
    </row>
    <row r="653" spans="1:7" ht="14.25" customHeight="1" x14ac:dyDescent="0.3">
      <c r="A653" s="60">
        <v>42965</v>
      </c>
      <c r="B653" s="61">
        <v>31729.88</v>
      </c>
      <c r="C653" s="61">
        <v>31729.88</v>
      </c>
      <c r="D653" s="61">
        <v>31349.13</v>
      </c>
      <c r="E653" s="61">
        <v>31524.68</v>
      </c>
      <c r="F653" s="63">
        <f t="shared" si="20"/>
        <v>-6.4670903262161947E-3</v>
      </c>
      <c r="G653" s="64">
        <f t="shared" si="21"/>
        <v>380.75</v>
      </c>
    </row>
    <row r="654" spans="1:7" ht="14.25" customHeight="1" x14ac:dyDescent="0.3">
      <c r="A654" s="60">
        <v>42968</v>
      </c>
      <c r="B654" s="61">
        <v>31609.93</v>
      </c>
      <c r="C654" s="61">
        <v>31641.81</v>
      </c>
      <c r="D654" s="61">
        <v>31220.53</v>
      </c>
      <c r="E654" s="61">
        <v>31258.85</v>
      </c>
      <c r="F654" s="63">
        <f t="shared" si="20"/>
        <v>-1.1106636427224032E-2</v>
      </c>
      <c r="G654" s="64">
        <f t="shared" si="21"/>
        <v>421.28000000000247</v>
      </c>
    </row>
    <row r="655" spans="1:7" ht="14.25" customHeight="1" x14ac:dyDescent="0.3">
      <c r="A655" s="60">
        <v>42969</v>
      </c>
      <c r="B655" s="61">
        <v>31393.93</v>
      </c>
      <c r="C655" s="61">
        <v>31484.28</v>
      </c>
      <c r="D655" s="61">
        <v>31241.5</v>
      </c>
      <c r="E655" s="61">
        <v>31291.85</v>
      </c>
      <c r="F655" s="63">
        <f t="shared" si="20"/>
        <v>-3.2515839845473869E-3</v>
      </c>
      <c r="G655" s="64">
        <f t="shared" si="21"/>
        <v>242.77999999999884</v>
      </c>
    </row>
    <row r="656" spans="1:7" ht="14.25" customHeight="1" x14ac:dyDescent="0.3">
      <c r="A656" s="60">
        <v>42970</v>
      </c>
      <c r="B656" s="61">
        <v>31407.47</v>
      </c>
      <c r="C656" s="61">
        <v>31593.39</v>
      </c>
      <c r="D656" s="61">
        <v>31379.25</v>
      </c>
      <c r="E656" s="61">
        <v>31568.01</v>
      </c>
      <c r="F656" s="63">
        <f t="shared" si="20"/>
        <v>5.1115228319886076E-3</v>
      </c>
      <c r="G656" s="64">
        <f t="shared" si="21"/>
        <v>214.13999999999942</v>
      </c>
    </row>
    <row r="657" spans="1:7" ht="14.25" customHeight="1" x14ac:dyDescent="0.3">
      <c r="A657" s="60">
        <v>42971</v>
      </c>
      <c r="B657" s="61">
        <v>31673.439999999999</v>
      </c>
      <c r="C657" s="61">
        <v>31678.19</v>
      </c>
      <c r="D657" s="61">
        <v>31546.05</v>
      </c>
      <c r="E657" s="61">
        <v>31596.06</v>
      </c>
      <c r="F657" s="63">
        <f t="shared" si="20"/>
        <v>-2.4430563904646097E-3</v>
      </c>
      <c r="G657" s="64">
        <f t="shared" si="21"/>
        <v>132.13999999999942</v>
      </c>
    </row>
    <row r="658" spans="1:7" ht="14.25" customHeight="1" x14ac:dyDescent="0.3">
      <c r="A658" s="60">
        <v>42975</v>
      </c>
      <c r="B658" s="61">
        <v>31756.87</v>
      </c>
      <c r="C658" s="61">
        <v>31809.7</v>
      </c>
      <c r="D658" s="61">
        <v>31701.67</v>
      </c>
      <c r="E658" s="61">
        <v>31750.82</v>
      </c>
      <c r="F658" s="63">
        <f t="shared" si="20"/>
        <v>-1.9050995894744264E-4</v>
      </c>
      <c r="G658" s="64">
        <f t="shared" si="21"/>
        <v>108.03000000000247</v>
      </c>
    </row>
    <row r="659" spans="1:7" ht="14.25" customHeight="1" x14ac:dyDescent="0.3">
      <c r="A659" s="60">
        <v>42976</v>
      </c>
      <c r="B659" s="61">
        <v>31724.84</v>
      </c>
      <c r="C659" s="61">
        <v>31739.8</v>
      </c>
      <c r="D659" s="61">
        <v>31360.81</v>
      </c>
      <c r="E659" s="61">
        <v>31388.39</v>
      </c>
      <c r="F659" s="63">
        <f t="shared" si="20"/>
        <v>-1.0605254431543256E-2</v>
      </c>
      <c r="G659" s="64">
        <f t="shared" si="21"/>
        <v>378.98999999999796</v>
      </c>
    </row>
    <row r="660" spans="1:7" ht="14.25" customHeight="1" x14ac:dyDescent="0.3">
      <c r="A660" s="60">
        <v>42977</v>
      </c>
      <c r="B660" s="61">
        <v>31534.57</v>
      </c>
      <c r="C660" s="61">
        <v>31727.98</v>
      </c>
      <c r="D660" s="61">
        <v>31533.02</v>
      </c>
      <c r="E660" s="61">
        <v>31646.46</v>
      </c>
      <c r="F660" s="63">
        <f t="shared" si="20"/>
        <v>3.5481695168191421E-3</v>
      </c>
      <c r="G660" s="64">
        <f t="shared" si="21"/>
        <v>194.95999999999913</v>
      </c>
    </row>
    <row r="661" spans="1:7" ht="14.25" customHeight="1" x14ac:dyDescent="0.3">
      <c r="A661" s="60">
        <v>42978</v>
      </c>
      <c r="B661" s="61">
        <v>31685.439999999999</v>
      </c>
      <c r="C661" s="61">
        <v>31757.18</v>
      </c>
      <c r="D661" s="61">
        <v>31551.85</v>
      </c>
      <c r="E661" s="61">
        <v>31730.49</v>
      </c>
      <c r="F661" s="63">
        <f t="shared" si="20"/>
        <v>1.4217886827515387E-3</v>
      </c>
      <c r="G661" s="64">
        <f t="shared" si="21"/>
        <v>205.33000000000175</v>
      </c>
    </row>
    <row r="662" spans="1:7" ht="14.25" customHeight="1" x14ac:dyDescent="0.3">
      <c r="A662" s="60">
        <v>42979</v>
      </c>
      <c r="B662" s="61">
        <v>31769.34</v>
      </c>
      <c r="C662" s="61">
        <v>31944.1</v>
      </c>
      <c r="D662" s="61">
        <v>31707.27</v>
      </c>
      <c r="E662" s="61">
        <v>31892.23</v>
      </c>
      <c r="F662" s="63">
        <f t="shared" si="20"/>
        <v>3.8681949325985185E-3</v>
      </c>
      <c r="G662" s="64">
        <f t="shared" si="21"/>
        <v>236.82999999999811</v>
      </c>
    </row>
    <row r="663" spans="1:7" ht="14.25" customHeight="1" x14ac:dyDescent="0.3">
      <c r="A663" s="60">
        <v>42982</v>
      </c>
      <c r="B663" s="61">
        <v>31932.2</v>
      </c>
      <c r="C663" s="61">
        <v>31932.2</v>
      </c>
      <c r="D663" s="61">
        <v>31560.32</v>
      </c>
      <c r="E663" s="61">
        <v>31702.25</v>
      </c>
      <c r="F663" s="63">
        <f t="shared" si="20"/>
        <v>-7.2011950319740177E-3</v>
      </c>
      <c r="G663" s="64">
        <f t="shared" si="21"/>
        <v>371.88000000000102</v>
      </c>
    </row>
    <row r="664" spans="1:7" ht="14.25" customHeight="1" x14ac:dyDescent="0.3">
      <c r="A664" s="60">
        <v>42983</v>
      </c>
      <c r="B664" s="61">
        <v>31755.16</v>
      </c>
      <c r="C664" s="61">
        <v>31863.47</v>
      </c>
      <c r="D664" s="61">
        <v>31674.23</v>
      </c>
      <c r="E664" s="61">
        <v>31809.55</v>
      </c>
      <c r="F664" s="63">
        <f t="shared" si="20"/>
        <v>1.712792503643484E-3</v>
      </c>
      <c r="G664" s="64">
        <f t="shared" si="21"/>
        <v>189.2400000000016</v>
      </c>
    </row>
    <row r="665" spans="1:7" ht="14.25" customHeight="1" x14ac:dyDescent="0.3">
      <c r="A665" s="60">
        <v>42984</v>
      </c>
      <c r="B665" s="61">
        <v>31713.5</v>
      </c>
      <c r="C665" s="61">
        <v>31727.85</v>
      </c>
      <c r="D665" s="61">
        <v>31586.53</v>
      </c>
      <c r="E665" s="61">
        <v>31661.97</v>
      </c>
      <c r="F665" s="63">
        <f t="shared" si="20"/>
        <v>-1.6248600753621908E-3</v>
      </c>
      <c r="G665" s="64">
        <f t="shared" si="21"/>
        <v>141.31999999999971</v>
      </c>
    </row>
    <row r="666" spans="1:7" ht="14.25" customHeight="1" x14ac:dyDescent="0.3">
      <c r="A666" s="60">
        <v>42985</v>
      </c>
      <c r="B666" s="61">
        <v>31738.74</v>
      </c>
      <c r="C666" s="61">
        <v>31814.959999999999</v>
      </c>
      <c r="D666" s="61">
        <v>31620.44</v>
      </c>
      <c r="E666" s="61">
        <v>31662.74</v>
      </c>
      <c r="F666" s="63">
        <f t="shared" si="20"/>
        <v>-2.3945500041904623E-3</v>
      </c>
      <c r="G666" s="64">
        <f t="shared" si="21"/>
        <v>194.52000000000044</v>
      </c>
    </row>
    <row r="667" spans="1:7" ht="14.25" customHeight="1" x14ac:dyDescent="0.3">
      <c r="A667" s="60">
        <v>42986</v>
      </c>
      <c r="B667" s="61">
        <v>31694.15</v>
      </c>
      <c r="C667" s="61">
        <v>31763.7</v>
      </c>
      <c r="D667" s="61">
        <v>31619</v>
      </c>
      <c r="E667" s="61">
        <v>31687.52</v>
      </c>
      <c r="F667" s="63">
        <f t="shared" si="20"/>
        <v>-2.0918686887015485E-4</v>
      </c>
      <c r="G667" s="64">
        <f t="shared" si="21"/>
        <v>144.70000000000073</v>
      </c>
    </row>
    <row r="668" spans="1:7" ht="14.25" customHeight="1" x14ac:dyDescent="0.3">
      <c r="A668" s="60">
        <v>42989</v>
      </c>
      <c r="B668" s="61">
        <v>31798.31</v>
      </c>
      <c r="C668" s="61">
        <v>31952.87</v>
      </c>
      <c r="D668" s="61">
        <v>31797.89</v>
      </c>
      <c r="E668" s="61">
        <v>31882.16</v>
      </c>
      <c r="F668" s="63">
        <f t="shared" si="20"/>
        <v>2.6369325917005824E-3</v>
      </c>
      <c r="G668" s="64">
        <f t="shared" si="21"/>
        <v>154.97999999999956</v>
      </c>
    </row>
    <row r="669" spans="1:7" ht="14.25" customHeight="1" x14ac:dyDescent="0.3">
      <c r="A669" s="60">
        <v>42990</v>
      </c>
      <c r="B669" s="61">
        <v>32029.15</v>
      </c>
      <c r="C669" s="61">
        <v>32172.46</v>
      </c>
      <c r="D669" s="61">
        <v>31950.240000000002</v>
      </c>
      <c r="E669" s="61">
        <v>32158.66</v>
      </c>
      <c r="F669" s="63">
        <f t="shared" si="20"/>
        <v>4.0435041204652132E-3</v>
      </c>
      <c r="G669" s="64">
        <f t="shared" si="21"/>
        <v>222.21999999999753</v>
      </c>
    </row>
    <row r="670" spans="1:7" ht="14.25" customHeight="1" x14ac:dyDescent="0.3">
      <c r="A670" s="60">
        <v>42991</v>
      </c>
      <c r="B670" s="61">
        <v>32188.95</v>
      </c>
      <c r="C670" s="61">
        <v>32348.3</v>
      </c>
      <c r="D670" s="61">
        <v>32126.77</v>
      </c>
      <c r="E670" s="61">
        <v>32186.41</v>
      </c>
      <c r="F670" s="63">
        <f t="shared" si="20"/>
        <v>-7.8909066620715278E-5</v>
      </c>
      <c r="G670" s="64">
        <f t="shared" si="21"/>
        <v>221.52999999999884</v>
      </c>
    </row>
    <row r="671" spans="1:7" ht="14.25" customHeight="1" x14ac:dyDescent="0.3">
      <c r="A671" s="60">
        <v>42992</v>
      </c>
      <c r="B671" s="61">
        <v>32289.26</v>
      </c>
      <c r="C671" s="61">
        <v>32328.61</v>
      </c>
      <c r="D671" s="61">
        <v>32186.84</v>
      </c>
      <c r="E671" s="61">
        <v>32241.93</v>
      </c>
      <c r="F671" s="63">
        <f t="shared" si="20"/>
        <v>-1.4658124713913577E-3</v>
      </c>
      <c r="G671" s="64">
        <f t="shared" si="21"/>
        <v>141.77000000000044</v>
      </c>
    </row>
    <row r="672" spans="1:7" ht="14.25" customHeight="1" x14ac:dyDescent="0.3">
      <c r="A672" s="60">
        <v>42993</v>
      </c>
      <c r="B672" s="61">
        <v>32207.63</v>
      </c>
      <c r="C672" s="61">
        <v>32356.11</v>
      </c>
      <c r="D672" s="61">
        <v>32138.38</v>
      </c>
      <c r="E672" s="61">
        <v>32272.61</v>
      </c>
      <c r="F672" s="63">
        <f t="shared" si="20"/>
        <v>2.0175343544371182E-3</v>
      </c>
      <c r="G672" s="64">
        <f t="shared" si="21"/>
        <v>217.72999999999956</v>
      </c>
    </row>
    <row r="673" spans="1:7" ht="14.25" customHeight="1" x14ac:dyDescent="0.3">
      <c r="A673" s="60">
        <v>42996</v>
      </c>
      <c r="B673" s="61">
        <v>32361.37</v>
      </c>
      <c r="C673" s="61">
        <v>32508.06</v>
      </c>
      <c r="D673" s="61">
        <v>32361.25</v>
      </c>
      <c r="E673" s="61">
        <v>32423.759999999998</v>
      </c>
      <c r="F673" s="63">
        <f t="shared" si="20"/>
        <v>1.9279159071448279E-3</v>
      </c>
      <c r="G673" s="64">
        <f t="shared" si="21"/>
        <v>146.81000000000131</v>
      </c>
    </row>
    <row r="674" spans="1:7" ht="14.25" customHeight="1" x14ac:dyDescent="0.3">
      <c r="A674" s="60">
        <v>42997</v>
      </c>
      <c r="B674" s="61">
        <v>32522.44</v>
      </c>
      <c r="C674" s="61">
        <v>32524.11</v>
      </c>
      <c r="D674" s="61">
        <v>32358.63</v>
      </c>
      <c r="E674" s="61">
        <v>32402.37</v>
      </c>
      <c r="F674" s="63">
        <f t="shared" si="20"/>
        <v>-3.6919124149356478E-3</v>
      </c>
      <c r="G674" s="64">
        <f t="shared" si="21"/>
        <v>165.47999999999956</v>
      </c>
    </row>
    <row r="675" spans="1:7" ht="14.25" customHeight="1" x14ac:dyDescent="0.3">
      <c r="A675" s="60">
        <v>42998</v>
      </c>
      <c r="B675" s="61">
        <v>32467.1</v>
      </c>
      <c r="C675" s="61">
        <v>32499.88</v>
      </c>
      <c r="D675" s="61">
        <v>32383.82</v>
      </c>
      <c r="E675" s="61">
        <v>32400.51</v>
      </c>
      <c r="F675" s="63">
        <f t="shared" si="20"/>
        <v>-2.0509993193109379E-3</v>
      </c>
      <c r="G675" s="64">
        <f t="shared" si="21"/>
        <v>116.06000000000131</v>
      </c>
    </row>
    <row r="676" spans="1:7" ht="14.25" customHeight="1" x14ac:dyDescent="0.3">
      <c r="A676" s="60">
        <v>42999</v>
      </c>
      <c r="B676" s="61">
        <v>32406.42</v>
      </c>
      <c r="C676" s="61">
        <v>32462.61</v>
      </c>
      <c r="D676" s="61">
        <v>32164.42</v>
      </c>
      <c r="E676" s="61">
        <v>32370.04</v>
      </c>
      <c r="F676" s="63">
        <f t="shared" si="20"/>
        <v>-1.1226170616809071E-3</v>
      </c>
      <c r="G676" s="64">
        <f t="shared" si="21"/>
        <v>298.19000000000233</v>
      </c>
    </row>
    <row r="677" spans="1:7" ht="14.25" customHeight="1" x14ac:dyDescent="0.3">
      <c r="A677" s="60">
        <v>43000</v>
      </c>
      <c r="B677" s="61">
        <v>32339.5</v>
      </c>
      <c r="C677" s="61">
        <v>32342.81</v>
      </c>
      <c r="D677" s="61">
        <v>31886.09</v>
      </c>
      <c r="E677" s="61">
        <v>31922.44</v>
      </c>
      <c r="F677" s="63">
        <f t="shared" si="20"/>
        <v>-1.2896303282363714E-2</v>
      </c>
      <c r="G677" s="64">
        <f t="shared" si="21"/>
        <v>456.72000000000116</v>
      </c>
    </row>
    <row r="678" spans="1:7" ht="14.25" customHeight="1" x14ac:dyDescent="0.3">
      <c r="A678" s="60">
        <v>43003</v>
      </c>
      <c r="B678" s="61">
        <v>31986.400000000001</v>
      </c>
      <c r="C678" s="61">
        <v>32016.52</v>
      </c>
      <c r="D678" s="61">
        <v>31474.560000000001</v>
      </c>
      <c r="E678" s="61">
        <v>31626.63</v>
      </c>
      <c r="F678" s="63">
        <f t="shared" si="20"/>
        <v>-1.1247592726908949E-2</v>
      </c>
      <c r="G678" s="64">
        <f t="shared" si="21"/>
        <v>541.95999999999913</v>
      </c>
    </row>
    <row r="679" spans="1:7" ht="14.25" customHeight="1" x14ac:dyDescent="0.3">
      <c r="A679" s="60">
        <v>43004</v>
      </c>
      <c r="B679" s="61">
        <v>31685.81</v>
      </c>
      <c r="C679" s="61">
        <v>31693.59</v>
      </c>
      <c r="D679" s="61">
        <v>31455.65</v>
      </c>
      <c r="E679" s="61">
        <v>31599.759999999998</v>
      </c>
      <c r="F679" s="63">
        <f t="shared" si="20"/>
        <v>-2.7157266928004337E-3</v>
      </c>
      <c r="G679" s="64">
        <f t="shared" si="21"/>
        <v>237.93999999999869</v>
      </c>
    </row>
    <row r="680" spans="1:7" ht="14.25" customHeight="1" x14ac:dyDescent="0.3">
      <c r="A680" s="60">
        <v>43005</v>
      </c>
      <c r="B680" s="61">
        <v>31785.24</v>
      </c>
      <c r="C680" s="61">
        <v>31797.46</v>
      </c>
      <c r="D680" s="61">
        <v>31100.799999999999</v>
      </c>
      <c r="E680" s="61">
        <v>31159.81</v>
      </c>
      <c r="F680" s="63">
        <f t="shared" si="20"/>
        <v>-1.967674304173888E-2</v>
      </c>
      <c r="G680" s="64">
        <f t="shared" si="21"/>
        <v>696.65999999999985</v>
      </c>
    </row>
    <row r="681" spans="1:7" ht="14.25" customHeight="1" x14ac:dyDescent="0.3">
      <c r="A681" s="60">
        <v>43006</v>
      </c>
      <c r="B681" s="61">
        <v>31216.36</v>
      </c>
      <c r="C681" s="61">
        <v>31340.91</v>
      </c>
      <c r="D681" s="61">
        <v>31081.83</v>
      </c>
      <c r="E681" s="61">
        <v>31282.48</v>
      </c>
      <c r="F681" s="63">
        <f t="shared" si="20"/>
        <v>2.1181201139402217E-3</v>
      </c>
      <c r="G681" s="64">
        <f t="shared" si="21"/>
        <v>259.07999999999811</v>
      </c>
    </row>
    <row r="682" spans="1:7" ht="14.25" customHeight="1" x14ac:dyDescent="0.3">
      <c r="A682" s="60">
        <v>43007</v>
      </c>
      <c r="B682" s="61">
        <v>31367.25</v>
      </c>
      <c r="C682" s="61">
        <v>31523.87</v>
      </c>
      <c r="D682" s="61">
        <v>31243.71</v>
      </c>
      <c r="E682" s="61">
        <v>31283.72</v>
      </c>
      <c r="F682" s="63">
        <f t="shared" si="20"/>
        <v>-2.6629685420302652E-3</v>
      </c>
      <c r="G682" s="64">
        <f t="shared" si="21"/>
        <v>280.15999999999985</v>
      </c>
    </row>
    <row r="683" spans="1:7" ht="14.25" customHeight="1" x14ac:dyDescent="0.3">
      <c r="A683" s="60">
        <v>43011</v>
      </c>
      <c r="B683" s="61">
        <v>31537.81</v>
      </c>
      <c r="C683" s="61">
        <v>31615.279999999999</v>
      </c>
      <c r="D683" s="61">
        <v>31440.48</v>
      </c>
      <c r="E683" s="61">
        <v>31497.38</v>
      </c>
      <c r="F683" s="63">
        <f t="shared" si="20"/>
        <v>-1.2819533125477099E-3</v>
      </c>
      <c r="G683" s="64">
        <f t="shared" si="21"/>
        <v>174.79999999999927</v>
      </c>
    </row>
    <row r="684" spans="1:7" ht="14.25" customHeight="1" x14ac:dyDescent="0.3">
      <c r="A684" s="60">
        <v>43012</v>
      </c>
      <c r="B684" s="61">
        <v>31522.17</v>
      </c>
      <c r="C684" s="61">
        <v>31752.16</v>
      </c>
      <c r="D684" s="61">
        <v>31457.78</v>
      </c>
      <c r="E684" s="61">
        <v>31671.71</v>
      </c>
      <c r="F684" s="63">
        <f t="shared" si="20"/>
        <v>4.7439627411438009E-3</v>
      </c>
      <c r="G684" s="64">
        <f t="shared" si="21"/>
        <v>294.38000000000102</v>
      </c>
    </row>
    <row r="685" spans="1:7" ht="14.25" customHeight="1" x14ac:dyDescent="0.3">
      <c r="A685" s="60">
        <v>43013</v>
      </c>
      <c r="B685" s="61">
        <v>31725.85</v>
      </c>
      <c r="C685" s="61">
        <v>31772.41</v>
      </c>
      <c r="D685" s="61">
        <v>31562.25</v>
      </c>
      <c r="E685" s="61">
        <v>31592.03</v>
      </c>
      <c r="F685" s="63">
        <f t="shared" si="20"/>
        <v>-4.2180114953578778E-3</v>
      </c>
      <c r="G685" s="64">
        <f t="shared" si="21"/>
        <v>210.15999999999985</v>
      </c>
    </row>
    <row r="686" spans="1:7" ht="14.25" customHeight="1" x14ac:dyDescent="0.3">
      <c r="A686" s="60">
        <v>43014</v>
      </c>
      <c r="B686" s="61">
        <v>31633.34</v>
      </c>
      <c r="C686" s="61">
        <v>31844.28</v>
      </c>
      <c r="D686" s="61">
        <v>31632.81</v>
      </c>
      <c r="E686" s="61">
        <v>31814.22</v>
      </c>
      <c r="F686" s="63">
        <f t="shared" si="20"/>
        <v>5.7180177622723691E-3</v>
      </c>
      <c r="G686" s="64">
        <f t="shared" si="21"/>
        <v>211.46999999999753</v>
      </c>
    </row>
    <row r="687" spans="1:7" ht="14.25" customHeight="1" x14ac:dyDescent="0.3">
      <c r="A687" s="60">
        <v>43017</v>
      </c>
      <c r="B687" s="61">
        <v>31862.2</v>
      </c>
      <c r="C687" s="61">
        <v>31935.63</v>
      </c>
      <c r="D687" s="61">
        <v>31781.75</v>
      </c>
      <c r="E687" s="61">
        <v>31846.89</v>
      </c>
      <c r="F687" s="63">
        <f t="shared" si="20"/>
        <v>-4.8050668189896835E-4</v>
      </c>
      <c r="G687" s="64">
        <f t="shared" si="21"/>
        <v>153.88000000000102</v>
      </c>
    </row>
    <row r="688" spans="1:7" ht="14.25" customHeight="1" x14ac:dyDescent="0.3">
      <c r="A688" s="60">
        <v>43018</v>
      </c>
      <c r="B688" s="61">
        <v>31910.82</v>
      </c>
      <c r="C688" s="61">
        <v>31994.77</v>
      </c>
      <c r="D688" s="61">
        <v>31896.9</v>
      </c>
      <c r="E688" s="61">
        <v>31924.41</v>
      </c>
      <c r="F688" s="63">
        <f t="shared" si="20"/>
        <v>4.2587435860313668E-4</v>
      </c>
      <c r="G688" s="64">
        <f t="shared" si="21"/>
        <v>97.869999999998981</v>
      </c>
    </row>
    <row r="689" spans="1:7" ht="14.25" customHeight="1" x14ac:dyDescent="0.3">
      <c r="A689" s="60">
        <v>43019</v>
      </c>
      <c r="B689" s="61">
        <v>31975.59</v>
      </c>
      <c r="C689" s="61">
        <v>32098.46</v>
      </c>
      <c r="D689" s="61">
        <v>31769.4</v>
      </c>
      <c r="E689" s="61">
        <v>31833.99</v>
      </c>
      <c r="F689" s="63">
        <f t="shared" si="20"/>
        <v>-4.4283780221099451E-3</v>
      </c>
      <c r="G689" s="64">
        <f t="shared" si="21"/>
        <v>329.05999999999767</v>
      </c>
    </row>
    <row r="690" spans="1:7" ht="14.25" customHeight="1" x14ac:dyDescent="0.3">
      <c r="A690" s="60">
        <v>43020</v>
      </c>
      <c r="B690" s="61">
        <v>31887.47</v>
      </c>
      <c r="C690" s="61">
        <v>32209.03</v>
      </c>
      <c r="D690" s="61">
        <v>31813.67</v>
      </c>
      <c r="E690" s="61">
        <v>32182.22</v>
      </c>
      <c r="F690" s="63">
        <f t="shared" si="20"/>
        <v>9.2434426437719899E-3</v>
      </c>
      <c r="G690" s="64">
        <f t="shared" si="21"/>
        <v>395.36000000000058</v>
      </c>
    </row>
    <row r="691" spans="1:7" ht="14.25" customHeight="1" x14ac:dyDescent="0.3">
      <c r="A691" s="60">
        <v>43021</v>
      </c>
      <c r="B691" s="61">
        <v>32247.74</v>
      </c>
      <c r="C691" s="61">
        <v>32508.59</v>
      </c>
      <c r="D691" s="61">
        <v>32247.74</v>
      </c>
      <c r="E691" s="61">
        <v>32432.69</v>
      </c>
      <c r="F691" s="63">
        <f t="shared" si="20"/>
        <v>5.7352856355204138E-3</v>
      </c>
      <c r="G691" s="64">
        <f t="shared" si="21"/>
        <v>260.84999999999854</v>
      </c>
    </row>
    <row r="692" spans="1:7" ht="14.25" customHeight="1" x14ac:dyDescent="0.3">
      <c r="A692" s="60">
        <v>43024</v>
      </c>
      <c r="B692" s="61">
        <v>32488.23</v>
      </c>
      <c r="C692" s="61">
        <v>32687.32</v>
      </c>
      <c r="D692" s="61">
        <v>32445.43</v>
      </c>
      <c r="E692" s="61">
        <v>32633.64</v>
      </c>
      <c r="F692" s="63">
        <f t="shared" si="20"/>
        <v>4.4757747651995774E-3</v>
      </c>
      <c r="G692" s="64">
        <f t="shared" si="21"/>
        <v>241.88999999999942</v>
      </c>
    </row>
    <row r="693" spans="1:7" ht="14.25" customHeight="1" x14ac:dyDescent="0.3">
      <c r="A693" s="60">
        <v>43025</v>
      </c>
      <c r="B693" s="61">
        <v>32654.41</v>
      </c>
      <c r="C693" s="61">
        <v>32699.86</v>
      </c>
      <c r="D693" s="61">
        <v>32556.74</v>
      </c>
      <c r="E693" s="61">
        <v>32609.16</v>
      </c>
      <c r="F693" s="63">
        <f t="shared" si="20"/>
        <v>-1.3857240109375732E-3</v>
      </c>
      <c r="G693" s="64">
        <f t="shared" si="21"/>
        <v>143.11999999999898</v>
      </c>
    </row>
    <row r="694" spans="1:7" ht="14.25" customHeight="1" x14ac:dyDescent="0.3">
      <c r="A694" s="60">
        <v>43026</v>
      </c>
      <c r="B694" s="61">
        <v>32518.560000000001</v>
      </c>
      <c r="C694" s="61">
        <v>32670.32</v>
      </c>
      <c r="D694" s="61">
        <v>32462.85</v>
      </c>
      <c r="E694" s="61">
        <v>32584.35</v>
      </c>
      <c r="F694" s="63">
        <f t="shared" si="20"/>
        <v>2.0231523167076656E-3</v>
      </c>
      <c r="G694" s="64">
        <f t="shared" si="21"/>
        <v>207.47000000000116</v>
      </c>
    </row>
    <row r="695" spans="1:7" ht="14.25" customHeight="1" x14ac:dyDescent="0.3">
      <c r="A695" s="60">
        <v>43027</v>
      </c>
      <c r="B695" s="61">
        <v>32656.75</v>
      </c>
      <c r="C695" s="61">
        <v>32663.06</v>
      </c>
      <c r="D695" s="61">
        <v>32319.37</v>
      </c>
      <c r="E695" s="61">
        <v>32389.96</v>
      </c>
      <c r="F695" s="63">
        <f t="shared" si="20"/>
        <v>-8.169520849441567E-3</v>
      </c>
      <c r="G695" s="64">
        <f t="shared" si="21"/>
        <v>343.69000000000233</v>
      </c>
    </row>
    <row r="696" spans="1:7" ht="14.25" customHeight="1" x14ac:dyDescent="0.3">
      <c r="A696" s="60">
        <v>43031</v>
      </c>
      <c r="B696" s="61">
        <v>32411.86</v>
      </c>
      <c r="C696" s="61">
        <v>32614.89</v>
      </c>
      <c r="D696" s="61">
        <v>32312.74</v>
      </c>
      <c r="E696" s="61">
        <v>32506.720000000001</v>
      </c>
      <c r="F696" s="63">
        <f t="shared" si="20"/>
        <v>2.9267064586852029E-3</v>
      </c>
      <c r="G696" s="64">
        <f t="shared" si="21"/>
        <v>302.14999999999782</v>
      </c>
    </row>
    <row r="697" spans="1:7" ht="14.25" customHeight="1" x14ac:dyDescent="0.3">
      <c r="A697" s="60">
        <v>43032</v>
      </c>
      <c r="B697" s="61">
        <v>32619.26</v>
      </c>
      <c r="C697" s="61">
        <v>32670.37</v>
      </c>
      <c r="D697" s="61">
        <v>32502.080000000002</v>
      </c>
      <c r="E697" s="61">
        <v>32607.34</v>
      </c>
      <c r="F697" s="63">
        <f t="shared" si="20"/>
        <v>-3.6542827764940878E-4</v>
      </c>
      <c r="G697" s="64">
        <f t="shared" si="21"/>
        <v>168.28999999999724</v>
      </c>
    </row>
    <row r="698" spans="1:7" ht="14.25" customHeight="1" x14ac:dyDescent="0.3">
      <c r="A698" s="60">
        <v>43033</v>
      </c>
      <c r="B698" s="61">
        <v>32995.279999999999</v>
      </c>
      <c r="C698" s="61">
        <v>33117.33</v>
      </c>
      <c r="D698" s="61">
        <v>32804.6</v>
      </c>
      <c r="E698" s="61">
        <v>33042.5</v>
      </c>
      <c r="F698" s="63">
        <f t="shared" si="20"/>
        <v>1.4311137835472578E-3</v>
      </c>
      <c r="G698" s="64">
        <f t="shared" si="21"/>
        <v>312.7300000000032</v>
      </c>
    </row>
    <row r="699" spans="1:7" ht="14.25" customHeight="1" x14ac:dyDescent="0.3">
      <c r="A699" s="60">
        <v>43034</v>
      </c>
      <c r="B699" s="61">
        <v>33025.17</v>
      </c>
      <c r="C699" s="61">
        <v>33196.17</v>
      </c>
      <c r="D699" s="61">
        <v>32835.06</v>
      </c>
      <c r="E699" s="61">
        <v>33147.129999999997</v>
      </c>
      <c r="F699" s="63">
        <f t="shared" si="20"/>
        <v>3.6929408690401632E-3</v>
      </c>
      <c r="G699" s="64">
        <f t="shared" si="21"/>
        <v>361.11000000000058</v>
      </c>
    </row>
    <row r="700" spans="1:7" ht="14.25" customHeight="1" x14ac:dyDescent="0.3">
      <c r="A700" s="60">
        <v>43035</v>
      </c>
      <c r="B700" s="61">
        <v>33228.32</v>
      </c>
      <c r="C700" s="61">
        <v>33286.51</v>
      </c>
      <c r="D700" s="61">
        <v>33109.410000000003</v>
      </c>
      <c r="E700" s="61">
        <v>33157.22</v>
      </c>
      <c r="F700" s="63">
        <f t="shared" si="20"/>
        <v>-2.1397410401729172E-3</v>
      </c>
      <c r="G700" s="64">
        <f t="shared" si="21"/>
        <v>177.09999999999854</v>
      </c>
    </row>
    <row r="701" spans="1:7" ht="14.25" customHeight="1" x14ac:dyDescent="0.3">
      <c r="A701" s="60">
        <v>43038</v>
      </c>
      <c r="B701" s="61">
        <v>33260.1</v>
      </c>
      <c r="C701" s="61">
        <v>33340.17</v>
      </c>
      <c r="D701" s="61">
        <v>33206.93</v>
      </c>
      <c r="E701" s="61">
        <v>33266.160000000003</v>
      </c>
      <c r="F701" s="63">
        <f t="shared" si="20"/>
        <v>1.8220029404616788E-4</v>
      </c>
      <c r="G701" s="64">
        <f t="shared" si="21"/>
        <v>133.23999999999796</v>
      </c>
    </row>
    <row r="702" spans="1:7" ht="14.25" customHeight="1" x14ac:dyDescent="0.3">
      <c r="A702" s="60">
        <v>43039</v>
      </c>
      <c r="B702" s="61">
        <v>33254.93</v>
      </c>
      <c r="C702" s="61">
        <v>33294.300000000003</v>
      </c>
      <c r="D702" s="61">
        <v>33164.28</v>
      </c>
      <c r="E702" s="61">
        <v>33213.129999999997</v>
      </c>
      <c r="F702" s="63">
        <f t="shared" si="20"/>
        <v>-1.2569564873539927E-3</v>
      </c>
      <c r="G702" s="64">
        <f t="shared" si="21"/>
        <v>130.02000000000407</v>
      </c>
    </row>
    <row r="703" spans="1:7" ht="14.25" customHeight="1" x14ac:dyDescent="0.3">
      <c r="A703" s="60">
        <v>43040</v>
      </c>
      <c r="B703" s="61">
        <v>33344.230000000003</v>
      </c>
      <c r="C703" s="61">
        <v>33651.519999999997</v>
      </c>
      <c r="D703" s="61">
        <v>33340.620000000003</v>
      </c>
      <c r="E703" s="61">
        <v>33600.269999999997</v>
      </c>
      <c r="F703" s="63">
        <f t="shared" si="20"/>
        <v>7.6786898362923234E-3</v>
      </c>
      <c r="G703" s="64">
        <f t="shared" si="21"/>
        <v>310.89999999999418</v>
      </c>
    </row>
    <row r="704" spans="1:7" ht="14.25" customHeight="1" x14ac:dyDescent="0.3">
      <c r="A704" s="60">
        <v>43041</v>
      </c>
      <c r="B704" s="61">
        <v>33615.839999999997</v>
      </c>
      <c r="C704" s="61">
        <v>33657.57</v>
      </c>
      <c r="D704" s="61">
        <v>33527</v>
      </c>
      <c r="E704" s="61">
        <v>33573.22</v>
      </c>
      <c r="F704" s="63">
        <f t="shared" si="20"/>
        <v>-1.2678546780325985E-3</v>
      </c>
      <c r="G704" s="64">
        <f t="shared" si="21"/>
        <v>130.56999999999971</v>
      </c>
    </row>
    <row r="705" spans="1:7" ht="14.25" customHeight="1" x14ac:dyDescent="0.3">
      <c r="A705" s="60">
        <v>43042</v>
      </c>
      <c r="B705" s="61">
        <v>33667.339999999997</v>
      </c>
      <c r="C705" s="61">
        <v>33733.71</v>
      </c>
      <c r="D705" s="61">
        <v>33531.94</v>
      </c>
      <c r="E705" s="61">
        <v>33685.56</v>
      </c>
      <c r="F705" s="63">
        <f t="shared" si="20"/>
        <v>5.4117729526601053E-4</v>
      </c>
      <c r="G705" s="64">
        <f t="shared" si="21"/>
        <v>201.7699999999968</v>
      </c>
    </row>
    <row r="706" spans="1:7" ht="14.25" customHeight="1" x14ac:dyDescent="0.3">
      <c r="A706" s="60">
        <v>43045</v>
      </c>
      <c r="B706" s="61">
        <v>33710.15</v>
      </c>
      <c r="C706" s="61">
        <v>33848.42</v>
      </c>
      <c r="D706" s="61">
        <v>33582.379999999997</v>
      </c>
      <c r="E706" s="61">
        <v>33731.19</v>
      </c>
      <c r="F706" s="63">
        <f t="shared" si="20"/>
        <v>6.2414436008148501E-4</v>
      </c>
      <c r="G706" s="64">
        <f t="shared" si="21"/>
        <v>266.04000000000087</v>
      </c>
    </row>
    <row r="707" spans="1:7" ht="14.25" customHeight="1" x14ac:dyDescent="0.3">
      <c r="A707" s="60">
        <v>43046</v>
      </c>
      <c r="B707" s="61">
        <v>33781.01</v>
      </c>
      <c r="C707" s="61">
        <v>33865.949999999997</v>
      </c>
      <c r="D707" s="61">
        <v>33341.82</v>
      </c>
      <c r="E707" s="61">
        <v>33370.76</v>
      </c>
      <c r="F707" s="63">
        <f t="shared" ref="F707:F770" si="22">(E707-B707)/B707</f>
        <v>-1.2144397103579792E-2</v>
      </c>
      <c r="G707" s="64">
        <f t="shared" ref="G707:G770" si="23">C707-D707</f>
        <v>524.12999999999738</v>
      </c>
    </row>
    <row r="708" spans="1:7" ht="14.25" customHeight="1" x14ac:dyDescent="0.3">
      <c r="A708" s="60">
        <v>43047</v>
      </c>
      <c r="B708" s="61">
        <v>33417.35</v>
      </c>
      <c r="C708" s="61">
        <v>33484.699999999997</v>
      </c>
      <c r="D708" s="61">
        <v>33157.68</v>
      </c>
      <c r="E708" s="61">
        <v>33218.81</v>
      </c>
      <c r="F708" s="63">
        <f t="shared" si="22"/>
        <v>-5.9412251420295414E-3</v>
      </c>
      <c r="G708" s="64">
        <f t="shared" si="23"/>
        <v>327.0199999999968</v>
      </c>
    </row>
    <row r="709" spans="1:7" ht="14.25" customHeight="1" x14ac:dyDescent="0.3">
      <c r="A709" s="60">
        <v>43048</v>
      </c>
      <c r="B709" s="61">
        <v>33376.620000000003</v>
      </c>
      <c r="C709" s="61">
        <v>33463.800000000003</v>
      </c>
      <c r="D709" s="61">
        <v>33111.54</v>
      </c>
      <c r="E709" s="61">
        <v>33250.93</v>
      </c>
      <c r="F709" s="63">
        <f t="shared" si="22"/>
        <v>-3.7658097194983291E-3</v>
      </c>
      <c r="G709" s="64">
        <f t="shared" si="23"/>
        <v>352.26000000000204</v>
      </c>
    </row>
    <row r="710" spans="1:7" ht="14.25" customHeight="1" x14ac:dyDescent="0.3">
      <c r="A710" s="60">
        <v>43049</v>
      </c>
      <c r="B710" s="61">
        <v>33235.75</v>
      </c>
      <c r="C710" s="61">
        <v>33380.42</v>
      </c>
      <c r="D710" s="61">
        <v>33108.089999999997</v>
      </c>
      <c r="E710" s="61">
        <v>33314.559999999998</v>
      </c>
      <c r="F710" s="63">
        <f t="shared" si="22"/>
        <v>2.3712418103998757E-3</v>
      </c>
      <c r="G710" s="64">
        <f t="shared" si="23"/>
        <v>272.33000000000175</v>
      </c>
    </row>
    <row r="711" spans="1:7" ht="14.25" customHeight="1" x14ac:dyDescent="0.3">
      <c r="A711" s="60">
        <v>43052</v>
      </c>
      <c r="B711" s="61">
        <v>33397.410000000003</v>
      </c>
      <c r="C711" s="61">
        <v>33417.300000000003</v>
      </c>
      <c r="D711" s="61">
        <v>32999.980000000003</v>
      </c>
      <c r="E711" s="61">
        <v>33033.56</v>
      </c>
      <c r="F711" s="63">
        <f t="shared" si="22"/>
        <v>-1.0894557392324908E-2</v>
      </c>
      <c r="G711" s="64">
        <f t="shared" si="23"/>
        <v>417.31999999999971</v>
      </c>
    </row>
    <row r="712" spans="1:7" ht="14.25" customHeight="1" x14ac:dyDescent="0.3">
      <c r="A712" s="60">
        <v>43053</v>
      </c>
      <c r="B712" s="61">
        <v>32990.03</v>
      </c>
      <c r="C712" s="61">
        <v>33126.550000000003</v>
      </c>
      <c r="D712" s="61">
        <v>32907.11</v>
      </c>
      <c r="E712" s="61">
        <v>32941.870000000003</v>
      </c>
      <c r="F712" s="63">
        <f t="shared" si="22"/>
        <v>-1.4598349865094459E-3</v>
      </c>
      <c r="G712" s="64">
        <f t="shared" si="23"/>
        <v>219.44000000000233</v>
      </c>
    </row>
    <row r="713" spans="1:7" ht="14.25" customHeight="1" x14ac:dyDescent="0.3">
      <c r="A713" s="60">
        <v>43054</v>
      </c>
      <c r="B713" s="61">
        <v>32944.94</v>
      </c>
      <c r="C713" s="61">
        <v>32944.94</v>
      </c>
      <c r="D713" s="61">
        <v>32683.59</v>
      </c>
      <c r="E713" s="61">
        <v>32760.44</v>
      </c>
      <c r="F713" s="63">
        <f t="shared" si="22"/>
        <v>-5.6002530282344915E-3</v>
      </c>
      <c r="G713" s="64">
        <f t="shared" si="23"/>
        <v>261.35000000000218</v>
      </c>
    </row>
    <row r="714" spans="1:7" ht="14.25" customHeight="1" x14ac:dyDescent="0.3">
      <c r="A714" s="60">
        <v>43055</v>
      </c>
      <c r="B714" s="61">
        <v>32829.82</v>
      </c>
      <c r="C714" s="61">
        <v>33165.15</v>
      </c>
      <c r="D714" s="61">
        <v>32829.82</v>
      </c>
      <c r="E714" s="61">
        <v>33106.82</v>
      </c>
      <c r="F714" s="63">
        <f t="shared" si="22"/>
        <v>8.4374510734448131E-3</v>
      </c>
      <c r="G714" s="64">
        <f t="shared" si="23"/>
        <v>335.33000000000175</v>
      </c>
    </row>
    <row r="715" spans="1:7" ht="14.25" customHeight="1" x14ac:dyDescent="0.3">
      <c r="A715" s="60">
        <v>43056</v>
      </c>
      <c r="B715" s="61">
        <v>33388.47</v>
      </c>
      <c r="C715" s="61">
        <v>33520.82</v>
      </c>
      <c r="D715" s="61">
        <v>33278.910000000003</v>
      </c>
      <c r="E715" s="61">
        <v>33342.800000000003</v>
      </c>
      <c r="F715" s="63">
        <f t="shared" si="22"/>
        <v>-1.3678374600572668E-3</v>
      </c>
      <c r="G715" s="64">
        <f t="shared" si="23"/>
        <v>241.90999999999622</v>
      </c>
    </row>
    <row r="716" spans="1:7" ht="14.25" customHeight="1" x14ac:dyDescent="0.3">
      <c r="A716" s="60">
        <v>43059</v>
      </c>
      <c r="B716" s="61">
        <v>33365.839999999997</v>
      </c>
      <c r="C716" s="61">
        <v>33449.53</v>
      </c>
      <c r="D716" s="61">
        <v>33288.21</v>
      </c>
      <c r="E716" s="61">
        <v>33359.9</v>
      </c>
      <c r="F716" s="63">
        <f t="shared" si="22"/>
        <v>-1.7802638866562488E-4</v>
      </c>
      <c r="G716" s="64">
        <f t="shared" si="23"/>
        <v>161.31999999999971</v>
      </c>
    </row>
    <row r="717" spans="1:7" ht="14.25" customHeight="1" x14ac:dyDescent="0.3">
      <c r="A717" s="60">
        <v>43060</v>
      </c>
      <c r="B717" s="61">
        <v>33438.28</v>
      </c>
      <c r="C717" s="61">
        <v>33625.050000000003</v>
      </c>
      <c r="D717" s="61">
        <v>33437.61</v>
      </c>
      <c r="E717" s="61">
        <v>33478.35</v>
      </c>
      <c r="F717" s="63">
        <f t="shared" si="22"/>
        <v>1.1983271866854309E-3</v>
      </c>
      <c r="G717" s="64">
        <f t="shared" si="23"/>
        <v>187.44000000000233</v>
      </c>
    </row>
    <row r="718" spans="1:7" ht="14.25" customHeight="1" x14ac:dyDescent="0.3">
      <c r="A718" s="60">
        <v>43061</v>
      </c>
      <c r="B718" s="61">
        <v>33569.07</v>
      </c>
      <c r="C718" s="61">
        <v>33654.53</v>
      </c>
      <c r="D718" s="61">
        <v>33465.230000000003</v>
      </c>
      <c r="E718" s="61">
        <v>33561.550000000003</v>
      </c>
      <c r="F718" s="63">
        <f t="shared" si="22"/>
        <v>-2.240157382970931E-4</v>
      </c>
      <c r="G718" s="64">
        <f t="shared" si="23"/>
        <v>189.29999999999563</v>
      </c>
    </row>
    <row r="719" spans="1:7" ht="14.25" customHeight="1" x14ac:dyDescent="0.3">
      <c r="A719" s="60">
        <v>43062</v>
      </c>
      <c r="B719" s="61">
        <v>33575.910000000003</v>
      </c>
      <c r="C719" s="61">
        <v>33670.19</v>
      </c>
      <c r="D719" s="61">
        <v>33468.300000000003</v>
      </c>
      <c r="E719" s="61">
        <v>33588.080000000002</v>
      </c>
      <c r="F719" s="63">
        <f t="shared" si="22"/>
        <v>3.6246225344296705E-4</v>
      </c>
      <c r="G719" s="64">
        <f t="shared" si="23"/>
        <v>201.88999999999942</v>
      </c>
    </row>
    <row r="720" spans="1:7" ht="14.25" customHeight="1" x14ac:dyDescent="0.3">
      <c r="A720" s="60">
        <v>43063</v>
      </c>
      <c r="B720" s="61">
        <v>33670</v>
      </c>
      <c r="C720" s="61">
        <v>33738.53</v>
      </c>
      <c r="D720" s="61">
        <v>33639.980000000003</v>
      </c>
      <c r="E720" s="61">
        <v>33679.24</v>
      </c>
      <c r="F720" s="63">
        <f t="shared" si="22"/>
        <v>2.7442827442821394E-4</v>
      </c>
      <c r="G720" s="64">
        <f t="shared" si="23"/>
        <v>98.549999999995634</v>
      </c>
    </row>
    <row r="721" spans="1:7" ht="14.25" customHeight="1" x14ac:dyDescent="0.3">
      <c r="A721" s="60">
        <v>43066</v>
      </c>
      <c r="B721" s="61">
        <v>33640.51</v>
      </c>
      <c r="C721" s="61">
        <v>33745.17</v>
      </c>
      <c r="D721" s="61">
        <v>33540.46</v>
      </c>
      <c r="E721" s="61">
        <v>33724.44</v>
      </c>
      <c r="F721" s="63">
        <f t="shared" si="22"/>
        <v>2.4949086681504023E-3</v>
      </c>
      <c r="G721" s="64">
        <f t="shared" si="23"/>
        <v>204.70999999999913</v>
      </c>
    </row>
    <row r="722" spans="1:7" ht="14.25" customHeight="1" x14ac:dyDescent="0.3">
      <c r="A722" s="60">
        <v>43067</v>
      </c>
      <c r="B722" s="61">
        <v>33726.65</v>
      </c>
      <c r="C722" s="61">
        <v>33770.15</v>
      </c>
      <c r="D722" s="61">
        <v>33576.65</v>
      </c>
      <c r="E722" s="61">
        <v>33618.589999999997</v>
      </c>
      <c r="F722" s="63">
        <f t="shared" si="22"/>
        <v>-3.2039944672834376E-3</v>
      </c>
      <c r="G722" s="64">
        <f t="shared" si="23"/>
        <v>193.5</v>
      </c>
    </row>
    <row r="723" spans="1:7" ht="14.25" customHeight="1" x14ac:dyDescent="0.3">
      <c r="A723" s="60">
        <v>43068</v>
      </c>
      <c r="B723" s="61">
        <v>33664.269999999997</v>
      </c>
      <c r="C723" s="61">
        <v>33728.81</v>
      </c>
      <c r="D723" s="61">
        <v>33553.120000000003</v>
      </c>
      <c r="E723" s="61">
        <v>33602.76</v>
      </c>
      <c r="F723" s="63">
        <f t="shared" si="22"/>
        <v>-1.8271597750372953E-3</v>
      </c>
      <c r="G723" s="64">
        <f t="shared" si="23"/>
        <v>175.68999999999505</v>
      </c>
    </row>
    <row r="724" spans="1:7" ht="14.25" customHeight="1" x14ac:dyDescent="0.3">
      <c r="A724" s="60">
        <v>43069</v>
      </c>
      <c r="B724" s="61">
        <v>33542.5</v>
      </c>
      <c r="C724" s="61">
        <v>33576.199999999997</v>
      </c>
      <c r="D724" s="61">
        <v>33108.720000000001</v>
      </c>
      <c r="E724" s="61">
        <v>33149.35</v>
      </c>
      <c r="F724" s="63">
        <f t="shared" si="22"/>
        <v>-1.1720951032272534E-2</v>
      </c>
      <c r="G724" s="64">
        <f t="shared" si="23"/>
        <v>467.47999999999593</v>
      </c>
    </row>
    <row r="725" spans="1:7" ht="14.25" customHeight="1" x14ac:dyDescent="0.3">
      <c r="A725" s="60">
        <v>43070</v>
      </c>
      <c r="B725" s="61">
        <v>33247.660000000003</v>
      </c>
      <c r="C725" s="61">
        <v>33300.81</v>
      </c>
      <c r="D725" s="61">
        <v>32797.78</v>
      </c>
      <c r="E725" s="61">
        <v>32832.94</v>
      </c>
      <c r="F725" s="63">
        <f t="shared" si="22"/>
        <v>-1.2473659800419071E-2</v>
      </c>
      <c r="G725" s="64">
        <f t="shared" si="23"/>
        <v>503.02999999999884</v>
      </c>
    </row>
    <row r="726" spans="1:7" ht="14.25" customHeight="1" x14ac:dyDescent="0.3">
      <c r="A726" s="60">
        <v>43073</v>
      </c>
      <c r="B726" s="61">
        <v>32968.019999999997</v>
      </c>
      <c r="C726" s="61">
        <v>33008.47</v>
      </c>
      <c r="D726" s="61">
        <v>32785.760000000002</v>
      </c>
      <c r="E726" s="61">
        <v>32869.72</v>
      </c>
      <c r="F726" s="63">
        <f t="shared" si="22"/>
        <v>-2.9816773952453207E-3</v>
      </c>
      <c r="G726" s="64">
        <f t="shared" si="23"/>
        <v>222.70999999999913</v>
      </c>
    </row>
    <row r="727" spans="1:7" ht="14.25" customHeight="1" x14ac:dyDescent="0.3">
      <c r="A727" s="60">
        <v>43074</v>
      </c>
      <c r="B727" s="61">
        <v>32814.03</v>
      </c>
      <c r="C727" s="61">
        <v>32893.050000000003</v>
      </c>
      <c r="D727" s="61">
        <v>32682.52</v>
      </c>
      <c r="E727" s="61">
        <v>32802.44</v>
      </c>
      <c r="F727" s="63">
        <f t="shared" si="22"/>
        <v>-3.5320257828729077E-4</v>
      </c>
      <c r="G727" s="64">
        <f t="shared" si="23"/>
        <v>210.53000000000247</v>
      </c>
    </row>
    <row r="728" spans="1:7" ht="14.25" customHeight="1" x14ac:dyDescent="0.3">
      <c r="A728" s="60">
        <v>43075</v>
      </c>
      <c r="B728" s="61">
        <v>32798.5</v>
      </c>
      <c r="C728" s="61">
        <v>32804.75</v>
      </c>
      <c r="D728" s="61">
        <v>32565.16</v>
      </c>
      <c r="E728" s="61">
        <v>32597.18</v>
      </c>
      <c r="F728" s="63">
        <f t="shared" si="22"/>
        <v>-6.138085583182149E-3</v>
      </c>
      <c r="G728" s="64">
        <f t="shared" si="23"/>
        <v>239.59000000000015</v>
      </c>
    </row>
    <row r="729" spans="1:7" ht="14.25" customHeight="1" x14ac:dyDescent="0.3">
      <c r="A729" s="60">
        <v>43076</v>
      </c>
      <c r="B729" s="61">
        <v>32615.05</v>
      </c>
      <c r="C729" s="61">
        <v>32992.449999999997</v>
      </c>
      <c r="D729" s="61">
        <v>32598.12</v>
      </c>
      <c r="E729" s="61">
        <v>32949.21</v>
      </c>
      <c r="F729" s="63">
        <f t="shared" si="22"/>
        <v>1.024557681193191E-2</v>
      </c>
      <c r="G729" s="64">
        <f t="shared" si="23"/>
        <v>394.32999999999811</v>
      </c>
    </row>
    <row r="730" spans="1:7" ht="14.25" customHeight="1" x14ac:dyDescent="0.3">
      <c r="A730" s="60">
        <v>43077</v>
      </c>
      <c r="B730" s="61">
        <v>33034.199999999997</v>
      </c>
      <c r="C730" s="61">
        <v>33285.68</v>
      </c>
      <c r="D730" s="61">
        <v>33034.199999999997</v>
      </c>
      <c r="E730" s="61">
        <v>33250.300000000003</v>
      </c>
      <c r="F730" s="63">
        <f t="shared" si="22"/>
        <v>6.5417052630306121E-3</v>
      </c>
      <c r="G730" s="64">
        <f t="shared" si="23"/>
        <v>251.4800000000032</v>
      </c>
    </row>
    <row r="731" spans="1:7" ht="14.25" customHeight="1" x14ac:dyDescent="0.3">
      <c r="A731" s="60">
        <v>43080</v>
      </c>
      <c r="B731" s="61">
        <v>33317.72</v>
      </c>
      <c r="C731" s="61">
        <v>33535.97</v>
      </c>
      <c r="D731" s="61">
        <v>33313.17</v>
      </c>
      <c r="E731" s="61">
        <v>33455.79</v>
      </c>
      <c r="F731" s="63">
        <f t="shared" si="22"/>
        <v>4.1440410688366345E-3</v>
      </c>
      <c r="G731" s="64">
        <f t="shared" si="23"/>
        <v>222.80000000000291</v>
      </c>
    </row>
    <row r="732" spans="1:7" ht="14.25" customHeight="1" x14ac:dyDescent="0.3">
      <c r="A732" s="60">
        <v>43081</v>
      </c>
      <c r="B732" s="61">
        <v>33426.589999999997</v>
      </c>
      <c r="C732" s="61">
        <v>33458.410000000003</v>
      </c>
      <c r="D732" s="61">
        <v>33179.75</v>
      </c>
      <c r="E732" s="61">
        <v>33227.99</v>
      </c>
      <c r="F732" s="63">
        <f t="shared" si="22"/>
        <v>-5.9413778073084504E-3</v>
      </c>
      <c r="G732" s="64">
        <f t="shared" si="23"/>
        <v>278.66000000000349</v>
      </c>
    </row>
    <row r="733" spans="1:7" ht="14.25" customHeight="1" x14ac:dyDescent="0.3">
      <c r="A733" s="60">
        <v>43082</v>
      </c>
      <c r="B733" s="61">
        <v>33229.730000000003</v>
      </c>
      <c r="C733" s="61">
        <v>33404.26</v>
      </c>
      <c r="D733" s="61">
        <v>32988.82</v>
      </c>
      <c r="E733" s="61">
        <v>33053.040000000001</v>
      </c>
      <c r="F733" s="63">
        <f t="shared" si="22"/>
        <v>-5.3172264715964385E-3</v>
      </c>
      <c r="G733" s="64">
        <f t="shared" si="23"/>
        <v>415.44000000000233</v>
      </c>
    </row>
    <row r="734" spans="1:7" ht="14.25" customHeight="1" x14ac:dyDescent="0.3">
      <c r="A734" s="60">
        <v>43083</v>
      </c>
      <c r="B734" s="61">
        <v>33114.69</v>
      </c>
      <c r="C734" s="61">
        <v>33321.519999999997</v>
      </c>
      <c r="D734" s="61">
        <v>32886.93</v>
      </c>
      <c r="E734" s="61">
        <v>33246.699999999997</v>
      </c>
      <c r="F734" s="63">
        <f t="shared" si="22"/>
        <v>3.9864483104022639E-3</v>
      </c>
      <c r="G734" s="64">
        <f t="shared" si="23"/>
        <v>434.58999999999651</v>
      </c>
    </row>
    <row r="735" spans="1:7" ht="14.25" customHeight="1" x14ac:dyDescent="0.3">
      <c r="A735" s="60">
        <v>43084</v>
      </c>
      <c r="B735" s="61">
        <v>33456.019999999997</v>
      </c>
      <c r="C735" s="61">
        <v>33621.96</v>
      </c>
      <c r="D735" s="61">
        <v>33405.82</v>
      </c>
      <c r="E735" s="61">
        <v>33462.97</v>
      </c>
      <c r="F735" s="63">
        <f t="shared" si="22"/>
        <v>2.0773540905356843E-4</v>
      </c>
      <c r="G735" s="64">
        <f t="shared" si="23"/>
        <v>216.13999999999942</v>
      </c>
    </row>
    <row r="736" spans="1:7" ht="14.25" customHeight="1" x14ac:dyDescent="0.3">
      <c r="A736" s="60">
        <v>43087</v>
      </c>
      <c r="B736" s="61">
        <v>33364.519999999997</v>
      </c>
      <c r="C736" s="61">
        <v>33801.9</v>
      </c>
      <c r="D736" s="61">
        <v>32595.63</v>
      </c>
      <c r="E736" s="61">
        <v>33601.68</v>
      </c>
      <c r="F736" s="63">
        <f t="shared" si="22"/>
        <v>7.1081496152201051E-3</v>
      </c>
      <c r="G736" s="64">
        <f t="shared" si="23"/>
        <v>1206.2700000000004</v>
      </c>
    </row>
    <row r="737" spans="1:7" ht="14.25" customHeight="1" x14ac:dyDescent="0.3">
      <c r="A737" s="60">
        <v>43088</v>
      </c>
      <c r="B737" s="61">
        <v>33732.080000000002</v>
      </c>
      <c r="C737" s="61">
        <v>33862.07</v>
      </c>
      <c r="D737" s="61">
        <v>33666.620000000003</v>
      </c>
      <c r="E737" s="61">
        <v>33836.74</v>
      </c>
      <c r="F737" s="63">
        <f t="shared" si="22"/>
        <v>3.1026844475643424E-3</v>
      </c>
      <c r="G737" s="64">
        <f t="shared" si="23"/>
        <v>195.44999999999709</v>
      </c>
    </row>
    <row r="738" spans="1:7" ht="14.25" customHeight="1" x14ac:dyDescent="0.3">
      <c r="A738" s="60">
        <v>43089</v>
      </c>
      <c r="B738" s="61">
        <v>33928.589999999997</v>
      </c>
      <c r="C738" s="61">
        <v>33956.31</v>
      </c>
      <c r="D738" s="61">
        <v>33754.94</v>
      </c>
      <c r="E738" s="61">
        <v>33777.379999999997</v>
      </c>
      <c r="F738" s="63">
        <f t="shared" si="22"/>
        <v>-4.4567133500095094E-3</v>
      </c>
      <c r="G738" s="64">
        <f t="shared" si="23"/>
        <v>201.36999999999534</v>
      </c>
    </row>
    <row r="739" spans="1:7" ht="14.25" customHeight="1" x14ac:dyDescent="0.3">
      <c r="A739" s="60">
        <v>43090</v>
      </c>
      <c r="B739" s="61">
        <v>33826.25</v>
      </c>
      <c r="C739" s="61">
        <v>33860.99</v>
      </c>
      <c r="D739" s="61">
        <v>33707.800000000003</v>
      </c>
      <c r="E739" s="61">
        <v>33756.28</v>
      </c>
      <c r="F739" s="63">
        <f t="shared" si="22"/>
        <v>-2.0685118805661628E-3</v>
      </c>
      <c r="G739" s="64">
        <f t="shared" si="23"/>
        <v>153.18999999999505</v>
      </c>
    </row>
    <row r="740" spans="1:7" ht="14.25" customHeight="1" x14ac:dyDescent="0.3">
      <c r="A740" s="60">
        <v>43091</v>
      </c>
      <c r="B740" s="61">
        <v>33768.47</v>
      </c>
      <c r="C740" s="61">
        <v>33964.28</v>
      </c>
      <c r="D740" s="61">
        <v>33767.730000000003</v>
      </c>
      <c r="E740" s="61">
        <v>33940.300000000003</v>
      </c>
      <c r="F740" s="63">
        <f t="shared" si="22"/>
        <v>5.0884745444493562E-3</v>
      </c>
      <c r="G740" s="64">
        <f t="shared" si="23"/>
        <v>196.54999999999563</v>
      </c>
    </row>
    <row r="741" spans="1:7" ht="14.25" customHeight="1" x14ac:dyDescent="0.3">
      <c r="A741" s="60">
        <v>43095</v>
      </c>
      <c r="B741" s="61">
        <v>33980.76</v>
      </c>
      <c r="C741" s="61">
        <v>34061.879999999997</v>
      </c>
      <c r="D741" s="61">
        <v>33889.75</v>
      </c>
      <c r="E741" s="61">
        <v>34010.61</v>
      </c>
      <c r="F741" s="63">
        <f t="shared" si="22"/>
        <v>8.7843826918522548E-4</v>
      </c>
      <c r="G741" s="64">
        <f t="shared" si="23"/>
        <v>172.12999999999738</v>
      </c>
    </row>
    <row r="742" spans="1:7" ht="14.25" customHeight="1" x14ac:dyDescent="0.3">
      <c r="A742" s="60">
        <v>43096</v>
      </c>
      <c r="B742" s="61">
        <v>34087.32</v>
      </c>
      <c r="C742" s="61">
        <v>34137.97</v>
      </c>
      <c r="D742" s="61">
        <v>33839.51</v>
      </c>
      <c r="E742" s="61">
        <v>33911.81</v>
      </c>
      <c r="F742" s="63">
        <f t="shared" si="22"/>
        <v>-5.1488354027245916E-3</v>
      </c>
      <c r="G742" s="64">
        <f t="shared" si="23"/>
        <v>298.45999999999913</v>
      </c>
    </row>
    <row r="743" spans="1:7" ht="14.25" customHeight="1" x14ac:dyDescent="0.3">
      <c r="A743" s="60">
        <v>43097</v>
      </c>
      <c r="B743" s="61">
        <v>33928.86</v>
      </c>
      <c r="C743" s="61">
        <v>34023.65</v>
      </c>
      <c r="D743" s="61">
        <v>33752.03</v>
      </c>
      <c r="E743" s="61">
        <v>33848.03</v>
      </c>
      <c r="F743" s="63">
        <f t="shared" si="22"/>
        <v>-2.3823376323283997E-3</v>
      </c>
      <c r="G743" s="64">
        <f t="shared" si="23"/>
        <v>271.62000000000262</v>
      </c>
    </row>
    <row r="744" spans="1:7" ht="14.25" customHeight="1" x14ac:dyDescent="0.3">
      <c r="A744" s="60">
        <v>43098</v>
      </c>
      <c r="B744" s="61">
        <v>33889.39</v>
      </c>
      <c r="C744" s="61">
        <v>34086.050000000003</v>
      </c>
      <c r="D744" s="61">
        <v>33889.39</v>
      </c>
      <c r="E744" s="61">
        <v>34056.83</v>
      </c>
      <c r="F744" s="63">
        <f t="shared" si="22"/>
        <v>4.9407794002784451E-3</v>
      </c>
      <c r="G744" s="64">
        <f t="shared" si="23"/>
        <v>196.66000000000349</v>
      </c>
    </row>
    <row r="745" spans="1:7" ht="14.25" customHeight="1" x14ac:dyDescent="0.3">
      <c r="A745" s="60">
        <v>43101</v>
      </c>
      <c r="B745" s="61">
        <v>34059.99</v>
      </c>
      <c r="C745" s="61">
        <v>34101.129999999997</v>
      </c>
      <c r="D745" s="61">
        <v>33766.15</v>
      </c>
      <c r="E745" s="61">
        <v>33812.75</v>
      </c>
      <c r="F745" s="63">
        <f t="shared" si="22"/>
        <v>-7.2589569168986243E-3</v>
      </c>
      <c r="G745" s="64">
        <f t="shared" si="23"/>
        <v>334.97999999999593</v>
      </c>
    </row>
    <row r="746" spans="1:7" ht="14.25" customHeight="1" x14ac:dyDescent="0.3">
      <c r="A746" s="60">
        <v>43102</v>
      </c>
      <c r="B746" s="61">
        <v>33913.550000000003</v>
      </c>
      <c r="C746" s="61">
        <v>33964.14</v>
      </c>
      <c r="D746" s="61">
        <v>33703.370000000003</v>
      </c>
      <c r="E746" s="61">
        <v>33812.26</v>
      </c>
      <c r="F746" s="63">
        <f t="shared" si="22"/>
        <v>-2.9867118010353049E-3</v>
      </c>
      <c r="G746" s="64">
        <f t="shared" si="23"/>
        <v>260.7699999999968</v>
      </c>
    </row>
    <row r="747" spans="1:7" ht="14.25" customHeight="1" x14ac:dyDescent="0.3">
      <c r="A747" s="60">
        <v>43103</v>
      </c>
      <c r="B747" s="61">
        <v>33929.61</v>
      </c>
      <c r="C747" s="61">
        <v>33998.370000000003</v>
      </c>
      <c r="D747" s="61">
        <v>33765.43</v>
      </c>
      <c r="E747" s="61">
        <v>33793.379999999997</v>
      </c>
      <c r="F747" s="63">
        <f t="shared" si="22"/>
        <v>-4.0150770963769756E-3</v>
      </c>
      <c r="G747" s="64">
        <f t="shared" si="23"/>
        <v>232.94000000000233</v>
      </c>
    </row>
    <row r="748" spans="1:7" ht="14.25" customHeight="1" x14ac:dyDescent="0.3">
      <c r="A748" s="60">
        <v>43104</v>
      </c>
      <c r="B748" s="61">
        <v>33912.49</v>
      </c>
      <c r="C748" s="61">
        <v>33995.4</v>
      </c>
      <c r="D748" s="61">
        <v>33802.129999999997</v>
      </c>
      <c r="E748" s="61">
        <v>33969.64</v>
      </c>
      <c r="F748" s="63">
        <f t="shared" si="22"/>
        <v>1.6852198113438872E-3</v>
      </c>
      <c r="G748" s="64">
        <f t="shared" si="23"/>
        <v>193.27000000000407</v>
      </c>
    </row>
    <row r="749" spans="1:7" ht="14.25" customHeight="1" x14ac:dyDescent="0.3">
      <c r="A749" s="60">
        <v>43105</v>
      </c>
      <c r="B749" s="61">
        <v>34021.269999999997</v>
      </c>
      <c r="C749" s="61">
        <v>34188.85</v>
      </c>
      <c r="D749" s="61">
        <v>34020.839999999997</v>
      </c>
      <c r="E749" s="61">
        <v>34153.85</v>
      </c>
      <c r="F749" s="63">
        <f t="shared" si="22"/>
        <v>3.8969738637035524E-3</v>
      </c>
      <c r="G749" s="64">
        <f t="shared" si="23"/>
        <v>168.01000000000204</v>
      </c>
    </row>
    <row r="750" spans="1:7" ht="14.25" customHeight="1" x14ac:dyDescent="0.3">
      <c r="A750" s="60">
        <v>43108</v>
      </c>
      <c r="B750" s="61">
        <v>34216.33</v>
      </c>
      <c r="C750" s="61">
        <v>34385.67</v>
      </c>
      <c r="D750" s="61">
        <v>34216.33</v>
      </c>
      <c r="E750" s="61">
        <v>34352.79</v>
      </c>
      <c r="F750" s="63">
        <f t="shared" si="22"/>
        <v>3.9881541942107506E-3</v>
      </c>
      <c r="G750" s="64">
        <f t="shared" si="23"/>
        <v>169.33999999999651</v>
      </c>
    </row>
    <row r="751" spans="1:7" ht="14.25" customHeight="1" x14ac:dyDescent="0.3">
      <c r="A751" s="60">
        <v>43109</v>
      </c>
      <c r="B751" s="61">
        <v>34431.61</v>
      </c>
      <c r="C751" s="61">
        <v>34488.03</v>
      </c>
      <c r="D751" s="61">
        <v>34343.410000000003</v>
      </c>
      <c r="E751" s="61">
        <v>34443.19</v>
      </c>
      <c r="F751" s="63">
        <f t="shared" si="22"/>
        <v>3.3631886513589538E-4</v>
      </c>
      <c r="G751" s="64">
        <f t="shared" si="23"/>
        <v>144.61999999999534</v>
      </c>
    </row>
    <row r="752" spans="1:7" ht="14.25" customHeight="1" x14ac:dyDescent="0.3">
      <c r="A752" s="60">
        <v>43110</v>
      </c>
      <c r="B752" s="61">
        <v>34538.78</v>
      </c>
      <c r="C752" s="61">
        <v>34565.629999999997</v>
      </c>
      <c r="D752" s="61">
        <v>34311.629999999997</v>
      </c>
      <c r="E752" s="61">
        <v>34433.07</v>
      </c>
      <c r="F752" s="63">
        <f t="shared" si="22"/>
        <v>-3.0606176593382605E-3</v>
      </c>
      <c r="G752" s="64">
        <f t="shared" si="23"/>
        <v>254</v>
      </c>
    </row>
    <row r="753" spans="1:7" ht="14.25" customHeight="1" x14ac:dyDescent="0.3">
      <c r="A753" s="60">
        <v>43111</v>
      </c>
      <c r="B753" s="61">
        <v>34471.480000000003</v>
      </c>
      <c r="C753" s="61">
        <v>34558.879999999997</v>
      </c>
      <c r="D753" s="61">
        <v>34400.61</v>
      </c>
      <c r="E753" s="61">
        <v>34503.49</v>
      </c>
      <c r="F753" s="63">
        <f t="shared" si="22"/>
        <v>9.2859372443523632E-4</v>
      </c>
      <c r="G753" s="64">
        <f t="shared" si="23"/>
        <v>158.2699999999968</v>
      </c>
    </row>
    <row r="754" spans="1:7" ht="14.25" customHeight="1" x14ac:dyDescent="0.3">
      <c r="A754" s="60">
        <v>43112</v>
      </c>
      <c r="B754" s="61">
        <v>34578.99</v>
      </c>
      <c r="C754" s="61">
        <v>34638.42</v>
      </c>
      <c r="D754" s="61">
        <v>34342.160000000003</v>
      </c>
      <c r="E754" s="61">
        <v>34592.39</v>
      </c>
      <c r="F754" s="63">
        <f t="shared" si="22"/>
        <v>3.8751854811263883E-4</v>
      </c>
      <c r="G754" s="64">
        <f t="shared" si="23"/>
        <v>296.25999999999476</v>
      </c>
    </row>
    <row r="755" spans="1:7" ht="14.25" customHeight="1" x14ac:dyDescent="0.3">
      <c r="A755" s="60">
        <v>43115</v>
      </c>
      <c r="B755" s="61">
        <v>34687.21</v>
      </c>
      <c r="C755" s="61">
        <v>34963.69</v>
      </c>
      <c r="D755" s="61">
        <v>34687.21</v>
      </c>
      <c r="E755" s="61">
        <v>34843.51</v>
      </c>
      <c r="F755" s="63">
        <f t="shared" si="22"/>
        <v>4.5059836175928509E-3</v>
      </c>
      <c r="G755" s="64">
        <f t="shared" si="23"/>
        <v>276.4800000000032</v>
      </c>
    </row>
    <row r="756" spans="1:7" ht="14.25" customHeight="1" x14ac:dyDescent="0.3">
      <c r="A756" s="60">
        <v>43116</v>
      </c>
      <c r="B756" s="61">
        <v>34877.71</v>
      </c>
      <c r="C756" s="61">
        <v>34936.03</v>
      </c>
      <c r="D756" s="61">
        <v>34735.550000000003</v>
      </c>
      <c r="E756" s="61">
        <v>34771.050000000003</v>
      </c>
      <c r="F756" s="63">
        <f t="shared" si="22"/>
        <v>-3.0581136204182045E-3</v>
      </c>
      <c r="G756" s="64">
        <f t="shared" si="23"/>
        <v>200.47999999999593</v>
      </c>
    </row>
    <row r="757" spans="1:7" ht="14.25" customHeight="1" x14ac:dyDescent="0.3">
      <c r="A757" s="60">
        <v>43117</v>
      </c>
      <c r="B757" s="61">
        <v>34753.800000000003</v>
      </c>
      <c r="C757" s="61">
        <v>35118.61</v>
      </c>
      <c r="D757" s="61">
        <v>34700.82</v>
      </c>
      <c r="E757" s="61">
        <v>35081.82</v>
      </c>
      <c r="F757" s="63">
        <f t="shared" si="22"/>
        <v>9.4383923484625213E-3</v>
      </c>
      <c r="G757" s="64">
        <f t="shared" si="23"/>
        <v>417.79000000000087</v>
      </c>
    </row>
    <row r="758" spans="1:7" ht="14.25" customHeight="1" x14ac:dyDescent="0.3">
      <c r="A758" s="60">
        <v>43118</v>
      </c>
      <c r="B758" s="61">
        <v>35366.449999999997</v>
      </c>
      <c r="C758" s="61">
        <v>35507.360000000001</v>
      </c>
      <c r="D758" s="61">
        <v>35166.44</v>
      </c>
      <c r="E758" s="61">
        <v>35260.29</v>
      </c>
      <c r="F758" s="63">
        <f t="shared" si="22"/>
        <v>-3.0017149021175781E-3</v>
      </c>
      <c r="G758" s="64">
        <f t="shared" si="23"/>
        <v>340.91999999999825</v>
      </c>
    </row>
    <row r="759" spans="1:7" ht="14.25" customHeight="1" x14ac:dyDescent="0.3">
      <c r="A759" s="60">
        <v>43119</v>
      </c>
      <c r="B759" s="61">
        <v>35339.11</v>
      </c>
      <c r="C759" s="61">
        <v>35542.17</v>
      </c>
      <c r="D759" s="61">
        <v>35221.160000000003</v>
      </c>
      <c r="E759" s="61">
        <v>35511.58</v>
      </c>
      <c r="F759" s="63">
        <f t="shared" si="22"/>
        <v>4.8804285110745898E-3</v>
      </c>
      <c r="G759" s="64">
        <f t="shared" si="23"/>
        <v>321.00999999999476</v>
      </c>
    </row>
    <row r="760" spans="1:7" ht="14.25" customHeight="1" x14ac:dyDescent="0.3">
      <c r="A760" s="60">
        <v>43122</v>
      </c>
      <c r="B760" s="61">
        <v>35613.97</v>
      </c>
      <c r="C760" s="61">
        <v>35827.699999999997</v>
      </c>
      <c r="D760" s="61">
        <v>35544.68</v>
      </c>
      <c r="E760" s="61">
        <v>35798.01</v>
      </c>
      <c r="F760" s="63">
        <f t="shared" si="22"/>
        <v>5.1676350600621292E-3</v>
      </c>
      <c r="G760" s="64">
        <f t="shared" si="23"/>
        <v>283.0199999999968</v>
      </c>
    </row>
    <row r="761" spans="1:7" ht="14.25" customHeight="1" x14ac:dyDescent="0.3">
      <c r="A761" s="60">
        <v>43123</v>
      </c>
      <c r="B761" s="61">
        <v>35868.19</v>
      </c>
      <c r="C761" s="61">
        <v>36170.83</v>
      </c>
      <c r="D761" s="61">
        <v>35863.980000000003</v>
      </c>
      <c r="E761" s="61">
        <v>36139.980000000003</v>
      </c>
      <c r="F761" s="63">
        <f t="shared" si="22"/>
        <v>7.5774662730402863E-3</v>
      </c>
      <c r="G761" s="64">
        <f t="shared" si="23"/>
        <v>306.84999999999854</v>
      </c>
    </row>
    <row r="762" spans="1:7" ht="14.25" customHeight="1" x14ac:dyDescent="0.3">
      <c r="A762" s="60">
        <v>43124</v>
      </c>
      <c r="B762" s="61">
        <v>36161.620000000003</v>
      </c>
      <c r="C762" s="61">
        <v>36268.19</v>
      </c>
      <c r="D762" s="61">
        <v>36036.51</v>
      </c>
      <c r="E762" s="61">
        <v>36161.64</v>
      </c>
      <c r="F762" s="63">
        <f t="shared" si="22"/>
        <v>5.5307256690376643E-7</v>
      </c>
      <c r="G762" s="64">
        <f t="shared" si="23"/>
        <v>231.68000000000029</v>
      </c>
    </row>
    <row r="763" spans="1:7" ht="14.25" customHeight="1" x14ac:dyDescent="0.3">
      <c r="A763" s="60">
        <v>43125</v>
      </c>
      <c r="B763" s="61">
        <v>36208.39</v>
      </c>
      <c r="C763" s="61">
        <v>36247.019999999997</v>
      </c>
      <c r="D763" s="61">
        <v>35823.35</v>
      </c>
      <c r="E763" s="61">
        <v>36050.44</v>
      </c>
      <c r="F763" s="63">
        <f t="shared" si="22"/>
        <v>-4.3622486390584364E-3</v>
      </c>
      <c r="G763" s="64">
        <f t="shared" si="23"/>
        <v>423.66999999999825</v>
      </c>
    </row>
    <row r="764" spans="1:7" ht="14.25" customHeight="1" x14ac:dyDescent="0.3">
      <c r="A764" s="60">
        <v>43129</v>
      </c>
      <c r="B764" s="61">
        <v>36106.36</v>
      </c>
      <c r="C764" s="61">
        <v>36443.980000000003</v>
      </c>
      <c r="D764" s="61">
        <v>36093.360000000001</v>
      </c>
      <c r="E764" s="61">
        <v>36283.25</v>
      </c>
      <c r="F764" s="63">
        <f t="shared" si="22"/>
        <v>4.8991368833634684E-3</v>
      </c>
      <c r="G764" s="64">
        <f t="shared" si="23"/>
        <v>350.62000000000262</v>
      </c>
    </row>
    <row r="765" spans="1:7" ht="14.25" customHeight="1" x14ac:dyDescent="0.3">
      <c r="A765" s="60">
        <v>43130</v>
      </c>
      <c r="B765" s="61">
        <v>36277.120000000003</v>
      </c>
      <c r="C765" s="61">
        <v>36291.82</v>
      </c>
      <c r="D765" s="61">
        <v>35993.410000000003</v>
      </c>
      <c r="E765" s="61">
        <v>36033.730000000003</v>
      </c>
      <c r="F765" s="63">
        <f t="shared" si="22"/>
        <v>-6.7091874988973602E-3</v>
      </c>
      <c r="G765" s="64">
        <f t="shared" si="23"/>
        <v>298.40999999999622</v>
      </c>
    </row>
    <row r="766" spans="1:7" ht="14.25" customHeight="1" x14ac:dyDescent="0.3">
      <c r="A766" s="60">
        <v>43131</v>
      </c>
      <c r="B766" s="61">
        <v>35951.64</v>
      </c>
      <c r="C766" s="61">
        <v>36050.69</v>
      </c>
      <c r="D766" s="61">
        <v>35818.410000000003</v>
      </c>
      <c r="E766" s="61">
        <v>35965.019999999997</v>
      </c>
      <c r="F766" s="63">
        <f t="shared" si="22"/>
        <v>3.7216661048000536E-4</v>
      </c>
      <c r="G766" s="64">
        <f t="shared" si="23"/>
        <v>232.27999999999884</v>
      </c>
    </row>
    <row r="767" spans="1:7" ht="14.25" customHeight="1" x14ac:dyDescent="0.3">
      <c r="A767" s="60">
        <v>43132</v>
      </c>
      <c r="B767" s="61">
        <v>36048.99</v>
      </c>
      <c r="C767" s="61">
        <v>36256.83</v>
      </c>
      <c r="D767" s="61">
        <v>35501.74</v>
      </c>
      <c r="E767" s="61">
        <v>35906.660000000003</v>
      </c>
      <c r="F767" s="63">
        <f t="shared" si="22"/>
        <v>-3.9482382169374088E-3</v>
      </c>
      <c r="G767" s="64">
        <f t="shared" si="23"/>
        <v>755.09000000000378</v>
      </c>
    </row>
    <row r="768" spans="1:7" ht="14.25" customHeight="1" x14ac:dyDescent="0.3">
      <c r="A768" s="60">
        <v>43133</v>
      </c>
      <c r="B768" s="61">
        <v>35707.599999999999</v>
      </c>
      <c r="C768" s="61">
        <v>35738.129999999997</v>
      </c>
      <c r="D768" s="61">
        <v>35006.410000000003</v>
      </c>
      <c r="E768" s="61">
        <v>35066.75</v>
      </c>
      <c r="F768" s="63">
        <f t="shared" si="22"/>
        <v>-1.7947159708297352E-2</v>
      </c>
      <c r="G768" s="64">
        <f t="shared" si="23"/>
        <v>731.71999999999389</v>
      </c>
    </row>
    <row r="769" spans="1:7" ht="14.25" customHeight="1" x14ac:dyDescent="0.3">
      <c r="A769" s="60">
        <v>43136</v>
      </c>
      <c r="B769" s="61">
        <v>34718.85</v>
      </c>
      <c r="C769" s="61">
        <v>34874.17</v>
      </c>
      <c r="D769" s="61">
        <v>34520.800000000003</v>
      </c>
      <c r="E769" s="61">
        <v>34757.160000000003</v>
      </c>
      <c r="F769" s="63">
        <f t="shared" si="22"/>
        <v>1.1034351656234278E-3</v>
      </c>
      <c r="G769" s="64">
        <f t="shared" si="23"/>
        <v>353.36999999999534</v>
      </c>
    </row>
    <row r="770" spans="1:7" ht="14.25" customHeight="1" x14ac:dyDescent="0.3">
      <c r="A770" s="60">
        <v>43137</v>
      </c>
      <c r="B770" s="61">
        <v>33753.78</v>
      </c>
      <c r="C770" s="61">
        <v>34521.01</v>
      </c>
      <c r="D770" s="61">
        <v>33482.81</v>
      </c>
      <c r="E770" s="61">
        <v>34195.94</v>
      </c>
      <c r="F770" s="63">
        <f t="shared" si="22"/>
        <v>1.3099569885209997E-2</v>
      </c>
      <c r="G770" s="64">
        <f t="shared" si="23"/>
        <v>1038.2000000000044</v>
      </c>
    </row>
    <row r="771" spans="1:7" ht="14.25" customHeight="1" x14ac:dyDescent="0.3">
      <c r="A771" s="60">
        <v>43138</v>
      </c>
      <c r="B771" s="61">
        <v>34563.300000000003</v>
      </c>
      <c r="C771" s="61">
        <v>34666.33</v>
      </c>
      <c r="D771" s="61">
        <v>34008.42</v>
      </c>
      <c r="E771" s="61">
        <v>34082.71</v>
      </c>
      <c r="F771" s="63">
        <f t="shared" ref="F771:F834" si="24">(E771-B771)/B771</f>
        <v>-1.3904632948821546E-2</v>
      </c>
      <c r="G771" s="64">
        <f t="shared" ref="G771:G834" si="25">C771-D771</f>
        <v>657.91000000000349</v>
      </c>
    </row>
    <row r="772" spans="1:7" ht="14.25" customHeight="1" x14ac:dyDescent="0.3">
      <c r="A772" s="60">
        <v>43139</v>
      </c>
      <c r="B772" s="61">
        <v>34208.11</v>
      </c>
      <c r="C772" s="61">
        <v>34634.35</v>
      </c>
      <c r="D772" s="61">
        <v>34108.76</v>
      </c>
      <c r="E772" s="61">
        <v>34413.160000000003</v>
      </c>
      <c r="F772" s="63">
        <f t="shared" si="24"/>
        <v>5.9941926052039388E-3</v>
      </c>
      <c r="G772" s="64">
        <f t="shared" si="25"/>
        <v>525.58999999999651</v>
      </c>
    </row>
    <row r="773" spans="1:7" ht="14.25" customHeight="1" x14ac:dyDescent="0.3">
      <c r="A773" s="60">
        <v>43140</v>
      </c>
      <c r="B773" s="61">
        <v>34002.449999999997</v>
      </c>
      <c r="C773" s="61">
        <v>34070.730000000003</v>
      </c>
      <c r="D773" s="61">
        <v>33849.65</v>
      </c>
      <c r="E773" s="61">
        <v>34005.760000000002</v>
      </c>
      <c r="F773" s="63">
        <f t="shared" si="24"/>
        <v>9.7345926543674003E-5</v>
      </c>
      <c r="G773" s="64">
        <f t="shared" si="25"/>
        <v>221.08000000000175</v>
      </c>
    </row>
    <row r="774" spans="1:7" ht="14.25" customHeight="1" x14ac:dyDescent="0.3">
      <c r="A774" s="60">
        <v>43143</v>
      </c>
      <c r="B774" s="61">
        <v>34203.339999999997</v>
      </c>
      <c r="C774" s="61">
        <v>34351.339999999997</v>
      </c>
      <c r="D774" s="61">
        <v>34115.120000000003</v>
      </c>
      <c r="E774" s="61">
        <v>34300.47</v>
      </c>
      <c r="F774" s="63">
        <f t="shared" si="24"/>
        <v>2.8397811441807923E-3</v>
      </c>
      <c r="G774" s="64">
        <f t="shared" si="25"/>
        <v>236.21999999999389</v>
      </c>
    </row>
    <row r="775" spans="1:7" ht="14.25" customHeight="1" x14ac:dyDescent="0.3">
      <c r="A775" s="60">
        <v>43145</v>
      </c>
      <c r="B775" s="61">
        <v>34436.980000000003</v>
      </c>
      <c r="C775" s="61">
        <v>34473.43</v>
      </c>
      <c r="D775" s="61">
        <v>34028.68</v>
      </c>
      <c r="E775" s="61">
        <v>34155.949999999997</v>
      </c>
      <c r="F775" s="63">
        <f t="shared" si="24"/>
        <v>-8.1607039873997679E-3</v>
      </c>
      <c r="G775" s="64">
        <f t="shared" si="25"/>
        <v>444.75</v>
      </c>
    </row>
    <row r="776" spans="1:7" ht="14.25" customHeight="1" x14ac:dyDescent="0.3">
      <c r="A776" s="60">
        <v>43146</v>
      </c>
      <c r="B776" s="61">
        <v>34207.57</v>
      </c>
      <c r="C776" s="61">
        <v>34535.08</v>
      </c>
      <c r="D776" s="61">
        <v>34186.01</v>
      </c>
      <c r="E776" s="61">
        <v>34297.47</v>
      </c>
      <c r="F776" s="63">
        <f t="shared" si="24"/>
        <v>2.6280732598077403E-3</v>
      </c>
      <c r="G776" s="64">
        <f t="shared" si="25"/>
        <v>349.06999999999971</v>
      </c>
    </row>
    <row r="777" spans="1:7" ht="14.25" customHeight="1" x14ac:dyDescent="0.3">
      <c r="A777" s="60">
        <v>43147</v>
      </c>
      <c r="B777" s="61">
        <v>34411.24</v>
      </c>
      <c r="C777" s="61">
        <v>34508.239999999998</v>
      </c>
      <c r="D777" s="61">
        <v>33957.33</v>
      </c>
      <c r="E777" s="61">
        <v>34010.76</v>
      </c>
      <c r="F777" s="63">
        <f t="shared" si="24"/>
        <v>-1.163805779739399E-2</v>
      </c>
      <c r="G777" s="64">
        <f t="shared" si="25"/>
        <v>550.90999999999622</v>
      </c>
    </row>
    <row r="778" spans="1:7" ht="14.25" customHeight="1" x14ac:dyDescent="0.3">
      <c r="A778" s="60">
        <v>43150</v>
      </c>
      <c r="B778" s="61">
        <v>34053.949999999997</v>
      </c>
      <c r="C778" s="61">
        <v>34122.959999999999</v>
      </c>
      <c r="D778" s="61">
        <v>33554.370000000003</v>
      </c>
      <c r="E778" s="61">
        <v>33774.660000000003</v>
      </c>
      <c r="F778" s="63">
        <f t="shared" si="24"/>
        <v>-8.2013980757002815E-3</v>
      </c>
      <c r="G778" s="64">
        <f t="shared" si="25"/>
        <v>568.58999999999651</v>
      </c>
    </row>
    <row r="779" spans="1:7" ht="14.25" customHeight="1" x14ac:dyDescent="0.3">
      <c r="A779" s="60">
        <v>43151</v>
      </c>
      <c r="B779" s="61">
        <v>33913.94</v>
      </c>
      <c r="C779" s="61">
        <v>33960.949999999997</v>
      </c>
      <c r="D779" s="61">
        <v>33657.89</v>
      </c>
      <c r="E779" s="61">
        <v>33703.589999999997</v>
      </c>
      <c r="F779" s="63">
        <f t="shared" si="24"/>
        <v>-6.2024642374199461E-3</v>
      </c>
      <c r="G779" s="64">
        <f t="shared" si="25"/>
        <v>303.05999999999767</v>
      </c>
    </row>
    <row r="780" spans="1:7" ht="14.25" customHeight="1" x14ac:dyDescent="0.3">
      <c r="A780" s="60">
        <v>43152</v>
      </c>
      <c r="B780" s="61">
        <v>33813.83</v>
      </c>
      <c r="C780" s="61">
        <v>33911.360000000001</v>
      </c>
      <c r="D780" s="61">
        <v>33702.5</v>
      </c>
      <c r="E780" s="61">
        <v>33844.86</v>
      </c>
      <c r="F780" s="63">
        <f t="shared" si="24"/>
        <v>9.176718520202779E-4</v>
      </c>
      <c r="G780" s="64">
        <f t="shared" si="25"/>
        <v>208.86000000000058</v>
      </c>
    </row>
    <row r="781" spans="1:7" ht="14.25" customHeight="1" x14ac:dyDescent="0.3">
      <c r="A781" s="60">
        <v>43153</v>
      </c>
      <c r="B781" s="61">
        <v>33817.089999999997</v>
      </c>
      <c r="C781" s="61">
        <v>33868.74</v>
      </c>
      <c r="D781" s="61">
        <v>33691.42</v>
      </c>
      <c r="E781" s="61">
        <v>33819.5</v>
      </c>
      <c r="F781" s="63">
        <f t="shared" si="24"/>
        <v>7.1265741670956695E-5</v>
      </c>
      <c r="G781" s="64">
        <f t="shared" si="25"/>
        <v>177.31999999999971</v>
      </c>
    </row>
    <row r="782" spans="1:7" ht="14.25" customHeight="1" x14ac:dyDescent="0.3">
      <c r="A782" s="60">
        <v>43154</v>
      </c>
      <c r="B782" s="61">
        <v>33832</v>
      </c>
      <c r="C782" s="61">
        <v>34167.599999999999</v>
      </c>
      <c r="D782" s="61">
        <v>33832</v>
      </c>
      <c r="E782" s="61">
        <v>34142.15</v>
      </c>
      <c r="F782" s="63">
        <f t="shared" si="24"/>
        <v>9.1673563490187234E-3</v>
      </c>
      <c r="G782" s="64">
        <f t="shared" si="25"/>
        <v>335.59999999999854</v>
      </c>
    </row>
    <row r="783" spans="1:7" ht="14.25" customHeight="1" x14ac:dyDescent="0.3">
      <c r="A783" s="60">
        <v>43157</v>
      </c>
      <c r="B783" s="61">
        <v>34225.72</v>
      </c>
      <c r="C783" s="61">
        <v>34483.39</v>
      </c>
      <c r="D783" s="61">
        <v>34225.72</v>
      </c>
      <c r="E783" s="61">
        <v>34445.75</v>
      </c>
      <c r="F783" s="63">
        <f t="shared" si="24"/>
        <v>6.4287909794154465E-3</v>
      </c>
      <c r="G783" s="64">
        <f t="shared" si="25"/>
        <v>257.66999999999825</v>
      </c>
    </row>
    <row r="784" spans="1:7" ht="14.25" customHeight="1" x14ac:dyDescent="0.3">
      <c r="A784" s="60">
        <v>43158</v>
      </c>
      <c r="B784" s="61">
        <v>34558.559999999998</v>
      </c>
      <c r="C784" s="61">
        <v>34610.79</v>
      </c>
      <c r="D784" s="61">
        <v>34314.870000000003</v>
      </c>
      <c r="E784" s="61">
        <v>34346.39</v>
      </c>
      <c r="F784" s="63">
        <f t="shared" si="24"/>
        <v>-6.1394340504927949E-3</v>
      </c>
      <c r="G784" s="64">
        <f t="shared" si="25"/>
        <v>295.91999999999825</v>
      </c>
    </row>
    <row r="785" spans="1:7" ht="14.25" customHeight="1" x14ac:dyDescent="0.3">
      <c r="A785" s="60">
        <v>43159</v>
      </c>
      <c r="B785" s="61">
        <v>34155.629999999997</v>
      </c>
      <c r="C785" s="61">
        <v>34302.74</v>
      </c>
      <c r="D785" s="61">
        <v>34076.449999999997</v>
      </c>
      <c r="E785" s="61">
        <v>34184.04</v>
      </c>
      <c r="F785" s="63">
        <f t="shared" si="24"/>
        <v>8.3178088063383675E-4</v>
      </c>
      <c r="G785" s="64">
        <f t="shared" si="25"/>
        <v>226.29000000000087</v>
      </c>
    </row>
    <row r="786" spans="1:7" ht="14.25" customHeight="1" x14ac:dyDescent="0.3">
      <c r="A786" s="60">
        <v>43160</v>
      </c>
      <c r="B786" s="61">
        <v>34141.22</v>
      </c>
      <c r="C786" s="61">
        <v>34278.629999999997</v>
      </c>
      <c r="D786" s="61">
        <v>34015.79</v>
      </c>
      <c r="E786" s="61">
        <v>34046.94</v>
      </c>
      <c r="F786" s="63">
        <f t="shared" si="24"/>
        <v>-2.7614713241061344E-3</v>
      </c>
      <c r="G786" s="64">
        <f t="shared" si="25"/>
        <v>262.83999999999651</v>
      </c>
    </row>
    <row r="787" spans="1:7" ht="14.25" customHeight="1" x14ac:dyDescent="0.3">
      <c r="A787" s="60">
        <v>43164</v>
      </c>
      <c r="B787" s="61">
        <v>34034.28</v>
      </c>
      <c r="C787" s="61">
        <v>34034.28</v>
      </c>
      <c r="D787" s="61">
        <v>33653.410000000003</v>
      </c>
      <c r="E787" s="61">
        <v>33746.78</v>
      </c>
      <c r="F787" s="63">
        <f t="shared" si="24"/>
        <v>-8.4473654209814338E-3</v>
      </c>
      <c r="G787" s="64">
        <f t="shared" si="25"/>
        <v>380.86999999999534</v>
      </c>
    </row>
    <row r="788" spans="1:7" ht="14.25" customHeight="1" x14ac:dyDescent="0.3">
      <c r="A788" s="60">
        <v>43165</v>
      </c>
      <c r="B788" s="61">
        <v>34047.43</v>
      </c>
      <c r="C788" s="61">
        <v>34060.129999999997</v>
      </c>
      <c r="D788" s="61">
        <v>33209.760000000002</v>
      </c>
      <c r="E788" s="61">
        <v>33317.199999999997</v>
      </c>
      <c r="F788" s="63">
        <f t="shared" si="24"/>
        <v>-2.1447433771065928E-2</v>
      </c>
      <c r="G788" s="64">
        <f t="shared" si="25"/>
        <v>850.36999999999534</v>
      </c>
    </row>
    <row r="789" spans="1:7" ht="14.25" customHeight="1" x14ac:dyDescent="0.3">
      <c r="A789" s="60">
        <v>43166</v>
      </c>
      <c r="B789" s="61">
        <v>33279.39</v>
      </c>
      <c r="C789" s="61">
        <v>33331.21</v>
      </c>
      <c r="D789" s="61">
        <v>32991.14</v>
      </c>
      <c r="E789" s="61">
        <v>33033.089999999997</v>
      </c>
      <c r="F789" s="63">
        <f t="shared" si="24"/>
        <v>-7.400977001080937E-3</v>
      </c>
      <c r="G789" s="64">
        <f t="shared" si="25"/>
        <v>340.06999999999971</v>
      </c>
    </row>
    <row r="790" spans="1:7" ht="14.25" customHeight="1" x14ac:dyDescent="0.3">
      <c r="A790" s="60">
        <v>43167</v>
      </c>
      <c r="B790" s="61">
        <v>33244.519999999997</v>
      </c>
      <c r="C790" s="61">
        <v>33439.97</v>
      </c>
      <c r="D790" s="61">
        <v>33037.480000000003</v>
      </c>
      <c r="E790" s="61">
        <v>33351.57</v>
      </c>
      <c r="F790" s="63">
        <f t="shared" si="24"/>
        <v>3.2200795800331277E-3</v>
      </c>
      <c r="G790" s="64">
        <f t="shared" si="25"/>
        <v>402.48999999999796</v>
      </c>
    </row>
    <row r="791" spans="1:7" ht="14.25" customHeight="1" x14ac:dyDescent="0.3">
      <c r="A791" s="60">
        <v>43168</v>
      </c>
      <c r="B791" s="61">
        <v>33465.050000000003</v>
      </c>
      <c r="C791" s="61">
        <v>33519.49</v>
      </c>
      <c r="D791" s="61">
        <v>33256.42</v>
      </c>
      <c r="E791" s="61">
        <v>33307.14</v>
      </c>
      <c r="F791" s="63">
        <f t="shared" si="24"/>
        <v>-4.7186542377795184E-3</v>
      </c>
      <c r="G791" s="64">
        <f t="shared" si="25"/>
        <v>263.06999999999971</v>
      </c>
    </row>
    <row r="792" spans="1:7" ht="14.25" customHeight="1" x14ac:dyDescent="0.3">
      <c r="A792" s="60">
        <v>43171</v>
      </c>
      <c r="B792" s="61">
        <v>33468.160000000003</v>
      </c>
      <c r="C792" s="61">
        <v>33962.480000000003</v>
      </c>
      <c r="D792" s="61">
        <v>33468.160000000003</v>
      </c>
      <c r="E792" s="61">
        <v>33917.94</v>
      </c>
      <c r="F792" s="63">
        <f t="shared" si="24"/>
        <v>1.3439041763873448E-2</v>
      </c>
      <c r="G792" s="64">
        <f t="shared" si="25"/>
        <v>494.31999999999971</v>
      </c>
    </row>
    <row r="793" spans="1:7" ht="14.25" customHeight="1" x14ac:dyDescent="0.3">
      <c r="A793" s="60">
        <v>43172</v>
      </c>
      <c r="B793" s="61">
        <v>33818.22</v>
      </c>
      <c r="C793" s="61">
        <v>34077.32</v>
      </c>
      <c r="D793" s="61">
        <v>33722.959999999999</v>
      </c>
      <c r="E793" s="61">
        <v>33856.78</v>
      </c>
      <c r="F793" s="63">
        <f t="shared" si="24"/>
        <v>1.1402137664252485E-3</v>
      </c>
      <c r="G793" s="64">
        <f t="shared" si="25"/>
        <v>354.36000000000058</v>
      </c>
    </row>
    <row r="794" spans="1:7" ht="14.25" customHeight="1" x14ac:dyDescent="0.3">
      <c r="A794" s="60">
        <v>43173</v>
      </c>
      <c r="B794" s="61">
        <v>33733.550000000003</v>
      </c>
      <c r="C794" s="61">
        <v>33875.15</v>
      </c>
      <c r="D794" s="61">
        <v>33580.69</v>
      </c>
      <c r="E794" s="61">
        <v>33835.74</v>
      </c>
      <c r="F794" s="63">
        <f t="shared" si="24"/>
        <v>3.0293283689381951E-3</v>
      </c>
      <c r="G794" s="64">
        <f t="shared" si="25"/>
        <v>294.45999999999913</v>
      </c>
    </row>
    <row r="795" spans="1:7" ht="14.25" customHeight="1" x14ac:dyDescent="0.3">
      <c r="A795" s="60">
        <v>43174</v>
      </c>
      <c r="B795" s="61">
        <v>33843.47</v>
      </c>
      <c r="C795" s="61">
        <v>33866.28</v>
      </c>
      <c r="D795" s="61">
        <v>33637.279999999999</v>
      </c>
      <c r="E795" s="61">
        <v>33685.54</v>
      </c>
      <c r="F795" s="63">
        <f t="shared" si="24"/>
        <v>-4.666483667307173E-3</v>
      </c>
      <c r="G795" s="64">
        <f t="shared" si="25"/>
        <v>229</v>
      </c>
    </row>
    <row r="796" spans="1:7" ht="14.25" customHeight="1" x14ac:dyDescent="0.3">
      <c r="A796" s="60">
        <v>43175</v>
      </c>
      <c r="B796" s="61">
        <v>33685.86</v>
      </c>
      <c r="C796" s="61">
        <v>33691.32</v>
      </c>
      <c r="D796" s="61">
        <v>33119.919999999998</v>
      </c>
      <c r="E796" s="61">
        <v>33176</v>
      </c>
      <c r="F796" s="63">
        <f t="shared" si="24"/>
        <v>-1.513572757234046E-2</v>
      </c>
      <c r="G796" s="64">
        <f t="shared" si="25"/>
        <v>571.40000000000146</v>
      </c>
    </row>
    <row r="797" spans="1:7" ht="14.25" customHeight="1" x14ac:dyDescent="0.3">
      <c r="A797" s="60">
        <v>43178</v>
      </c>
      <c r="B797" s="61">
        <v>33268.97</v>
      </c>
      <c r="C797" s="61">
        <v>33275.79</v>
      </c>
      <c r="D797" s="61">
        <v>32856.54</v>
      </c>
      <c r="E797" s="61">
        <v>32923.120000000003</v>
      </c>
      <c r="F797" s="63">
        <f t="shared" si="24"/>
        <v>-1.0395572811541761E-2</v>
      </c>
      <c r="G797" s="64">
        <f t="shared" si="25"/>
        <v>419.25</v>
      </c>
    </row>
    <row r="798" spans="1:7" ht="14.25" customHeight="1" x14ac:dyDescent="0.3">
      <c r="A798" s="60">
        <v>43179</v>
      </c>
      <c r="B798" s="61">
        <v>32876.480000000003</v>
      </c>
      <c r="C798" s="61">
        <v>33102.74</v>
      </c>
      <c r="D798" s="61">
        <v>32810.86</v>
      </c>
      <c r="E798" s="61">
        <v>32996.76</v>
      </c>
      <c r="F798" s="63">
        <f t="shared" si="24"/>
        <v>3.6585425203671082E-3</v>
      </c>
      <c r="G798" s="64">
        <f t="shared" si="25"/>
        <v>291.87999999999738</v>
      </c>
    </row>
    <row r="799" spans="1:7" ht="14.25" customHeight="1" x14ac:dyDescent="0.3">
      <c r="A799" s="60">
        <v>43180</v>
      </c>
      <c r="B799" s="61">
        <v>33090.82</v>
      </c>
      <c r="C799" s="61">
        <v>33354.93</v>
      </c>
      <c r="D799" s="61">
        <v>33070.53</v>
      </c>
      <c r="E799" s="61">
        <v>33136.18</v>
      </c>
      <c r="F799" s="63">
        <f t="shared" si="24"/>
        <v>1.3707729213117289E-3</v>
      </c>
      <c r="G799" s="64">
        <f t="shared" si="25"/>
        <v>284.40000000000146</v>
      </c>
    </row>
    <row r="800" spans="1:7" ht="14.25" customHeight="1" x14ac:dyDescent="0.3">
      <c r="A800" s="60">
        <v>43181</v>
      </c>
      <c r="B800" s="61">
        <v>33206.99</v>
      </c>
      <c r="C800" s="61">
        <v>33281.769999999997</v>
      </c>
      <c r="D800" s="61">
        <v>32963.31</v>
      </c>
      <c r="E800" s="61">
        <v>33006.269999999997</v>
      </c>
      <c r="F800" s="63">
        <f t="shared" si="24"/>
        <v>-6.0445105081791866E-3</v>
      </c>
      <c r="G800" s="64">
        <f t="shared" si="25"/>
        <v>318.45999999999913</v>
      </c>
    </row>
    <row r="801" spans="1:7" ht="14.25" customHeight="1" x14ac:dyDescent="0.3">
      <c r="A801" s="60">
        <v>43182</v>
      </c>
      <c r="B801" s="61">
        <v>32650.89</v>
      </c>
      <c r="C801" s="61">
        <v>32720.03</v>
      </c>
      <c r="D801" s="61">
        <v>32483.84</v>
      </c>
      <c r="E801" s="61">
        <v>32596.54</v>
      </c>
      <c r="F801" s="63">
        <f t="shared" si="24"/>
        <v>-1.6645794341287035E-3</v>
      </c>
      <c r="G801" s="64">
        <f t="shared" si="25"/>
        <v>236.18999999999869</v>
      </c>
    </row>
    <row r="802" spans="1:7" ht="14.25" customHeight="1" x14ac:dyDescent="0.3">
      <c r="A802" s="60">
        <v>43185</v>
      </c>
      <c r="B802" s="61">
        <v>32536.44</v>
      </c>
      <c r="C802" s="61">
        <v>33115.410000000003</v>
      </c>
      <c r="D802" s="61">
        <v>32515.17</v>
      </c>
      <c r="E802" s="61">
        <v>33066.410000000003</v>
      </c>
      <c r="F802" s="63">
        <f t="shared" si="24"/>
        <v>1.6288506056593925E-2</v>
      </c>
      <c r="G802" s="64">
        <f t="shared" si="25"/>
        <v>600.24000000000524</v>
      </c>
    </row>
    <row r="803" spans="1:7" ht="14.25" customHeight="1" x14ac:dyDescent="0.3">
      <c r="A803" s="60">
        <v>43186</v>
      </c>
      <c r="B803" s="61">
        <v>33172.980000000003</v>
      </c>
      <c r="C803" s="61">
        <v>33371.040000000001</v>
      </c>
      <c r="D803" s="61">
        <v>33077.129999999997</v>
      </c>
      <c r="E803" s="61">
        <v>33174.39</v>
      </c>
      <c r="F803" s="63">
        <f t="shared" si="24"/>
        <v>4.2504472012951997E-5</v>
      </c>
      <c r="G803" s="64">
        <f t="shared" si="25"/>
        <v>293.91000000000349</v>
      </c>
    </row>
    <row r="804" spans="1:7" ht="14.25" customHeight="1" x14ac:dyDescent="0.3">
      <c r="A804" s="60">
        <v>43187</v>
      </c>
      <c r="B804" s="61">
        <v>33098.089999999997</v>
      </c>
      <c r="C804" s="61">
        <v>33104.11</v>
      </c>
      <c r="D804" s="61">
        <v>32917.660000000003</v>
      </c>
      <c r="E804" s="61">
        <v>32968.68</v>
      </c>
      <c r="F804" s="63">
        <f t="shared" si="24"/>
        <v>-3.9098932899148025E-3</v>
      </c>
      <c r="G804" s="64">
        <f t="shared" si="25"/>
        <v>186.44999999999709</v>
      </c>
    </row>
    <row r="805" spans="1:7" ht="14.25" customHeight="1" x14ac:dyDescent="0.3">
      <c r="A805" s="60">
        <v>43192</v>
      </c>
      <c r="B805" s="61">
        <v>33030.870000000003</v>
      </c>
      <c r="C805" s="61">
        <v>33289.339999999997</v>
      </c>
      <c r="D805" s="61">
        <v>32997.879999999997</v>
      </c>
      <c r="E805" s="61">
        <v>33255.360000000001</v>
      </c>
      <c r="F805" s="63">
        <f t="shared" si="24"/>
        <v>6.7963695779129632E-3</v>
      </c>
      <c r="G805" s="64">
        <f t="shared" si="25"/>
        <v>291.45999999999913</v>
      </c>
    </row>
    <row r="806" spans="1:7" ht="14.25" customHeight="1" x14ac:dyDescent="0.3">
      <c r="A806" s="60">
        <v>43193</v>
      </c>
      <c r="B806" s="61">
        <v>33197.42</v>
      </c>
      <c r="C806" s="61">
        <v>33402.94</v>
      </c>
      <c r="D806" s="61">
        <v>33153.83</v>
      </c>
      <c r="E806" s="61">
        <v>33370.629999999997</v>
      </c>
      <c r="F806" s="63">
        <f t="shared" si="24"/>
        <v>5.2175741367853027E-3</v>
      </c>
      <c r="G806" s="64">
        <f t="shared" si="25"/>
        <v>249.11000000000058</v>
      </c>
    </row>
    <row r="807" spans="1:7" ht="14.25" customHeight="1" x14ac:dyDescent="0.3">
      <c r="A807" s="60">
        <v>43194</v>
      </c>
      <c r="B807" s="61">
        <v>33437.519999999997</v>
      </c>
      <c r="C807" s="61">
        <v>33505.53</v>
      </c>
      <c r="D807" s="61">
        <v>32972.559999999998</v>
      </c>
      <c r="E807" s="61">
        <v>33019.07</v>
      </c>
      <c r="F807" s="63">
        <f t="shared" si="24"/>
        <v>-1.2514385038124751E-2</v>
      </c>
      <c r="G807" s="64">
        <f t="shared" si="25"/>
        <v>532.97000000000116</v>
      </c>
    </row>
    <row r="808" spans="1:7" ht="14.25" customHeight="1" x14ac:dyDescent="0.3">
      <c r="A808" s="60">
        <v>43195</v>
      </c>
      <c r="B808" s="61">
        <v>33289.96</v>
      </c>
      <c r="C808" s="61">
        <v>33637.46</v>
      </c>
      <c r="D808" s="61">
        <v>33267.86</v>
      </c>
      <c r="E808" s="61">
        <v>33596.800000000003</v>
      </c>
      <c r="F808" s="63">
        <f t="shared" si="24"/>
        <v>9.2171934120678957E-3</v>
      </c>
      <c r="G808" s="64">
        <f t="shared" si="25"/>
        <v>369.59999999999854</v>
      </c>
    </row>
    <row r="809" spans="1:7" ht="14.25" customHeight="1" x14ac:dyDescent="0.3">
      <c r="A809" s="60">
        <v>43196</v>
      </c>
      <c r="B809" s="61">
        <v>33608.589999999997</v>
      </c>
      <c r="C809" s="61">
        <v>33697.51</v>
      </c>
      <c r="D809" s="61">
        <v>33501.370000000003</v>
      </c>
      <c r="E809" s="61">
        <v>33626.97</v>
      </c>
      <c r="F809" s="63">
        <f t="shared" si="24"/>
        <v>5.4688399602615453E-4</v>
      </c>
      <c r="G809" s="64">
        <f t="shared" si="25"/>
        <v>196.13999999999942</v>
      </c>
    </row>
    <row r="810" spans="1:7" ht="14.25" customHeight="1" x14ac:dyDescent="0.3">
      <c r="A810" s="60">
        <v>43199</v>
      </c>
      <c r="B810" s="61">
        <v>33653.61</v>
      </c>
      <c r="C810" s="61">
        <v>33846.5</v>
      </c>
      <c r="D810" s="61">
        <v>33578.910000000003</v>
      </c>
      <c r="E810" s="61">
        <v>33788.54</v>
      </c>
      <c r="F810" s="63">
        <f t="shared" si="24"/>
        <v>4.0093767057976931E-3</v>
      </c>
      <c r="G810" s="64">
        <f t="shared" si="25"/>
        <v>267.58999999999651</v>
      </c>
    </row>
    <row r="811" spans="1:7" ht="14.25" customHeight="1" x14ac:dyDescent="0.3">
      <c r="A811" s="60">
        <v>43200</v>
      </c>
      <c r="B811" s="61">
        <v>33880.11</v>
      </c>
      <c r="C811" s="61">
        <v>33949.980000000003</v>
      </c>
      <c r="D811" s="61">
        <v>33813.300000000003</v>
      </c>
      <c r="E811" s="61">
        <v>33880.25</v>
      </c>
      <c r="F811" s="63">
        <f t="shared" si="24"/>
        <v>4.1322179886493258E-6</v>
      </c>
      <c r="G811" s="64">
        <f t="shared" si="25"/>
        <v>136.68000000000029</v>
      </c>
    </row>
    <row r="812" spans="1:7" ht="14.25" customHeight="1" x14ac:dyDescent="0.3">
      <c r="A812" s="60">
        <v>43201</v>
      </c>
      <c r="B812" s="61">
        <v>33970.35</v>
      </c>
      <c r="C812" s="61">
        <v>33981.54</v>
      </c>
      <c r="D812" s="61">
        <v>33750.74</v>
      </c>
      <c r="E812" s="61">
        <v>33940.44</v>
      </c>
      <c r="F812" s="63">
        <f t="shared" si="24"/>
        <v>-8.8047370721809517E-4</v>
      </c>
      <c r="G812" s="64">
        <f t="shared" si="25"/>
        <v>230.80000000000291</v>
      </c>
    </row>
    <row r="813" spans="1:7" ht="14.25" customHeight="1" x14ac:dyDescent="0.3">
      <c r="A813" s="60">
        <v>43202</v>
      </c>
      <c r="B813" s="61">
        <v>33987.550000000003</v>
      </c>
      <c r="C813" s="61">
        <v>34177.440000000002</v>
      </c>
      <c r="D813" s="61">
        <v>33924.879999999997</v>
      </c>
      <c r="E813" s="61">
        <v>34101.129999999997</v>
      </c>
      <c r="F813" s="63">
        <f t="shared" si="24"/>
        <v>3.3418119281911894E-3</v>
      </c>
      <c r="G813" s="64">
        <f t="shared" si="25"/>
        <v>252.56000000000495</v>
      </c>
    </row>
    <row r="814" spans="1:7" ht="14.25" customHeight="1" x14ac:dyDescent="0.3">
      <c r="A814" s="60">
        <v>43203</v>
      </c>
      <c r="B814" s="61">
        <v>34167.53</v>
      </c>
      <c r="C814" s="61">
        <v>34313.14</v>
      </c>
      <c r="D814" s="61">
        <v>34103.53</v>
      </c>
      <c r="E814" s="61">
        <v>34192.65</v>
      </c>
      <c r="F814" s="63">
        <f t="shared" si="24"/>
        <v>7.3520093492279422E-4</v>
      </c>
      <c r="G814" s="64">
        <f t="shared" si="25"/>
        <v>209.61000000000058</v>
      </c>
    </row>
    <row r="815" spans="1:7" ht="14.25" customHeight="1" x14ac:dyDescent="0.3">
      <c r="A815" s="60">
        <v>43206</v>
      </c>
      <c r="B815" s="61">
        <v>33944.730000000003</v>
      </c>
      <c r="C815" s="61">
        <v>34341.46</v>
      </c>
      <c r="D815" s="61">
        <v>33899.339999999997</v>
      </c>
      <c r="E815" s="61">
        <v>34305.43</v>
      </c>
      <c r="F815" s="63">
        <f t="shared" si="24"/>
        <v>1.0626097187987562E-2</v>
      </c>
      <c r="G815" s="64">
        <f t="shared" si="25"/>
        <v>442.12000000000262</v>
      </c>
    </row>
    <row r="816" spans="1:7" ht="14.25" customHeight="1" x14ac:dyDescent="0.3">
      <c r="A816" s="60">
        <v>43207</v>
      </c>
      <c r="B816" s="61">
        <v>34381.800000000003</v>
      </c>
      <c r="C816" s="61">
        <v>34434.14</v>
      </c>
      <c r="D816" s="61">
        <v>34229.83</v>
      </c>
      <c r="E816" s="61">
        <v>34395.06</v>
      </c>
      <c r="F816" s="63">
        <f t="shared" si="24"/>
        <v>3.8566916217285771E-4</v>
      </c>
      <c r="G816" s="64">
        <f t="shared" si="25"/>
        <v>204.30999999999767</v>
      </c>
    </row>
    <row r="817" spans="1:7" ht="14.25" customHeight="1" x14ac:dyDescent="0.3">
      <c r="A817" s="60">
        <v>43208</v>
      </c>
      <c r="B817" s="61">
        <v>34443.42</v>
      </c>
      <c r="C817" s="61">
        <v>34591.81</v>
      </c>
      <c r="D817" s="61">
        <v>34270.04</v>
      </c>
      <c r="E817" s="61">
        <v>34331.68</v>
      </c>
      <c r="F817" s="63">
        <f t="shared" si="24"/>
        <v>-3.2441610037562464E-3</v>
      </c>
      <c r="G817" s="64">
        <f t="shared" si="25"/>
        <v>321.7699999999968</v>
      </c>
    </row>
    <row r="818" spans="1:7" ht="14.25" customHeight="1" x14ac:dyDescent="0.3">
      <c r="A818" s="60">
        <v>43209</v>
      </c>
      <c r="B818" s="61">
        <v>34403.67</v>
      </c>
      <c r="C818" s="61">
        <v>34478.82</v>
      </c>
      <c r="D818" s="61">
        <v>34358.910000000003</v>
      </c>
      <c r="E818" s="61">
        <v>34427.29</v>
      </c>
      <c r="F818" s="63">
        <f t="shared" si="24"/>
        <v>6.8655466117430554E-4</v>
      </c>
      <c r="G818" s="64">
        <f t="shared" si="25"/>
        <v>119.90999999999622</v>
      </c>
    </row>
    <row r="819" spans="1:7" ht="14.25" customHeight="1" x14ac:dyDescent="0.3">
      <c r="A819" s="60">
        <v>43210</v>
      </c>
      <c r="B819" s="61">
        <v>34434.14</v>
      </c>
      <c r="C819" s="61">
        <v>34487.33</v>
      </c>
      <c r="D819" s="61">
        <v>34311.29</v>
      </c>
      <c r="E819" s="61">
        <v>34415.58</v>
      </c>
      <c r="F819" s="63">
        <f t="shared" si="24"/>
        <v>-5.3899995760015127E-4</v>
      </c>
      <c r="G819" s="64">
        <f t="shared" si="25"/>
        <v>176.04000000000087</v>
      </c>
    </row>
    <row r="820" spans="1:7" ht="14.25" customHeight="1" x14ac:dyDescent="0.3">
      <c r="A820" s="60">
        <v>43213</v>
      </c>
      <c r="B820" s="61">
        <v>34493.69</v>
      </c>
      <c r="C820" s="61">
        <v>34663.949999999997</v>
      </c>
      <c r="D820" s="61">
        <v>34259.269999999997</v>
      </c>
      <c r="E820" s="61">
        <v>34450.769999999997</v>
      </c>
      <c r="F820" s="63">
        <f t="shared" si="24"/>
        <v>-1.2442855490382597E-3</v>
      </c>
      <c r="G820" s="64">
        <f t="shared" si="25"/>
        <v>404.68000000000029</v>
      </c>
    </row>
    <row r="821" spans="1:7" ht="14.25" customHeight="1" x14ac:dyDescent="0.3">
      <c r="A821" s="60">
        <v>43214</v>
      </c>
      <c r="B821" s="61">
        <v>34491.379999999997</v>
      </c>
      <c r="C821" s="61">
        <v>34706.71</v>
      </c>
      <c r="D821" s="61">
        <v>34465.49</v>
      </c>
      <c r="E821" s="61">
        <v>34616.639999999999</v>
      </c>
      <c r="F821" s="63">
        <f t="shared" si="24"/>
        <v>3.6316320193625785E-3</v>
      </c>
      <c r="G821" s="64">
        <f t="shared" si="25"/>
        <v>241.22000000000116</v>
      </c>
    </row>
    <row r="822" spans="1:7" ht="14.25" customHeight="1" x14ac:dyDescent="0.3">
      <c r="A822" s="60">
        <v>43215</v>
      </c>
      <c r="B822" s="61">
        <v>34593.17</v>
      </c>
      <c r="C822" s="61">
        <v>34631.269999999997</v>
      </c>
      <c r="D822" s="61">
        <v>34400.559999999998</v>
      </c>
      <c r="E822" s="61">
        <v>34501.269999999997</v>
      </c>
      <c r="F822" s="63">
        <f t="shared" si="24"/>
        <v>-2.6565937727014164E-3</v>
      </c>
      <c r="G822" s="64">
        <f t="shared" si="25"/>
        <v>230.70999999999913</v>
      </c>
    </row>
    <row r="823" spans="1:7" ht="14.25" customHeight="1" x14ac:dyDescent="0.3">
      <c r="A823" s="60">
        <v>43216</v>
      </c>
      <c r="B823" s="61">
        <v>34532.949999999997</v>
      </c>
      <c r="C823" s="61">
        <v>34747.97</v>
      </c>
      <c r="D823" s="61">
        <v>34505.620000000003</v>
      </c>
      <c r="E823" s="61">
        <v>34713.599999999999</v>
      </c>
      <c r="F823" s="63">
        <f t="shared" si="24"/>
        <v>5.2312356749134228E-3</v>
      </c>
      <c r="G823" s="64">
        <f t="shared" si="25"/>
        <v>242.34999999999854</v>
      </c>
    </row>
    <row r="824" spans="1:7" ht="14.25" customHeight="1" x14ac:dyDescent="0.3">
      <c r="A824" s="60">
        <v>43217</v>
      </c>
      <c r="B824" s="61">
        <v>34747.040000000001</v>
      </c>
      <c r="C824" s="61">
        <v>35065.370000000003</v>
      </c>
      <c r="D824" s="61">
        <v>34744.730000000003</v>
      </c>
      <c r="E824" s="61">
        <v>34969.699999999997</v>
      </c>
      <c r="F824" s="63">
        <f t="shared" si="24"/>
        <v>6.4080278492785634E-3</v>
      </c>
      <c r="G824" s="64">
        <f t="shared" si="25"/>
        <v>320.63999999999942</v>
      </c>
    </row>
    <row r="825" spans="1:7" ht="14.25" customHeight="1" x14ac:dyDescent="0.3">
      <c r="A825" s="60">
        <v>43220</v>
      </c>
      <c r="B825" s="61">
        <v>35021.199999999997</v>
      </c>
      <c r="C825" s="61">
        <v>35213.300000000003</v>
      </c>
      <c r="D825" s="61">
        <v>35004</v>
      </c>
      <c r="E825" s="61">
        <v>35160.36</v>
      </c>
      <c r="F825" s="63">
        <f t="shared" si="24"/>
        <v>3.9735931378708754E-3</v>
      </c>
      <c r="G825" s="64">
        <f t="shared" si="25"/>
        <v>209.30000000000291</v>
      </c>
    </row>
    <row r="826" spans="1:7" ht="14.25" customHeight="1" x14ac:dyDescent="0.3">
      <c r="A826" s="60">
        <v>43222</v>
      </c>
      <c r="B826" s="61">
        <v>35328.910000000003</v>
      </c>
      <c r="C826" s="61">
        <v>35357.15</v>
      </c>
      <c r="D826" s="61">
        <v>35072.42</v>
      </c>
      <c r="E826" s="61">
        <v>35176.42</v>
      </c>
      <c r="F826" s="63">
        <f t="shared" si="24"/>
        <v>-4.316295068260108E-3</v>
      </c>
      <c r="G826" s="64">
        <f t="shared" si="25"/>
        <v>284.7300000000032</v>
      </c>
    </row>
    <row r="827" spans="1:7" ht="14.25" customHeight="1" x14ac:dyDescent="0.3">
      <c r="A827" s="60">
        <v>43223</v>
      </c>
      <c r="B827" s="61">
        <v>35257.31</v>
      </c>
      <c r="C827" s="61">
        <v>35257.31</v>
      </c>
      <c r="D827" s="61">
        <v>35020.080000000002</v>
      </c>
      <c r="E827" s="61">
        <v>35103.14</v>
      </c>
      <c r="F827" s="63">
        <f t="shared" si="24"/>
        <v>-4.3727102266167854E-3</v>
      </c>
      <c r="G827" s="64">
        <f t="shared" si="25"/>
        <v>237.22999999999593</v>
      </c>
    </row>
    <row r="828" spans="1:7" ht="14.25" customHeight="1" x14ac:dyDescent="0.3">
      <c r="A828" s="60">
        <v>43224</v>
      </c>
      <c r="B828" s="61">
        <v>35144.959999999999</v>
      </c>
      <c r="C828" s="61">
        <v>35206.550000000003</v>
      </c>
      <c r="D828" s="61">
        <v>34847.61</v>
      </c>
      <c r="E828" s="61">
        <v>34915.379999999997</v>
      </c>
      <c r="F828" s="63">
        <f t="shared" si="24"/>
        <v>-6.5323733474160093E-3</v>
      </c>
      <c r="G828" s="64">
        <f t="shared" si="25"/>
        <v>358.94000000000233</v>
      </c>
    </row>
    <row r="829" spans="1:7" ht="14.25" customHeight="1" x14ac:dyDescent="0.3">
      <c r="A829" s="60">
        <v>43227</v>
      </c>
      <c r="B829" s="61">
        <v>34983.589999999997</v>
      </c>
      <c r="C829" s="61">
        <v>35259.81</v>
      </c>
      <c r="D829" s="61">
        <v>34977.74</v>
      </c>
      <c r="E829" s="61">
        <v>35208.14</v>
      </c>
      <c r="F829" s="63">
        <f t="shared" si="24"/>
        <v>6.4187237501926739E-3</v>
      </c>
      <c r="G829" s="64">
        <f t="shared" si="25"/>
        <v>282.06999999999971</v>
      </c>
    </row>
    <row r="830" spans="1:7" ht="14.25" customHeight="1" x14ac:dyDescent="0.3">
      <c r="A830" s="60">
        <v>43228</v>
      </c>
      <c r="B830" s="61">
        <v>35349.85</v>
      </c>
      <c r="C830" s="61">
        <v>35388.870000000003</v>
      </c>
      <c r="D830" s="61">
        <v>35136.01</v>
      </c>
      <c r="E830" s="61">
        <v>35216.32</v>
      </c>
      <c r="F830" s="63">
        <f t="shared" si="24"/>
        <v>-3.777385193996547E-3</v>
      </c>
      <c r="G830" s="64">
        <f t="shared" si="25"/>
        <v>252.86000000000058</v>
      </c>
    </row>
    <row r="831" spans="1:7" ht="14.25" customHeight="1" x14ac:dyDescent="0.3">
      <c r="A831" s="60">
        <v>43229</v>
      </c>
      <c r="B831" s="61">
        <v>35198.080000000002</v>
      </c>
      <c r="C831" s="61">
        <v>35404.83</v>
      </c>
      <c r="D831" s="61">
        <v>35134.199999999997</v>
      </c>
      <c r="E831" s="61">
        <v>35319.35</v>
      </c>
      <c r="F831" s="63">
        <f t="shared" si="24"/>
        <v>3.4453583831844463E-3</v>
      </c>
      <c r="G831" s="64">
        <f t="shared" si="25"/>
        <v>270.63000000000466</v>
      </c>
    </row>
    <row r="832" spans="1:7" ht="14.25" customHeight="1" x14ac:dyDescent="0.3">
      <c r="A832" s="60">
        <v>43230</v>
      </c>
      <c r="B832" s="61">
        <v>35353.96</v>
      </c>
      <c r="C832" s="61">
        <v>35500.76</v>
      </c>
      <c r="D832" s="61">
        <v>35203.85</v>
      </c>
      <c r="E832" s="61">
        <v>35246.269999999997</v>
      </c>
      <c r="F832" s="63">
        <f t="shared" si="24"/>
        <v>-3.0460519839928066E-3</v>
      </c>
      <c r="G832" s="64">
        <f t="shared" si="25"/>
        <v>296.91000000000349</v>
      </c>
    </row>
    <row r="833" spans="1:7" ht="14.25" customHeight="1" x14ac:dyDescent="0.3">
      <c r="A833" s="60">
        <v>43231</v>
      </c>
      <c r="B833" s="61">
        <v>35287.99</v>
      </c>
      <c r="C833" s="61">
        <v>35596.15</v>
      </c>
      <c r="D833" s="61">
        <v>35262.06</v>
      </c>
      <c r="E833" s="61">
        <v>35535.79</v>
      </c>
      <c r="F833" s="63">
        <f t="shared" si="24"/>
        <v>7.0222191742857253E-3</v>
      </c>
      <c r="G833" s="64">
        <f t="shared" si="25"/>
        <v>334.09000000000378</v>
      </c>
    </row>
    <row r="834" spans="1:7" ht="14.25" customHeight="1" x14ac:dyDescent="0.3">
      <c r="A834" s="60">
        <v>43234</v>
      </c>
      <c r="B834" s="61">
        <v>35555.83</v>
      </c>
      <c r="C834" s="61">
        <v>35642.720000000001</v>
      </c>
      <c r="D834" s="61">
        <v>35456.559999999998</v>
      </c>
      <c r="E834" s="61">
        <v>35556.71</v>
      </c>
      <c r="F834" s="63">
        <f t="shared" si="24"/>
        <v>2.4749808962338401E-5</v>
      </c>
      <c r="G834" s="64">
        <f t="shared" si="25"/>
        <v>186.16000000000349</v>
      </c>
    </row>
    <row r="835" spans="1:7" ht="14.25" customHeight="1" x14ac:dyDescent="0.3">
      <c r="A835" s="60">
        <v>43235</v>
      </c>
      <c r="B835" s="61">
        <v>35537.85</v>
      </c>
      <c r="C835" s="61">
        <v>35993.53</v>
      </c>
      <c r="D835" s="61">
        <v>35497.919999999998</v>
      </c>
      <c r="E835" s="61">
        <v>35543.94</v>
      </c>
      <c r="F835" s="63">
        <f t="shared" ref="F835:F898" si="26">(E835-B835)/B835</f>
        <v>1.7136658520433239E-4</v>
      </c>
      <c r="G835" s="64">
        <f t="shared" ref="G835:G898" si="27">C835-D835</f>
        <v>495.61000000000058</v>
      </c>
    </row>
    <row r="836" spans="1:7" ht="14.25" customHeight="1" x14ac:dyDescent="0.3">
      <c r="A836" s="60">
        <v>43236</v>
      </c>
      <c r="B836" s="61">
        <v>35452.35</v>
      </c>
      <c r="C836" s="61">
        <v>35543.89</v>
      </c>
      <c r="D836" s="61">
        <v>35241.629999999997</v>
      </c>
      <c r="E836" s="61">
        <v>35387.879999999997</v>
      </c>
      <c r="F836" s="63">
        <f t="shared" si="26"/>
        <v>-1.8184972223280309E-3</v>
      </c>
      <c r="G836" s="64">
        <f t="shared" si="27"/>
        <v>302.26000000000204</v>
      </c>
    </row>
    <row r="837" spans="1:7" ht="14.25" customHeight="1" x14ac:dyDescent="0.3">
      <c r="A837" s="60">
        <v>43237</v>
      </c>
      <c r="B837" s="61">
        <v>35483.620000000003</v>
      </c>
      <c r="C837" s="61">
        <v>35510.01</v>
      </c>
      <c r="D837" s="61">
        <v>35087.82</v>
      </c>
      <c r="E837" s="61">
        <v>35149.120000000003</v>
      </c>
      <c r="F837" s="63">
        <f t="shared" si="26"/>
        <v>-9.4268848556037961E-3</v>
      </c>
      <c r="G837" s="64">
        <f t="shared" si="27"/>
        <v>422.19000000000233</v>
      </c>
    </row>
    <row r="838" spans="1:7" ht="14.25" customHeight="1" x14ac:dyDescent="0.3">
      <c r="A838" s="60">
        <v>43238</v>
      </c>
      <c r="B838" s="61">
        <v>35143.589999999997</v>
      </c>
      <c r="C838" s="61">
        <v>35163.11</v>
      </c>
      <c r="D838" s="61">
        <v>34821.620000000003</v>
      </c>
      <c r="E838" s="61">
        <v>34848.300000000003</v>
      </c>
      <c r="F838" s="63">
        <f t="shared" si="26"/>
        <v>-8.402385755126144E-3</v>
      </c>
      <c r="G838" s="64">
        <f t="shared" si="27"/>
        <v>341.48999999999796</v>
      </c>
    </row>
    <row r="839" spans="1:7" ht="14.25" customHeight="1" x14ac:dyDescent="0.3">
      <c r="A839" s="60">
        <v>43241</v>
      </c>
      <c r="B839" s="61">
        <v>34873.160000000003</v>
      </c>
      <c r="C839" s="61">
        <v>34973.949999999997</v>
      </c>
      <c r="D839" s="61">
        <v>34593.82</v>
      </c>
      <c r="E839" s="61">
        <v>34616.129999999997</v>
      </c>
      <c r="F839" s="63">
        <f t="shared" si="26"/>
        <v>-7.3704247048448175E-3</v>
      </c>
      <c r="G839" s="64">
        <f t="shared" si="27"/>
        <v>380.12999999999738</v>
      </c>
    </row>
    <row r="840" spans="1:7" ht="14.25" customHeight="1" x14ac:dyDescent="0.3">
      <c r="A840" s="60">
        <v>43242</v>
      </c>
      <c r="B840" s="61">
        <v>34601.49</v>
      </c>
      <c r="C840" s="61">
        <v>34754.6</v>
      </c>
      <c r="D840" s="61">
        <v>34550.22</v>
      </c>
      <c r="E840" s="61">
        <v>34651.24</v>
      </c>
      <c r="F840" s="63">
        <f t="shared" si="26"/>
        <v>1.4377993548832725E-3</v>
      </c>
      <c r="G840" s="64">
        <f t="shared" si="27"/>
        <v>204.37999999999738</v>
      </c>
    </row>
    <row r="841" spans="1:7" ht="14.25" customHeight="1" x14ac:dyDescent="0.3">
      <c r="A841" s="60">
        <v>43243</v>
      </c>
      <c r="B841" s="61">
        <v>34656.629999999997</v>
      </c>
      <c r="C841" s="61">
        <v>34668.47</v>
      </c>
      <c r="D841" s="61">
        <v>34302.89</v>
      </c>
      <c r="E841" s="61">
        <v>34344.910000000003</v>
      </c>
      <c r="F841" s="63">
        <f t="shared" si="26"/>
        <v>-8.9945271655089924E-3</v>
      </c>
      <c r="G841" s="64">
        <f t="shared" si="27"/>
        <v>365.58000000000175</v>
      </c>
    </row>
    <row r="842" spans="1:7" ht="14.25" customHeight="1" x14ac:dyDescent="0.3">
      <c r="A842" s="60">
        <v>43244</v>
      </c>
      <c r="B842" s="61">
        <v>34404.14</v>
      </c>
      <c r="C842" s="61">
        <v>34741.46</v>
      </c>
      <c r="D842" s="61">
        <v>34367.83</v>
      </c>
      <c r="E842" s="61">
        <v>34663.11</v>
      </c>
      <c r="F842" s="63">
        <f t="shared" si="26"/>
        <v>7.5272917736063502E-3</v>
      </c>
      <c r="G842" s="64">
        <f t="shared" si="27"/>
        <v>373.62999999999738</v>
      </c>
    </row>
    <row r="843" spans="1:7" ht="14.25" customHeight="1" x14ac:dyDescent="0.3">
      <c r="A843" s="60">
        <v>43245</v>
      </c>
      <c r="B843" s="61">
        <v>34753.47</v>
      </c>
      <c r="C843" s="61">
        <v>35017.93</v>
      </c>
      <c r="D843" s="61">
        <v>34700.519999999997</v>
      </c>
      <c r="E843" s="61">
        <v>34924.870000000003</v>
      </c>
      <c r="F843" s="63">
        <f t="shared" si="26"/>
        <v>4.9318816221805032E-3</v>
      </c>
      <c r="G843" s="64">
        <f t="shared" si="27"/>
        <v>317.41000000000349</v>
      </c>
    </row>
    <row r="844" spans="1:7" ht="14.25" customHeight="1" x14ac:dyDescent="0.3">
      <c r="A844" s="60">
        <v>43248</v>
      </c>
      <c r="B844" s="61">
        <v>35074.32</v>
      </c>
      <c r="C844" s="61">
        <v>35240.959999999999</v>
      </c>
      <c r="D844" s="61">
        <v>35006.5</v>
      </c>
      <c r="E844" s="61">
        <v>35165.480000000003</v>
      </c>
      <c r="F844" s="63">
        <f t="shared" si="26"/>
        <v>2.5990525261787968E-3</v>
      </c>
      <c r="G844" s="64">
        <f t="shared" si="27"/>
        <v>234.45999999999913</v>
      </c>
    </row>
    <row r="845" spans="1:7" ht="14.25" customHeight="1" x14ac:dyDescent="0.3">
      <c r="A845" s="60">
        <v>43249</v>
      </c>
      <c r="B845" s="61">
        <v>35213.14</v>
      </c>
      <c r="C845" s="61">
        <v>35234.14</v>
      </c>
      <c r="D845" s="61">
        <v>34922.18</v>
      </c>
      <c r="E845" s="61">
        <v>34949.24</v>
      </c>
      <c r="F845" s="63">
        <f t="shared" si="26"/>
        <v>-7.49436147983399E-3</v>
      </c>
      <c r="G845" s="64">
        <f t="shared" si="27"/>
        <v>311.95999999999913</v>
      </c>
    </row>
    <row r="846" spans="1:7" ht="14.25" customHeight="1" x14ac:dyDescent="0.3">
      <c r="A846" s="60">
        <v>43250</v>
      </c>
      <c r="B846" s="61">
        <v>34876.129999999997</v>
      </c>
      <c r="C846" s="61">
        <v>35017.449999999997</v>
      </c>
      <c r="D846" s="61">
        <v>34735.11</v>
      </c>
      <c r="E846" s="61">
        <v>34906.11</v>
      </c>
      <c r="F846" s="63">
        <f t="shared" si="26"/>
        <v>8.5961372434393386E-4</v>
      </c>
      <c r="G846" s="64">
        <f t="shared" si="27"/>
        <v>282.33999999999651</v>
      </c>
    </row>
    <row r="847" spans="1:7" ht="14.25" customHeight="1" x14ac:dyDescent="0.3">
      <c r="A847" s="60">
        <v>43251</v>
      </c>
      <c r="B847" s="61">
        <v>35083.81</v>
      </c>
      <c r="C847" s="61">
        <v>35416.03</v>
      </c>
      <c r="D847" s="61">
        <v>34926.080000000002</v>
      </c>
      <c r="E847" s="61">
        <v>35322.379999999997</v>
      </c>
      <c r="F847" s="63">
        <f t="shared" si="26"/>
        <v>6.8000026222921547E-3</v>
      </c>
      <c r="G847" s="64">
        <f t="shared" si="27"/>
        <v>489.94999999999709</v>
      </c>
    </row>
    <row r="848" spans="1:7" ht="14.25" customHeight="1" x14ac:dyDescent="0.3">
      <c r="A848" s="60">
        <v>43252</v>
      </c>
      <c r="B848" s="61">
        <v>35373.980000000003</v>
      </c>
      <c r="C848" s="61">
        <v>35438.22</v>
      </c>
      <c r="D848" s="61">
        <v>35177.35</v>
      </c>
      <c r="E848" s="61">
        <v>35227.26</v>
      </c>
      <c r="F848" s="63">
        <f t="shared" si="26"/>
        <v>-4.147681431379821E-3</v>
      </c>
      <c r="G848" s="64">
        <f t="shared" si="27"/>
        <v>260.87000000000262</v>
      </c>
    </row>
    <row r="849" spans="1:7" ht="14.25" customHeight="1" x14ac:dyDescent="0.3">
      <c r="A849" s="60">
        <v>43255</v>
      </c>
      <c r="B849" s="61">
        <v>35503.24</v>
      </c>
      <c r="C849" s="61">
        <v>35555.589999999997</v>
      </c>
      <c r="D849" s="61">
        <v>34982.25</v>
      </c>
      <c r="E849" s="61">
        <v>35011.89</v>
      </c>
      <c r="F849" s="63">
        <f t="shared" si="26"/>
        <v>-1.3839581964913585E-2</v>
      </c>
      <c r="G849" s="64">
        <f t="shared" si="27"/>
        <v>573.33999999999651</v>
      </c>
    </row>
    <row r="850" spans="1:7" ht="14.25" customHeight="1" x14ac:dyDescent="0.3">
      <c r="A850" s="60">
        <v>43256</v>
      </c>
      <c r="B850" s="61">
        <v>35029.449999999997</v>
      </c>
      <c r="C850" s="61">
        <v>35073.120000000003</v>
      </c>
      <c r="D850" s="61">
        <v>34784.68</v>
      </c>
      <c r="E850" s="61">
        <v>34903.21</v>
      </c>
      <c r="F850" s="63">
        <f t="shared" si="26"/>
        <v>-3.6038247817193241E-3</v>
      </c>
      <c r="G850" s="64">
        <f t="shared" si="27"/>
        <v>288.44000000000233</v>
      </c>
    </row>
    <row r="851" spans="1:7" ht="14.25" customHeight="1" x14ac:dyDescent="0.3">
      <c r="A851" s="60">
        <v>43257</v>
      </c>
      <c r="B851" s="61">
        <v>34932.49</v>
      </c>
      <c r="C851" s="61">
        <v>35230.54</v>
      </c>
      <c r="D851" s="61">
        <v>34896.370000000003</v>
      </c>
      <c r="E851" s="61">
        <v>35178.879999999997</v>
      </c>
      <c r="F851" s="63">
        <f t="shared" si="26"/>
        <v>7.0533191307003721E-3</v>
      </c>
      <c r="G851" s="64">
        <f t="shared" si="27"/>
        <v>334.16999999999825</v>
      </c>
    </row>
    <row r="852" spans="1:7" ht="14.25" customHeight="1" x14ac:dyDescent="0.3">
      <c r="A852" s="60">
        <v>43258</v>
      </c>
      <c r="B852" s="61">
        <v>35278.379999999997</v>
      </c>
      <c r="C852" s="61">
        <v>35628.49</v>
      </c>
      <c r="D852" s="61">
        <v>35278.379999999997</v>
      </c>
      <c r="E852" s="61">
        <v>35463.08</v>
      </c>
      <c r="F852" s="63">
        <f t="shared" si="26"/>
        <v>5.235501176641455E-3</v>
      </c>
      <c r="G852" s="64">
        <f t="shared" si="27"/>
        <v>350.11000000000058</v>
      </c>
    </row>
    <row r="853" spans="1:7" ht="14.25" customHeight="1" x14ac:dyDescent="0.3">
      <c r="A853" s="60">
        <v>43259</v>
      </c>
      <c r="B853" s="61">
        <v>35406.47</v>
      </c>
      <c r="C853" s="61">
        <v>35484.94</v>
      </c>
      <c r="D853" s="61">
        <v>35260</v>
      </c>
      <c r="E853" s="61">
        <v>35443.67</v>
      </c>
      <c r="F853" s="63">
        <f t="shared" si="26"/>
        <v>1.0506554310553153E-3</v>
      </c>
      <c r="G853" s="64">
        <f t="shared" si="27"/>
        <v>224.94000000000233</v>
      </c>
    </row>
    <row r="854" spans="1:7" ht="14.25" customHeight="1" x14ac:dyDescent="0.3">
      <c r="A854" s="60">
        <v>43262</v>
      </c>
      <c r="B854" s="61">
        <v>35472.589999999997</v>
      </c>
      <c r="C854" s="61">
        <v>35704.839999999997</v>
      </c>
      <c r="D854" s="61">
        <v>35444.49</v>
      </c>
      <c r="E854" s="61">
        <v>35483.47</v>
      </c>
      <c r="F854" s="63">
        <f t="shared" si="26"/>
        <v>3.067156923135485E-4</v>
      </c>
      <c r="G854" s="64">
        <f t="shared" si="27"/>
        <v>260.34999999999854</v>
      </c>
    </row>
    <row r="855" spans="1:7" ht="14.25" customHeight="1" x14ac:dyDescent="0.3">
      <c r="A855" s="60">
        <v>43263</v>
      </c>
      <c r="B855" s="61">
        <v>35525.300000000003</v>
      </c>
      <c r="C855" s="61">
        <v>35743.08</v>
      </c>
      <c r="D855" s="61">
        <v>35479.07</v>
      </c>
      <c r="E855" s="61">
        <v>35692.519999999997</v>
      </c>
      <c r="F855" s="63">
        <f t="shared" si="26"/>
        <v>4.7070679206085205E-3</v>
      </c>
      <c r="G855" s="64">
        <f t="shared" si="27"/>
        <v>264.01000000000204</v>
      </c>
    </row>
    <row r="856" spans="1:7" ht="14.25" customHeight="1" x14ac:dyDescent="0.3">
      <c r="A856" s="60">
        <v>43264</v>
      </c>
      <c r="B856" s="61">
        <v>35835.440000000002</v>
      </c>
      <c r="C856" s="61">
        <v>35877.410000000003</v>
      </c>
      <c r="D856" s="61">
        <v>35715.96</v>
      </c>
      <c r="E856" s="61">
        <v>35739.160000000003</v>
      </c>
      <c r="F856" s="63">
        <f t="shared" si="26"/>
        <v>-2.6867257664479308E-3</v>
      </c>
      <c r="G856" s="64">
        <f t="shared" si="27"/>
        <v>161.45000000000437</v>
      </c>
    </row>
    <row r="857" spans="1:7" ht="14.25" customHeight="1" x14ac:dyDescent="0.3">
      <c r="A857" s="60">
        <v>43265</v>
      </c>
      <c r="B857" s="61">
        <v>35743.1</v>
      </c>
      <c r="C857" s="61">
        <v>35749.879999999997</v>
      </c>
      <c r="D857" s="61">
        <v>35488.550000000003</v>
      </c>
      <c r="E857" s="61">
        <v>35599.82</v>
      </c>
      <c r="F857" s="63">
        <f t="shared" si="26"/>
        <v>-4.0086058567947057E-3</v>
      </c>
      <c r="G857" s="64">
        <f t="shared" si="27"/>
        <v>261.32999999999447</v>
      </c>
    </row>
    <row r="858" spans="1:7" ht="14.25" customHeight="1" x14ac:dyDescent="0.3">
      <c r="A858" s="60">
        <v>43266</v>
      </c>
      <c r="B858" s="61">
        <v>35656.26</v>
      </c>
      <c r="C858" s="61">
        <v>35675.199999999997</v>
      </c>
      <c r="D858" s="61">
        <v>35419.68</v>
      </c>
      <c r="E858" s="61">
        <v>35622.14</v>
      </c>
      <c r="F858" s="63">
        <f t="shared" si="26"/>
        <v>-9.5691471848148449E-4</v>
      </c>
      <c r="G858" s="64">
        <f t="shared" si="27"/>
        <v>255.5199999999968</v>
      </c>
    </row>
    <row r="859" spans="1:7" ht="14.25" customHeight="1" x14ac:dyDescent="0.3">
      <c r="A859" s="60">
        <v>43269</v>
      </c>
      <c r="B859" s="61">
        <v>35698.43</v>
      </c>
      <c r="C859" s="61">
        <v>35721.550000000003</v>
      </c>
      <c r="D859" s="61">
        <v>35518.730000000003</v>
      </c>
      <c r="E859" s="61">
        <v>35548.26</v>
      </c>
      <c r="F859" s="63">
        <f t="shared" si="26"/>
        <v>-4.2066275743778718E-3</v>
      </c>
      <c r="G859" s="64">
        <f t="shared" si="27"/>
        <v>202.81999999999971</v>
      </c>
    </row>
    <row r="860" spans="1:7" ht="14.25" customHeight="1" x14ac:dyDescent="0.3">
      <c r="A860" s="60">
        <v>43270</v>
      </c>
      <c r="B860" s="61">
        <v>35552.47</v>
      </c>
      <c r="C860" s="61">
        <v>35552.47</v>
      </c>
      <c r="D860" s="61">
        <v>35249.06</v>
      </c>
      <c r="E860" s="61">
        <v>35286.74</v>
      </c>
      <c r="F860" s="63">
        <f t="shared" si="26"/>
        <v>-7.4743048795204159E-3</v>
      </c>
      <c r="G860" s="64">
        <f t="shared" si="27"/>
        <v>303.41000000000349</v>
      </c>
    </row>
    <row r="861" spans="1:7" ht="14.25" customHeight="1" x14ac:dyDescent="0.3">
      <c r="A861" s="60">
        <v>43271</v>
      </c>
      <c r="B861" s="61">
        <v>35329.61</v>
      </c>
      <c r="C861" s="61">
        <v>35571.370000000003</v>
      </c>
      <c r="D861" s="61">
        <v>35329.51</v>
      </c>
      <c r="E861" s="61">
        <v>35547.33</v>
      </c>
      <c r="F861" s="63">
        <f t="shared" si="26"/>
        <v>6.1625361842375607E-3</v>
      </c>
      <c r="G861" s="64">
        <f t="shared" si="27"/>
        <v>241.86000000000058</v>
      </c>
    </row>
    <row r="862" spans="1:7" ht="14.25" customHeight="1" x14ac:dyDescent="0.3">
      <c r="A862" s="60">
        <v>43272</v>
      </c>
      <c r="B862" s="61">
        <v>35644.050000000003</v>
      </c>
      <c r="C862" s="61">
        <v>35678.69</v>
      </c>
      <c r="D862" s="61">
        <v>35396.97</v>
      </c>
      <c r="E862" s="61">
        <v>35432.39</v>
      </c>
      <c r="F862" s="63">
        <f t="shared" si="26"/>
        <v>-5.9381579814864888E-3</v>
      </c>
      <c r="G862" s="64">
        <f t="shared" si="27"/>
        <v>281.72000000000116</v>
      </c>
    </row>
    <row r="863" spans="1:7" ht="14.25" customHeight="1" x14ac:dyDescent="0.3">
      <c r="A863" s="60">
        <v>43273</v>
      </c>
      <c r="B863" s="61">
        <v>35428.42</v>
      </c>
      <c r="C863" s="61">
        <v>35741.26</v>
      </c>
      <c r="D863" s="61">
        <v>35344.49</v>
      </c>
      <c r="E863" s="61">
        <v>35689.599999999999</v>
      </c>
      <c r="F863" s="63">
        <f t="shared" si="26"/>
        <v>7.3720476385907216E-3</v>
      </c>
      <c r="G863" s="64">
        <f t="shared" si="27"/>
        <v>396.77000000000407</v>
      </c>
    </row>
    <row r="864" spans="1:7" ht="14.25" customHeight="1" x14ac:dyDescent="0.3">
      <c r="A864" s="60">
        <v>43276</v>
      </c>
      <c r="B864" s="61">
        <v>35783.75</v>
      </c>
      <c r="C864" s="61">
        <v>35806.97</v>
      </c>
      <c r="D864" s="61">
        <v>35430.11</v>
      </c>
      <c r="E864" s="61">
        <v>35470.35</v>
      </c>
      <c r="F864" s="63">
        <f t="shared" si="26"/>
        <v>-8.7581653683585833E-3</v>
      </c>
      <c r="G864" s="64">
        <f t="shared" si="27"/>
        <v>376.86000000000058</v>
      </c>
    </row>
    <row r="865" spans="1:7" ht="14.25" customHeight="1" x14ac:dyDescent="0.3">
      <c r="A865" s="60">
        <v>43277</v>
      </c>
      <c r="B865" s="61">
        <v>35355.72</v>
      </c>
      <c r="C865" s="61">
        <v>35616.639999999999</v>
      </c>
      <c r="D865" s="61">
        <v>35338.089999999997</v>
      </c>
      <c r="E865" s="61">
        <v>35490.04</v>
      </c>
      <c r="F865" s="63">
        <f t="shared" si="26"/>
        <v>3.7991023800392045E-3</v>
      </c>
      <c r="G865" s="64">
        <f t="shared" si="27"/>
        <v>278.55000000000291</v>
      </c>
    </row>
    <row r="866" spans="1:7" ht="14.25" customHeight="1" x14ac:dyDescent="0.3">
      <c r="A866" s="60">
        <v>43278</v>
      </c>
      <c r="B866" s="61">
        <v>35543.89</v>
      </c>
      <c r="C866" s="61">
        <v>35618.85</v>
      </c>
      <c r="D866" s="61">
        <v>35154.21</v>
      </c>
      <c r="E866" s="61">
        <v>35217.11</v>
      </c>
      <c r="F866" s="63">
        <f t="shared" si="26"/>
        <v>-9.1937038967878533E-3</v>
      </c>
      <c r="G866" s="64">
        <f t="shared" si="27"/>
        <v>464.63999999999942</v>
      </c>
    </row>
    <row r="867" spans="1:7" ht="14.25" customHeight="1" x14ac:dyDescent="0.3">
      <c r="A867" s="60">
        <v>43279</v>
      </c>
      <c r="B867" s="61">
        <v>35207.19</v>
      </c>
      <c r="C867" s="61">
        <v>35282.400000000001</v>
      </c>
      <c r="D867" s="61">
        <v>34937.15</v>
      </c>
      <c r="E867" s="61">
        <v>35037.64</v>
      </c>
      <c r="F867" s="63">
        <f t="shared" si="26"/>
        <v>-4.815777686319269E-3</v>
      </c>
      <c r="G867" s="64">
        <f t="shared" si="27"/>
        <v>345.25</v>
      </c>
    </row>
    <row r="868" spans="1:7" ht="14.25" customHeight="1" x14ac:dyDescent="0.3">
      <c r="A868" s="60">
        <v>43280</v>
      </c>
      <c r="B868" s="61">
        <v>35128.160000000003</v>
      </c>
      <c r="C868" s="61">
        <v>35459.050000000003</v>
      </c>
      <c r="D868" s="61">
        <v>35099.65</v>
      </c>
      <c r="E868" s="61">
        <v>35423.480000000003</v>
      </c>
      <c r="F868" s="63">
        <f t="shared" si="26"/>
        <v>8.4069305081734911E-3</v>
      </c>
      <c r="G868" s="64">
        <f t="shared" si="27"/>
        <v>359.40000000000146</v>
      </c>
    </row>
    <row r="869" spans="1:7" ht="14.25" customHeight="1" x14ac:dyDescent="0.3">
      <c r="A869" s="60">
        <v>43283</v>
      </c>
      <c r="B869" s="61">
        <v>35545.22</v>
      </c>
      <c r="C869" s="61">
        <v>35578.239999999998</v>
      </c>
      <c r="D869" s="61">
        <v>35106.57</v>
      </c>
      <c r="E869" s="61">
        <v>35264.410000000003</v>
      </c>
      <c r="F869" s="63">
        <f t="shared" si="26"/>
        <v>-7.9000777038374694E-3</v>
      </c>
      <c r="G869" s="64">
        <f t="shared" si="27"/>
        <v>471.66999999999825</v>
      </c>
    </row>
    <row r="870" spans="1:7" ht="14.25" customHeight="1" x14ac:dyDescent="0.3">
      <c r="A870" s="60">
        <v>43284</v>
      </c>
      <c r="B870" s="61">
        <v>35344.21</v>
      </c>
      <c r="C870" s="61">
        <v>35445.21</v>
      </c>
      <c r="D870" s="61">
        <v>35195.629999999997</v>
      </c>
      <c r="E870" s="61">
        <v>35378.6</v>
      </c>
      <c r="F870" s="63">
        <f t="shared" si="26"/>
        <v>9.7300236729012815E-4</v>
      </c>
      <c r="G870" s="64">
        <f t="shared" si="27"/>
        <v>249.58000000000175</v>
      </c>
    </row>
    <row r="871" spans="1:7" ht="14.25" customHeight="1" x14ac:dyDescent="0.3">
      <c r="A871" s="60">
        <v>43285</v>
      </c>
      <c r="B871" s="61">
        <v>35385.519999999997</v>
      </c>
      <c r="C871" s="61">
        <v>35667.31</v>
      </c>
      <c r="D871" s="61">
        <v>35309.67</v>
      </c>
      <c r="E871" s="61">
        <v>35645.4</v>
      </c>
      <c r="F871" s="63">
        <f t="shared" si="26"/>
        <v>7.3442470253370501E-3</v>
      </c>
      <c r="G871" s="64">
        <f t="shared" si="27"/>
        <v>357.63999999999942</v>
      </c>
    </row>
    <row r="872" spans="1:7" ht="14.25" customHeight="1" x14ac:dyDescent="0.3">
      <c r="A872" s="60">
        <v>43286</v>
      </c>
      <c r="B872" s="61">
        <v>35703.17</v>
      </c>
      <c r="C872" s="61">
        <v>35748.26</v>
      </c>
      <c r="D872" s="61">
        <v>35517.79</v>
      </c>
      <c r="E872" s="61">
        <v>35574.550000000003</v>
      </c>
      <c r="F872" s="63">
        <f t="shared" si="26"/>
        <v>-3.6024812362598431E-3</v>
      </c>
      <c r="G872" s="64">
        <f t="shared" si="27"/>
        <v>230.47000000000116</v>
      </c>
    </row>
    <row r="873" spans="1:7" ht="14.25" customHeight="1" x14ac:dyDescent="0.3">
      <c r="A873" s="60">
        <v>43287</v>
      </c>
      <c r="B873" s="61">
        <v>35543.660000000003</v>
      </c>
      <c r="C873" s="61">
        <v>35799.71</v>
      </c>
      <c r="D873" s="61">
        <v>35532.21</v>
      </c>
      <c r="E873" s="61">
        <v>35657.86</v>
      </c>
      <c r="F873" s="63">
        <f t="shared" si="26"/>
        <v>3.2129499325617306E-3</v>
      </c>
      <c r="G873" s="64">
        <f t="shared" si="27"/>
        <v>267.5</v>
      </c>
    </row>
    <row r="874" spans="1:7" ht="14.25" customHeight="1" x14ac:dyDescent="0.3">
      <c r="A874" s="60">
        <v>43290</v>
      </c>
      <c r="B874" s="61">
        <v>35835.1</v>
      </c>
      <c r="C874" s="61">
        <v>35977.370000000003</v>
      </c>
      <c r="D874" s="61">
        <v>35779.72</v>
      </c>
      <c r="E874" s="61">
        <v>35934.720000000001</v>
      </c>
      <c r="F874" s="63">
        <f t="shared" si="26"/>
        <v>2.7799559649618008E-3</v>
      </c>
      <c r="G874" s="64">
        <f t="shared" si="27"/>
        <v>197.65000000000146</v>
      </c>
    </row>
    <row r="875" spans="1:7" ht="14.25" customHeight="1" x14ac:dyDescent="0.3">
      <c r="A875" s="60">
        <v>43291</v>
      </c>
      <c r="B875" s="61">
        <v>36068.269999999997</v>
      </c>
      <c r="C875" s="61">
        <v>36274.33</v>
      </c>
      <c r="D875" s="61">
        <v>36019.629999999997</v>
      </c>
      <c r="E875" s="61">
        <v>36239.620000000003</v>
      </c>
      <c r="F875" s="63">
        <f t="shared" si="26"/>
        <v>4.7507130228315866E-3</v>
      </c>
      <c r="G875" s="64">
        <f t="shared" si="27"/>
        <v>254.70000000000437</v>
      </c>
    </row>
    <row r="876" spans="1:7" ht="14.25" customHeight="1" x14ac:dyDescent="0.3">
      <c r="A876" s="60">
        <v>43292</v>
      </c>
      <c r="B876" s="61">
        <v>36299.26</v>
      </c>
      <c r="C876" s="61">
        <v>36362.300000000003</v>
      </c>
      <c r="D876" s="61">
        <v>36169.699999999997</v>
      </c>
      <c r="E876" s="61">
        <v>36265.93</v>
      </c>
      <c r="F876" s="63">
        <f t="shared" si="26"/>
        <v>-9.1820053631952122E-4</v>
      </c>
      <c r="G876" s="64">
        <f t="shared" si="27"/>
        <v>192.60000000000582</v>
      </c>
    </row>
    <row r="877" spans="1:7" ht="14.25" customHeight="1" x14ac:dyDescent="0.3">
      <c r="A877" s="60">
        <v>43293</v>
      </c>
      <c r="B877" s="61">
        <v>36424.230000000003</v>
      </c>
      <c r="C877" s="61">
        <v>36699.53</v>
      </c>
      <c r="D877" s="61">
        <v>36422.080000000002</v>
      </c>
      <c r="E877" s="61">
        <v>36548.410000000003</v>
      </c>
      <c r="F877" s="63">
        <f t="shared" si="26"/>
        <v>3.4092690497506818E-3</v>
      </c>
      <c r="G877" s="64">
        <f t="shared" si="27"/>
        <v>277.44999999999709</v>
      </c>
    </row>
    <row r="878" spans="1:7" ht="14.25" customHeight="1" x14ac:dyDescent="0.3">
      <c r="A878" s="60">
        <v>43294</v>
      </c>
      <c r="B878" s="61">
        <v>36635.14</v>
      </c>
      <c r="C878" s="61">
        <v>36740.07</v>
      </c>
      <c r="D878" s="61">
        <v>36501.61</v>
      </c>
      <c r="E878" s="61">
        <v>36541.629999999997</v>
      </c>
      <c r="F878" s="63">
        <f t="shared" si="26"/>
        <v>-2.5524673851390232E-3</v>
      </c>
      <c r="G878" s="64">
        <f t="shared" si="27"/>
        <v>238.45999999999913</v>
      </c>
    </row>
    <row r="879" spans="1:7" ht="14.25" customHeight="1" x14ac:dyDescent="0.3">
      <c r="A879" s="60">
        <v>43297</v>
      </c>
      <c r="B879" s="61">
        <v>36658.71</v>
      </c>
      <c r="C879" s="61">
        <v>36658.71</v>
      </c>
      <c r="D879" s="61">
        <v>36298.94</v>
      </c>
      <c r="E879" s="61">
        <v>36323.769999999997</v>
      </c>
      <c r="F879" s="63">
        <f t="shared" si="26"/>
        <v>-9.136709938784052E-3</v>
      </c>
      <c r="G879" s="64">
        <f t="shared" si="27"/>
        <v>359.7699999999968</v>
      </c>
    </row>
    <row r="880" spans="1:7" ht="14.25" customHeight="1" x14ac:dyDescent="0.3">
      <c r="A880" s="60">
        <v>43298</v>
      </c>
      <c r="B880" s="61">
        <v>36390.99</v>
      </c>
      <c r="C880" s="61">
        <v>36549.550000000003</v>
      </c>
      <c r="D880" s="61">
        <v>36261.78</v>
      </c>
      <c r="E880" s="61">
        <v>36519.96</v>
      </c>
      <c r="F880" s="63">
        <f t="shared" si="26"/>
        <v>3.5440091077489559E-3</v>
      </c>
      <c r="G880" s="64">
        <f t="shared" si="27"/>
        <v>287.77000000000407</v>
      </c>
    </row>
    <row r="881" spans="1:7" ht="14.25" customHeight="1" x14ac:dyDescent="0.3">
      <c r="A881" s="60">
        <v>43299</v>
      </c>
      <c r="B881" s="61">
        <v>36722.410000000003</v>
      </c>
      <c r="C881" s="61">
        <v>36747.870000000003</v>
      </c>
      <c r="D881" s="61">
        <v>36320.92</v>
      </c>
      <c r="E881" s="61">
        <v>36373.440000000002</v>
      </c>
      <c r="F881" s="63">
        <f t="shared" si="26"/>
        <v>-9.5029166114097945E-3</v>
      </c>
      <c r="G881" s="64">
        <f t="shared" si="27"/>
        <v>426.95000000000437</v>
      </c>
    </row>
    <row r="882" spans="1:7" ht="14.25" customHeight="1" x14ac:dyDescent="0.3">
      <c r="A882" s="60">
        <v>43300</v>
      </c>
      <c r="B882" s="61">
        <v>36509.08</v>
      </c>
      <c r="C882" s="61">
        <v>36515.58</v>
      </c>
      <c r="D882" s="61">
        <v>36279.33</v>
      </c>
      <c r="E882" s="61">
        <v>36351.230000000003</v>
      </c>
      <c r="F882" s="63">
        <f t="shared" si="26"/>
        <v>-4.3235819691977593E-3</v>
      </c>
      <c r="G882" s="64">
        <f t="shared" si="27"/>
        <v>236.25</v>
      </c>
    </row>
    <row r="883" spans="1:7" ht="14.25" customHeight="1" x14ac:dyDescent="0.3">
      <c r="A883" s="60">
        <v>43301</v>
      </c>
      <c r="B883" s="61">
        <v>36377.03</v>
      </c>
      <c r="C883" s="61">
        <v>36567.339999999997</v>
      </c>
      <c r="D883" s="61">
        <v>36335.61</v>
      </c>
      <c r="E883" s="61">
        <v>36496.370000000003</v>
      </c>
      <c r="F883" s="63">
        <f t="shared" si="26"/>
        <v>3.2806416576615458E-3</v>
      </c>
      <c r="G883" s="64">
        <f t="shared" si="27"/>
        <v>231.72999999999593</v>
      </c>
    </row>
    <row r="884" spans="1:7" ht="14.25" customHeight="1" x14ac:dyDescent="0.3">
      <c r="A884" s="60">
        <v>43304</v>
      </c>
      <c r="B884" s="61">
        <v>36501.050000000003</v>
      </c>
      <c r="C884" s="61">
        <v>36749.69</v>
      </c>
      <c r="D884" s="61">
        <v>36491.83</v>
      </c>
      <c r="E884" s="61">
        <v>36718.6</v>
      </c>
      <c r="F884" s="63">
        <f t="shared" si="26"/>
        <v>5.9601025175986888E-3</v>
      </c>
      <c r="G884" s="64">
        <f t="shared" si="27"/>
        <v>257.86000000000058</v>
      </c>
    </row>
    <row r="885" spans="1:7" ht="14.25" customHeight="1" x14ac:dyDescent="0.3">
      <c r="A885" s="60">
        <v>43305</v>
      </c>
      <c r="B885" s="61">
        <v>36859.39</v>
      </c>
      <c r="C885" s="61">
        <v>36902.06</v>
      </c>
      <c r="D885" s="61">
        <v>36709.72</v>
      </c>
      <c r="E885" s="61">
        <v>36825.1</v>
      </c>
      <c r="F885" s="63">
        <f t="shared" si="26"/>
        <v>-9.3029211823638085E-4</v>
      </c>
      <c r="G885" s="64">
        <f t="shared" si="27"/>
        <v>192.33999999999651</v>
      </c>
    </row>
    <row r="886" spans="1:7" ht="14.25" customHeight="1" x14ac:dyDescent="0.3">
      <c r="A886" s="60">
        <v>43306</v>
      </c>
      <c r="B886" s="61">
        <v>36928.06</v>
      </c>
      <c r="C886" s="61">
        <v>36947.18</v>
      </c>
      <c r="D886" s="61">
        <v>36803.15</v>
      </c>
      <c r="E886" s="61">
        <v>36858.230000000003</v>
      </c>
      <c r="F886" s="63">
        <f t="shared" si="26"/>
        <v>-1.8909739639719626E-3</v>
      </c>
      <c r="G886" s="64">
        <f t="shared" si="27"/>
        <v>144.02999999999884</v>
      </c>
    </row>
    <row r="887" spans="1:7" ht="14.25" customHeight="1" x14ac:dyDescent="0.3">
      <c r="A887" s="60">
        <v>43307</v>
      </c>
      <c r="B887" s="61">
        <v>36928.379999999997</v>
      </c>
      <c r="C887" s="61">
        <v>37061.620000000003</v>
      </c>
      <c r="D887" s="61">
        <v>36852.53</v>
      </c>
      <c r="E887" s="61">
        <v>36984.639999999999</v>
      </c>
      <c r="F887" s="63">
        <f t="shared" si="26"/>
        <v>1.5234895221507697E-3</v>
      </c>
      <c r="G887" s="64">
        <f t="shared" si="27"/>
        <v>209.09000000000378</v>
      </c>
    </row>
    <row r="888" spans="1:7" ht="14.25" customHeight="1" x14ac:dyDescent="0.3">
      <c r="A888" s="60">
        <v>43308</v>
      </c>
      <c r="B888" s="61">
        <v>37253.86</v>
      </c>
      <c r="C888" s="61">
        <v>37368.620000000003</v>
      </c>
      <c r="D888" s="61">
        <v>37134.879999999997</v>
      </c>
      <c r="E888" s="61">
        <v>37336.85</v>
      </c>
      <c r="F888" s="63">
        <f t="shared" si="26"/>
        <v>2.2276886207227373E-3</v>
      </c>
      <c r="G888" s="64">
        <f t="shared" si="27"/>
        <v>233.74000000000524</v>
      </c>
    </row>
    <row r="889" spans="1:7" ht="14.25" customHeight="1" x14ac:dyDescent="0.3">
      <c r="A889" s="60">
        <v>43311</v>
      </c>
      <c r="B889" s="61">
        <v>37491.39</v>
      </c>
      <c r="C889" s="61">
        <v>37533.5</v>
      </c>
      <c r="D889" s="61">
        <v>37292.449999999997</v>
      </c>
      <c r="E889" s="61">
        <v>37494.400000000001</v>
      </c>
      <c r="F889" s="63">
        <f t="shared" si="26"/>
        <v>8.0285100125709855E-5</v>
      </c>
      <c r="G889" s="64">
        <f t="shared" si="27"/>
        <v>241.05000000000291</v>
      </c>
    </row>
    <row r="890" spans="1:7" ht="14.25" customHeight="1" x14ac:dyDescent="0.3">
      <c r="A890" s="60">
        <v>43312</v>
      </c>
      <c r="B890" s="61">
        <v>37534.949999999997</v>
      </c>
      <c r="C890" s="61">
        <v>37644.589999999997</v>
      </c>
      <c r="D890" s="61">
        <v>37298.75</v>
      </c>
      <c r="E890" s="61">
        <v>37606.58</v>
      </c>
      <c r="F890" s="63">
        <f t="shared" si="26"/>
        <v>1.9083547467095244E-3</v>
      </c>
      <c r="G890" s="64">
        <f t="shared" si="27"/>
        <v>345.83999999999651</v>
      </c>
    </row>
    <row r="891" spans="1:7" ht="14.25" customHeight="1" x14ac:dyDescent="0.3">
      <c r="A891" s="60">
        <v>43313</v>
      </c>
      <c r="B891" s="61">
        <v>37643.870000000003</v>
      </c>
      <c r="C891" s="61">
        <v>37711.870000000003</v>
      </c>
      <c r="D891" s="61">
        <v>37432.910000000003</v>
      </c>
      <c r="E891" s="61">
        <v>37521.620000000003</v>
      </c>
      <c r="F891" s="63">
        <f t="shared" si="26"/>
        <v>-3.2475407018460107E-3</v>
      </c>
      <c r="G891" s="64">
        <f t="shared" si="27"/>
        <v>278.95999999999913</v>
      </c>
    </row>
    <row r="892" spans="1:7" ht="14.25" customHeight="1" x14ac:dyDescent="0.3">
      <c r="A892" s="60">
        <v>43314</v>
      </c>
      <c r="B892" s="61">
        <v>37529.69</v>
      </c>
      <c r="C892" s="61">
        <v>37529.69</v>
      </c>
      <c r="D892" s="61">
        <v>37128.99</v>
      </c>
      <c r="E892" s="61">
        <v>37165.160000000003</v>
      </c>
      <c r="F892" s="63">
        <f t="shared" si="26"/>
        <v>-9.7131098071952856E-3</v>
      </c>
      <c r="G892" s="64">
        <f t="shared" si="27"/>
        <v>400.70000000000437</v>
      </c>
    </row>
    <row r="893" spans="1:7" ht="14.25" customHeight="1" x14ac:dyDescent="0.3">
      <c r="A893" s="60">
        <v>43315</v>
      </c>
      <c r="B893" s="61">
        <v>37327.160000000003</v>
      </c>
      <c r="C893" s="61">
        <v>37582.269999999997</v>
      </c>
      <c r="D893" s="61">
        <v>37319.61</v>
      </c>
      <c r="E893" s="61">
        <v>37556.160000000003</v>
      </c>
      <c r="F893" s="63">
        <f t="shared" si="26"/>
        <v>6.1349430280792858E-3</v>
      </c>
      <c r="G893" s="64">
        <f t="shared" si="27"/>
        <v>262.65999999999622</v>
      </c>
    </row>
    <row r="894" spans="1:7" ht="14.25" customHeight="1" x14ac:dyDescent="0.3">
      <c r="A894" s="60">
        <v>43318</v>
      </c>
      <c r="B894" s="61">
        <v>37714.699999999997</v>
      </c>
      <c r="C894" s="61">
        <v>37805.25</v>
      </c>
      <c r="D894" s="61">
        <v>37643.29</v>
      </c>
      <c r="E894" s="61">
        <v>37691.89</v>
      </c>
      <c r="F894" s="63">
        <f t="shared" si="26"/>
        <v>-6.0480396238065455E-4</v>
      </c>
      <c r="G894" s="64">
        <f t="shared" si="27"/>
        <v>161.95999999999913</v>
      </c>
    </row>
    <row r="895" spans="1:7" ht="14.25" customHeight="1" x14ac:dyDescent="0.3">
      <c r="A895" s="60">
        <v>43319</v>
      </c>
      <c r="B895" s="61">
        <v>37849.21</v>
      </c>
      <c r="C895" s="61">
        <v>37876.870000000003</v>
      </c>
      <c r="D895" s="61">
        <v>37586.879999999997</v>
      </c>
      <c r="E895" s="61">
        <v>37665.800000000003</v>
      </c>
      <c r="F895" s="63">
        <f t="shared" si="26"/>
        <v>-4.8458078781564058E-3</v>
      </c>
      <c r="G895" s="64">
        <f t="shared" si="27"/>
        <v>289.99000000000524</v>
      </c>
    </row>
    <row r="896" spans="1:7" ht="14.25" customHeight="1" x14ac:dyDescent="0.3">
      <c r="A896" s="60">
        <v>43320</v>
      </c>
      <c r="B896" s="61">
        <v>37756.239999999998</v>
      </c>
      <c r="C896" s="61">
        <v>37931.42</v>
      </c>
      <c r="D896" s="61">
        <v>37641.4</v>
      </c>
      <c r="E896" s="61">
        <v>37887.56</v>
      </c>
      <c r="F896" s="63">
        <f t="shared" si="26"/>
        <v>3.4781005735740559E-3</v>
      </c>
      <c r="G896" s="64">
        <f t="shared" si="27"/>
        <v>290.0199999999968</v>
      </c>
    </row>
    <row r="897" spans="1:7" ht="14.25" customHeight="1" x14ac:dyDescent="0.3">
      <c r="A897" s="60">
        <v>43321</v>
      </c>
      <c r="B897" s="61">
        <v>37994.51</v>
      </c>
      <c r="C897" s="61">
        <v>38076.230000000003</v>
      </c>
      <c r="D897" s="61">
        <v>37939.279999999999</v>
      </c>
      <c r="E897" s="61">
        <v>38024.370000000003</v>
      </c>
      <c r="F897" s="63">
        <f t="shared" si="26"/>
        <v>7.8590301598837784E-4</v>
      </c>
      <c r="G897" s="64">
        <f t="shared" si="27"/>
        <v>136.95000000000437</v>
      </c>
    </row>
    <row r="898" spans="1:7" ht="14.25" customHeight="1" x14ac:dyDescent="0.3">
      <c r="A898" s="60">
        <v>43322</v>
      </c>
      <c r="B898" s="61">
        <v>38050.07</v>
      </c>
      <c r="C898" s="61">
        <v>38051.449999999997</v>
      </c>
      <c r="D898" s="61">
        <v>37815.75</v>
      </c>
      <c r="E898" s="61">
        <v>37869.230000000003</v>
      </c>
      <c r="F898" s="63">
        <f t="shared" si="26"/>
        <v>-4.7526850804741365E-3</v>
      </c>
      <c r="G898" s="64">
        <f t="shared" si="27"/>
        <v>235.69999999999709</v>
      </c>
    </row>
    <row r="899" spans="1:7" ht="14.25" customHeight="1" x14ac:dyDescent="0.3">
      <c r="A899" s="60">
        <v>43325</v>
      </c>
      <c r="B899" s="61">
        <v>37693.19</v>
      </c>
      <c r="C899" s="61">
        <v>37799.54</v>
      </c>
      <c r="D899" s="61">
        <v>37559.26</v>
      </c>
      <c r="E899" s="61">
        <v>37644.9</v>
      </c>
      <c r="F899" s="63">
        <f t="shared" ref="F899:F962" si="28">(E899-B899)/B899</f>
        <v>-1.2811332763292486E-3</v>
      </c>
      <c r="G899" s="64">
        <f t="shared" ref="G899:G962" si="29">C899-D899</f>
        <v>240.27999999999884</v>
      </c>
    </row>
    <row r="900" spans="1:7" ht="14.25" customHeight="1" x14ac:dyDescent="0.3">
      <c r="A900" s="60">
        <v>43326</v>
      </c>
      <c r="B900" s="61">
        <v>37749.589999999997</v>
      </c>
      <c r="C900" s="61">
        <v>37932.400000000001</v>
      </c>
      <c r="D900" s="61">
        <v>37689.71</v>
      </c>
      <c r="E900" s="61">
        <v>37852</v>
      </c>
      <c r="F900" s="63">
        <f t="shared" si="28"/>
        <v>2.7128771464803593E-3</v>
      </c>
      <c r="G900" s="64">
        <f t="shared" si="29"/>
        <v>242.69000000000233</v>
      </c>
    </row>
    <row r="901" spans="1:7" ht="14.25" customHeight="1" x14ac:dyDescent="0.3">
      <c r="A901" s="60">
        <v>43328</v>
      </c>
      <c r="B901" s="61">
        <v>37796.01</v>
      </c>
      <c r="C901" s="61">
        <v>37891.919999999998</v>
      </c>
      <c r="D901" s="61">
        <v>37634.129999999997</v>
      </c>
      <c r="E901" s="61">
        <v>37663.56</v>
      </c>
      <c r="F901" s="63">
        <f t="shared" si="28"/>
        <v>-3.504338156329315E-3</v>
      </c>
      <c r="G901" s="64">
        <f t="shared" si="29"/>
        <v>257.79000000000087</v>
      </c>
    </row>
    <row r="902" spans="1:7" ht="14.25" customHeight="1" x14ac:dyDescent="0.3">
      <c r="A902" s="60">
        <v>43329</v>
      </c>
      <c r="B902" s="61">
        <v>37898.6</v>
      </c>
      <c r="C902" s="61">
        <v>38022.32</v>
      </c>
      <c r="D902" s="61">
        <v>37840.160000000003</v>
      </c>
      <c r="E902" s="61">
        <v>37947.879999999997</v>
      </c>
      <c r="F902" s="63">
        <f t="shared" si="28"/>
        <v>1.300311884871706E-3</v>
      </c>
      <c r="G902" s="64">
        <f t="shared" si="29"/>
        <v>182.15999999999622</v>
      </c>
    </row>
    <row r="903" spans="1:7" ht="14.25" customHeight="1" x14ac:dyDescent="0.3">
      <c r="A903" s="60">
        <v>43332</v>
      </c>
      <c r="B903" s="61">
        <v>38075.07</v>
      </c>
      <c r="C903" s="61">
        <v>38340.69</v>
      </c>
      <c r="D903" s="61">
        <v>38050.69</v>
      </c>
      <c r="E903" s="61">
        <v>38278.75</v>
      </c>
      <c r="F903" s="63">
        <f t="shared" si="28"/>
        <v>5.3494320561984603E-3</v>
      </c>
      <c r="G903" s="64">
        <f t="shared" si="29"/>
        <v>290</v>
      </c>
    </row>
    <row r="904" spans="1:7" ht="14.25" customHeight="1" x14ac:dyDescent="0.3">
      <c r="A904" s="60">
        <v>43333</v>
      </c>
      <c r="B904" s="61">
        <v>38360.32</v>
      </c>
      <c r="C904" s="61">
        <v>38402.959999999999</v>
      </c>
      <c r="D904" s="61">
        <v>38213.870000000003</v>
      </c>
      <c r="E904" s="61">
        <v>38285.75</v>
      </c>
      <c r="F904" s="63">
        <f t="shared" si="28"/>
        <v>-1.9439358170109037E-3</v>
      </c>
      <c r="G904" s="64">
        <f t="shared" si="29"/>
        <v>189.08999999999651</v>
      </c>
    </row>
    <row r="905" spans="1:7" ht="14.25" customHeight="1" x14ac:dyDescent="0.3">
      <c r="A905" s="60">
        <v>43335</v>
      </c>
      <c r="B905" s="61">
        <v>38416.65</v>
      </c>
      <c r="C905" s="61">
        <v>38487.629999999997</v>
      </c>
      <c r="D905" s="61">
        <v>38227.360000000001</v>
      </c>
      <c r="E905" s="61">
        <v>38336.76</v>
      </c>
      <c r="F905" s="63">
        <f t="shared" si="28"/>
        <v>-2.079567062718884E-3</v>
      </c>
      <c r="G905" s="64">
        <f t="shared" si="29"/>
        <v>260.2699999999968</v>
      </c>
    </row>
    <row r="906" spans="1:7" ht="14.25" customHeight="1" x14ac:dyDescent="0.3">
      <c r="A906" s="60">
        <v>43336</v>
      </c>
      <c r="B906" s="61">
        <v>38366.79</v>
      </c>
      <c r="C906" s="61">
        <v>38429.5</v>
      </c>
      <c r="D906" s="61">
        <v>38172.769999999997</v>
      </c>
      <c r="E906" s="61">
        <v>38251.800000000003</v>
      </c>
      <c r="F906" s="63">
        <f t="shared" si="28"/>
        <v>-2.9971232933481786E-3</v>
      </c>
      <c r="G906" s="64">
        <f t="shared" si="29"/>
        <v>256.7300000000032</v>
      </c>
    </row>
    <row r="907" spans="1:7" ht="14.25" customHeight="1" x14ac:dyDescent="0.3">
      <c r="A907" s="60">
        <v>43339</v>
      </c>
      <c r="B907" s="61">
        <v>38472.03</v>
      </c>
      <c r="C907" s="61">
        <v>38736.879999999997</v>
      </c>
      <c r="D907" s="61">
        <v>38416.730000000003</v>
      </c>
      <c r="E907" s="61">
        <v>38694.11</v>
      </c>
      <c r="F907" s="63">
        <f t="shared" si="28"/>
        <v>5.7725053759835844E-3</v>
      </c>
      <c r="G907" s="64">
        <f t="shared" si="29"/>
        <v>320.14999999999418</v>
      </c>
    </row>
    <row r="908" spans="1:7" ht="14.25" customHeight="1" x14ac:dyDescent="0.3">
      <c r="A908" s="60">
        <v>43340</v>
      </c>
      <c r="B908" s="61">
        <v>38814.76</v>
      </c>
      <c r="C908" s="61">
        <v>38938.910000000003</v>
      </c>
      <c r="D908" s="61">
        <v>38760.58</v>
      </c>
      <c r="E908" s="61">
        <v>38896.629999999997</v>
      </c>
      <c r="F908" s="63">
        <f t="shared" si="28"/>
        <v>2.1092491619166352E-3</v>
      </c>
      <c r="G908" s="64">
        <f t="shared" si="29"/>
        <v>178.33000000000175</v>
      </c>
    </row>
    <row r="909" spans="1:7" ht="14.25" customHeight="1" x14ac:dyDescent="0.3">
      <c r="A909" s="60">
        <v>43341</v>
      </c>
      <c r="B909" s="61">
        <v>38989.65</v>
      </c>
      <c r="C909" s="61">
        <v>38989.65</v>
      </c>
      <c r="D909" s="61">
        <v>38679.57</v>
      </c>
      <c r="E909" s="61">
        <v>38722.93</v>
      </c>
      <c r="F909" s="63">
        <f t="shared" si="28"/>
        <v>-6.8407897993442148E-3</v>
      </c>
      <c r="G909" s="64">
        <f t="shared" si="29"/>
        <v>310.08000000000175</v>
      </c>
    </row>
    <row r="910" spans="1:7" ht="14.25" customHeight="1" x14ac:dyDescent="0.3">
      <c r="A910" s="60">
        <v>43342</v>
      </c>
      <c r="B910" s="61">
        <v>38796.980000000003</v>
      </c>
      <c r="C910" s="61">
        <v>38819.06</v>
      </c>
      <c r="D910" s="61">
        <v>38581.83</v>
      </c>
      <c r="E910" s="61">
        <v>38690.1</v>
      </c>
      <c r="F910" s="63">
        <f t="shared" si="28"/>
        <v>-2.7548535994297661E-3</v>
      </c>
      <c r="G910" s="64">
        <f t="shared" si="29"/>
        <v>237.22999999999593</v>
      </c>
    </row>
    <row r="911" spans="1:7" ht="14.25" customHeight="1" x14ac:dyDescent="0.3">
      <c r="A911" s="60">
        <v>43343</v>
      </c>
      <c r="B911" s="61">
        <v>38704.839999999997</v>
      </c>
      <c r="C911" s="61">
        <v>38838.449999999997</v>
      </c>
      <c r="D911" s="61">
        <v>38562.21</v>
      </c>
      <c r="E911" s="61">
        <v>38645.07</v>
      </c>
      <c r="F911" s="63">
        <f t="shared" si="28"/>
        <v>-1.5442513132723661E-3</v>
      </c>
      <c r="G911" s="64">
        <f t="shared" si="29"/>
        <v>276.23999999999796</v>
      </c>
    </row>
    <row r="912" spans="1:7" ht="14.25" customHeight="1" x14ac:dyDescent="0.3">
      <c r="A912" s="60">
        <v>43346</v>
      </c>
      <c r="B912" s="61">
        <v>38915.910000000003</v>
      </c>
      <c r="C912" s="61">
        <v>38934.35</v>
      </c>
      <c r="D912" s="61">
        <v>38270.01</v>
      </c>
      <c r="E912" s="61">
        <v>38312.519999999997</v>
      </c>
      <c r="F912" s="63">
        <f t="shared" si="28"/>
        <v>-1.5504969561292711E-2</v>
      </c>
      <c r="G912" s="64">
        <f t="shared" si="29"/>
        <v>664.33999999999651</v>
      </c>
    </row>
    <row r="913" spans="1:7" ht="14.25" customHeight="1" x14ac:dyDescent="0.3">
      <c r="A913" s="60">
        <v>43347</v>
      </c>
      <c r="B913" s="61">
        <v>38460.959999999999</v>
      </c>
      <c r="C913" s="61">
        <v>38518.559999999998</v>
      </c>
      <c r="D913" s="61">
        <v>38098.6</v>
      </c>
      <c r="E913" s="61">
        <v>38157.919999999998</v>
      </c>
      <c r="F913" s="63">
        <f t="shared" si="28"/>
        <v>-7.8791585025439013E-3</v>
      </c>
      <c r="G913" s="64">
        <f t="shared" si="29"/>
        <v>419.95999999999913</v>
      </c>
    </row>
    <row r="914" spans="1:7" ht="14.25" customHeight="1" x14ac:dyDescent="0.3">
      <c r="A914" s="60">
        <v>43348</v>
      </c>
      <c r="B914" s="61">
        <v>38192.949999999997</v>
      </c>
      <c r="C914" s="61">
        <v>38250.61</v>
      </c>
      <c r="D914" s="61">
        <v>37774.42</v>
      </c>
      <c r="E914" s="61">
        <v>38018.31</v>
      </c>
      <c r="F914" s="63">
        <f t="shared" si="28"/>
        <v>-4.5725716395303177E-3</v>
      </c>
      <c r="G914" s="64">
        <f t="shared" si="29"/>
        <v>476.19000000000233</v>
      </c>
    </row>
    <row r="915" spans="1:7" ht="14.25" customHeight="1" x14ac:dyDescent="0.3">
      <c r="A915" s="60">
        <v>43349</v>
      </c>
      <c r="B915" s="61">
        <v>38161.85</v>
      </c>
      <c r="C915" s="61">
        <v>38320.959999999999</v>
      </c>
      <c r="D915" s="61">
        <v>37912.5</v>
      </c>
      <c r="E915" s="61">
        <v>38242.81</v>
      </c>
      <c r="F915" s="63">
        <f t="shared" si="28"/>
        <v>2.1214904413700891E-3</v>
      </c>
      <c r="G915" s="64">
        <f t="shared" si="29"/>
        <v>408.45999999999913</v>
      </c>
    </row>
    <row r="916" spans="1:7" ht="14.25" customHeight="1" x14ac:dyDescent="0.3">
      <c r="A916" s="60">
        <v>43350</v>
      </c>
      <c r="B916" s="61">
        <v>38314.550000000003</v>
      </c>
      <c r="C916" s="61">
        <v>38421.56</v>
      </c>
      <c r="D916" s="61">
        <v>38067.22</v>
      </c>
      <c r="E916" s="61">
        <v>38389.82</v>
      </c>
      <c r="F916" s="63">
        <f t="shared" si="28"/>
        <v>1.9645278360308758E-3</v>
      </c>
      <c r="G916" s="64">
        <f t="shared" si="29"/>
        <v>354.33999999999651</v>
      </c>
    </row>
    <row r="917" spans="1:7" ht="14.25" customHeight="1" x14ac:dyDescent="0.3">
      <c r="A917" s="60">
        <v>43353</v>
      </c>
      <c r="B917" s="61">
        <v>38348.39</v>
      </c>
      <c r="C917" s="61">
        <v>38354.519999999997</v>
      </c>
      <c r="D917" s="61">
        <v>37882.83</v>
      </c>
      <c r="E917" s="61">
        <v>37922.17</v>
      </c>
      <c r="F917" s="63">
        <f t="shared" si="28"/>
        <v>-1.111441705896913E-2</v>
      </c>
      <c r="G917" s="64">
        <f t="shared" si="29"/>
        <v>471.68999999999505</v>
      </c>
    </row>
    <row r="918" spans="1:7" ht="14.25" customHeight="1" x14ac:dyDescent="0.3">
      <c r="A918" s="60">
        <v>43354</v>
      </c>
      <c r="B918" s="61">
        <v>38017.49</v>
      </c>
      <c r="C918" s="61">
        <v>38043.269999999997</v>
      </c>
      <c r="D918" s="61">
        <v>37361.199999999997</v>
      </c>
      <c r="E918" s="61">
        <v>37413.129999999997</v>
      </c>
      <c r="F918" s="63">
        <f t="shared" si="28"/>
        <v>-1.5896893771787685E-2</v>
      </c>
      <c r="G918" s="64">
        <f t="shared" si="29"/>
        <v>682.06999999999971</v>
      </c>
    </row>
    <row r="919" spans="1:7" ht="14.25" customHeight="1" x14ac:dyDescent="0.3">
      <c r="A919" s="60">
        <v>43355</v>
      </c>
      <c r="B919" s="61">
        <v>37546.42</v>
      </c>
      <c r="C919" s="61">
        <v>37752.58</v>
      </c>
      <c r="D919" s="61">
        <v>37342</v>
      </c>
      <c r="E919" s="61">
        <v>37717.96</v>
      </c>
      <c r="F919" s="63">
        <f t="shared" si="28"/>
        <v>4.5687445034706606E-3</v>
      </c>
      <c r="G919" s="64">
        <f t="shared" si="29"/>
        <v>410.58000000000175</v>
      </c>
    </row>
    <row r="920" spans="1:7" ht="14.25" customHeight="1" x14ac:dyDescent="0.3">
      <c r="A920" s="60">
        <v>43357</v>
      </c>
      <c r="B920" s="61">
        <v>37939.29</v>
      </c>
      <c r="C920" s="61">
        <v>38125.620000000003</v>
      </c>
      <c r="D920" s="61">
        <v>37859.519999999997</v>
      </c>
      <c r="E920" s="61">
        <v>38090.639999999999</v>
      </c>
      <c r="F920" s="63">
        <f t="shared" si="28"/>
        <v>3.9892681175635741E-3</v>
      </c>
      <c r="G920" s="64">
        <f t="shared" si="29"/>
        <v>266.10000000000582</v>
      </c>
    </row>
    <row r="921" spans="1:7" ht="14.25" customHeight="1" x14ac:dyDescent="0.3">
      <c r="A921" s="60">
        <v>43360</v>
      </c>
      <c r="B921" s="61">
        <v>38027.81</v>
      </c>
      <c r="C921" s="61">
        <v>38027.81</v>
      </c>
      <c r="D921" s="61">
        <v>37548.93</v>
      </c>
      <c r="E921" s="61">
        <v>37585.51</v>
      </c>
      <c r="F921" s="63">
        <f t="shared" si="28"/>
        <v>-1.1630961656745304E-2</v>
      </c>
      <c r="G921" s="64">
        <f t="shared" si="29"/>
        <v>478.87999999999738</v>
      </c>
    </row>
    <row r="922" spans="1:7" ht="14.25" customHeight="1" x14ac:dyDescent="0.3">
      <c r="A922" s="60">
        <v>43361</v>
      </c>
      <c r="B922" s="61">
        <v>37660.19</v>
      </c>
      <c r="C922" s="61">
        <v>37745.440000000002</v>
      </c>
      <c r="D922" s="61">
        <v>37242.85</v>
      </c>
      <c r="E922" s="61">
        <v>37290.67</v>
      </c>
      <c r="F922" s="63">
        <f t="shared" si="28"/>
        <v>-9.8119526215880489E-3</v>
      </c>
      <c r="G922" s="64">
        <f t="shared" si="29"/>
        <v>502.59000000000378</v>
      </c>
    </row>
    <row r="923" spans="1:7" ht="14.25" customHeight="1" x14ac:dyDescent="0.3">
      <c r="A923" s="60">
        <v>43362</v>
      </c>
      <c r="B923" s="61">
        <v>37432.93</v>
      </c>
      <c r="C923" s="61">
        <v>37530.629999999997</v>
      </c>
      <c r="D923" s="61">
        <v>37062.69</v>
      </c>
      <c r="E923" s="61">
        <v>37121.22</v>
      </c>
      <c r="F923" s="63">
        <f t="shared" si="28"/>
        <v>-8.3271600700238826E-3</v>
      </c>
      <c r="G923" s="64">
        <f t="shared" si="29"/>
        <v>467.93999999999505</v>
      </c>
    </row>
    <row r="924" spans="1:7" ht="14.25" customHeight="1" x14ac:dyDescent="0.3">
      <c r="A924" s="60">
        <v>43364</v>
      </c>
      <c r="B924" s="61">
        <v>37278.89</v>
      </c>
      <c r="C924" s="61">
        <v>37489.24</v>
      </c>
      <c r="D924" s="61">
        <v>35993.64</v>
      </c>
      <c r="E924" s="61">
        <v>36841.599999999999</v>
      </c>
      <c r="F924" s="63">
        <f t="shared" si="28"/>
        <v>-1.173023123810824E-2</v>
      </c>
      <c r="G924" s="64">
        <f t="shared" si="29"/>
        <v>1495.5999999999985</v>
      </c>
    </row>
    <row r="925" spans="1:7" ht="14.25" customHeight="1" x14ac:dyDescent="0.3">
      <c r="A925" s="60">
        <v>43367</v>
      </c>
      <c r="B925" s="61">
        <v>36924.720000000001</v>
      </c>
      <c r="C925" s="61">
        <v>36945.5</v>
      </c>
      <c r="D925" s="61">
        <v>36216.949999999997</v>
      </c>
      <c r="E925" s="61">
        <v>36305.019999999997</v>
      </c>
      <c r="F925" s="63">
        <f t="shared" si="28"/>
        <v>-1.6782794832296746E-2</v>
      </c>
      <c r="G925" s="64">
        <f t="shared" si="29"/>
        <v>728.55000000000291</v>
      </c>
    </row>
    <row r="926" spans="1:7" ht="14.25" customHeight="1" x14ac:dyDescent="0.3">
      <c r="A926" s="60">
        <v>43368</v>
      </c>
      <c r="B926" s="61">
        <v>36350.25</v>
      </c>
      <c r="C926" s="61">
        <v>36705.79</v>
      </c>
      <c r="D926" s="61">
        <v>36064.1</v>
      </c>
      <c r="E926" s="61">
        <v>36652.06</v>
      </c>
      <c r="F926" s="63">
        <f t="shared" si="28"/>
        <v>8.3028314798384521E-3</v>
      </c>
      <c r="G926" s="64">
        <f t="shared" si="29"/>
        <v>641.69000000000233</v>
      </c>
    </row>
    <row r="927" spans="1:7" ht="14.25" customHeight="1" x14ac:dyDescent="0.3">
      <c r="A927" s="60">
        <v>43369</v>
      </c>
      <c r="B927" s="61">
        <v>36936.639999999999</v>
      </c>
      <c r="C927" s="61">
        <v>36938.74</v>
      </c>
      <c r="D927" s="61">
        <v>36357.93</v>
      </c>
      <c r="E927" s="61">
        <v>36542.269999999997</v>
      </c>
      <c r="F927" s="63">
        <f t="shared" si="28"/>
        <v>-1.0676932173581642E-2</v>
      </c>
      <c r="G927" s="64">
        <f t="shared" si="29"/>
        <v>580.80999999999767</v>
      </c>
    </row>
    <row r="928" spans="1:7" ht="14.25" customHeight="1" x14ac:dyDescent="0.3">
      <c r="A928" s="60">
        <v>43370</v>
      </c>
      <c r="B928" s="61">
        <v>36691.93</v>
      </c>
      <c r="C928" s="61">
        <v>36711.620000000003</v>
      </c>
      <c r="D928" s="61">
        <v>36238.230000000003</v>
      </c>
      <c r="E928" s="61">
        <v>36324.17</v>
      </c>
      <c r="F928" s="63">
        <f t="shared" si="28"/>
        <v>-1.002291239517796E-2</v>
      </c>
      <c r="G928" s="64">
        <f t="shared" si="29"/>
        <v>473.38999999999942</v>
      </c>
    </row>
    <row r="929" spans="1:7" ht="14.25" customHeight="1" x14ac:dyDescent="0.3">
      <c r="A929" s="60">
        <v>43371</v>
      </c>
      <c r="B929" s="61">
        <v>36452.74</v>
      </c>
      <c r="C929" s="61">
        <v>36551.86</v>
      </c>
      <c r="D929" s="61">
        <v>35985.629999999997</v>
      </c>
      <c r="E929" s="61">
        <v>36227.14</v>
      </c>
      <c r="F929" s="63">
        <f t="shared" si="28"/>
        <v>-6.1888351876977854E-3</v>
      </c>
      <c r="G929" s="64">
        <f t="shared" si="29"/>
        <v>566.2300000000032</v>
      </c>
    </row>
    <row r="930" spans="1:7" ht="14.25" customHeight="1" x14ac:dyDescent="0.3">
      <c r="A930" s="60">
        <v>43374</v>
      </c>
      <c r="B930" s="61">
        <v>36274.25</v>
      </c>
      <c r="C930" s="61">
        <v>36616.639999999999</v>
      </c>
      <c r="D930" s="61">
        <v>35960.65</v>
      </c>
      <c r="E930" s="61">
        <v>36526.14</v>
      </c>
      <c r="F930" s="63">
        <f t="shared" si="28"/>
        <v>6.9440443289661242E-3</v>
      </c>
      <c r="G930" s="64">
        <f t="shared" si="29"/>
        <v>655.98999999999796</v>
      </c>
    </row>
    <row r="931" spans="1:7" ht="14.25" customHeight="1" x14ac:dyDescent="0.3">
      <c r="A931" s="60">
        <v>43376</v>
      </c>
      <c r="B931" s="61">
        <v>36602.85</v>
      </c>
      <c r="C931" s="61">
        <v>36602.85</v>
      </c>
      <c r="D931" s="61">
        <v>35911.82</v>
      </c>
      <c r="E931" s="61">
        <v>35975.629999999997</v>
      </c>
      <c r="F931" s="63">
        <f t="shared" si="28"/>
        <v>-1.7135824122984991E-2</v>
      </c>
      <c r="G931" s="64">
        <f t="shared" si="29"/>
        <v>691.02999999999884</v>
      </c>
    </row>
    <row r="932" spans="1:7" ht="14.25" customHeight="1" x14ac:dyDescent="0.3">
      <c r="A932" s="60">
        <v>43377</v>
      </c>
      <c r="B932" s="61">
        <v>35820.53</v>
      </c>
      <c r="C932" s="61">
        <v>35820.53</v>
      </c>
      <c r="D932" s="61">
        <v>35022.120000000003</v>
      </c>
      <c r="E932" s="61">
        <v>35169.160000000003</v>
      </c>
      <c r="F932" s="63">
        <f t="shared" si="28"/>
        <v>-1.8184264721934469E-2</v>
      </c>
      <c r="G932" s="64">
        <f t="shared" si="29"/>
        <v>798.40999999999622</v>
      </c>
    </row>
    <row r="933" spans="1:7" ht="14.25" customHeight="1" x14ac:dyDescent="0.3">
      <c r="A933" s="60">
        <v>43378</v>
      </c>
      <c r="B933" s="61">
        <v>35097.99</v>
      </c>
      <c r="C933" s="61">
        <v>35118.54</v>
      </c>
      <c r="D933" s="61">
        <v>34202.22</v>
      </c>
      <c r="E933" s="61">
        <v>34376.99</v>
      </c>
      <c r="F933" s="63">
        <f t="shared" si="28"/>
        <v>-2.0542486905945328E-2</v>
      </c>
      <c r="G933" s="64">
        <f t="shared" si="29"/>
        <v>916.31999999999971</v>
      </c>
    </row>
    <row r="934" spans="1:7" ht="14.25" customHeight="1" x14ac:dyDescent="0.3">
      <c r="A934" s="60">
        <v>43381</v>
      </c>
      <c r="B934" s="61">
        <v>34412.36</v>
      </c>
      <c r="C934" s="61">
        <v>34636.43</v>
      </c>
      <c r="D934" s="61">
        <v>33974.660000000003</v>
      </c>
      <c r="E934" s="61">
        <v>34474.379999999997</v>
      </c>
      <c r="F934" s="63">
        <f t="shared" si="28"/>
        <v>1.8022594207429191E-3</v>
      </c>
      <c r="G934" s="64">
        <f t="shared" si="29"/>
        <v>661.7699999999968</v>
      </c>
    </row>
    <row r="935" spans="1:7" ht="14.25" customHeight="1" x14ac:dyDescent="0.3">
      <c r="A935" s="60">
        <v>43382</v>
      </c>
      <c r="B935" s="61">
        <v>34651.82</v>
      </c>
      <c r="C935" s="61">
        <v>34711.68</v>
      </c>
      <c r="D935" s="61">
        <v>34233.5</v>
      </c>
      <c r="E935" s="61">
        <v>34299.47</v>
      </c>
      <c r="F935" s="63">
        <f t="shared" si="28"/>
        <v>-1.0168297076459434E-2</v>
      </c>
      <c r="G935" s="64">
        <f t="shared" si="29"/>
        <v>478.18000000000029</v>
      </c>
    </row>
    <row r="936" spans="1:7" ht="14.25" customHeight="1" x14ac:dyDescent="0.3">
      <c r="A936" s="60">
        <v>43383</v>
      </c>
      <c r="B936" s="61">
        <v>34493.21</v>
      </c>
      <c r="C936" s="61">
        <v>34858.35</v>
      </c>
      <c r="D936" s="61">
        <v>34346.5</v>
      </c>
      <c r="E936" s="61">
        <v>34760.89</v>
      </c>
      <c r="F936" s="63">
        <f t="shared" si="28"/>
        <v>7.7603679100901393E-3</v>
      </c>
      <c r="G936" s="64">
        <f t="shared" si="29"/>
        <v>511.84999999999854</v>
      </c>
    </row>
    <row r="937" spans="1:7" ht="14.25" customHeight="1" x14ac:dyDescent="0.3">
      <c r="A937" s="60">
        <v>43384</v>
      </c>
      <c r="B937" s="61">
        <v>34063.82</v>
      </c>
      <c r="C937" s="61">
        <v>34325.18</v>
      </c>
      <c r="D937" s="61">
        <v>33723.53</v>
      </c>
      <c r="E937" s="61">
        <v>34001.15</v>
      </c>
      <c r="F937" s="63">
        <f t="shared" si="28"/>
        <v>-1.8397819152402243E-3</v>
      </c>
      <c r="G937" s="64">
        <f t="shared" si="29"/>
        <v>601.65000000000146</v>
      </c>
    </row>
    <row r="938" spans="1:7" ht="14.25" customHeight="1" x14ac:dyDescent="0.3">
      <c r="A938" s="60">
        <v>43385</v>
      </c>
      <c r="B938" s="61">
        <v>34291.919999999998</v>
      </c>
      <c r="C938" s="61">
        <v>34808.42</v>
      </c>
      <c r="D938" s="61">
        <v>34279.78</v>
      </c>
      <c r="E938" s="61">
        <v>34733.58</v>
      </c>
      <c r="F938" s="63">
        <f t="shared" si="28"/>
        <v>1.2879418825192742E-2</v>
      </c>
      <c r="G938" s="64">
        <f t="shared" si="29"/>
        <v>528.63999999999942</v>
      </c>
    </row>
    <row r="939" spans="1:7" ht="14.25" customHeight="1" x14ac:dyDescent="0.3">
      <c r="A939" s="60">
        <v>43388</v>
      </c>
      <c r="B939" s="61">
        <v>34971.83</v>
      </c>
      <c r="C939" s="61">
        <v>35008.65</v>
      </c>
      <c r="D939" s="61">
        <v>34559.980000000003</v>
      </c>
      <c r="E939" s="61">
        <v>34865.1</v>
      </c>
      <c r="F939" s="63">
        <f t="shared" si="28"/>
        <v>-3.0518849027918525E-3</v>
      </c>
      <c r="G939" s="64">
        <f t="shared" si="29"/>
        <v>448.66999999999825</v>
      </c>
    </row>
    <row r="940" spans="1:7" ht="14.25" customHeight="1" x14ac:dyDescent="0.3">
      <c r="A940" s="60">
        <v>43389</v>
      </c>
      <c r="B940" s="61">
        <v>35004.33</v>
      </c>
      <c r="C940" s="61">
        <v>35215.79</v>
      </c>
      <c r="D940" s="61">
        <v>34913.06</v>
      </c>
      <c r="E940" s="61">
        <v>35162.480000000003</v>
      </c>
      <c r="F940" s="63">
        <f t="shared" si="28"/>
        <v>4.5180124858839304E-3</v>
      </c>
      <c r="G940" s="64">
        <f t="shared" si="29"/>
        <v>302.7300000000032</v>
      </c>
    </row>
    <row r="941" spans="1:7" ht="14.25" customHeight="1" x14ac:dyDescent="0.3">
      <c r="A941" s="60">
        <v>43390</v>
      </c>
      <c r="B941" s="61">
        <v>35543.379999999997</v>
      </c>
      <c r="C941" s="61">
        <v>35605.43</v>
      </c>
      <c r="D941" s="61">
        <v>34727.160000000003</v>
      </c>
      <c r="E941" s="61">
        <v>34779.58</v>
      </c>
      <c r="F941" s="63">
        <f t="shared" si="28"/>
        <v>-2.1489233719471691E-2</v>
      </c>
      <c r="G941" s="64">
        <f t="shared" si="29"/>
        <v>878.2699999999968</v>
      </c>
    </row>
    <row r="942" spans="1:7" ht="14.25" customHeight="1" x14ac:dyDescent="0.3">
      <c r="A942" s="60">
        <v>43392</v>
      </c>
      <c r="B942" s="61">
        <v>34563.29</v>
      </c>
      <c r="C942" s="61">
        <v>34563.29</v>
      </c>
      <c r="D942" s="61">
        <v>34140.32</v>
      </c>
      <c r="E942" s="61">
        <v>34315.629999999997</v>
      </c>
      <c r="F942" s="63">
        <f t="shared" si="28"/>
        <v>-7.1654058395483611E-3</v>
      </c>
      <c r="G942" s="64">
        <f t="shared" si="29"/>
        <v>422.97000000000116</v>
      </c>
    </row>
    <row r="943" spans="1:7" ht="14.25" customHeight="1" x14ac:dyDescent="0.3">
      <c r="A943" s="60">
        <v>43395</v>
      </c>
      <c r="B943" s="61">
        <v>34689.39</v>
      </c>
      <c r="C943" s="61">
        <v>34748.69</v>
      </c>
      <c r="D943" s="61">
        <v>34082.76</v>
      </c>
      <c r="E943" s="61">
        <v>34134.379999999997</v>
      </c>
      <c r="F943" s="63">
        <f t="shared" si="28"/>
        <v>-1.5999416536295451E-2</v>
      </c>
      <c r="G943" s="64">
        <f t="shared" si="29"/>
        <v>665.93000000000029</v>
      </c>
    </row>
    <row r="944" spans="1:7" ht="14.25" customHeight="1" x14ac:dyDescent="0.3">
      <c r="A944" s="60">
        <v>43396</v>
      </c>
      <c r="B944" s="61">
        <v>33935.879999999997</v>
      </c>
      <c r="C944" s="61">
        <v>34073.919999999998</v>
      </c>
      <c r="D944" s="61">
        <v>33742.75</v>
      </c>
      <c r="E944" s="61">
        <v>33847.230000000003</v>
      </c>
      <c r="F944" s="63">
        <f t="shared" si="28"/>
        <v>-2.6122793927841029E-3</v>
      </c>
      <c r="G944" s="64">
        <f t="shared" si="29"/>
        <v>331.16999999999825</v>
      </c>
    </row>
    <row r="945" spans="1:7" ht="14.25" customHeight="1" x14ac:dyDescent="0.3">
      <c r="A945" s="60">
        <v>43397</v>
      </c>
      <c r="B945" s="61">
        <v>34203.699999999997</v>
      </c>
      <c r="C945" s="61">
        <v>34300.97</v>
      </c>
      <c r="D945" s="61">
        <v>33726.07</v>
      </c>
      <c r="E945" s="61">
        <v>34033.96</v>
      </c>
      <c r="F945" s="63">
        <f t="shared" si="28"/>
        <v>-4.9626210029908449E-3</v>
      </c>
      <c r="G945" s="64">
        <f t="shared" si="29"/>
        <v>574.90000000000146</v>
      </c>
    </row>
    <row r="946" spans="1:7" ht="14.25" customHeight="1" x14ac:dyDescent="0.3">
      <c r="A946" s="60">
        <v>43398</v>
      </c>
      <c r="B946" s="61">
        <v>33778.6</v>
      </c>
      <c r="C946" s="61">
        <v>33838.76</v>
      </c>
      <c r="D946" s="61">
        <v>33553.18</v>
      </c>
      <c r="E946" s="61">
        <v>33690.089999999997</v>
      </c>
      <c r="F946" s="63">
        <f t="shared" si="28"/>
        <v>-2.620298058534162E-3</v>
      </c>
      <c r="G946" s="64">
        <f t="shared" si="29"/>
        <v>285.58000000000175</v>
      </c>
    </row>
    <row r="947" spans="1:7" ht="14.25" customHeight="1" x14ac:dyDescent="0.3">
      <c r="A947" s="60">
        <v>43399</v>
      </c>
      <c r="B947" s="61">
        <v>33776.800000000003</v>
      </c>
      <c r="C947" s="61">
        <v>33776.800000000003</v>
      </c>
      <c r="D947" s="61">
        <v>33291.58</v>
      </c>
      <c r="E947" s="61">
        <v>33349.31</v>
      </c>
      <c r="F947" s="63">
        <f t="shared" si="28"/>
        <v>-1.2656320314535575E-2</v>
      </c>
      <c r="G947" s="64">
        <f t="shared" si="29"/>
        <v>485.22000000000116</v>
      </c>
    </row>
    <row r="948" spans="1:7" ht="14.25" customHeight="1" x14ac:dyDescent="0.3">
      <c r="A948" s="60">
        <v>43402</v>
      </c>
      <c r="B948" s="61">
        <v>33549.879999999997</v>
      </c>
      <c r="C948" s="61">
        <v>34154.6</v>
      </c>
      <c r="D948" s="61">
        <v>33341.800000000003</v>
      </c>
      <c r="E948" s="61">
        <v>34067.4</v>
      </c>
      <c r="F948" s="63">
        <f t="shared" si="28"/>
        <v>1.5425390493200098E-2</v>
      </c>
      <c r="G948" s="64">
        <f t="shared" si="29"/>
        <v>812.79999999999563</v>
      </c>
    </row>
    <row r="949" spans="1:7" ht="14.25" customHeight="1" x14ac:dyDescent="0.3">
      <c r="A949" s="60">
        <v>43403</v>
      </c>
      <c r="B949" s="61">
        <v>34068.92</v>
      </c>
      <c r="C949" s="61">
        <v>34176.36</v>
      </c>
      <c r="D949" s="61">
        <v>33799.79</v>
      </c>
      <c r="E949" s="61">
        <v>33891.129999999997</v>
      </c>
      <c r="F949" s="63">
        <f t="shared" si="28"/>
        <v>-5.2185393608016007E-3</v>
      </c>
      <c r="G949" s="64">
        <f t="shared" si="29"/>
        <v>376.56999999999971</v>
      </c>
    </row>
    <row r="950" spans="1:7" ht="14.25" customHeight="1" x14ac:dyDescent="0.3">
      <c r="A950" s="60">
        <v>43404</v>
      </c>
      <c r="B950" s="61">
        <v>33963.089999999997</v>
      </c>
      <c r="C950" s="61">
        <v>34463.379999999997</v>
      </c>
      <c r="D950" s="61">
        <v>33587.24</v>
      </c>
      <c r="E950" s="61">
        <v>34442.050000000003</v>
      </c>
      <c r="F950" s="63">
        <f t="shared" si="28"/>
        <v>1.4102368188524851E-2</v>
      </c>
      <c r="G950" s="64">
        <f t="shared" si="29"/>
        <v>876.13999999999942</v>
      </c>
    </row>
    <row r="951" spans="1:7" ht="14.25" customHeight="1" x14ac:dyDescent="0.3">
      <c r="A951" s="60">
        <v>43405</v>
      </c>
      <c r="B951" s="61">
        <v>34650.629999999997</v>
      </c>
      <c r="C951" s="61">
        <v>34679.93</v>
      </c>
      <c r="D951" s="61">
        <v>34303.379999999997</v>
      </c>
      <c r="E951" s="61">
        <v>34431.97</v>
      </c>
      <c r="F951" s="63">
        <f t="shared" si="28"/>
        <v>-6.3104191756396992E-3</v>
      </c>
      <c r="G951" s="64">
        <f t="shared" si="29"/>
        <v>376.55000000000291</v>
      </c>
    </row>
    <row r="952" spans="1:7" ht="14.25" customHeight="1" x14ac:dyDescent="0.3">
      <c r="A952" s="60">
        <v>43406</v>
      </c>
      <c r="B952" s="61">
        <v>34743.949999999997</v>
      </c>
      <c r="C952" s="61">
        <v>35190.199999999997</v>
      </c>
      <c r="D952" s="61">
        <v>34649.800000000003</v>
      </c>
      <c r="E952" s="61">
        <v>35011.65</v>
      </c>
      <c r="F952" s="63">
        <f t="shared" si="28"/>
        <v>7.7049385576482927E-3</v>
      </c>
      <c r="G952" s="64">
        <f t="shared" si="29"/>
        <v>540.39999999999418</v>
      </c>
    </row>
    <row r="953" spans="1:7" ht="14.25" customHeight="1" x14ac:dyDescent="0.3">
      <c r="A953" s="60">
        <v>43409</v>
      </c>
      <c r="B953" s="61">
        <v>35118.620000000003</v>
      </c>
      <c r="C953" s="61">
        <v>35123.410000000003</v>
      </c>
      <c r="D953" s="61">
        <v>34811.599999999999</v>
      </c>
      <c r="E953" s="61">
        <v>34950.92</v>
      </c>
      <c r="F953" s="63">
        <f t="shared" si="28"/>
        <v>-4.7752445853511431E-3</v>
      </c>
      <c r="G953" s="64">
        <f t="shared" si="29"/>
        <v>311.81000000000495</v>
      </c>
    </row>
    <row r="954" spans="1:7" ht="14.25" customHeight="1" x14ac:dyDescent="0.3">
      <c r="A954" s="60">
        <v>43410</v>
      </c>
      <c r="B954" s="61">
        <v>35076.239999999998</v>
      </c>
      <c r="C954" s="61">
        <v>35196.03</v>
      </c>
      <c r="D954" s="61">
        <v>34889.72</v>
      </c>
      <c r="E954" s="61">
        <v>34991.910000000003</v>
      </c>
      <c r="F954" s="63">
        <f t="shared" si="28"/>
        <v>-2.4041915553090773E-3</v>
      </c>
      <c r="G954" s="64">
        <f t="shared" si="29"/>
        <v>306.30999999999767</v>
      </c>
    </row>
    <row r="955" spans="1:7" ht="14.25" customHeight="1" x14ac:dyDescent="0.3">
      <c r="A955" s="60">
        <v>43411</v>
      </c>
      <c r="B955" s="61">
        <v>35301.879999999997</v>
      </c>
      <c r="C955" s="61">
        <v>35302.25</v>
      </c>
      <c r="D955" s="61">
        <v>35183.17</v>
      </c>
      <c r="E955" s="61">
        <v>35237.68</v>
      </c>
      <c r="F955" s="63">
        <f t="shared" si="28"/>
        <v>-1.8186000292334883E-3</v>
      </c>
      <c r="G955" s="64">
        <f t="shared" si="29"/>
        <v>119.08000000000175</v>
      </c>
    </row>
    <row r="956" spans="1:7" ht="14.25" customHeight="1" x14ac:dyDescent="0.3">
      <c r="A956" s="60">
        <v>43413</v>
      </c>
      <c r="B956" s="61">
        <v>35258.129999999997</v>
      </c>
      <c r="C956" s="61">
        <v>35287.29</v>
      </c>
      <c r="D956" s="61">
        <v>35011.230000000003</v>
      </c>
      <c r="E956" s="61">
        <v>35158.550000000003</v>
      </c>
      <c r="F956" s="63">
        <f t="shared" si="28"/>
        <v>-2.8243131442306918E-3</v>
      </c>
      <c r="G956" s="64">
        <f t="shared" si="29"/>
        <v>276.05999999999767</v>
      </c>
    </row>
    <row r="957" spans="1:7" ht="14.25" customHeight="1" x14ac:dyDescent="0.3">
      <c r="A957" s="60">
        <v>43416</v>
      </c>
      <c r="B957" s="61">
        <v>35287.49</v>
      </c>
      <c r="C957" s="61">
        <v>35333.22</v>
      </c>
      <c r="D957" s="61">
        <v>34756.800000000003</v>
      </c>
      <c r="E957" s="61">
        <v>34812.99</v>
      </c>
      <c r="F957" s="63">
        <f t="shared" si="28"/>
        <v>-1.344669173126227E-2</v>
      </c>
      <c r="G957" s="64">
        <f t="shared" si="29"/>
        <v>576.41999999999825</v>
      </c>
    </row>
    <row r="958" spans="1:7" ht="14.25" customHeight="1" x14ac:dyDescent="0.3">
      <c r="A958" s="60">
        <v>43417</v>
      </c>
      <c r="B958" s="61">
        <v>34846.19</v>
      </c>
      <c r="C958" s="61">
        <v>35187.75</v>
      </c>
      <c r="D958" s="61">
        <v>34672.199999999997</v>
      </c>
      <c r="E958" s="61">
        <v>35144.49</v>
      </c>
      <c r="F958" s="63">
        <f t="shared" si="28"/>
        <v>8.5604767694831378E-3</v>
      </c>
      <c r="G958" s="64">
        <f t="shared" si="29"/>
        <v>515.55000000000291</v>
      </c>
    </row>
    <row r="959" spans="1:7" ht="14.25" customHeight="1" x14ac:dyDescent="0.3">
      <c r="A959" s="60">
        <v>43418</v>
      </c>
      <c r="B959" s="61">
        <v>35330.14</v>
      </c>
      <c r="C959" s="61">
        <v>35351.879999999997</v>
      </c>
      <c r="D959" s="61">
        <v>34986.86</v>
      </c>
      <c r="E959" s="61">
        <v>35141.99</v>
      </c>
      <c r="F959" s="63">
        <f t="shared" si="28"/>
        <v>-5.3254813029328914E-3</v>
      </c>
      <c r="G959" s="64">
        <f t="shared" si="29"/>
        <v>365.0199999999968</v>
      </c>
    </row>
    <row r="960" spans="1:7" ht="14.25" customHeight="1" x14ac:dyDescent="0.3">
      <c r="A960" s="60">
        <v>43419</v>
      </c>
      <c r="B960" s="61">
        <v>35145.75</v>
      </c>
      <c r="C960" s="61">
        <v>35402</v>
      </c>
      <c r="D960" s="61">
        <v>35118.42</v>
      </c>
      <c r="E960" s="61">
        <v>35260.54</v>
      </c>
      <c r="F960" s="63">
        <f t="shared" si="28"/>
        <v>3.2661132569372078E-3</v>
      </c>
      <c r="G960" s="64">
        <f t="shared" si="29"/>
        <v>283.58000000000175</v>
      </c>
    </row>
    <row r="961" spans="1:7" ht="14.25" customHeight="1" x14ac:dyDescent="0.3">
      <c r="A961" s="60">
        <v>43420</v>
      </c>
      <c r="B961" s="61">
        <v>35398.699999999997</v>
      </c>
      <c r="C961" s="61">
        <v>35545.85</v>
      </c>
      <c r="D961" s="61">
        <v>35324.370000000003</v>
      </c>
      <c r="E961" s="61">
        <v>35457.160000000003</v>
      </c>
      <c r="F961" s="63">
        <f t="shared" si="28"/>
        <v>1.6514730766950879E-3</v>
      </c>
      <c r="G961" s="64">
        <f t="shared" si="29"/>
        <v>221.47999999999593</v>
      </c>
    </row>
    <row r="962" spans="1:7" ht="14.25" customHeight="1" x14ac:dyDescent="0.3">
      <c r="A962" s="60">
        <v>43423</v>
      </c>
      <c r="B962" s="61">
        <v>35647.620000000003</v>
      </c>
      <c r="C962" s="61">
        <v>35818.83</v>
      </c>
      <c r="D962" s="61">
        <v>35511.1</v>
      </c>
      <c r="E962" s="61">
        <v>35774.879999999997</v>
      </c>
      <c r="F962" s="63">
        <f t="shared" si="28"/>
        <v>3.5699437998944882E-3</v>
      </c>
      <c r="G962" s="64">
        <f t="shared" si="29"/>
        <v>307.7300000000032</v>
      </c>
    </row>
    <row r="963" spans="1:7" ht="14.25" customHeight="1" x14ac:dyDescent="0.3">
      <c r="A963" s="60">
        <v>43424</v>
      </c>
      <c r="B963" s="61">
        <v>35730.769999999997</v>
      </c>
      <c r="C963" s="61">
        <v>35731.67</v>
      </c>
      <c r="D963" s="61">
        <v>35416.18</v>
      </c>
      <c r="E963" s="61">
        <v>35474.51</v>
      </c>
      <c r="F963" s="63">
        <f t="shared" ref="F963:F1026" si="30">(E963-B963)/B963</f>
        <v>-7.1719697056625087E-3</v>
      </c>
      <c r="G963" s="64">
        <f t="shared" ref="G963:G1026" si="31">C963-D963</f>
        <v>315.48999999999796</v>
      </c>
    </row>
    <row r="964" spans="1:7" ht="14.25" customHeight="1" x14ac:dyDescent="0.3">
      <c r="A964" s="60">
        <v>43425</v>
      </c>
      <c r="B964" s="61">
        <v>35492.620000000003</v>
      </c>
      <c r="C964" s="61">
        <v>35494.25</v>
      </c>
      <c r="D964" s="61">
        <v>35112.49</v>
      </c>
      <c r="E964" s="61">
        <v>35199.800000000003</v>
      </c>
      <c r="F964" s="63">
        <f t="shared" si="30"/>
        <v>-8.250165809117492E-3</v>
      </c>
      <c r="G964" s="64">
        <f t="shared" si="31"/>
        <v>381.76000000000204</v>
      </c>
    </row>
    <row r="965" spans="1:7" ht="14.25" customHeight="1" x14ac:dyDescent="0.3">
      <c r="A965" s="60">
        <v>43426</v>
      </c>
      <c r="B965" s="61">
        <v>35282.33</v>
      </c>
      <c r="C965" s="61">
        <v>35364.5</v>
      </c>
      <c r="D965" s="61">
        <v>34937.980000000003</v>
      </c>
      <c r="E965" s="61">
        <v>34981.019999999997</v>
      </c>
      <c r="F965" s="63">
        <f t="shared" si="30"/>
        <v>-8.5399688739378875E-3</v>
      </c>
      <c r="G965" s="64">
        <f t="shared" si="31"/>
        <v>426.5199999999968</v>
      </c>
    </row>
    <row r="966" spans="1:7" ht="14.25" customHeight="1" x14ac:dyDescent="0.3">
      <c r="A966" s="60">
        <v>43430</v>
      </c>
      <c r="B966" s="61">
        <v>35118.089999999997</v>
      </c>
      <c r="C966" s="61">
        <v>35397.24</v>
      </c>
      <c r="D966" s="61">
        <v>34896.07</v>
      </c>
      <c r="E966" s="61">
        <v>35354.080000000002</v>
      </c>
      <c r="F966" s="63">
        <f t="shared" si="30"/>
        <v>6.7198984910627332E-3</v>
      </c>
      <c r="G966" s="64">
        <f t="shared" si="31"/>
        <v>501.16999999999825</v>
      </c>
    </row>
    <row r="967" spans="1:7" ht="14.25" customHeight="1" x14ac:dyDescent="0.3">
      <c r="A967" s="60">
        <v>43431</v>
      </c>
      <c r="B967" s="61">
        <v>35394.769999999997</v>
      </c>
      <c r="C967" s="61">
        <v>35555.160000000003</v>
      </c>
      <c r="D967" s="61">
        <v>35262.97</v>
      </c>
      <c r="E967" s="61">
        <v>35513.14</v>
      </c>
      <c r="F967" s="63">
        <f t="shared" si="30"/>
        <v>3.3442793949502322E-3</v>
      </c>
      <c r="G967" s="64">
        <f t="shared" si="31"/>
        <v>292.19000000000233</v>
      </c>
    </row>
    <row r="968" spans="1:7" ht="14.25" customHeight="1" x14ac:dyDescent="0.3">
      <c r="A968" s="60">
        <v>43432</v>
      </c>
      <c r="B968" s="61">
        <v>35635.519999999997</v>
      </c>
      <c r="C968" s="61">
        <v>35822.160000000003</v>
      </c>
      <c r="D968" s="61">
        <v>35605.339999999997</v>
      </c>
      <c r="E968" s="61">
        <v>35716.949999999997</v>
      </c>
      <c r="F968" s="63">
        <f t="shared" si="30"/>
        <v>2.2850796059661906E-3</v>
      </c>
      <c r="G968" s="64">
        <f t="shared" si="31"/>
        <v>216.82000000000698</v>
      </c>
    </row>
    <row r="969" spans="1:7" ht="14.25" customHeight="1" x14ac:dyDescent="0.3">
      <c r="A969" s="60">
        <v>43433</v>
      </c>
      <c r="B969" s="61">
        <v>35997.29</v>
      </c>
      <c r="C969" s="61">
        <v>36253.85</v>
      </c>
      <c r="D969" s="61">
        <v>35946.239999999998</v>
      </c>
      <c r="E969" s="61">
        <v>36170.410000000003</v>
      </c>
      <c r="F969" s="63">
        <f t="shared" si="30"/>
        <v>4.8092509186108906E-3</v>
      </c>
      <c r="G969" s="64">
        <f t="shared" si="31"/>
        <v>307.61000000000058</v>
      </c>
    </row>
    <row r="970" spans="1:7" ht="14.25" customHeight="1" x14ac:dyDescent="0.3">
      <c r="A970" s="60">
        <v>43434</v>
      </c>
      <c r="B970" s="61">
        <v>36304.43</v>
      </c>
      <c r="C970" s="61">
        <v>36389.22</v>
      </c>
      <c r="D970" s="61">
        <v>36082.97</v>
      </c>
      <c r="E970" s="61">
        <v>36194.300000000003</v>
      </c>
      <c r="F970" s="63">
        <f t="shared" si="30"/>
        <v>-3.0335140918063548E-3</v>
      </c>
      <c r="G970" s="64">
        <f t="shared" si="31"/>
        <v>306.25</v>
      </c>
    </row>
    <row r="971" spans="1:7" ht="14.25" customHeight="1" x14ac:dyDescent="0.3">
      <c r="A971" s="60">
        <v>43437</v>
      </c>
      <c r="B971" s="61">
        <v>36396.69</v>
      </c>
      <c r="C971" s="61">
        <v>36446.160000000003</v>
      </c>
      <c r="D971" s="61">
        <v>36099.68</v>
      </c>
      <c r="E971" s="61">
        <v>36241</v>
      </c>
      <c r="F971" s="63">
        <f t="shared" si="30"/>
        <v>-4.2775867805562081E-3</v>
      </c>
      <c r="G971" s="64">
        <f t="shared" si="31"/>
        <v>346.4800000000032</v>
      </c>
    </row>
    <row r="972" spans="1:7" ht="14.25" customHeight="1" x14ac:dyDescent="0.3">
      <c r="A972" s="60">
        <v>43438</v>
      </c>
      <c r="B972" s="61">
        <v>36290.480000000003</v>
      </c>
      <c r="C972" s="61">
        <v>36295.839999999997</v>
      </c>
      <c r="D972" s="61">
        <v>36036.39</v>
      </c>
      <c r="E972" s="61">
        <v>36134.31</v>
      </c>
      <c r="F972" s="63">
        <f t="shared" si="30"/>
        <v>-4.3033324442114159E-3</v>
      </c>
      <c r="G972" s="64">
        <f t="shared" si="31"/>
        <v>259.44999999999709</v>
      </c>
    </row>
    <row r="973" spans="1:7" ht="14.25" customHeight="1" x14ac:dyDescent="0.3">
      <c r="A973" s="60">
        <v>43439</v>
      </c>
      <c r="B973" s="61">
        <v>36035.65</v>
      </c>
      <c r="C973" s="61">
        <v>36048.65</v>
      </c>
      <c r="D973" s="61">
        <v>35777.81</v>
      </c>
      <c r="E973" s="61">
        <v>35884.410000000003</v>
      </c>
      <c r="F973" s="63">
        <f t="shared" si="30"/>
        <v>-4.1969549598799508E-3</v>
      </c>
      <c r="G973" s="64">
        <f t="shared" si="31"/>
        <v>270.84000000000378</v>
      </c>
    </row>
    <row r="974" spans="1:7" ht="14.25" customHeight="1" x14ac:dyDescent="0.3">
      <c r="A974" s="60">
        <v>43440</v>
      </c>
      <c r="B974" s="61">
        <v>35694.25</v>
      </c>
      <c r="C974" s="61">
        <v>35707.230000000003</v>
      </c>
      <c r="D974" s="61">
        <v>35266.76</v>
      </c>
      <c r="E974" s="61">
        <v>35312.129999999997</v>
      </c>
      <c r="F974" s="63">
        <f t="shared" si="30"/>
        <v>-1.0705365710163475E-2</v>
      </c>
      <c r="G974" s="64">
        <f t="shared" si="31"/>
        <v>440.47000000000116</v>
      </c>
    </row>
    <row r="975" spans="1:7" ht="14.25" customHeight="1" x14ac:dyDescent="0.3">
      <c r="A975" s="60">
        <v>43441</v>
      </c>
      <c r="B975" s="61">
        <v>35494.86</v>
      </c>
      <c r="C975" s="61">
        <v>35730.050000000003</v>
      </c>
      <c r="D975" s="61">
        <v>35378.269999999997</v>
      </c>
      <c r="E975" s="61">
        <v>35673.25</v>
      </c>
      <c r="F975" s="63">
        <f t="shared" si="30"/>
        <v>5.0257981014715765E-3</v>
      </c>
      <c r="G975" s="64">
        <f t="shared" si="31"/>
        <v>351.78000000000611</v>
      </c>
    </row>
    <row r="976" spans="1:7" ht="14.25" customHeight="1" x14ac:dyDescent="0.3">
      <c r="A976" s="60">
        <v>43444</v>
      </c>
      <c r="B976" s="61">
        <v>35204.660000000003</v>
      </c>
      <c r="C976" s="61">
        <v>35246.97</v>
      </c>
      <c r="D976" s="61">
        <v>34915.769999999997</v>
      </c>
      <c r="E976" s="61">
        <v>34959.72</v>
      </c>
      <c r="F976" s="63">
        <f t="shared" si="30"/>
        <v>-6.957601635692613E-3</v>
      </c>
      <c r="G976" s="64">
        <f t="shared" si="31"/>
        <v>331.20000000000437</v>
      </c>
    </row>
    <row r="977" spans="1:7" ht="14.25" customHeight="1" x14ac:dyDescent="0.3">
      <c r="A977" s="60">
        <v>43445</v>
      </c>
      <c r="B977" s="61">
        <v>34584.129999999997</v>
      </c>
      <c r="C977" s="61">
        <v>35207.33</v>
      </c>
      <c r="D977" s="61">
        <v>34426.29</v>
      </c>
      <c r="E977" s="61">
        <v>35150.01</v>
      </c>
      <c r="F977" s="63">
        <f t="shared" si="30"/>
        <v>1.6362418253690485E-2</v>
      </c>
      <c r="G977" s="64">
        <f t="shared" si="31"/>
        <v>781.04000000000087</v>
      </c>
    </row>
    <row r="978" spans="1:7" ht="14.25" customHeight="1" x14ac:dyDescent="0.3">
      <c r="A978" s="60">
        <v>43446</v>
      </c>
      <c r="B978" s="61">
        <v>35277.839999999997</v>
      </c>
      <c r="C978" s="61">
        <v>35826.58</v>
      </c>
      <c r="D978" s="61">
        <v>35167.47</v>
      </c>
      <c r="E978" s="61">
        <v>35779.07</v>
      </c>
      <c r="F978" s="63">
        <f t="shared" si="30"/>
        <v>1.4208069428287085E-2</v>
      </c>
      <c r="G978" s="64">
        <f t="shared" si="31"/>
        <v>659.11000000000058</v>
      </c>
    </row>
    <row r="979" spans="1:7" ht="14.25" customHeight="1" x14ac:dyDescent="0.3">
      <c r="A979" s="60">
        <v>43447</v>
      </c>
      <c r="B979" s="61">
        <v>36024.879999999997</v>
      </c>
      <c r="C979" s="61">
        <v>36095.56</v>
      </c>
      <c r="D979" s="61">
        <v>35794.51</v>
      </c>
      <c r="E979" s="61">
        <v>35929.64</v>
      </c>
      <c r="F979" s="63">
        <f t="shared" si="30"/>
        <v>-2.6437284454520868E-3</v>
      </c>
      <c r="G979" s="64">
        <f t="shared" si="31"/>
        <v>301.04999999999563</v>
      </c>
    </row>
    <row r="980" spans="1:7" ht="14.25" customHeight="1" x14ac:dyDescent="0.3">
      <c r="A980" s="60">
        <v>43448</v>
      </c>
      <c r="B980" s="61">
        <v>35960.19</v>
      </c>
      <c r="C980" s="61">
        <v>36019.019999999997</v>
      </c>
      <c r="D980" s="61">
        <v>35813.85</v>
      </c>
      <c r="E980" s="61">
        <v>35962.93</v>
      </c>
      <c r="F980" s="63">
        <f t="shared" si="30"/>
        <v>7.6195370491589798E-5</v>
      </c>
      <c r="G980" s="64">
        <f t="shared" si="31"/>
        <v>205.16999999999825</v>
      </c>
    </row>
    <row r="981" spans="1:7" ht="14.25" customHeight="1" x14ac:dyDescent="0.3">
      <c r="A981" s="60">
        <v>43451</v>
      </c>
      <c r="B981" s="61">
        <v>36129.129999999997</v>
      </c>
      <c r="C981" s="61">
        <v>36312.31</v>
      </c>
      <c r="D981" s="61">
        <v>36123.620000000003</v>
      </c>
      <c r="E981" s="61">
        <v>36270.07</v>
      </c>
      <c r="F981" s="63">
        <f t="shared" si="30"/>
        <v>3.9010073035249488E-3</v>
      </c>
      <c r="G981" s="64">
        <f t="shared" si="31"/>
        <v>188.68999999999505</v>
      </c>
    </row>
    <row r="982" spans="1:7" ht="14.25" customHeight="1" x14ac:dyDescent="0.3">
      <c r="A982" s="60">
        <v>43452</v>
      </c>
      <c r="B982" s="61">
        <v>36226.379999999997</v>
      </c>
      <c r="C982" s="61">
        <v>36375.379999999997</v>
      </c>
      <c r="D982" s="61">
        <v>36046.519999999997</v>
      </c>
      <c r="E982" s="61">
        <v>36347.08</v>
      </c>
      <c r="F982" s="63">
        <f t="shared" si="30"/>
        <v>3.3318261443733648E-3</v>
      </c>
      <c r="G982" s="64">
        <f t="shared" si="31"/>
        <v>328.86000000000058</v>
      </c>
    </row>
    <row r="983" spans="1:7" ht="14.25" customHeight="1" x14ac:dyDescent="0.3">
      <c r="A983" s="60">
        <v>43453</v>
      </c>
      <c r="B983" s="61">
        <v>36441.46</v>
      </c>
      <c r="C983" s="61">
        <v>36554.99</v>
      </c>
      <c r="D983" s="61">
        <v>36381.870000000003</v>
      </c>
      <c r="E983" s="61">
        <v>36484.33</v>
      </c>
      <c r="F983" s="63">
        <f t="shared" si="30"/>
        <v>1.1764073118915273E-3</v>
      </c>
      <c r="G983" s="64">
        <f t="shared" si="31"/>
        <v>173.11999999999534</v>
      </c>
    </row>
    <row r="984" spans="1:7" ht="14.25" customHeight="1" x14ac:dyDescent="0.3">
      <c r="A984" s="60">
        <v>43454</v>
      </c>
      <c r="B984" s="61">
        <v>36321.18</v>
      </c>
      <c r="C984" s="61">
        <v>36475.519999999997</v>
      </c>
      <c r="D984" s="61">
        <v>36202.9</v>
      </c>
      <c r="E984" s="61">
        <v>36431.67</v>
      </c>
      <c r="F984" s="63">
        <f t="shared" si="30"/>
        <v>3.042026718294889E-3</v>
      </c>
      <c r="G984" s="64">
        <f t="shared" si="31"/>
        <v>272.61999999999534</v>
      </c>
    </row>
    <row r="985" spans="1:7" ht="14.25" customHeight="1" x14ac:dyDescent="0.3">
      <c r="A985" s="60">
        <v>43455</v>
      </c>
      <c r="B985" s="61">
        <v>36449.269999999997</v>
      </c>
      <c r="C985" s="61">
        <v>36483.49</v>
      </c>
      <c r="D985" s="61">
        <v>35694.74</v>
      </c>
      <c r="E985" s="61">
        <v>35742.07</v>
      </c>
      <c r="F985" s="63">
        <f t="shared" si="30"/>
        <v>-1.9402309017437034E-2</v>
      </c>
      <c r="G985" s="64">
        <f t="shared" si="31"/>
        <v>788.75</v>
      </c>
    </row>
    <row r="986" spans="1:7" ht="14.25" customHeight="1" x14ac:dyDescent="0.3">
      <c r="A986" s="60">
        <v>43458</v>
      </c>
      <c r="B986" s="61">
        <v>35859.660000000003</v>
      </c>
      <c r="C986" s="61">
        <v>35910.67</v>
      </c>
      <c r="D986" s="61">
        <v>35423.24</v>
      </c>
      <c r="E986" s="61">
        <v>35470.15</v>
      </c>
      <c r="F986" s="63">
        <f t="shared" si="30"/>
        <v>-1.0862066176868437E-2</v>
      </c>
      <c r="G986" s="64">
        <f t="shared" si="31"/>
        <v>487.43000000000029</v>
      </c>
    </row>
    <row r="987" spans="1:7" ht="14.25" customHeight="1" x14ac:dyDescent="0.3">
      <c r="A987" s="60">
        <v>43460</v>
      </c>
      <c r="B987" s="61">
        <v>35443.160000000003</v>
      </c>
      <c r="C987" s="61">
        <v>35711.26</v>
      </c>
      <c r="D987" s="61">
        <v>35010.82</v>
      </c>
      <c r="E987" s="61">
        <v>35649.94</v>
      </c>
      <c r="F987" s="63">
        <f t="shared" si="30"/>
        <v>5.8341299139241199E-3</v>
      </c>
      <c r="G987" s="64">
        <f t="shared" si="31"/>
        <v>700.44000000000233</v>
      </c>
    </row>
    <row r="988" spans="1:7" ht="14.25" customHeight="1" x14ac:dyDescent="0.3">
      <c r="A988" s="60">
        <v>43461</v>
      </c>
      <c r="B988" s="61">
        <v>36002.11</v>
      </c>
      <c r="C988" s="61">
        <v>36041.24</v>
      </c>
      <c r="D988" s="61">
        <v>35781.949999999997</v>
      </c>
      <c r="E988" s="61">
        <v>35807.279999999999</v>
      </c>
      <c r="F988" s="63">
        <f t="shared" si="30"/>
        <v>-5.4116272629576917E-3</v>
      </c>
      <c r="G988" s="64">
        <f t="shared" si="31"/>
        <v>259.29000000000087</v>
      </c>
    </row>
    <row r="989" spans="1:7" ht="14.25" customHeight="1" x14ac:dyDescent="0.3">
      <c r="A989" s="60">
        <v>43462</v>
      </c>
      <c r="B989" s="61">
        <v>35911.99</v>
      </c>
      <c r="C989" s="61">
        <v>36194.78</v>
      </c>
      <c r="D989" s="61">
        <v>35911.99</v>
      </c>
      <c r="E989" s="61">
        <v>36076.720000000001</v>
      </c>
      <c r="F989" s="63">
        <f t="shared" si="30"/>
        <v>4.5870473900221963E-3</v>
      </c>
      <c r="G989" s="64">
        <f t="shared" si="31"/>
        <v>282.79000000000087</v>
      </c>
    </row>
    <row r="990" spans="1:7" ht="14.25" customHeight="1" x14ac:dyDescent="0.3">
      <c r="A990" s="60">
        <v>43465</v>
      </c>
      <c r="B990" s="61">
        <v>36239.19</v>
      </c>
      <c r="C990" s="61">
        <v>36285.46</v>
      </c>
      <c r="D990" s="61">
        <v>36033.949999999997</v>
      </c>
      <c r="E990" s="61">
        <v>36068.33</v>
      </c>
      <c r="F990" s="63">
        <f t="shared" si="30"/>
        <v>-4.7147852918346294E-3</v>
      </c>
      <c r="G990" s="64">
        <f t="shared" si="31"/>
        <v>251.51000000000204</v>
      </c>
    </row>
    <row r="991" spans="1:7" ht="14.25" customHeight="1" x14ac:dyDescent="0.3">
      <c r="A991" s="60">
        <v>43466</v>
      </c>
      <c r="B991" s="61">
        <v>36161.800000000003</v>
      </c>
      <c r="C991" s="61">
        <v>36284.04</v>
      </c>
      <c r="D991" s="61">
        <v>35888.620000000003</v>
      </c>
      <c r="E991" s="61">
        <v>36254.57</v>
      </c>
      <c r="F991" s="63">
        <f t="shared" si="30"/>
        <v>2.5654143322510715E-3</v>
      </c>
      <c r="G991" s="64">
        <f t="shared" si="31"/>
        <v>395.41999999999825</v>
      </c>
    </row>
    <row r="992" spans="1:7" ht="14.25" customHeight="1" x14ac:dyDescent="0.3">
      <c r="A992" s="60">
        <v>43467</v>
      </c>
      <c r="B992" s="61">
        <v>36198.129999999997</v>
      </c>
      <c r="C992" s="61">
        <v>36236.699999999997</v>
      </c>
      <c r="D992" s="61">
        <v>35734.01</v>
      </c>
      <c r="E992" s="61">
        <v>35891.519999999997</v>
      </c>
      <c r="F992" s="63">
        <f t="shared" si="30"/>
        <v>-8.4703270583314835E-3</v>
      </c>
      <c r="G992" s="64">
        <f t="shared" si="31"/>
        <v>502.68999999999505</v>
      </c>
    </row>
    <row r="993" spans="1:7" ht="14.25" customHeight="1" x14ac:dyDescent="0.3">
      <c r="A993" s="60">
        <v>43468</v>
      </c>
      <c r="B993" s="61">
        <v>35934.5</v>
      </c>
      <c r="C993" s="61">
        <v>35999.660000000003</v>
      </c>
      <c r="D993" s="61">
        <v>35475.57</v>
      </c>
      <c r="E993" s="61">
        <v>35513.71</v>
      </c>
      <c r="F993" s="63">
        <f t="shared" si="30"/>
        <v>-1.1709916653912003E-2</v>
      </c>
      <c r="G993" s="64">
        <f t="shared" si="31"/>
        <v>524.09000000000378</v>
      </c>
    </row>
    <row r="994" spans="1:7" ht="14.25" customHeight="1" x14ac:dyDescent="0.3">
      <c r="A994" s="60">
        <v>43469</v>
      </c>
      <c r="B994" s="61">
        <v>35590.79</v>
      </c>
      <c r="C994" s="61">
        <v>35744.199999999997</v>
      </c>
      <c r="D994" s="61">
        <v>35382.080000000002</v>
      </c>
      <c r="E994" s="61">
        <v>35695.1</v>
      </c>
      <c r="F994" s="63">
        <f t="shared" si="30"/>
        <v>2.9308144045130124E-3</v>
      </c>
      <c r="G994" s="64">
        <f t="shared" si="31"/>
        <v>362.11999999999534</v>
      </c>
    </row>
    <row r="995" spans="1:7" ht="14.25" customHeight="1" x14ac:dyDescent="0.3">
      <c r="A995" s="60">
        <v>43472</v>
      </c>
      <c r="B995" s="61">
        <v>35971.18</v>
      </c>
      <c r="C995" s="61">
        <v>36076.949999999997</v>
      </c>
      <c r="D995" s="61">
        <v>35809.230000000003</v>
      </c>
      <c r="E995" s="61">
        <v>35850.160000000003</v>
      </c>
      <c r="F995" s="63">
        <f t="shared" si="30"/>
        <v>-3.3643600237744996E-3</v>
      </c>
      <c r="G995" s="64">
        <f t="shared" si="31"/>
        <v>267.71999999999389</v>
      </c>
    </row>
    <row r="996" spans="1:7" ht="14.25" customHeight="1" x14ac:dyDescent="0.3">
      <c r="A996" s="60">
        <v>43473</v>
      </c>
      <c r="B996" s="61">
        <v>35964.620000000003</v>
      </c>
      <c r="C996" s="61">
        <v>36037.35</v>
      </c>
      <c r="D996" s="61">
        <v>35753.949999999997</v>
      </c>
      <c r="E996" s="61">
        <v>35980.93</v>
      </c>
      <c r="F996" s="63">
        <f t="shared" si="30"/>
        <v>4.5350124650274826E-4</v>
      </c>
      <c r="G996" s="64">
        <f t="shared" si="31"/>
        <v>283.40000000000146</v>
      </c>
    </row>
    <row r="997" spans="1:7" ht="14.25" customHeight="1" x14ac:dyDescent="0.3">
      <c r="A997" s="60">
        <v>43474</v>
      </c>
      <c r="B997" s="61">
        <v>36181.370000000003</v>
      </c>
      <c r="C997" s="61">
        <v>36250.54</v>
      </c>
      <c r="D997" s="61">
        <v>35863.29</v>
      </c>
      <c r="E997" s="61">
        <v>36212.910000000003</v>
      </c>
      <c r="F997" s="63">
        <f t="shared" si="30"/>
        <v>8.7171934064411802E-4</v>
      </c>
      <c r="G997" s="64">
        <f t="shared" si="31"/>
        <v>387.25</v>
      </c>
    </row>
    <row r="998" spans="1:7" ht="14.25" customHeight="1" x14ac:dyDescent="0.3">
      <c r="A998" s="60">
        <v>43475</v>
      </c>
      <c r="B998" s="61">
        <v>36258</v>
      </c>
      <c r="C998" s="61">
        <v>36269.31</v>
      </c>
      <c r="D998" s="61">
        <v>36070.76</v>
      </c>
      <c r="E998" s="61">
        <v>36106.5</v>
      </c>
      <c r="F998" s="63">
        <f t="shared" si="30"/>
        <v>-4.1783882177726297E-3</v>
      </c>
      <c r="G998" s="64">
        <f t="shared" si="31"/>
        <v>198.54999999999563</v>
      </c>
    </row>
    <row r="999" spans="1:7" ht="14.25" customHeight="1" x14ac:dyDescent="0.3">
      <c r="A999" s="60">
        <v>43476</v>
      </c>
      <c r="B999" s="61">
        <v>36191.870000000003</v>
      </c>
      <c r="C999" s="61">
        <v>36214.26</v>
      </c>
      <c r="D999" s="61">
        <v>35840.6</v>
      </c>
      <c r="E999" s="61">
        <v>36009.839999999997</v>
      </c>
      <c r="F999" s="63">
        <f t="shared" si="30"/>
        <v>-5.0295826106804128E-3</v>
      </c>
      <c r="G999" s="64">
        <f t="shared" si="31"/>
        <v>373.66000000000349</v>
      </c>
    </row>
    <row r="1000" spans="1:7" ht="14.25" customHeight="1" x14ac:dyDescent="0.3">
      <c r="A1000" s="60">
        <v>43479</v>
      </c>
      <c r="B1000" s="61">
        <v>36113.269999999997</v>
      </c>
      <c r="C1000" s="61">
        <v>36124.94</v>
      </c>
      <c r="D1000" s="61">
        <v>35691.75</v>
      </c>
      <c r="E1000" s="61">
        <v>35853.56</v>
      </c>
      <c r="F1000" s="63">
        <f t="shared" si="30"/>
        <v>-7.1915392873588896E-3</v>
      </c>
      <c r="G1000" s="64">
        <f t="shared" si="31"/>
        <v>433.19000000000233</v>
      </c>
    </row>
    <row r="1001" spans="1:7" ht="14.25" customHeight="1" x14ac:dyDescent="0.3">
      <c r="A1001" s="60">
        <v>43480</v>
      </c>
      <c r="B1001" s="61">
        <v>35950.080000000002</v>
      </c>
      <c r="C1001" s="61">
        <v>36349.31</v>
      </c>
      <c r="D1001" s="61">
        <v>35950.080000000002</v>
      </c>
      <c r="E1001" s="61">
        <v>36318.33</v>
      </c>
      <c r="F1001" s="63">
        <f t="shared" si="30"/>
        <v>1.0243370807519761E-2</v>
      </c>
      <c r="G1001" s="64">
        <f t="shared" si="31"/>
        <v>399.22999999999593</v>
      </c>
    </row>
    <row r="1002" spans="1:7" ht="14.25" customHeight="1" x14ac:dyDescent="0.3">
      <c r="A1002" s="60">
        <v>43481</v>
      </c>
      <c r="B1002" s="61">
        <v>36370.74</v>
      </c>
      <c r="C1002" s="61">
        <v>36462.03</v>
      </c>
      <c r="D1002" s="61">
        <v>36278.61</v>
      </c>
      <c r="E1002" s="61">
        <v>36321.29</v>
      </c>
      <c r="F1002" s="63">
        <f t="shared" si="30"/>
        <v>-1.3596094003035708E-3</v>
      </c>
      <c r="G1002" s="64">
        <f t="shared" si="31"/>
        <v>183.41999999999825</v>
      </c>
    </row>
    <row r="1003" spans="1:7" ht="14.25" customHeight="1" x14ac:dyDescent="0.3">
      <c r="A1003" s="60">
        <v>43482</v>
      </c>
      <c r="B1003" s="61">
        <v>36413.599999999999</v>
      </c>
      <c r="C1003" s="61">
        <v>36468.42</v>
      </c>
      <c r="D1003" s="61">
        <v>36170.800000000003</v>
      </c>
      <c r="E1003" s="61">
        <v>36374.080000000002</v>
      </c>
      <c r="F1003" s="63">
        <f t="shared" si="30"/>
        <v>-1.0853087857283213E-3</v>
      </c>
      <c r="G1003" s="64">
        <f t="shared" si="31"/>
        <v>297.61999999999534</v>
      </c>
    </row>
    <row r="1004" spans="1:7" ht="14.25" customHeight="1" x14ac:dyDescent="0.3">
      <c r="A1004" s="60">
        <v>43483</v>
      </c>
      <c r="B1004" s="61">
        <v>36417.58</v>
      </c>
      <c r="C1004" s="61">
        <v>36469.980000000003</v>
      </c>
      <c r="D1004" s="61">
        <v>36218.33</v>
      </c>
      <c r="E1004" s="61">
        <v>36386.61</v>
      </c>
      <c r="F1004" s="63">
        <f t="shared" si="30"/>
        <v>-8.5041345416145611E-4</v>
      </c>
      <c r="G1004" s="64">
        <f t="shared" si="31"/>
        <v>251.65000000000146</v>
      </c>
    </row>
    <row r="1005" spans="1:7" ht="14.25" customHeight="1" x14ac:dyDescent="0.3">
      <c r="A1005" s="60">
        <v>43486</v>
      </c>
      <c r="B1005" s="61">
        <v>36467.120000000003</v>
      </c>
      <c r="C1005" s="61">
        <v>36701.03</v>
      </c>
      <c r="D1005" s="61">
        <v>36351.769999999997</v>
      </c>
      <c r="E1005" s="61">
        <v>36578.959999999999</v>
      </c>
      <c r="F1005" s="63">
        <f t="shared" si="30"/>
        <v>3.0668722948232956E-3</v>
      </c>
      <c r="G1005" s="64">
        <f t="shared" si="31"/>
        <v>349.26000000000204</v>
      </c>
    </row>
    <row r="1006" spans="1:7" ht="14.25" customHeight="1" x14ac:dyDescent="0.3">
      <c r="A1006" s="60">
        <v>43487</v>
      </c>
      <c r="B1006" s="61">
        <v>36649.919999999998</v>
      </c>
      <c r="C1006" s="61">
        <v>36650.47</v>
      </c>
      <c r="D1006" s="61">
        <v>36282.93</v>
      </c>
      <c r="E1006" s="61">
        <v>36444.639999999999</v>
      </c>
      <c r="F1006" s="63">
        <f t="shared" si="30"/>
        <v>-5.6011036313312239E-3</v>
      </c>
      <c r="G1006" s="64">
        <f t="shared" si="31"/>
        <v>367.54000000000087</v>
      </c>
    </row>
    <row r="1007" spans="1:7" ht="14.25" customHeight="1" x14ac:dyDescent="0.3">
      <c r="A1007" s="60">
        <v>43488</v>
      </c>
      <c r="B1007" s="61">
        <v>36494.120000000003</v>
      </c>
      <c r="C1007" s="61">
        <v>36521.47</v>
      </c>
      <c r="D1007" s="61">
        <v>36037.9</v>
      </c>
      <c r="E1007" s="61">
        <v>36108.47</v>
      </c>
      <c r="F1007" s="63">
        <f t="shared" si="30"/>
        <v>-1.0567455798358789E-2</v>
      </c>
      <c r="G1007" s="64">
        <f t="shared" si="31"/>
        <v>483.56999999999971</v>
      </c>
    </row>
    <row r="1008" spans="1:7" ht="14.25" customHeight="1" x14ac:dyDescent="0.3">
      <c r="A1008" s="60">
        <v>43489</v>
      </c>
      <c r="B1008" s="61">
        <v>36146.550000000003</v>
      </c>
      <c r="C1008" s="61">
        <v>36258.28</v>
      </c>
      <c r="D1008" s="61">
        <v>35996.68</v>
      </c>
      <c r="E1008" s="61">
        <v>36195.1</v>
      </c>
      <c r="F1008" s="63">
        <f t="shared" si="30"/>
        <v>1.3431433981941742E-3</v>
      </c>
      <c r="G1008" s="64">
        <f t="shared" si="31"/>
        <v>261.59999999999854</v>
      </c>
    </row>
    <row r="1009" spans="1:7" ht="14.25" customHeight="1" x14ac:dyDescent="0.3">
      <c r="A1009" s="60">
        <v>43490</v>
      </c>
      <c r="B1009" s="61">
        <v>36245.769999999997</v>
      </c>
      <c r="C1009" s="61">
        <v>36474.480000000003</v>
      </c>
      <c r="D1009" s="61">
        <v>35953.15</v>
      </c>
      <c r="E1009" s="61">
        <v>36025.54</v>
      </c>
      <c r="F1009" s="63">
        <f t="shared" si="30"/>
        <v>-6.0760193534306469E-3</v>
      </c>
      <c r="G1009" s="64">
        <f t="shared" si="31"/>
        <v>521.33000000000175</v>
      </c>
    </row>
    <row r="1010" spans="1:7" ht="14.25" customHeight="1" x14ac:dyDescent="0.3">
      <c r="A1010" s="60">
        <v>43493</v>
      </c>
      <c r="B1010" s="61">
        <v>36099.620000000003</v>
      </c>
      <c r="C1010" s="61">
        <v>36124.26</v>
      </c>
      <c r="D1010" s="61">
        <v>35565.15</v>
      </c>
      <c r="E1010" s="61">
        <v>35656.699999999997</v>
      </c>
      <c r="F1010" s="63">
        <f t="shared" si="30"/>
        <v>-1.2269381228943837E-2</v>
      </c>
      <c r="G1010" s="64">
        <f t="shared" si="31"/>
        <v>559.11000000000058</v>
      </c>
    </row>
    <row r="1011" spans="1:7" ht="14.25" customHeight="1" x14ac:dyDescent="0.3">
      <c r="A1011" s="60">
        <v>43494</v>
      </c>
      <c r="B1011" s="61">
        <v>35716.720000000001</v>
      </c>
      <c r="C1011" s="61">
        <v>35734.14</v>
      </c>
      <c r="D1011" s="61">
        <v>35375.51</v>
      </c>
      <c r="E1011" s="61">
        <v>35592.5</v>
      </c>
      <c r="F1011" s="63">
        <f t="shared" si="30"/>
        <v>-3.4779229447721169E-3</v>
      </c>
      <c r="G1011" s="64">
        <f t="shared" si="31"/>
        <v>358.62999999999738</v>
      </c>
    </row>
    <row r="1012" spans="1:7" ht="14.25" customHeight="1" x14ac:dyDescent="0.3">
      <c r="A1012" s="60">
        <v>43495</v>
      </c>
      <c r="B1012" s="61">
        <v>35819.67</v>
      </c>
      <c r="C1012" s="61">
        <v>35850.410000000003</v>
      </c>
      <c r="D1012" s="61">
        <v>35490.97</v>
      </c>
      <c r="E1012" s="61">
        <v>35591.25</v>
      </c>
      <c r="F1012" s="63">
        <f t="shared" si="30"/>
        <v>-6.3769431711681954E-3</v>
      </c>
      <c r="G1012" s="64">
        <f t="shared" si="31"/>
        <v>359.44000000000233</v>
      </c>
    </row>
    <row r="1013" spans="1:7" ht="14.25" customHeight="1" x14ac:dyDescent="0.3">
      <c r="A1013" s="60">
        <v>43496</v>
      </c>
      <c r="B1013" s="61">
        <v>35805.51</v>
      </c>
      <c r="C1013" s="61">
        <v>36278.129999999997</v>
      </c>
      <c r="D1013" s="61">
        <v>35740.07</v>
      </c>
      <c r="E1013" s="61">
        <v>36256.69</v>
      </c>
      <c r="F1013" s="63">
        <f t="shared" si="30"/>
        <v>1.2600853890923499E-2</v>
      </c>
      <c r="G1013" s="64">
        <f t="shared" si="31"/>
        <v>538.05999999999767</v>
      </c>
    </row>
    <row r="1014" spans="1:7" ht="14.25" customHeight="1" x14ac:dyDescent="0.3">
      <c r="A1014" s="60">
        <v>43497</v>
      </c>
      <c r="B1014" s="61">
        <v>36311.74</v>
      </c>
      <c r="C1014" s="61">
        <v>36778.14</v>
      </c>
      <c r="D1014" s="61">
        <v>36221.32</v>
      </c>
      <c r="E1014" s="61">
        <v>36469.43</v>
      </c>
      <c r="F1014" s="63">
        <f t="shared" si="30"/>
        <v>4.3426726452657554E-3</v>
      </c>
      <c r="G1014" s="64">
        <f t="shared" si="31"/>
        <v>556.81999999999971</v>
      </c>
    </row>
    <row r="1015" spans="1:7" ht="14.25" customHeight="1" x14ac:dyDescent="0.3">
      <c r="A1015" s="60">
        <v>43500</v>
      </c>
      <c r="B1015" s="61">
        <v>36456.22</v>
      </c>
      <c r="C1015" s="61">
        <v>36622.769999999997</v>
      </c>
      <c r="D1015" s="61">
        <v>36225.480000000003</v>
      </c>
      <c r="E1015" s="61">
        <v>36582.74</v>
      </c>
      <c r="F1015" s="63">
        <f t="shared" si="30"/>
        <v>3.4704640250688853E-3</v>
      </c>
      <c r="G1015" s="64">
        <f t="shared" si="31"/>
        <v>397.2899999999936</v>
      </c>
    </row>
    <row r="1016" spans="1:7" ht="14.25" customHeight="1" x14ac:dyDescent="0.3">
      <c r="A1016" s="60">
        <v>43501</v>
      </c>
      <c r="B1016" s="61">
        <v>36573.040000000001</v>
      </c>
      <c r="C1016" s="61">
        <v>36727.83</v>
      </c>
      <c r="D1016" s="61">
        <v>36495.83</v>
      </c>
      <c r="E1016" s="61">
        <v>36616.81</v>
      </c>
      <c r="F1016" s="63">
        <f t="shared" si="30"/>
        <v>1.1967832042399755E-3</v>
      </c>
      <c r="G1016" s="64">
        <f t="shared" si="31"/>
        <v>232</v>
      </c>
    </row>
    <row r="1017" spans="1:7" ht="14.25" customHeight="1" x14ac:dyDescent="0.3">
      <c r="A1017" s="60">
        <v>43502</v>
      </c>
      <c r="B1017" s="61">
        <v>36714.54</v>
      </c>
      <c r="C1017" s="61">
        <v>37005.25</v>
      </c>
      <c r="D1017" s="61">
        <v>36680.879999999997</v>
      </c>
      <c r="E1017" s="61">
        <v>36975.230000000003</v>
      </c>
      <c r="F1017" s="63">
        <f t="shared" si="30"/>
        <v>7.1004566583158148E-3</v>
      </c>
      <c r="G1017" s="64">
        <f t="shared" si="31"/>
        <v>324.37000000000262</v>
      </c>
    </row>
    <row r="1018" spans="1:7" ht="14.25" customHeight="1" x14ac:dyDescent="0.3">
      <c r="A1018" s="60">
        <v>43503</v>
      </c>
      <c r="B1018" s="61">
        <v>37026.559999999998</v>
      </c>
      <c r="C1018" s="61">
        <v>37172.18</v>
      </c>
      <c r="D1018" s="61">
        <v>36898.800000000003</v>
      </c>
      <c r="E1018" s="61">
        <v>36971.089999999997</v>
      </c>
      <c r="F1018" s="63">
        <f t="shared" si="30"/>
        <v>-1.4981137864279364E-3</v>
      </c>
      <c r="G1018" s="64">
        <f t="shared" si="31"/>
        <v>273.37999999999738</v>
      </c>
    </row>
    <row r="1019" spans="1:7" ht="14.25" customHeight="1" x14ac:dyDescent="0.3">
      <c r="A1019" s="60">
        <v>43504</v>
      </c>
      <c r="B1019" s="61">
        <v>36873.589999999997</v>
      </c>
      <c r="C1019" s="61">
        <v>36885.58</v>
      </c>
      <c r="D1019" s="61">
        <v>36480.620000000003</v>
      </c>
      <c r="E1019" s="61">
        <v>36546.480000000003</v>
      </c>
      <c r="F1019" s="63">
        <f t="shared" si="30"/>
        <v>-8.8711188685450301E-3</v>
      </c>
      <c r="G1019" s="64">
        <f t="shared" si="31"/>
        <v>404.95999999999913</v>
      </c>
    </row>
    <row r="1020" spans="1:7" ht="14.25" customHeight="1" x14ac:dyDescent="0.3">
      <c r="A1020" s="60">
        <v>43507</v>
      </c>
      <c r="B1020" s="61">
        <v>36585.5</v>
      </c>
      <c r="C1020" s="61">
        <v>36588.410000000003</v>
      </c>
      <c r="D1020" s="61">
        <v>36300.480000000003</v>
      </c>
      <c r="E1020" s="61">
        <v>36395.03</v>
      </c>
      <c r="F1020" s="63">
        <f t="shared" si="30"/>
        <v>-5.2061609107433588E-3</v>
      </c>
      <c r="G1020" s="64">
        <f t="shared" si="31"/>
        <v>287.93000000000029</v>
      </c>
    </row>
    <row r="1021" spans="1:7" ht="14.25" customHeight="1" x14ac:dyDescent="0.3">
      <c r="A1021" s="60">
        <v>43508</v>
      </c>
      <c r="B1021" s="61">
        <v>36405.72</v>
      </c>
      <c r="C1021" s="61">
        <v>36465.4</v>
      </c>
      <c r="D1021" s="61">
        <v>36113.910000000003</v>
      </c>
      <c r="E1021" s="61">
        <v>36153.620000000003</v>
      </c>
      <c r="F1021" s="63">
        <f t="shared" si="30"/>
        <v>-6.9247360030236602E-3</v>
      </c>
      <c r="G1021" s="64">
        <f t="shared" si="31"/>
        <v>351.48999999999796</v>
      </c>
    </row>
    <row r="1022" spans="1:7" ht="14.25" customHeight="1" x14ac:dyDescent="0.3">
      <c r="A1022" s="60">
        <v>43509</v>
      </c>
      <c r="B1022" s="61">
        <v>36279.629999999997</v>
      </c>
      <c r="C1022" s="61">
        <v>36375.800000000003</v>
      </c>
      <c r="D1022" s="61">
        <v>35962.68</v>
      </c>
      <c r="E1022" s="61">
        <v>36034.11</v>
      </c>
      <c r="F1022" s="63">
        <f t="shared" si="30"/>
        <v>-6.7674339567409267E-3</v>
      </c>
      <c r="G1022" s="64">
        <f t="shared" si="31"/>
        <v>413.12000000000262</v>
      </c>
    </row>
    <row r="1023" spans="1:7" ht="14.25" customHeight="1" x14ac:dyDescent="0.3">
      <c r="A1023" s="60">
        <v>43510</v>
      </c>
      <c r="B1023" s="61">
        <v>36065.08</v>
      </c>
      <c r="C1023" s="61">
        <v>36109.1</v>
      </c>
      <c r="D1023" s="61">
        <v>35799.42</v>
      </c>
      <c r="E1023" s="61">
        <v>35876.22</v>
      </c>
      <c r="F1023" s="63">
        <f t="shared" si="30"/>
        <v>-5.2366444216954619E-3</v>
      </c>
      <c r="G1023" s="64">
        <f t="shared" si="31"/>
        <v>309.68000000000029</v>
      </c>
    </row>
    <row r="1024" spans="1:7" ht="14.25" customHeight="1" x14ac:dyDescent="0.3">
      <c r="A1024" s="60">
        <v>43511</v>
      </c>
      <c r="B1024" s="61">
        <v>35985.68</v>
      </c>
      <c r="C1024" s="61">
        <v>36022.57</v>
      </c>
      <c r="D1024" s="61">
        <v>35510.97</v>
      </c>
      <c r="E1024" s="61">
        <v>35808.949999999997</v>
      </c>
      <c r="F1024" s="63">
        <f t="shared" si="30"/>
        <v>-4.9111202011467674E-3</v>
      </c>
      <c r="G1024" s="64">
        <f t="shared" si="31"/>
        <v>511.59999999999854</v>
      </c>
    </row>
    <row r="1025" spans="1:7" ht="14.25" customHeight="1" x14ac:dyDescent="0.3">
      <c r="A1025" s="60">
        <v>43514</v>
      </c>
      <c r="B1025" s="61">
        <v>35831.18</v>
      </c>
      <c r="C1025" s="61">
        <v>35912.44</v>
      </c>
      <c r="D1025" s="61">
        <v>35470.76</v>
      </c>
      <c r="E1025" s="61">
        <v>35498.44</v>
      </c>
      <c r="F1025" s="63">
        <f t="shared" si="30"/>
        <v>-9.286325485233754E-3</v>
      </c>
      <c r="G1025" s="64">
        <f t="shared" si="31"/>
        <v>441.68000000000029</v>
      </c>
    </row>
    <row r="1026" spans="1:7" ht="14.25" customHeight="1" x14ac:dyDescent="0.3">
      <c r="A1026" s="60">
        <v>43515</v>
      </c>
      <c r="B1026" s="61">
        <v>35543.24</v>
      </c>
      <c r="C1026" s="61">
        <v>35776.04</v>
      </c>
      <c r="D1026" s="61">
        <v>35287.160000000003</v>
      </c>
      <c r="E1026" s="61">
        <v>35352.61</v>
      </c>
      <c r="F1026" s="63">
        <f t="shared" si="30"/>
        <v>-5.3633264722067371E-3</v>
      </c>
      <c r="G1026" s="64">
        <f t="shared" si="31"/>
        <v>488.87999999999738</v>
      </c>
    </row>
    <row r="1027" spans="1:7" ht="14.25" customHeight="1" x14ac:dyDescent="0.3">
      <c r="A1027" s="60">
        <v>43516</v>
      </c>
      <c r="B1027" s="61">
        <v>35564.93</v>
      </c>
      <c r="C1027" s="61">
        <v>35797.11</v>
      </c>
      <c r="D1027" s="61">
        <v>35469.49</v>
      </c>
      <c r="E1027" s="61">
        <v>35756.26</v>
      </c>
      <c r="F1027" s="63">
        <f t="shared" ref="F1027:F1090" si="32">(E1027-B1027)/B1027</f>
        <v>5.3797378484929321E-3</v>
      </c>
      <c r="G1027" s="64">
        <f t="shared" ref="G1027:G1090" si="33">C1027-D1027</f>
        <v>327.62000000000262</v>
      </c>
    </row>
    <row r="1028" spans="1:7" ht="14.25" customHeight="1" x14ac:dyDescent="0.3">
      <c r="A1028" s="60">
        <v>43517</v>
      </c>
      <c r="B1028" s="61">
        <v>35837</v>
      </c>
      <c r="C1028" s="61">
        <v>35983.07</v>
      </c>
      <c r="D1028" s="61">
        <v>35707.29</v>
      </c>
      <c r="E1028" s="61">
        <v>35898.35</v>
      </c>
      <c r="F1028" s="63">
        <f t="shared" si="32"/>
        <v>1.7119178502664437E-3</v>
      </c>
      <c r="G1028" s="64">
        <f t="shared" si="33"/>
        <v>275.77999999999884</v>
      </c>
    </row>
    <row r="1029" spans="1:7" ht="14.25" customHeight="1" x14ac:dyDescent="0.3">
      <c r="A1029" s="60">
        <v>43518</v>
      </c>
      <c r="B1029" s="61">
        <v>35906.01</v>
      </c>
      <c r="C1029" s="61">
        <v>35941.69</v>
      </c>
      <c r="D1029" s="61">
        <v>35795.79</v>
      </c>
      <c r="E1029" s="61">
        <v>35871.480000000003</v>
      </c>
      <c r="F1029" s="63">
        <f t="shared" si="32"/>
        <v>-9.6167744619908568E-4</v>
      </c>
      <c r="G1029" s="64">
        <f t="shared" si="33"/>
        <v>145.90000000000146</v>
      </c>
    </row>
    <row r="1030" spans="1:7" ht="14.25" customHeight="1" x14ac:dyDescent="0.3">
      <c r="A1030" s="60">
        <v>43521</v>
      </c>
      <c r="B1030" s="61">
        <v>35983.800000000003</v>
      </c>
      <c r="C1030" s="61">
        <v>36242.18</v>
      </c>
      <c r="D1030" s="61">
        <v>35901.06</v>
      </c>
      <c r="E1030" s="61">
        <v>36213.379999999997</v>
      </c>
      <c r="F1030" s="63">
        <f t="shared" si="32"/>
        <v>6.3800932641909537E-3</v>
      </c>
      <c r="G1030" s="64">
        <f t="shared" si="33"/>
        <v>341.12000000000262</v>
      </c>
    </row>
    <row r="1031" spans="1:7" ht="14.25" customHeight="1" x14ac:dyDescent="0.3">
      <c r="A1031" s="60">
        <v>43522</v>
      </c>
      <c r="B1031" s="61">
        <v>35975.75</v>
      </c>
      <c r="C1031" s="61">
        <v>36172.519999999997</v>
      </c>
      <c r="D1031" s="61">
        <v>35714.160000000003</v>
      </c>
      <c r="E1031" s="61">
        <v>35973.71</v>
      </c>
      <c r="F1031" s="63">
        <f t="shared" si="32"/>
        <v>-5.6704863692928515E-5</v>
      </c>
      <c r="G1031" s="64">
        <f t="shared" si="33"/>
        <v>458.35999999999331</v>
      </c>
    </row>
    <row r="1032" spans="1:7" ht="14.25" customHeight="1" x14ac:dyDescent="0.3">
      <c r="A1032" s="60">
        <v>43523</v>
      </c>
      <c r="B1032" s="61">
        <v>36138.83</v>
      </c>
      <c r="C1032" s="61">
        <v>36371.11</v>
      </c>
      <c r="D1032" s="61">
        <v>35735.33</v>
      </c>
      <c r="E1032" s="61">
        <v>35905.43</v>
      </c>
      <c r="F1032" s="63">
        <f t="shared" si="32"/>
        <v>-6.4584271267221832E-3</v>
      </c>
      <c r="G1032" s="64">
        <f t="shared" si="33"/>
        <v>635.77999999999884</v>
      </c>
    </row>
    <row r="1033" spans="1:7" ht="14.25" customHeight="1" x14ac:dyDescent="0.3">
      <c r="A1033" s="60">
        <v>43524</v>
      </c>
      <c r="B1033" s="61">
        <v>36025.72</v>
      </c>
      <c r="C1033" s="61">
        <v>36085.85</v>
      </c>
      <c r="D1033" s="61">
        <v>35829.15</v>
      </c>
      <c r="E1033" s="61">
        <v>35867.440000000002</v>
      </c>
      <c r="F1033" s="63">
        <f t="shared" si="32"/>
        <v>-4.393527735184719E-3</v>
      </c>
      <c r="G1033" s="64">
        <f t="shared" si="33"/>
        <v>256.69999999999709</v>
      </c>
    </row>
    <row r="1034" spans="1:7" ht="14.25" customHeight="1" x14ac:dyDescent="0.3">
      <c r="A1034" s="60">
        <v>43525</v>
      </c>
      <c r="B1034" s="61">
        <v>36018.49</v>
      </c>
      <c r="C1034" s="61">
        <v>36140.67</v>
      </c>
      <c r="D1034" s="61">
        <v>35952.410000000003</v>
      </c>
      <c r="E1034" s="61">
        <v>36063.81</v>
      </c>
      <c r="F1034" s="63">
        <f t="shared" si="32"/>
        <v>1.2582426414877389E-3</v>
      </c>
      <c r="G1034" s="64">
        <f t="shared" si="33"/>
        <v>188.25999999999476</v>
      </c>
    </row>
    <row r="1035" spans="1:7" ht="14.25" customHeight="1" x14ac:dyDescent="0.3">
      <c r="A1035" s="60">
        <v>43529</v>
      </c>
      <c r="B1035" s="61">
        <v>36141.07</v>
      </c>
      <c r="C1035" s="61">
        <v>36457.440000000002</v>
      </c>
      <c r="D1035" s="61">
        <v>35926.94</v>
      </c>
      <c r="E1035" s="61">
        <v>36442.54</v>
      </c>
      <c r="F1035" s="63">
        <f t="shared" si="32"/>
        <v>8.3414796518199701E-3</v>
      </c>
      <c r="G1035" s="64">
        <f t="shared" si="33"/>
        <v>530.5</v>
      </c>
    </row>
    <row r="1036" spans="1:7" ht="14.25" customHeight="1" x14ac:dyDescent="0.3">
      <c r="A1036" s="60">
        <v>43530</v>
      </c>
      <c r="B1036" s="61">
        <v>36544.86</v>
      </c>
      <c r="C1036" s="61">
        <v>36666.47</v>
      </c>
      <c r="D1036" s="61">
        <v>36456.82</v>
      </c>
      <c r="E1036" s="61">
        <v>36636.1</v>
      </c>
      <c r="F1036" s="63">
        <f t="shared" si="32"/>
        <v>2.4966575326871676E-3</v>
      </c>
      <c r="G1036" s="64">
        <f t="shared" si="33"/>
        <v>209.65000000000146</v>
      </c>
    </row>
    <row r="1037" spans="1:7" ht="14.25" customHeight="1" x14ac:dyDescent="0.3">
      <c r="A1037" s="60">
        <v>43531</v>
      </c>
      <c r="B1037" s="61">
        <v>36744.019999999997</v>
      </c>
      <c r="C1037" s="61">
        <v>36830.25</v>
      </c>
      <c r="D1037" s="61">
        <v>36590.879999999997</v>
      </c>
      <c r="E1037" s="61">
        <v>36725.42</v>
      </c>
      <c r="F1037" s="63">
        <f t="shared" si="32"/>
        <v>-5.0620481917870025E-4</v>
      </c>
      <c r="G1037" s="64">
        <f t="shared" si="33"/>
        <v>239.37000000000262</v>
      </c>
    </row>
    <row r="1038" spans="1:7" ht="14.25" customHeight="1" x14ac:dyDescent="0.3">
      <c r="A1038" s="60">
        <v>43532</v>
      </c>
      <c r="B1038" s="61">
        <v>36753.589999999997</v>
      </c>
      <c r="C1038" s="61">
        <v>36753.589999999997</v>
      </c>
      <c r="D1038" s="61">
        <v>36592.93</v>
      </c>
      <c r="E1038" s="61">
        <v>36671.43</v>
      </c>
      <c r="F1038" s="63">
        <f t="shared" si="32"/>
        <v>-2.2354278860921132E-3</v>
      </c>
      <c r="G1038" s="64">
        <f t="shared" si="33"/>
        <v>160.65999999999622</v>
      </c>
    </row>
    <row r="1039" spans="1:7" ht="14.25" customHeight="1" x14ac:dyDescent="0.3">
      <c r="A1039" s="60">
        <v>43535</v>
      </c>
      <c r="B1039" s="61">
        <v>36741.57</v>
      </c>
      <c r="C1039" s="61">
        <v>37106.19</v>
      </c>
      <c r="D1039" s="61">
        <v>36726.39</v>
      </c>
      <c r="E1039" s="61">
        <v>37054.1</v>
      </c>
      <c r="F1039" s="63">
        <f t="shared" si="32"/>
        <v>8.5061688980628443E-3</v>
      </c>
      <c r="G1039" s="64">
        <f t="shared" si="33"/>
        <v>379.80000000000291</v>
      </c>
    </row>
    <row r="1040" spans="1:7" ht="14.25" customHeight="1" x14ac:dyDescent="0.3">
      <c r="A1040" s="60">
        <v>43536</v>
      </c>
      <c r="B1040" s="61">
        <v>37249.65</v>
      </c>
      <c r="C1040" s="61">
        <v>37586.629999999997</v>
      </c>
      <c r="D1040" s="61">
        <v>37230.85</v>
      </c>
      <c r="E1040" s="61">
        <v>37535.660000000003</v>
      </c>
      <c r="F1040" s="63">
        <f t="shared" si="32"/>
        <v>7.6781929494640095E-3</v>
      </c>
      <c r="G1040" s="64">
        <f t="shared" si="33"/>
        <v>355.77999999999884</v>
      </c>
    </row>
    <row r="1041" spans="1:7" ht="14.25" customHeight="1" x14ac:dyDescent="0.3">
      <c r="A1041" s="60">
        <v>43537</v>
      </c>
      <c r="B1041" s="61">
        <v>37608.29</v>
      </c>
      <c r="C1041" s="61">
        <v>37797.29</v>
      </c>
      <c r="D1041" s="61">
        <v>37478.870000000003</v>
      </c>
      <c r="E1041" s="61">
        <v>37752.17</v>
      </c>
      <c r="F1041" s="63">
        <f t="shared" si="32"/>
        <v>3.8257522477091453E-3</v>
      </c>
      <c r="G1041" s="64">
        <f t="shared" si="33"/>
        <v>318.41999999999825</v>
      </c>
    </row>
    <row r="1042" spans="1:7" ht="14.25" customHeight="1" x14ac:dyDescent="0.3">
      <c r="A1042" s="60">
        <v>43538</v>
      </c>
      <c r="B1042" s="61">
        <v>37840.639999999999</v>
      </c>
      <c r="C1042" s="61">
        <v>37907.78</v>
      </c>
      <c r="D1042" s="61">
        <v>37693.69</v>
      </c>
      <c r="E1042" s="61">
        <v>37754.89</v>
      </c>
      <c r="F1042" s="63">
        <f t="shared" si="32"/>
        <v>-2.2660821804282379E-3</v>
      </c>
      <c r="G1042" s="64">
        <f t="shared" si="33"/>
        <v>214.08999999999651</v>
      </c>
    </row>
    <row r="1043" spans="1:7" ht="14.25" customHeight="1" x14ac:dyDescent="0.3">
      <c r="A1043" s="60">
        <v>43539</v>
      </c>
      <c r="B1043" s="61">
        <v>37760.230000000003</v>
      </c>
      <c r="C1043" s="61">
        <v>38254.769999999997</v>
      </c>
      <c r="D1043" s="61">
        <v>37760.230000000003</v>
      </c>
      <c r="E1043" s="61">
        <v>38024.32</v>
      </c>
      <c r="F1043" s="63">
        <f t="shared" si="32"/>
        <v>6.9938662979541306E-3</v>
      </c>
      <c r="G1043" s="64">
        <f t="shared" si="33"/>
        <v>494.5399999999936</v>
      </c>
    </row>
    <row r="1044" spans="1:7" ht="14.25" customHeight="1" x14ac:dyDescent="0.3">
      <c r="A1044" s="60">
        <v>43542</v>
      </c>
      <c r="B1044" s="61">
        <v>38132.959999999999</v>
      </c>
      <c r="C1044" s="61">
        <v>38369.589999999997</v>
      </c>
      <c r="D1044" s="61">
        <v>37952.1</v>
      </c>
      <c r="E1044" s="61">
        <v>38095.07</v>
      </c>
      <c r="F1044" s="63">
        <f t="shared" si="32"/>
        <v>-9.9362860895140111E-4</v>
      </c>
      <c r="G1044" s="64">
        <f t="shared" si="33"/>
        <v>417.48999999999796</v>
      </c>
    </row>
    <row r="1045" spans="1:7" ht="14.25" customHeight="1" x14ac:dyDescent="0.3">
      <c r="A1045" s="60">
        <v>43543</v>
      </c>
      <c r="B1045" s="61">
        <v>38218.589999999997</v>
      </c>
      <c r="C1045" s="61">
        <v>38396.06</v>
      </c>
      <c r="D1045" s="61">
        <v>38078.230000000003</v>
      </c>
      <c r="E1045" s="61">
        <v>38363.47</v>
      </c>
      <c r="F1045" s="63">
        <f t="shared" si="32"/>
        <v>3.7908253548863177E-3</v>
      </c>
      <c r="G1045" s="64">
        <f t="shared" si="33"/>
        <v>317.82999999999447</v>
      </c>
    </row>
    <row r="1046" spans="1:7" ht="14.25" customHeight="1" x14ac:dyDescent="0.3">
      <c r="A1046" s="60">
        <v>43544</v>
      </c>
      <c r="B1046" s="61">
        <v>38433.86</v>
      </c>
      <c r="C1046" s="61">
        <v>38489.81</v>
      </c>
      <c r="D1046" s="61">
        <v>38316.21</v>
      </c>
      <c r="E1046" s="61">
        <v>38386.75</v>
      </c>
      <c r="F1046" s="63">
        <f t="shared" si="32"/>
        <v>-1.2257420930398503E-3</v>
      </c>
      <c r="G1046" s="64">
        <f t="shared" si="33"/>
        <v>173.59999999999854</v>
      </c>
    </row>
    <row r="1047" spans="1:7" ht="14.25" customHeight="1" x14ac:dyDescent="0.3">
      <c r="A1047" s="60">
        <v>43546</v>
      </c>
      <c r="B1047" s="61">
        <v>38452.47</v>
      </c>
      <c r="C1047" s="61">
        <v>38564.71</v>
      </c>
      <c r="D1047" s="61">
        <v>38089.360000000001</v>
      </c>
      <c r="E1047" s="61">
        <v>38164.61</v>
      </c>
      <c r="F1047" s="63">
        <f t="shared" si="32"/>
        <v>-7.48612507857104E-3</v>
      </c>
      <c r="G1047" s="64">
        <f t="shared" si="33"/>
        <v>475.34999999999854</v>
      </c>
    </row>
    <row r="1048" spans="1:7" ht="14.25" customHeight="1" x14ac:dyDescent="0.3">
      <c r="A1048" s="60">
        <v>43549</v>
      </c>
      <c r="B1048" s="61">
        <v>38016.76</v>
      </c>
      <c r="C1048" s="61">
        <v>38016.76</v>
      </c>
      <c r="D1048" s="61">
        <v>37667.4</v>
      </c>
      <c r="E1048" s="61">
        <v>37808.910000000003</v>
      </c>
      <c r="F1048" s="63">
        <f t="shared" si="32"/>
        <v>-5.467325463821707E-3</v>
      </c>
      <c r="G1048" s="64">
        <f t="shared" si="33"/>
        <v>349.36000000000058</v>
      </c>
    </row>
    <row r="1049" spans="1:7" ht="14.25" customHeight="1" x14ac:dyDescent="0.3">
      <c r="A1049" s="60">
        <v>43550</v>
      </c>
      <c r="B1049" s="61">
        <v>37886.29</v>
      </c>
      <c r="C1049" s="61">
        <v>38297.699999999997</v>
      </c>
      <c r="D1049" s="61">
        <v>37800.080000000002</v>
      </c>
      <c r="E1049" s="61">
        <v>38233.410000000003</v>
      </c>
      <c r="F1049" s="63">
        <f t="shared" si="32"/>
        <v>9.1621533805501306E-3</v>
      </c>
      <c r="G1049" s="64">
        <f t="shared" si="33"/>
        <v>497.61999999999534</v>
      </c>
    </row>
    <row r="1050" spans="1:7" ht="14.25" customHeight="1" x14ac:dyDescent="0.3">
      <c r="A1050" s="60">
        <v>43551</v>
      </c>
      <c r="B1050" s="61">
        <v>38372.03</v>
      </c>
      <c r="C1050" s="61">
        <v>38475.93</v>
      </c>
      <c r="D1050" s="61">
        <v>38001.339999999997</v>
      </c>
      <c r="E1050" s="61">
        <v>38132.879999999997</v>
      </c>
      <c r="F1050" s="63">
        <f t="shared" si="32"/>
        <v>-6.2324041756456842E-3</v>
      </c>
      <c r="G1050" s="64">
        <f t="shared" si="33"/>
        <v>474.59000000000378</v>
      </c>
    </row>
    <row r="1051" spans="1:7" ht="14.25" customHeight="1" x14ac:dyDescent="0.3">
      <c r="A1051" s="60">
        <v>43552</v>
      </c>
      <c r="B1051" s="61">
        <v>38208.300000000003</v>
      </c>
      <c r="C1051" s="61">
        <v>38593.65</v>
      </c>
      <c r="D1051" s="61">
        <v>38148.44</v>
      </c>
      <c r="E1051" s="61">
        <v>38545.72</v>
      </c>
      <c r="F1051" s="63">
        <f t="shared" si="32"/>
        <v>8.8310655014747635E-3</v>
      </c>
      <c r="G1051" s="64">
        <f t="shared" si="33"/>
        <v>445.20999999999913</v>
      </c>
    </row>
    <row r="1052" spans="1:7" ht="14.25" customHeight="1" x14ac:dyDescent="0.3">
      <c r="A1052" s="60">
        <v>43553</v>
      </c>
      <c r="B1052" s="61">
        <v>38675</v>
      </c>
      <c r="C1052" s="61">
        <v>38748.54</v>
      </c>
      <c r="D1052" s="61">
        <v>38546.68</v>
      </c>
      <c r="E1052" s="61">
        <v>38672.910000000003</v>
      </c>
      <c r="F1052" s="63">
        <f t="shared" si="32"/>
        <v>-5.4040077569399029E-5</v>
      </c>
      <c r="G1052" s="64">
        <f t="shared" si="33"/>
        <v>201.86000000000058</v>
      </c>
    </row>
    <row r="1053" spans="1:7" ht="14.25" customHeight="1" x14ac:dyDescent="0.3">
      <c r="A1053" s="60">
        <v>43556</v>
      </c>
      <c r="B1053" s="61">
        <v>38858.879999999997</v>
      </c>
      <c r="C1053" s="61">
        <v>39115.57</v>
      </c>
      <c r="D1053" s="61">
        <v>38808.74</v>
      </c>
      <c r="E1053" s="61">
        <v>38871.870000000003</v>
      </c>
      <c r="F1053" s="63">
        <f t="shared" si="32"/>
        <v>3.3428652601426599E-4</v>
      </c>
      <c r="G1053" s="64">
        <f t="shared" si="33"/>
        <v>306.83000000000175</v>
      </c>
    </row>
    <row r="1054" spans="1:7" ht="14.25" customHeight="1" x14ac:dyDescent="0.3">
      <c r="A1054" s="60">
        <v>43557</v>
      </c>
      <c r="B1054" s="61">
        <v>38988.57</v>
      </c>
      <c r="C1054" s="61">
        <v>39121.69</v>
      </c>
      <c r="D1054" s="61">
        <v>38846.959999999999</v>
      </c>
      <c r="E1054" s="61">
        <v>39056.65</v>
      </c>
      <c r="F1054" s="63">
        <f t="shared" si="32"/>
        <v>1.7461527827258539E-3</v>
      </c>
      <c r="G1054" s="64">
        <f t="shared" si="33"/>
        <v>274.7300000000032</v>
      </c>
    </row>
    <row r="1055" spans="1:7" ht="14.25" customHeight="1" x14ac:dyDescent="0.3">
      <c r="A1055" s="60">
        <v>43558</v>
      </c>
      <c r="B1055" s="61">
        <v>39167.050000000003</v>
      </c>
      <c r="C1055" s="61">
        <v>39270.14</v>
      </c>
      <c r="D1055" s="61">
        <v>38826.559999999998</v>
      </c>
      <c r="E1055" s="61">
        <v>38877.120000000003</v>
      </c>
      <c r="F1055" s="63">
        <f t="shared" si="32"/>
        <v>-7.4023956361278231E-3</v>
      </c>
      <c r="G1055" s="64">
        <f t="shared" si="33"/>
        <v>443.58000000000175</v>
      </c>
    </row>
    <row r="1056" spans="1:7" ht="14.25" customHeight="1" x14ac:dyDescent="0.3">
      <c r="A1056" s="60">
        <v>43559</v>
      </c>
      <c r="B1056" s="61">
        <v>38935.75</v>
      </c>
      <c r="C1056" s="61">
        <v>38939.35</v>
      </c>
      <c r="D1056" s="61">
        <v>38581.040000000001</v>
      </c>
      <c r="E1056" s="61">
        <v>38684.720000000001</v>
      </c>
      <c r="F1056" s="63">
        <f t="shared" si="32"/>
        <v>-6.4472881606235611E-3</v>
      </c>
      <c r="G1056" s="64">
        <f t="shared" si="33"/>
        <v>358.30999999999767</v>
      </c>
    </row>
    <row r="1057" spans="1:7" ht="14.25" customHeight="1" x14ac:dyDescent="0.3">
      <c r="A1057" s="60">
        <v>43560</v>
      </c>
      <c r="B1057" s="61">
        <v>38839.519999999997</v>
      </c>
      <c r="C1057" s="61">
        <v>38958.6</v>
      </c>
      <c r="D1057" s="61">
        <v>38701.040000000001</v>
      </c>
      <c r="E1057" s="61">
        <v>38862.230000000003</v>
      </c>
      <c r="F1057" s="63">
        <f t="shared" si="32"/>
        <v>5.8471371427881713E-4</v>
      </c>
      <c r="G1057" s="64">
        <f t="shared" si="33"/>
        <v>257.55999999999767</v>
      </c>
    </row>
    <row r="1058" spans="1:7" ht="14.25" customHeight="1" x14ac:dyDescent="0.3">
      <c r="A1058" s="60">
        <v>43563</v>
      </c>
      <c r="B1058" s="61">
        <v>38993.599999999999</v>
      </c>
      <c r="C1058" s="61">
        <v>39041.25</v>
      </c>
      <c r="D1058" s="61">
        <v>38520.959999999999</v>
      </c>
      <c r="E1058" s="61">
        <v>38700.53</v>
      </c>
      <c r="F1058" s="63">
        <f t="shared" si="32"/>
        <v>-7.5158487546674252E-3</v>
      </c>
      <c r="G1058" s="64">
        <f t="shared" si="33"/>
        <v>520.29000000000087</v>
      </c>
    </row>
    <row r="1059" spans="1:7" ht="14.25" customHeight="1" x14ac:dyDescent="0.3">
      <c r="A1059" s="60">
        <v>43564</v>
      </c>
      <c r="B1059" s="61">
        <v>38730.93</v>
      </c>
      <c r="C1059" s="61">
        <v>38978.99</v>
      </c>
      <c r="D1059" s="61">
        <v>38598.720000000001</v>
      </c>
      <c r="E1059" s="61">
        <v>38939.22</v>
      </c>
      <c r="F1059" s="63">
        <f t="shared" si="32"/>
        <v>5.3778724135981467E-3</v>
      </c>
      <c r="G1059" s="64">
        <f t="shared" si="33"/>
        <v>380.2699999999968</v>
      </c>
    </row>
    <row r="1060" spans="1:7" ht="14.25" customHeight="1" x14ac:dyDescent="0.3">
      <c r="A1060" s="60">
        <v>43565</v>
      </c>
      <c r="B1060" s="61">
        <v>38898.6</v>
      </c>
      <c r="C1060" s="61">
        <v>38950.449999999997</v>
      </c>
      <c r="D1060" s="61">
        <v>38542.28</v>
      </c>
      <c r="E1060" s="61">
        <v>38585.35</v>
      </c>
      <c r="F1060" s="63">
        <f t="shared" si="32"/>
        <v>-8.052989053590618E-3</v>
      </c>
      <c r="G1060" s="64">
        <f t="shared" si="33"/>
        <v>408.16999999999825</v>
      </c>
    </row>
    <row r="1061" spans="1:7" ht="14.25" customHeight="1" x14ac:dyDescent="0.3">
      <c r="A1061" s="60">
        <v>43566</v>
      </c>
      <c r="B1061" s="61">
        <v>38621.58</v>
      </c>
      <c r="C1061" s="61">
        <v>38649.980000000003</v>
      </c>
      <c r="D1061" s="61">
        <v>38460.25</v>
      </c>
      <c r="E1061" s="61">
        <v>38607.01</v>
      </c>
      <c r="F1061" s="63">
        <f t="shared" si="32"/>
        <v>-3.7725023160626025E-4</v>
      </c>
      <c r="G1061" s="64">
        <f t="shared" si="33"/>
        <v>189.7300000000032</v>
      </c>
    </row>
    <row r="1062" spans="1:7" ht="14.25" customHeight="1" x14ac:dyDescent="0.3">
      <c r="A1062" s="60">
        <v>43567</v>
      </c>
      <c r="B1062" s="61">
        <v>38692.06</v>
      </c>
      <c r="C1062" s="61">
        <v>38818.870000000003</v>
      </c>
      <c r="D1062" s="61">
        <v>38554.79</v>
      </c>
      <c r="E1062" s="61">
        <v>38767.11</v>
      </c>
      <c r="F1062" s="63">
        <f t="shared" si="32"/>
        <v>1.9396744448344936E-3</v>
      </c>
      <c r="G1062" s="64">
        <f t="shared" si="33"/>
        <v>264.08000000000175</v>
      </c>
    </row>
    <row r="1063" spans="1:7" ht="14.25" customHeight="1" x14ac:dyDescent="0.3">
      <c r="A1063" s="60">
        <v>43570</v>
      </c>
      <c r="B1063" s="61">
        <v>38805.54</v>
      </c>
      <c r="C1063" s="61">
        <v>38976.58</v>
      </c>
      <c r="D1063" s="61">
        <v>38780.080000000002</v>
      </c>
      <c r="E1063" s="61">
        <v>38905.839999999997</v>
      </c>
      <c r="F1063" s="63">
        <f t="shared" si="32"/>
        <v>2.5846824963650971E-3</v>
      </c>
      <c r="G1063" s="64">
        <f t="shared" si="33"/>
        <v>196.5</v>
      </c>
    </row>
    <row r="1064" spans="1:7" ht="14.25" customHeight="1" x14ac:dyDescent="0.3">
      <c r="A1064" s="60">
        <v>43571</v>
      </c>
      <c r="B1064" s="61">
        <v>39040.300000000003</v>
      </c>
      <c r="C1064" s="61">
        <v>39364.339999999997</v>
      </c>
      <c r="D1064" s="61">
        <v>39038.81</v>
      </c>
      <c r="E1064" s="61">
        <v>39275.64</v>
      </c>
      <c r="F1064" s="63">
        <f t="shared" si="32"/>
        <v>6.0281299067885359E-3</v>
      </c>
      <c r="G1064" s="64">
        <f t="shared" si="33"/>
        <v>325.52999999999884</v>
      </c>
    </row>
    <row r="1065" spans="1:7" ht="14.25" customHeight="1" x14ac:dyDescent="0.3">
      <c r="A1065" s="60">
        <v>43573</v>
      </c>
      <c r="B1065" s="61">
        <v>39420.04</v>
      </c>
      <c r="C1065" s="61">
        <v>39487.449999999997</v>
      </c>
      <c r="D1065" s="61">
        <v>39083.160000000003</v>
      </c>
      <c r="E1065" s="61">
        <v>39140.28</v>
      </c>
      <c r="F1065" s="63">
        <f t="shared" si="32"/>
        <v>-7.096897922985416E-3</v>
      </c>
      <c r="G1065" s="64">
        <f t="shared" si="33"/>
        <v>404.2899999999936</v>
      </c>
    </row>
    <row r="1066" spans="1:7" ht="14.25" customHeight="1" x14ac:dyDescent="0.3">
      <c r="A1066" s="60">
        <v>43577</v>
      </c>
      <c r="B1066" s="61">
        <v>39158.22</v>
      </c>
      <c r="C1066" s="61">
        <v>39158.22</v>
      </c>
      <c r="D1066" s="61">
        <v>38585.65</v>
      </c>
      <c r="E1066" s="61">
        <v>38645.18</v>
      </c>
      <c r="F1066" s="63">
        <f t="shared" si="32"/>
        <v>-1.3101719128193285E-2</v>
      </c>
      <c r="G1066" s="64">
        <f t="shared" si="33"/>
        <v>572.56999999999971</v>
      </c>
    </row>
    <row r="1067" spans="1:7" ht="14.25" customHeight="1" x14ac:dyDescent="0.3">
      <c r="A1067" s="60">
        <v>43578</v>
      </c>
      <c r="B1067" s="61">
        <v>38771.269999999997</v>
      </c>
      <c r="C1067" s="61">
        <v>38832.61</v>
      </c>
      <c r="D1067" s="61">
        <v>38518.26</v>
      </c>
      <c r="E1067" s="61">
        <v>38564.879999999997</v>
      </c>
      <c r="F1067" s="63">
        <f t="shared" si="32"/>
        <v>-5.323271587440892E-3</v>
      </c>
      <c r="G1067" s="64">
        <f t="shared" si="33"/>
        <v>314.34999999999854</v>
      </c>
    </row>
    <row r="1068" spans="1:7" ht="14.25" customHeight="1" x14ac:dyDescent="0.3">
      <c r="A1068" s="60">
        <v>43579</v>
      </c>
      <c r="B1068" s="61">
        <v>38672.629999999997</v>
      </c>
      <c r="C1068" s="61">
        <v>39095.35</v>
      </c>
      <c r="D1068" s="61">
        <v>38571</v>
      </c>
      <c r="E1068" s="61">
        <v>39054.68</v>
      </c>
      <c r="F1068" s="63">
        <f t="shared" si="32"/>
        <v>9.8790798557016404E-3</v>
      </c>
      <c r="G1068" s="64">
        <f t="shared" si="33"/>
        <v>524.34999999999854</v>
      </c>
    </row>
    <row r="1069" spans="1:7" ht="14.25" customHeight="1" x14ac:dyDescent="0.3">
      <c r="A1069" s="60">
        <v>43580</v>
      </c>
      <c r="B1069" s="61">
        <v>39101.78</v>
      </c>
      <c r="C1069" s="61">
        <v>39262.22</v>
      </c>
      <c r="D1069" s="61">
        <v>38663.980000000003</v>
      </c>
      <c r="E1069" s="61">
        <v>38730.86</v>
      </c>
      <c r="F1069" s="63">
        <f t="shared" si="32"/>
        <v>-9.4860131687099225E-3</v>
      </c>
      <c r="G1069" s="64">
        <f t="shared" si="33"/>
        <v>598.23999999999796</v>
      </c>
    </row>
    <row r="1070" spans="1:7" ht="14.25" customHeight="1" x14ac:dyDescent="0.3">
      <c r="A1070" s="60">
        <v>43581</v>
      </c>
      <c r="B1070" s="61">
        <v>38865.83</v>
      </c>
      <c r="C1070" s="61">
        <v>39103.160000000003</v>
      </c>
      <c r="D1070" s="61">
        <v>38765.33</v>
      </c>
      <c r="E1070" s="61">
        <v>39067.33</v>
      </c>
      <c r="F1070" s="63">
        <f t="shared" si="32"/>
        <v>5.1845026852636363E-3</v>
      </c>
      <c r="G1070" s="64">
        <f t="shared" si="33"/>
        <v>337.83000000000175</v>
      </c>
    </row>
    <row r="1071" spans="1:7" ht="14.25" customHeight="1" x14ac:dyDescent="0.3">
      <c r="A1071" s="60">
        <v>43585</v>
      </c>
      <c r="B1071" s="61">
        <v>39056.92</v>
      </c>
      <c r="C1071" s="61">
        <v>39105.879999999997</v>
      </c>
      <c r="D1071" s="61">
        <v>38753.46</v>
      </c>
      <c r="E1071" s="61">
        <v>39031.550000000003</v>
      </c>
      <c r="F1071" s="63">
        <f t="shared" si="32"/>
        <v>-6.4956478903086434E-4</v>
      </c>
      <c r="G1071" s="64">
        <f t="shared" si="33"/>
        <v>352.41999999999825</v>
      </c>
    </row>
    <row r="1072" spans="1:7" ht="14.25" customHeight="1" x14ac:dyDescent="0.3">
      <c r="A1072" s="60">
        <v>43587</v>
      </c>
      <c r="B1072" s="61">
        <v>39036.51</v>
      </c>
      <c r="C1072" s="61">
        <v>39189.949999999997</v>
      </c>
      <c r="D1072" s="61">
        <v>38882.99</v>
      </c>
      <c r="E1072" s="61">
        <v>38981.43</v>
      </c>
      <c r="F1072" s="63">
        <f t="shared" si="32"/>
        <v>-1.4109867915959122E-3</v>
      </c>
      <c r="G1072" s="64">
        <f t="shared" si="33"/>
        <v>306.95999999999913</v>
      </c>
    </row>
    <row r="1073" spans="1:7" ht="14.25" customHeight="1" x14ac:dyDescent="0.3">
      <c r="A1073" s="60">
        <v>43588</v>
      </c>
      <c r="B1073" s="61">
        <v>39009.550000000003</v>
      </c>
      <c r="C1073" s="61">
        <v>39172.76</v>
      </c>
      <c r="D1073" s="61">
        <v>38920.17</v>
      </c>
      <c r="E1073" s="61">
        <v>38963.26</v>
      </c>
      <c r="F1073" s="63">
        <f t="shared" si="32"/>
        <v>-1.1866325040919691E-3</v>
      </c>
      <c r="G1073" s="64">
        <f t="shared" si="33"/>
        <v>252.59000000000378</v>
      </c>
    </row>
    <row r="1074" spans="1:7" ht="14.25" customHeight="1" x14ac:dyDescent="0.3">
      <c r="A1074" s="60">
        <v>43591</v>
      </c>
      <c r="B1074" s="61">
        <v>38719.33</v>
      </c>
      <c r="C1074" s="61">
        <v>38719.33</v>
      </c>
      <c r="D1074" s="61">
        <v>38509.79</v>
      </c>
      <c r="E1074" s="61">
        <v>38600.339999999997</v>
      </c>
      <c r="F1074" s="63">
        <f t="shared" si="32"/>
        <v>-3.0731420197613241E-3</v>
      </c>
      <c r="G1074" s="64">
        <f t="shared" si="33"/>
        <v>209.54000000000087</v>
      </c>
    </row>
    <row r="1075" spans="1:7" ht="14.25" customHeight="1" x14ac:dyDescent="0.3">
      <c r="A1075" s="60">
        <v>43592</v>
      </c>
      <c r="B1075" s="61">
        <v>38815.46</v>
      </c>
      <c r="C1075" s="61">
        <v>38835.54</v>
      </c>
      <c r="D1075" s="61">
        <v>38236.18</v>
      </c>
      <c r="E1075" s="61">
        <v>38276.629999999997</v>
      </c>
      <c r="F1075" s="63">
        <f t="shared" si="32"/>
        <v>-1.3881839864837407E-2</v>
      </c>
      <c r="G1075" s="64">
        <f t="shared" si="33"/>
        <v>599.36000000000058</v>
      </c>
    </row>
    <row r="1076" spans="1:7" ht="14.25" customHeight="1" x14ac:dyDescent="0.3">
      <c r="A1076" s="60">
        <v>43593</v>
      </c>
      <c r="B1076" s="61">
        <v>38244.18</v>
      </c>
      <c r="C1076" s="61">
        <v>38248.57</v>
      </c>
      <c r="D1076" s="61">
        <v>37743.07</v>
      </c>
      <c r="E1076" s="61">
        <v>37789.129999999997</v>
      </c>
      <c r="F1076" s="63">
        <f t="shared" si="32"/>
        <v>-1.1898542471037499E-2</v>
      </c>
      <c r="G1076" s="64">
        <f t="shared" si="33"/>
        <v>505.5</v>
      </c>
    </row>
    <row r="1077" spans="1:7" ht="14.25" customHeight="1" x14ac:dyDescent="0.3">
      <c r="A1077" s="60">
        <v>43594</v>
      </c>
      <c r="B1077" s="61">
        <v>37747.910000000003</v>
      </c>
      <c r="C1077" s="61">
        <v>37780.46</v>
      </c>
      <c r="D1077" s="61">
        <v>37405.4</v>
      </c>
      <c r="E1077" s="61">
        <v>37558.910000000003</v>
      </c>
      <c r="F1077" s="63">
        <f t="shared" si="32"/>
        <v>-5.0068997197460731E-3</v>
      </c>
      <c r="G1077" s="64">
        <f t="shared" si="33"/>
        <v>375.05999999999767</v>
      </c>
    </row>
    <row r="1078" spans="1:7" ht="14.25" customHeight="1" x14ac:dyDescent="0.3">
      <c r="A1078" s="60">
        <v>43595</v>
      </c>
      <c r="B1078" s="61">
        <v>37632.36</v>
      </c>
      <c r="C1078" s="61">
        <v>37721.980000000003</v>
      </c>
      <c r="D1078" s="61">
        <v>37370.39</v>
      </c>
      <c r="E1078" s="61">
        <v>37462.99</v>
      </c>
      <c r="F1078" s="63">
        <f t="shared" si="32"/>
        <v>-4.5006478466937134E-3</v>
      </c>
      <c r="G1078" s="64">
        <f t="shared" si="33"/>
        <v>351.59000000000378</v>
      </c>
    </row>
    <row r="1079" spans="1:7" ht="14.25" customHeight="1" x14ac:dyDescent="0.3">
      <c r="A1079" s="60">
        <v>43598</v>
      </c>
      <c r="B1079" s="61">
        <v>37491.300000000003</v>
      </c>
      <c r="C1079" s="61">
        <v>37583.57</v>
      </c>
      <c r="D1079" s="61">
        <v>36999.839999999997</v>
      </c>
      <c r="E1079" s="61">
        <v>37090.82</v>
      </c>
      <c r="F1079" s="63">
        <f t="shared" si="32"/>
        <v>-1.068194487787842E-2</v>
      </c>
      <c r="G1079" s="64">
        <f t="shared" si="33"/>
        <v>583.7300000000032</v>
      </c>
    </row>
    <row r="1080" spans="1:7" ht="14.25" customHeight="1" x14ac:dyDescent="0.3">
      <c r="A1080" s="60">
        <v>43599</v>
      </c>
      <c r="B1080" s="61">
        <v>37146.58</v>
      </c>
      <c r="C1080" s="61">
        <v>37572.699999999997</v>
      </c>
      <c r="D1080" s="61">
        <v>36956.1</v>
      </c>
      <c r="E1080" s="61">
        <v>37318.53</v>
      </c>
      <c r="F1080" s="63">
        <f t="shared" si="32"/>
        <v>4.6289591127903857E-3</v>
      </c>
      <c r="G1080" s="64">
        <f t="shared" si="33"/>
        <v>616.59999999999854</v>
      </c>
    </row>
    <row r="1081" spans="1:7" ht="14.25" customHeight="1" x14ac:dyDescent="0.3">
      <c r="A1081" s="60">
        <v>43600</v>
      </c>
      <c r="B1081" s="61">
        <v>37539.050000000003</v>
      </c>
      <c r="C1081" s="61">
        <v>37559.67</v>
      </c>
      <c r="D1081" s="61">
        <v>37047.870000000003</v>
      </c>
      <c r="E1081" s="61">
        <v>37114.879999999997</v>
      </c>
      <c r="F1081" s="63">
        <f t="shared" si="32"/>
        <v>-1.1299433523224628E-2</v>
      </c>
      <c r="G1081" s="64">
        <f t="shared" si="33"/>
        <v>511.79999999999563</v>
      </c>
    </row>
    <row r="1082" spans="1:7" ht="14.25" customHeight="1" x14ac:dyDescent="0.3">
      <c r="A1082" s="60">
        <v>43601</v>
      </c>
      <c r="B1082" s="61">
        <v>37179.129999999997</v>
      </c>
      <c r="C1082" s="61">
        <v>37518.94</v>
      </c>
      <c r="D1082" s="61">
        <v>37052.300000000003</v>
      </c>
      <c r="E1082" s="61">
        <v>37393.480000000003</v>
      </c>
      <c r="F1082" s="63">
        <f t="shared" si="32"/>
        <v>5.7653312490100177E-3</v>
      </c>
      <c r="G1082" s="64">
        <f t="shared" si="33"/>
        <v>466.63999999999942</v>
      </c>
    </row>
    <row r="1083" spans="1:7" ht="14.25" customHeight="1" x14ac:dyDescent="0.3">
      <c r="A1083" s="60">
        <v>43602</v>
      </c>
      <c r="B1083" s="61">
        <v>37494.42</v>
      </c>
      <c r="C1083" s="61">
        <v>38001.129999999997</v>
      </c>
      <c r="D1083" s="61">
        <v>37415.360000000001</v>
      </c>
      <c r="E1083" s="61">
        <v>37930.769999999997</v>
      </c>
      <c r="F1083" s="63">
        <f t="shared" si="32"/>
        <v>1.16377316944761E-2</v>
      </c>
      <c r="G1083" s="64">
        <f t="shared" si="33"/>
        <v>585.7699999999968</v>
      </c>
    </row>
    <row r="1084" spans="1:7" ht="14.25" customHeight="1" x14ac:dyDescent="0.3">
      <c r="A1084" s="60">
        <v>43605</v>
      </c>
      <c r="B1084" s="61">
        <v>38701.18</v>
      </c>
      <c r="C1084" s="61">
        <v>39412.559999999998</v>
      </c>
      <c r="D1084" s="61">
        <v>38570.04</v>
      </c>
      <c r="E1084" s="61">
        <v>39352.67</v>
      </c>
      <c r="F1084" s="63">
        <f t="shared" si="32"/>
        <v>1.6833853644772537E-2</v>
      </c>
      <c r="G1084" s="64">
        <f t="shared" si="33"/>
        <v>842.5199999999968</v>
      </c>
    </row>
    <row r="1085" spans="1:7" ht="14.25" customHeight="1" x14ac:dyDescent="0.3">
      <c r="A1085" s="60">
        <v>43606</v>
      </c>
      <c r="B1085" s="61">
        <v>39449.449999999997</v>
      </c>
      <c r="C1085" s="61">
        <v>39571.730000000003</v>
      </c>
      <c r="D1085" s="61">
        <v>38884.85</v>
      </c>
      <c r="E1085" s="61">
        <v>38969.800000000003</v>
      </c>
      <c r="F1085" s="63">
        <f t="shared" si="32"/>
        <v>-1.2158597901871742E-2</v>
      </c>
      <c r="G1085" s="64">
        <f t="shared" si="33"/>
        <v>686.88000000000466</v>
      </c>
    </row>
    <row r="1086" spans="1:7" ht="14.25" customHeight="1" x14ac:dyDescent="0.3">
      <c r="A1086" s="60">
        <v>43607</v>
      </c>
      <c r="B1086" s="61">
        <v>39086.21</v>
      </c>
      <c r="C1086" s="61">
        <v>39249.08</v>
      </c>
      <c r="D1086" s="61">
        <v>38903.870000000003</v>
      </c>
      <c r="E1086" s="61">
        <v>39110.21</v>
      </c>
      <c r="F1086" s="63">
        <f t="shared" si="32"/>
        <v>6.1402730016545484E-4</v>
      </c>
      <c r="G1086" s="64">
        <f t="shared" si="33"/>
        <v>345.20999999999913</v>
      </c>
    </row>
    <row r="1087" spans="1:7" ht="14.25" customHeight="1" x14ac:dyDescent="0.3">
      <c r="A1087" s="60">
        <v>43608</v>
      </c>
      <c r="B1087" s="61">
        <v>39591.769999999997</v>
      </c>
      <c r="C1087" s="61">
        <v>40124.959999999999</v>
      </c>
      <c r="D1087" s="61">
        <v>38651.61</v>
      </c>
      <c r="E1087" s="61">
        <v>38811.39</v>
      </c>
      <c r="F1087" s="63">
        <f t="shared" si="32"/>
        <v>-1.9710662089621085E-2</v>
      </c>
      <c r="G1087" s="64">
        <f t="shared" si="33"/>
        <v>1473.3499999999985</v>
      </c>
    </row>
    <row r="1088" spans="1:7" ht="14.25" customHeight="1" x14ac:dyDescent="0.3">
      <c r="A1088" s="60">
        <v>43609</v>
      </c>
      <c r="B1088" s="61">
        <v>39076.28</v>
      </c>
      <c r="C1088" s="61">
        <v>39476.97</v>
      </c>
      <c r="D1088" s="61">
        <v>38824.26</v>
      </c>
      <c r="E1088" s="61">
        <v>39434.720000000001</v>
      </c>
      <c r="F1088" s="63">
        <f t="shared" si="32"/>
        <v>9.172828119769905E-3</v>
      </c>
      <c r="G1088" s="64">
        <f t="shared" si="33"/>
        <v>652.70999999999913</v>
      </c>
    </row>
    <row r="1089" spans="1:7" ht="14.25" customHeight="1" x14ac:dyDescent="0.3">
      <c r="A1089" s="60">
        <v>43612</v>
      </c>
      <c r="B1089" s="61">
        <v>39536.230000000003</v>
      </c>
      <c r="C1089" s="61">
        <v>39821.94</v>
      </c>
      <c r="D1089" s="61">
        <v>39353.160000000003</v>
      </c>
      <c r="E1089" s="61">
        <v>39683.29</v>
      </c>
      <c r="F1089" s="63">
        <f t="shared" si="32"/>
        <v>3.7196262769616036E-3</v>
      </c>
      <c r="G1089" s="64">
        <f t="shared" si="33"/>
        <v>468.77999999999884</v>
      </c>
    </row>
    <row r="1090" spans="1:7" ht="14.25" customHeight="1" x14ac:dyDescent="0.3">
      <c r="A1090" s="60">
        <v>43613</v>
      </c>
      <c r="B1090" s="61">
        <v>39765.64</v>
      </c>
      <c r="C1090" s="61">
        <v>39828.65</v>
      </c>
      <c r="D1090" s="61">
        <v>39498.65</v>
      </c>
      <c r="E1090" s="61">
        <v>39749.730000000003</v>
      </c>
      <c r="F1090" s="63">
        <f t="shared" si="32"/>
        <v>-4.0009415163433094E-4</v>
      </c>
      <c r="G1090" s="64">
        <f t="shared" si="33"/>
        <v>330</v>
      </c>
    </row>
    <row r="1091" spans="1:7" ht="14.25" customHeight="1" x14ac:dyDescent="0.3">
      <c r="A1091" s="60">
        <v>43614</v>
      </c>
      <c r="B1091" s="61">
        <v>39714.269999999997</v>
      </c>
      <c r="C1091" s="61">
        <v>39767.93</v>
      </c>
      <c r="D1091" s="61">
        <v>39420.5</v>
      </c>
      <c r="E1091" s="61">
        <v>39502.050000000003</v>
      </c>
      <c r="F1091" s="63">
        <f t="shared" ref="F1091:F1154" si="34">(E1091-B1091)/B1091</f>
        <v>-5.343671179150313E-3</v>
      </c>
      <c r="G1091" s="64">
        <f t="shared" ref="G1091:G1154" si="35">C1091-D1091</f>
        <v>347.43000000000029</v>
      </c>
    </row>
    <row r="1092" spans="1:7" ht="14.25" customHeight="1" x14ac:dyDescent="0.3">
      <c r="A1092" s="60">
        <v>43615</v>
      </c>
      <c r="B1092" s="61">
        <v>39580.28</v>
      </c>
      <c r="C1092" s="61">
        <v>39911.919999999998</v>
      </c>
      <c r="D1092" s="61">
        <v>39500.559999999998</v>
      </c>
      <c r="E1092" s="61">
        <v>39831.97</v>
      </c>
      <c r="F1092" s="63">
        <f t="shared" si="34"/>
        <v>6.3589747217554383E-3</v>
      </c>
      <c r="G1092" s="64">
        <f t="shared" si="35"/>
        <v>411.36000000000058</v>
      </c>
    </row>
    <row r="1093" spans="1:7" ht="14.25" customHeight="1" x14ac:dyDescent="0.3">
      <c r="A1093" s="60">
        <v>43616</v>
      </c>
      <c r="B1093" s="61">
        <v>39998.910000000003</v>
      </c>
      <c r="C1093" s="61">
        <v>40122.339999999997</v>
      </c>
      <c r="D1093" s="61">
        <v>39374.239999999998</v>
      </c>
      <c r="E1093" s="61">
        <v>39714.199999999997</v>
      </c>
      <c r="F1093" s="63">
        <f t="shared" si="34"/>
        <v>-7.117943963973178E-3</v>
      </c>
      <c r="G1093" s="64">
        <f t="shared" si="35"/>
        <v>748.09999999999854</v>
      </c>
    </row>
    <row r="1094" spans="1:7" ht="14.25" customHeight="1" x14ac:dyDescent="0.3">
      <c r="A1094" s="60">
        <v>43619</v>
      </c>
      <c r="B1094" s="61">
        <v>39806.86</v>
      </c>
      <c r="C1094" s="61">
        <v>40308.9</v>
      </c>
      <c r="D1094" s="61">
        <v>39711.019999999997</v>
      </c>
      <c r="E1094" s="61">
        <v>40267.620000000003</v>
      </c>
      <c r="F1094" s="63">
        <f t="shared" si="34"/>
        <v>1.157488935324218E-2</v>
      </c>
      <c r="G1094" s="64">
        <f t="shared" si="35"/>
        <v>597.88000000000466</v>
      </c>
    </row>
    <row r="1095" spans="1:7" ht="14.25" customHeight="1" x14ac:dyDescent="0.3">
      <c r="A1095" s="60">
        <v>43620</v>
      </c>
      <c r="B1095" s="61">
        <v>40196</v>
      </c>
      <c r="C1095" s="61">
        <v>40312.07</v>
      </c>
      <c r="D1095" s="61">
        <v>40031.050000000003</v>
      </c>
      <c r="E1095" s="61">
        <v>40083.54</v>
      </c>
      <c r="F1095" s="63">
        <f t="shared" si="34"/>
        <v>-2.7977908249576856E-3</v>
      </c>
      <c r="G1095" s="64">
        <f t="shared" si="35"/>
        <v>281.0199999999968</v>
      </c>
    </row>
    <row r="1096" spans="1:7" ht="14.25" customHeight="1" x14ac:dyDescent="0.3">
      <c r="A1096" s="60">
        <v>43622</v>
      </c>
      <c r="B1096" s="61">
        <v>40136.43</v>
      </c>
      <c r="C1096" s="61">
        <v>40159.26</v>
      </c>
      <c r="D1096" s="61">
        <v>39481.15</v>
      </c>
      <c r="E1096" s="61">
        <v>39529.72</v>
      </c>
      <c r="F1096" s="63">
        <f t="shared" si="34"/>
        <v>-1.5116192446612694E-2</v>
      </c>
      <c r="G1096" s="64">
        <f t="shared" si="35"/>
        <v>678.11000000000058</v>
      </c>
    </row>
    <row r="1097" spans="1:7" ht="14.25" customHeight="1" x14ac:dyDescent="0.3">
      <c r="A1097" s="60">
        <v>43623</v>
      </c>
      <c r="B1097" s="61">
        <v>39581.769999999997</v>
      </c>
      <c r="C1097" s="61">
        <v>39703.1</v>
      </c>
      <c r="D1097" s="61">
        <v>39279.47</v>
      </c>
      <c r="E1097" s="61">
        <v>39615.9</v>
      </c>
      <c r="F1097" s="63">
        <f t="shared" si="34"/>
        <v>8.6226563390178509E-4</v>
      </c>
      <c r="G1097" s="64">
        <f t="shared" si="35"/>
        <v>423.62999999999738</v>
      </c>
    </row>
    <row r="1098" spans="1:7" ht="14.25" customHeight="1" x14ac:dyDescent="0.3">
      <c r="A1098" s="60">
        <v>43626</v>
      </c>
      <c r="B1098" s="61">
        <v>39787.33</v>
      </c>
      <c r="C1098" s="61">
        <v>39979.480000000003</v>
      </c>
      <c r="D1098" s="61">
        <v>39619.97</v>
      </c>
      <c r="E1098" s="61">
        <v>39784.519999999997</v>
      </c>
      <c r="F1098" s="63">
        <f t="shared" si="34"/>
        <v>-7.0625498117238519E-5</v>
      </c>
      <c r="G1098" s="64">
        <f t="shared" si="35"/>
        <v>359.51000000000204</v>
      </c>
    </row>
    <row r="1099" spans="1:7" ht="14.25" customHeight="1" x14ac:dyDescent="0.3">
      <c r="A1099" s="60">
        <v>43627</v>
      </c>
      <c r="B1099" s="61">
        <v>39900.449999999997</v>
      </c>
      <c r="C1099" s="61">
        <v>40066.31</v>
      </c>
      <c r="D1099" s="61">
        <v>39760.019999999997</v>
      </c>
      <c r="E1099" s="61">
        <v>39950.46</v>
      </c>
      <c r="F1099" s="63">
        <f t="shared" si="34"/>
        <v>1.2533693229024245E-3</v>
      </c>
      <c r="G1099" s="64">
        <f t="shared" si="35"/>
        <v>306.29000000000087</v>
      </c>
    </row>
    <row r="1100" spans="1:7" ht="14.25" customHeight="1" x14ac:dyDescent="0.3">
      <c r="A1100" s="60">
        <v>43628</v>
      </c>
      <c r="B1100" s="61">
        <v>39974.18</v>
      </c>
      <c r="C1100" s="61">
        <v>39982.1</v>
      </c>
      <c r="D1100" s="61">
        <v>39623.53</v>
      </c>
      <c r="E1100" s="61">
        <v>39756.81</v>
      </c>
      <c r="F1100" s="63">
        <f t="shared" si="34"/>
        <v>-5.4377600741279154E-3</v>
      </c>
      <c r="G1100" s="64">
        <f t="shared" si="35"/>
        <v>358.56999999999971</v>
      </c>
    </row>
    <row r="1101" spans="1:7" ht="14.25" customHeight="1" x14ac:dyDescent="0.3">
      <c r="A1101" s="60">
        <v>43629</v>
      </c>
      <c r="B1101" s="61">
        <v>39679.35</v>
      </c>
      <c r="C1101" s="61">
        <v>39800.81</v>
      </c>
      <c r="D1101" s="61">
        <v>39461.269999999997</v>
      </c>
      <c r="E1101" s="61">
        <v>39741.360000000001</v>
      </c>
      <c r="F1101" s="63">
        <f t="shared" si="34"/>
        <v>1.5627776160648307E-3</v>
      </c>
      <c r="G1101" s="64">
        <f t="shared" si="35"/>
        <v>339.54000000000087</v>
      </c>
    </row>
    <row r="1102" spans="1:7" ht="14.25" customHeight="1" x14ac:dyDescent="0.3">
      <c r="A1102" s="60">
        <v>43630</v>
      </c>
      <c r="B1102" s="61">
        <v>39797</v>
      </c>
      <c r="C1102" s="61">
        <v>39799.9</v>
      </c>
      <c r="D1102" s="61">
        <v>39363.449999999997</v>
      </c>
      <c r="E1102" s="61">
        <v>39452.07</v>
      </c>
      <c r="F1102" s="63">
        <f t="shared" si="34"/>
        <v>-8.6672362238359741E-3</v>
      </c>
      <c r="G1102" s="64">
        <f t="shared" si="35"/>
        <v>436.45000000000437</v>
      </c>
    </row>
    <row r="1103" spans="1:7" ht="14.25" customHeight="1" x14ac:dyDescent="0.3">
      <c r="A1103" s="60">
        <v>43633</v>
      </c>
      <c r="B1103" s="61">
        <v>39514.36</v>
      </c>
      <c r="C1103" s="61">
        <v>39540.42</v>
      </c>
      <c r="D1103" s="61">
        <v>38911.49</v>
      </c>
      <c r="E1103" s="61">
        <v>38960.79</v>
      </c>
      <c r="F1103" s="63">
        <f t="shared" si="34"/>
        <v>-1.4009337364947824E-2</v>
      </c>
      <c r="G1103" s="64">
        <f t="shared" si="35"/>
        <v>628.93000000000029</v>
      </c>
    </row>
    <row r="1104" spans="1:7" ht="14.25" customHeight="1" x14ac:dyDescent="0.3">
      <c r="A1104" s="60">
        <v>43634</v>
      </c>
      <c r="B1104" s="61">
        <v>39056.980000000003</v>
      </c>
      <c r="C1104" s="61">
        <v>39167.83</v>
      </c>
      <c r="D1104" s="61">
        <v>38870.959999999999</v>
      </c>
      <c r="E1104" s="61">
        <v>39046.339999999997</v>
      </c>
      <c r="F1104" s="63">
        <f t="shared" si="34"/>
        <v>-2.7242249656800636E-4</v>
      </c>
      <c r="G1104" s="64">
        <f t="shared" si="35"/>
        <v>296.87000000000262</v>
      </c>
    </row>
    <row r="1105" spans="1:7" ht="14.25" customHeight="1" x14ac:dyDescent="0.3">
      <c r="A1105" s="60">
        <v>43635</v>
      </c>
      <c r="B1105" s="61">
        <v>39176.559999999998</v>
      </c>
      <c r="C1105" s="61">
        <v>39435.800000000003</v>
      </c>
      <c r="D1105" s="61">
        <v>38881.050000000003</v>
      </c>
      <c r="E1105" s="61">
        <v>39112.74</v>
      </c>
      <c r="F1105" s="63">
        <f t="shared" si="34"/>
        <v>-1.6290353211205811E-3</v>
      </c>
      <c r="G1105" s="64">
        <f t="shared" si="35"/>
        <v>554.75</v>
      </c>
    </row>
    <row r="1106" spans="1:7" ht="14.25" customHeight="1" x14ac:dyDescent="0.3">
      <c r="A1106" s="60">
        <v>43636</v>
      </c>
      <c r="B1106" s="61">
        <v>39042.959999999999</v>
      </c>
      <c r="C1106" s="61">
        <v>39638.639999999999</v>
      </c>
      <c r="D1106" s="61">
        <v>38933.78</v>
      </c>
      <c r="E1106" s="61">
        <v>39601.629999999997</v>
      </c>
      <c r="F1106" s="63">
        <f t="shared" si="34"/>
        <v>1.4309109760120602E-2</v>
      </c>
      <c r="G1106" s="64">
        <f t="shared" si="35"/>
        <v>704.86000000000058</v>
      </c>
    </row>
    <row r="1107" spans="1:7" ht="14.25" customHeight="1" x14ac:dyDescent="0.3">
      <c r="A1107" s="60">
        <v>43637</v>
      </c>
      <c r="B1107" s="61">
        <v>39608.25</v>
      </c>
      <c r="C1107" s="61">
        <v>39617.949999999997</v>
      </c>
      <c r="D1107" s="61">
        <v>39121.300000000003</v>
      </c>
      <c r="E1107" s="61">
        <v>39194.49</v>
      </c>
      <c r="F1107" s="63">
        <f t="shared" si="34"/>
        <v>-1.044630853420694E-2</v>
      </c>
      <c r="G1107" s="64">
        <f t="shared" si="35"/>
        <v>496.64999999999418</v>
      </c>
    </row>
    <row r="1108" spans="1:7" ht="14.25" customHeight="1" x14ac:dyDescent="0.3">
      <c r="A1108" s="60">
        <v>43640</v>
      </c>
      <c r="B1108" s="61">
        <v>39160.230000000003</v>
      </c>
      <c r="C1108" s="61">
        <v>39300.019999999997</v>
      </c>
      <c r="D1108" s="61">
        <v>39021.699999999997</v>
      </c>
      <c r="E1108" s="61">
        <v>39122.959999999999</v>
      </c>
      <c r="F1108" s="63">
        <f t="shared" si="34"/>
        <v>-9.5173087594235459E-4</v>
      </c>
      <c r="G1108" s="64">
        <f t="shared" si="35"/>
        <v>278.31999999999971</v>
      </c>
    </row>
    <row r="1109" spans="1:7" ht="14.25" customHeight="1" x14ac:dyDescent="0.3">
      <c r="A1109" s="60">
        <v>43641</v>
      </c>
      <c r="B1109" s="61">
        <v>39131.94</v>
      </c>
      <c r="C1109" s="61">
        <v>39490.639999999999</v>
      </c>
      <c r="D1109" s="61">
        <v>38946.04</v>
      </c>
      <c r="E1109" s="61">
        <v>39434.94</v>
      </c>
      <c r="F1109" s="63">
        <f t="shared" si="34"/>
        <v>7.7430354845683599E-3</v>
      </c>
      <c r="G1109" s="64">
        <f t="shared" si="35"/>
        <v>544.59999999999854</v>
      </c>
    </row>
    <row r="1110" spans="1:7" ht="14.25" customHeight="1" x14ac:dyDescent="0.3">
      <c r="A1110" s="60">
        <v>43642</v>
      </c>
      <c r="B1110" s="61">
        <v>39379.129999999997</v>
      </c>
      <c r="C1110" s="61">
        <v>39674.22</v>
      </c>
      <c r="D1110" s="61">
        <v>39319.64</v>
      </c>
      <c r="E1110" s="61">
        <v>39592.080000000002</v>
      </c>
      <c r="F1110" s="63">
        <f t="shared" si="34"/>
        <v>5.4076867619981548E-3</v>
      </c>
      <c r="G1110" s="64">
        <f t="shared" si="35"/>
        <v>354.58000000000175</v>
      </c>
    </row>
    <row r="1111" spans="1:7" ht="14.25" customHeight="1" x14ac:dyDescent="0.3">
      <c r="A1111" s="60">
        <v>43643</v>
      </c>
      <c r="B1111" s="61">
        <v>39633.97</v>
      </c>
      <c r="C1111" s="61">
        <v>39817.22</v>
      </c>
      <c r="D1111" s="61">
        <v>39510.44</v>
      </c>
      <c r="E1111" s="61">
        <v>39586.410000000003</v>
      </c>
      <c r="F1111" s="63">
        <f t="shared" si="34"/>
        <v>-1.1999807236064838E-3</v>
      </c>
      <c r="G1111" s="64">
        <f t="shared" si="35"/>
        <v>306.77999999999884</v>
      </c>
    </row>
    <row r="1112" spans="1:7" ht="14.25" customHeight="1" x14ac:dyDescent="0.3">
      <c r="A1112" s="60">
        <v>43644</v>
      </c>
      <c r="B1112" s="61">
        <v>39630.519999999997</v>
      </c>
      <c r="C1112" s="61">
        <v>39675.25</v>
      </c>
      <c r="D1112" s="61">
        <v>39361.919999999998</v>
      </c>
      <c r="E1112" s="61">
        <v>39394.639999999999</v>
      </c>
      <c r="F1112" s="63">
        <f t="shared" si="34"/>
        <v>-5.9519784247089721E-3</v>
      </c>
      <c r="G1112" s="64">
        <f t="shared" si="35"/>
        <v>313.33000000000175</v>
      </c>
    </row>
    <row r="1113" spans="1:7" ht="14.25" customHeight="1" x14ac:dyDescent="0.3">
      <c r="A1113" s="60">
        <v>43647</v>
      </c>
      <c r="B1113" s="61">
        <v>39543.730000000003</v>
      </c>
      <c r="C1113" s="61">
        <v>39764.82</v>
      </c>
      <c r="D1113" s="61">
        <v>39541.089999999997</v>
      </c>
      <c r="E1113" s="61">
        <v>39686.5</v>
      </c>
      <c r="F1113" s="63">
        <f t="shared" si="34"/>
        <v>3.610433310160594E-3</v>
      </c>
      <c r="G1113" s="64">
        <f t="shared" si="35"/>
        <v>223.7300000000032</v>
      </c>
    </row>
    <row r="1114" spans="1:7" ht="14.25" customHeight="1" x14ac:dyDescent="0.3">
      <c r="A1114" s="60">
        <v>43648</v>
      </c>
      <c r="B1114" s="61">
        <v>39811.68</v>
      </c>
      <c r="C1114" s="61">
        <v>39838.49</v>
      </c>
      <c r="D1114" s="61">
        <v>39499.19</v>
      </c>
      <c r="E1114" s="61">
        <v>39816.480000000003</v>
      </c>
      <c r="F1114" s="63">
        <f t="shared" si="34"/>
        <v>1.205676324134754E-4</v>
      </c>
      <c r="G1114" s="64">
        <f t="shared" si="35"/>
        <v>339.29999999999563</v>
      </c>
    </row>
    <row r="1115" spans="1:7" ht="14.25" customHeight="1" x14ac:dyDescent="0.3">
      <c r="A1115" s="60">
        <v>43649</v>
      </c>
      <c r="B1115" s="61">
        <v>39907.57</v>
      </c>
      <c r="C1115" s="61">
        <v>39934.99</v>
      </c>
      <c r="D1115" s="61">
        <v>39732.379999999997</v>
      </c>
      <c r="E1115" s="61">
        <v>39839.25</v>
      </c>
      <c r="F1115" s="63">
        <f t="shared" si="34"/>
        <v>-1.7119559021007722E-3</v>
      </c>
      <c r="G1115" s="64">
        <f t="shared" si="35"/>
        <v>202.61000000000058</v>
      </c>
    </row>
    <row r="1116" spans="1:7" ht="14.25" customHeight="1" x14ac:dyDescent="0.3">
      <c r="A1116" s="60">
        <v>43650</v>
      </c>
      <c r="B1116" s="61">
        <v>39917.65</v>
      </c>
      <c r="C1116" s="61">
        <v>39979.1</v>
      </c>
      <c r="D1116" s="61">
        <v>39858.33</v>
      </c>
      <c r="E1116" s="61">
        <v>39908.06</v>
      </c>
      <c r="F1116" s="63">
        <f t="shared" si="34"/>
        <v>-2.4024460357771019E-4</v>
      </c>
      <c r="G1116" s="64">
        <f t="shared" si="35"/>
        <v>120.7699999999968</v>
      </c>
    </row>
    <row r="1117" spans="1:7" ht="14.25" customHeight="1" x14ac:dyDescent="0.3">
      <c r="A1117" s="60">
        <v>43651</v>
      </c>
      <c r="B1117" s="61">
        <v>39990.400000000001</v>
      </c>
      <c r="C1117" s="61">
        <v>40032.410000000003</v>
      </c>
      <c r="D1117" s="61">
        <v>39441.379999999997</v>
      </c>
      <c r="E1117" s="61">
        <v>39513.39</v>
      </c>
      <c r="F1117" s="63">
        <f t="shared" si="34"/>
        <v>-1.1928112747059344E-2</v>
      </c>
      <c r="G1117" s="64">
        <f t="shared" si="35"/>
        <v>591.03000000000611</v>
      </c>
    </row>
    <row r="1118" spans="1:7" ht="14.25" customHeight="1" x14ac:dyDescent="0.3">
      <c r="A1118" s="60">
        <v>43654</v>
      </c>
      <c r="B1118" s="61">
        <v>39476.379999999997</v>
      </c>
      <c r="C1118" s="61">
        <v>39476.379999999997</v>
      </c>
      <c r="D1118" s="61">
        <v>38605.480000000003</v>
      </c>
      <c r="E1118" s="61">
        <v>38720.57</v>
      </c>
      <c r="F1118" s="63">
        <f t="shared" si="34"/>
        <v>-1.9145879130761174E-2</v>
      </c>
      <c r="G1118" s="64">
        <f t="shared" si="35"/>
        <v>870.89999999999418</v>
      </c>
    </row>
    <row r="1119" spans="1:7" ht="14.25" customHeight="1" x14ac:dyDescent="0.3">
      <c r="A1119" s="60">
        <v>43655</v>
      </c>
      <c r="B1119" s="61">
        <v>38754.47</v>
      </c>
      <c r="C1119" s="61">
        <v>38814.230000000003</v>
      </c>
      <c r="D1119" s="61">
        <v>38435.870000000003</v>
      </c>
      <c r="E1119" s="61">
        <v>38730.82</v>
      </c>
      <c r="F1119" s="63">
        <f t="shared" si="34"/>
        <v>-6.1025218510281408E-4</v>
      </c>
      <c r="G1119" s="64">
        <f t="shared" si="35"/>
        <v>378.36000000000058</v>
      </c>
    </row>
    <row r="1120" spans="1:7" ht="14.25" customHeight="1" x14ac:dyDescent="0.3">
      <c r="A1120" s="60">
        <v>43656</v>
      </c>
      <c r="B1120" s="61">
        <v>38701.99</v>
      </c>
      <c r="C1120" s="61">
        <v>38854.85</v>
      </c>
      <c r="D1120" s="61">
        <v>38474.660000000003</v>
      </c>
      <c r="E1120" s="61">
        <v>38557.040000000001</v>
      </c>
      <c r="F1120" s="63">
        <f t="shared" si="34"/>
        <v>-3.7452854491460798E-3</v>
      </c>
      <c r="G1120" s="64">
        <f t="shared" si="35"/>
        <v>380.18999999999505</v>
      </c>
    </row>
    <row r="1121" spans="1:7" ht="14.25" customHeight="1" x14ac:dyDescent="0.3">
      <c r="A1121" s="60">
        <v>43657</v>
      </c>
      <c r="B1121" s="61">
        <v>38751.620000000003</v>
      </c>
      <c r="C1121" s="61">
        <v>38892.5</v>
      </c>
      <c r="D1121" s="61">
        <v>38631.31</v>
      </c>
      <c r="E1121" s="61">
        <v>38823.11</v>
      </c>
      <c r="F1121" s="63">
        <f t="shared" si="34"/>
        <v>1.8448261001733077E-3</v>
      </c>
      <c r="G1121" s="64">
        <f t="shared" si="35"/>
        <v>261.19000000000233</v>
      </c>
    </row>
    <row r="1122" spans="1:7" ht="14.25" customHeight="1" x14ac:dyDescent="0.3">
      <c r="A1122" s="60">
        <v>43658</v>
      </c>
      <c r="B1122" s="61">
        <v>38941.1</v>
      </c>
      <c r="C1122" s="61">
        <v>39021.839999999997</v>
      </c>
      <c r="D1122" s="61">
        <v>38684.85</v>
      </c>
      <c r="E1122" s="61">
        <v>38736.230000000003</v>
      </c>
      <c r="F1122" s="63">
        <f t="shared" si="34"/>
        <v>-5.2610224159049266E-3</v>
      </c>
      <c r="G1122" s="64">
        <f t="shared" si="35"/>
        <v>336.98999999999796</v>
      </c>
    </row>
    <row r="1123" spans="1:7" ht="14.25" customHeight="1" x14ac:dyDescent="0.3">
      <c r="A1123" s="60">
        <v>43661</v>
      </c>
      <c r="B1123" s="61">
        <v>39009.949999999997</v>
      </c>
      <c r="C1123" s="61">
        <v>39023.97</v>
      </c>
      <c r="D1123" s="61">
        <v>38696.6</v>
      </c>
      <c r="E1123" s="61">
        <v>38896.71</v>
      </c>
      <c r="F1123" s="63">
        <f t="shared" si="34"/>
        <v>-2.902849144897596E-3</v>
      </c>
      <c r="G1123" s="64">
        <f t="shared" si="35"/>
        <v>327.37000000000262</v>
      </c>
    </row>
    <row r="1124" spans="1:7" ht="14.25" customHeight="1" x14ac:dyDescent="0.3">
      <c r="A1124" s="60">
        <v>43662</v>
      </c>
      <c r="B1124" s="61">
        <v>38961.86</v>
      </c>
      <c r="C1124" s="61">
        <v>39173.89</v>
      </c>
      <c r="D1124" s="61">
        <v>38845.269999999997</v>
      </c>
      <c r="E1124" s="61">
        <v>39131.040000000001</v>
      </c>
      <c r="F1124" s="63">
        <f t="shared" si="34"/>
        <v>4.3421951621406239E-3</v>
      </c>
      <c r="G1124" s="64">
        <f t="shared" si="35"/>
        <v>328.62000000000262</v>
      </c>
    </row>
    <row r="1125" spans="1:7" ht="14.25" customHeight="1" x14ac:dyDescent="0.3">
      <c r="A1125" s="60">
        <v>43663</v>
      </c>
      <c r="B1125" s="61">
        <v>39171.1</v>
      </c>
      <c r="C1125" s="61">
        <v>39284.730000000003</v>
      </c>
      <c r="D1125" s="61">
        <v>39081.14</v>
      </c>
      <c r="E1125" s="61">
        <v>39215.64</v>
      </c>
      <c r="F1125" s="63">
        <f t="shared" si="34"/>
        <v>1.1370627835317587E-3</v>
      </c>
      <c r="G1125" s="64">
        <f t="shared" si="35"/>
        <v>203.59000000000378</v>
      </c>
    </row>
    <row r="1126" spans="1:7" ht="14.25" customHeight="1" x14ac:dyDescent="0.3">
      <c r="A1126" s="60">
        <v>43664</v>
      </c>
      <c r="B1126" s="61">
        <v>39204.47</v>
      </c>
      <c r="C1126" s="61">
        <v>39204.47</v>
      </c>
      <c r="D1126" s="61">
        <v>38861.25</v>
      </c>
      <c r="E1126" s="61">
        <v>38897.46</v>
      </c>
      <c r="F1126" s="63">
        <f t="shared" si="34"/>
        <v>-7.8309947819726177E-3</v>
      </c>
      <c r="G1126" s="64">
        <f t="shared" si="35"/>
        <v>343.22000000000116</v>
      </c>
    </row>
    <row r="1127" spans="1:7" ht="14.25" customHeight="1" x14ac:dyDescent="0.3">
      <c r="A1127" s="60">
        <v>43665</v>
      </c>
      <c r="B1127" s="61">
        <v>39058.730000000003</v>
      </c>
      <c r="C1127" s="61">
        <v>39058.730000000003</v>
      </c>
      <c r="D1127" s="61">
        <v>38271.35</v>
      </c>
      <c r="E1127" s="61">
        <v>38337.01</v>
      </c>
      <c r="F1127" s="63">
        <f t="shared" si="34"/>
        <v>-1.8477815330913246E-2</v>
      </c>
      <c r="G1127" s="64">
        <f t="shared" si="35"/>
        <v>787.38000000000466</v>
      </c>
    </row>
    <row r="1128" spans="1:7" ht="14.25" customHeight="1" x14ac:dyDescent="0.3">
      <c r="A1128" s="60">
        <v>43668</v>
      </c>
      <c r="B1128" s="61">
        <v>38333.519999999997</v>
      </c>
      <c r="C1128" s="61">
        <v>38333.519999999997</v>
      </c>
      <c r="D1128" s="61">
        <v>37890.32</v>
      </c>
      <c r="E1128" s="61">
        <v>38031.129999999997</v>
      </c>
      <c r="F1128" s="63">
        <f t="shared" si="34"/>
        <v>-7.8883963695480994E-3</v>
      </c>
      <c r="G1128" s="64">
        <f t="shared" si="35"/>
        <v>443.19999999999709</v>
      </c>
    </row>
    <row r="1129" spans="1:7" ht="14.25" customHeight="1" x14ac:dyDescent="0.3">
      <c r="A1129" s="60">
        <v>43669</v>
      </c>
      <c r="B1129" s="61">
        <v>38138.559999999998</v>
      </c>
      <c r="C1129" s="61">
        <v>38217.81</v>
      </c>
      <c r="D1129" s="61">
        <v>37898.9</v>
      </c>
      <c r="E1129" s="61">
        <v>37982.74</v>
      </c>
      <c r="F1129" s="63">
        <f t="shared" si="34"/>
        <v>-4.0856288229025881E-3</v>
      </c>
      <c r="G1129" s="64">
        <f t="shared" si="35"/>
        <v>318.90999999999622</v>
      </c>
    </row>
    <row r="1130" spans="1:7" ht="14.25" customHeight="1" x14ac:dyDescent="0.3">
      <c r="A1130" s="60">
        <v>43670</v>
      </c>
      <c r="B1130" s="61">
        <v>37990.230000000003</v>
      </c>
      <c r="C1130" s="61">
        <v>38102.839999999997</v>
      </c>
      <c r="D1130" s="61">
        <v>37708.410000000003</v>
      </c>
      <c r="E1130" s="61">
        <v>37847.65</v>
      </c>
      <c r="F1130" s="63">
        <f t="shared" si="34"/>
        <v>-3.7530701972586567E-3</v>
      </c>
      <c r="G1130" s="64">
        <f t="shared" si="35"/>
        <v>394.42999999999302</v>
      </c>
    </row>
    <row r="1131" spans="1:7" ht="14.25" customHeight="1" x14ac:dyDescent="0.3">
      <c r="A1131" s="60">
        <v>43671</v>
      </c>
      <c r="B1131" s="61">
        <v>37935.019999999997</v>
      </c>
      <c r="C1131" s="61">
        <v>38169.870000000003</v>
      </c>
      <c r="D1131" s="61">
        <v>37775.51</v>
      </c>
      <c r="E1131" s="61">
        <v>37830.980000000003</v>
      </c>
      <c r="F1131" s="63">
        <f t="shared" si="34"/>
        <v>-2.7425845564334381E-3</v>
      </c>
      <c r="G1131" s="64">
        <f t="shared" si="35"/>
        <v>394.36000000000058</v>
      </c>
    </row>
    <row r="1132" spans="1:7" ht="14.25" customHeight="1" x14ac:dyDescent="0.3">
      <c r="A1132" s="60">
        <v>43672</v>
      </c>
      <c r="B1132" s="61">
        <v>37831.18</v>
      </c>
      <c r="C1132" s="61">
        <v>37978.07</v>
      </c>
      <c r="D1132" s="61">
        <v>37690.47</v>
      </c>
      <c r="E1132" s="61">
        <v>37882.79</v>
      </c>
      <c r="F1132" s="63">
        <f t="shared" si="34"/>
        <v>1.3642186154383918E-3</v>
      </c>
      <c r="G1132" s="64">
        <f t="shared" si="35"/>
        <v>287.59999999999854</v>
      </c>
    </row>
    <row r="1133" spans="1:7" ht="14.25" customHeight="1" x14ac:dyDescent="0.3">
      <c r="A1133" s="60">
        <v>43675</v>
      </c>
      <c r="B1133" s="61">
        <v>38043.22</v>
      </c>
      <c r="C1133" s="61">
        <v>38043.22</v>
      </c>
      <c r="D1133" s="61">
        <v>37519.160000000003</v>
      </c>
      <c r="E1133" s="61">
        <v>37686.370000000003</v>
      </c>
      <c r="F1133" s="63">
        <f t="shared" si="34"/>
        <v>-9.3801208204773029E-3</v>
      </c>
      <c r="G1133" s="64">
        <f t="shared" si="35"/>
        <v>524.05999999999767</v>
      </c>
    </row>
    <row r="1134" spans="1:7" ht="14.25" customHeight="1" x14ac:dyDescent="0.3">
      <c r="A1134" s="60">
        <v>43676</v>
      </c>
      <c r="B1134" s="61">
        <v>37735.54</v>
      </c>
      <c r="C1134" s="61">
        <v>37950.21</v>
      </c>
      <c r="D1134" s="61">
        <v>37359.03</v>
      </c>
      <c r="E1134" s="61">
        <v>37397.24</v>
      </c>
      <c r="F1134" s="63">
        <f t="shared" si="34"/>
        <v>-8.9650234235419159E-3</v>
      </c>
      <c r="G1134" s="64">
        <f t="shared" si="35"/>
        <v>591.18000000000029</v>
      </c>
    </row>
    <row r="1135" spans="1:7" ht="14.25" customHeight="1" x14ac:dyDescent="0.3">
      <c r="A1135" s="60">
        <v>43677</v>
      </c>
      <c r="B1135" s="61">
        <v>37257.550000000003</v>
      </c>
      <c r="C1135" s="61">
        <v>37576.370000000003</v>
      </c>
      <c r="D1135" s="61">
        <v>37128.26</v>
      </c>
      <c r="E1135" s="61">
        <v>37481.120000000003</v>
      </c>
      <c r="F1135" s="63">
        <f t="shared" si="34"/>
        <v>6.0006629528779991E-3</v>
      </c>
      <c r="G1135" s="64">
        <f t="shared" si="35"/>
        <v>448.11000000000058</v>
      </c>
    </row>
    <row r="1136" spans="1:7" ht="14.25" customHeight="1" x14ac:dyDescent="0.3">
      <c r="A1136" s="60">
        <v>43678</v>
      </c>
      <c r="B1136" s="61">
        <v>37387.18</v>
      </c>
      <c r="C1136" s="61">
        <v>37387.18</v>
      </c>
      <c r="D1136" s="61">
        <v>36694.18</v>
      </c>
      <c r="E1136" s="61">
        <v>37018.32</v>
      </c>
      <c r="F1136" s="63">
        <f t="shared" si="34"/>
        <v>-9.8659487022022142E-3</v>
      </c>
      <c r="G1136" s="64">
        <f t="shared" si="35"/>
        <v>693</v>
      </c>
    </row>
    <row r="1137" spans="1:7" ht="14.25" customHeight="1" x14ac:dyDescent="0.3">
      <c r="A1137" s="60">
        <v>43679</v>
      </c>
      <c r="B1137" s="61">
        <v>36920.11</v>
      </c>
      <c r="C1137" s="61">
        <v>37375.160000000003</v>
      </c>
      <c r="D1137" s="61">
        <v>36607.410000000003</v>
      </c>
      <c r="E1137" s="61">
        <v>37118.22</v>
      </c>
      <c r="F1137" s="63">
        <f t="shared" si="34"/>
        <v>5.3659103399204544E-3</v>
      </c>
      <c r="G1137" s="64">
        <f t="shared" si="35"/>
        <v>767.75</v>
      </c>
    </row>
    <row r="1138" spans="1:7" ht="14.25" customHeight="1" x14ac:dyDescent="0.3">
      <c r="A1138" s="60">
        <v>43682</v>
      </c>
      <c r="B1138" s="61">
        <v>36842.17</v>
      </c>
      <c r="C1138" s="61">
        <v>36844.050000000003</v>
      </c>
      <c r="D1138" s="61">
        <v>36416.79</v>
      </c>
      <c r="E1138" s="61">
        <v>36699.839999999997</v>
      </c>
      <c r="F1138" s="63">
        <f t="shared" si="34"/>
        <v>-3.8632360688852408E-3</v>
      </c>
      <c r="G1138" s="64">
        <f t="shared" si="35"/>
        <v>427.26000000000204</v>
      </c>
    </row>
    <row r="1139" spans="1:7" ht="14.25" customHeight="1" x14ac:dyDescent="0.3">
      <c r="A1139" s="60">
        <v>43683</v>
      </c>
      <c r="B1139" s="61">
        <v>36568.03</v>
      </c>
      <c r="C1139" s="61">
        <v>37241.769999999997</v>
      </c>
      <c r="D1139" s="61">
        <v>36536.589999999997</v>
      </c>
      <c r="E1139" s="61">
        <v>36976.85</v>
      </c>
      <c r="F1139" s="63">
        <f t="shared" si="34"/>
        <v>1.1179710802031166E-2</v>
      </c>
      <c r="G1139" s="64">
        <f t="shared" si="35"/>
        <v>705.18000000000029</v>
      </c>
    </row>
    <row r="1140" spans="1:7" ht="14.25" customHeight="1" x14ac:dyDescent="0.3">
      <c r="A1140" s="60">
        <v>43684</v>
      </c>
      <c r="B1140" s="61">
        <v>37025.269999999997</v>
      </c>
      <c r="C1140" s="61">
        <v>37104.79</v>
      </c>
      <c r="D1140" s="61">
        <v>36610.57</v>
      </c>
      <c r="E1140" s="61">
        <v>36690.5</v>
      </c>
      <c r="F1140" s="63">
        <f t="shared" si="34"/>
        <v>-9.0416626266330222E-3</v>
      </c>
      <c r="G1140" s="64">
        <f t="shared" si="35"/>
        <v>494.22000000000116</v>
      </c>
    </row>
    <row r="1141" spans="1:7" ht="14.25" customHeight="1" x14ac:dyDescent="0.3">
      <c r="A1141" s="60">
        <v>43685</v>
      </c>
      <c r="B1141" s="61">
        <v>36808.01</v>
      </c>
      <c r="C1141" s="61">
        <v>37405.480000000003</v>
      </c>
      <c r="D1141" s="61">
        <v>36655.410000000003</v>
      </c>
      <c r="E1141" s="61">
        <v>37327.360000000001</v>
      </c>
      <c r="F1141" s="63">
        <f t="shared" si="34"/>
        <v>1.4109700578759855E-2</v>
      </c>
      <c r="G1141" s="64">
        <f t="shared" si="35"/>
        <v>750.06999999999971</v>
      </c>
    </row>
    <row r="1142" spans="1:7" ht="14.25" customHeight="1" x14ac:dyDescent="0.3">
      <c r="A1142" s="60">
        <v>43686</v>
      </c>
      <c r="B1142" s="61">
        <v>37521.300000000003</v>
      </c>
      <c r="C1142" s="61">
        <v>37807.550000000003</v>
      </c>
      <c r="D1142" s="61">
        <v>37406.26</v>
      </c>
      <c r="E1142" s="61">
        <v>37581.910000000003</v>
      </c>
      <c r="F1142" s="63">
        <f t="shared" si="34"/>
        <v>1.6153491483504191E-3</v>
      </c>
      <c r="G1142" s="64">
        <f t="shared" si="35"/>
        <v>401.29000000000087</v>
      </c>
    </row>
    <row r="1143" spans="1:7" ht="14.25" customHeight="1" x14ac:dyDescent="0.3">
      <c r="A1143" s="60">
        <v>43690</v>
      </c>
      <c r="B1143" s="61">
        <v>37755.160000000003</v>
      </c>
      <c r="C1143" s="61">
        <v>37755.160000000003</v>
      </c>
      <c r="D1143" s="61">
        <v>36888.49</v>
      </c>
      <c r="E1143" s="61">
        <v>36958.160000000003</v>
      </c>
      <c r="F1143" s="63">
        <f t="shared" si="34"/>
        <v>-2.1109697323491675E-2</v>
      </c>
      <c r="G1143" s="64">
        <f t="shared" si="35"/>
        <v>866.67000000000553</v>
      </c>
    </row>
    <row r="1144" spans="1:7" ht="14.25" customHeight="1" x14ac:dyDescent="0.3">
      <c r="A1144" s="60">
        <v>43691</v>
      </c>
      <c r="B1144" s="61">
        <v>37233.5</v>
      </c>
      <c r="C1144" s="61">
        <v>37473.61</v>
      </c>
      <c r="D1144" s="61">
        <v>37000.769999999997</v>
      </c>
      <c r="E1144" s="61">
        <v>37311.53</v>
      </c>
      <c r="F1144" s="63">
        <f t="shared" si="34"/>
        <v>2.09569339438943E-3</v>
      </c>
      <c r="G1144" s="64">
        <f t="shared" si="35"/>
        <v>472.84000000000378</v>
      </c>
    </row>
    <row r="1145" spans="1:7" ht="14.25" customHeight="1" x14ac:dyDescent="0.3">
      <c r="A1145" s="60">
        <v>43693</v>
      </c>
      <c r="B1145" s="61">
        <v>37383</v>
      </c>
      <c r="C1145" s="61">
        <v>37444.449999999997</v>
      </c>
      <c r="D1145" s="61">
        <v>36974.410000000003</v>
      </c>
      <c r="E1145" s="61">
        <v>37350.33</v>
      </c>
      <c r="F1145" s="63">
        <f t="shared" si="34"/>
        <v>-8.7392665115154622E-4</v>
      </c>
      <c r="G1145" s="64">
        <f t="shared" si="35"/>
        <v>470.0399999999936</v>
      </c>
    </row>
    <row r="1146" spans="1:7" ht="14.25" customHeight="1" x14ac:dyDescent="0.3">
      <c r="A1146" s="60">
        <v>43696</v>
      </c>
      <c r="B1146" s="61">
        <v>37485.919999999998</v>
      </c>
      <c r="C1146" s="61">
        <v>37718.879999999997</v>
      </c>
      <c r="D1146" s="61">
        <v>37358.49</v>
      </c>
      <c r="E1146" s="61">
        <v>37402.49</v>
      </c>
      <c r="F1146" s="63">
        <f t="shared" si="34"/>
        <v>-2.2256356519994784E-3</v>
      </c>
      <c r="G1146" s="64">
        <f t="shared" si="35"/>
        <v>360.38999999999942</v>
      </c>
    </row>
    <row r="1147" spans="1:7" ht="14.25" customHeight="1" x14ac:dyDescent="0.3">
      <c r="A1147" s="60">
        <v>43697</v>
      </c>
      <c r="B1147" s="61">
        <v>37441.75</v>
      </c>
      <c r="C1147" s="61">
        <v>37511.550000000003</v>
      </c>
      <c r="D1147" s="61">
        <v>37219.9</v>
      </c>
      <c r="E1147" s="61">
        <v>37328.01</v>
      </c>
      <c r="F1147" s="63">
        <f t="shared" si="34"/>
        <v>-3.0377853599256968E-3</v>
      </c>
      <c r="G1147" s="64">
        <f t="shared" si="35"/>
        <v>291.65000000000146</v>
      </c>
    </row>
    <row r="1148" spans="1:7" ht="14.25" customHeight="1" x14ac:dyDescent="0.3">
      <c r="A1148" s="60">
        <v>43698</v>
      </c>
      <c r="B1148" s="61">
        <v>37298.730000000003</v>
      </c>
      <c r="C1148" s="61">
        <v>37406.550000000003</v>
      </c>
      <c r="D1148" s="61">
        <v>37022.519999999997</v>
      </c>
      <c r="E1148" s="61">
        <v>37060.370000000003</v>
      </c>
      <c r="F1148" s="63">
        <f t="shared" si="34"/>
        <v>-6.39056611310896E-3</v>
      </c>
      <c r="G1148" s="64">
        <f t="shared" si="35"/>
        <v>384.03000000000611</v>
      </c>
    </row>
    <row r="1149" spans="1:7" ht="14.25" customHeight="1" x14ac:dyDescent="0.3">
      <c r="A1149" s="60">
        <v>43699</v>
      </c>
      <c r="B1149" s="61">
        <v>37087.58</v>
      </c>
      <c r="C1149" s="61">
        <v>37087.58</v>
      </c>
      <c r="D1149" s="61">
        <v>36391.35</v>
      </c>
      <c r="E1149" s="61">
        <v>36472.93</v>
      </c>
      <c r="F1149" s="63">
        <f t="shared" si="34"/>
        <v>-1.6572933580460129E-2</v>
      </c>
      <c r="G1149" s="64">
        <f t="shared" si="35"/>
        <v>696.2300000000032</v>
      </c>
    </row>
    <row r="1150" spans="1:7" ht="14.25" customHeight="1" x14ac:dyDescent="0.3">
      <c r="A1150" s="60">
        <v>43700</v>
      </c>
      <c r="B1150" s="61">
        <v>36387.68</v>
      </c>
      <c r="C1150" s="61">
        <v>36807.339999999997</v>
      </c>
      <c r="D1150" s="61">
        <v>36102.35</v>
      </c>
      <c r="E1150" s="61">
        <v>36701.160000000003</v>
      </c>
      <c r="F1150" s="63">
        <f t="shared" si="34"/>
        <v>8.6150037595142965E-3</v>
      </c>
      <c r="G1150" s="64">
        <f t="shared" si="35"/>
        <v>704.98999999999796</v>
      </c>
    </row>
    <row r="1151" spans="1:7" ht="14.25" customHeight="1" x14ac:dyDescent="0.3">
      <c r="A1151" s="60">
        <v>43703</v>
      </c>
      <c r="B1151" s="61">
        <v>37363.949999999997</v>
      </c>
      <c r="C1151" s="61">
        <v>37544.480000000003</v>
      </c>
      <c r="D1151" s="61">
        <v>36492.65</v>
      </c>
      <c r="E1151" s="61">
        <v>37494.120000000003</v>
      </c>
      <c r="F1151" s="63">
        <f t="shared" si="34"/>
        <v>3.4838393692317206E-3</v>
      </c>
      <c r="G1151" s="64">
        <f t="shared" si="35"/>
        <v>1051.8300000000017</v>
      </c>
    </row>
    <row r="1152" spans="1:7" ht="14.25" customHeight="1" x14ac:dyDescent="0.3">
      <c r="A1152" s="60">
        <v>43704</v>
      </c>
      <c r="B1152" s="61">
        <v>37658.480000000003</v>
      </c>
      <c r="C1152" s="61">
        <v>37731.51</v>
      </c>
      <c r="D1152" s="61">
        <v>37449.69</v>
      </c>
      <c r="E1152" s="61">
        <v>37641.269999999997</v>
      </c>
      <c r="F1152" s="63">
        <f t="shared" si="34"/>
        <v>-4.5700198202387353E-4</v>
      </c>
      <c r="G1152" s="64">
        <f t="shared" si="35"/>
        <v>281.81999999999971</v>
      </c>
    </row>
    <row r="1153" spans="1:7" ht="14.25" customHeight="1" x14ac:dyDescent="0.3">
      <c r="A1153" s="60">
        <v>43705</v>
      </c>
      <c r="B1153" s="61">
        <v>37655.769999999997</v>
      </c>
      <c r="C1153" s="61">
        <v>37687.82</v>
      </c>
      <c r="D1153" s="61">
        <v>37249.19</v>
      </c>
      <c r="E1153" s="61">
        <v>37451.839999999997</v>
      </c>
      <c r="F1153" s="63">
        <f t="shared" si="34"/>
        <v>-5.4156374972547452E-3</v>
      </c>
      <c r="G1153" s="64">
        <f t="shared" si="35"/>
        <v>438.62999999999738</v>
      </c>
    </row>
    <row r="1154" spans="1:7" ht="14.25" customHeight="1" x14ac:dyDescent="0.3">
      <c r="A1154" s="60">
        <v>43706</v>
      </c>
      <c r="B1154" s="61">
        <v>37381.800000000003</v>
      </c>
      <c r="C1154" s="61">
        <v>37381.800000000003</v>
      </c>
      <c r="D1154" s="61">
        <v>36987.35</v>
      </c>
      <c r="E1154" s="61">
        <v>37068.93</v>
      </c>
      <c r="F1154" s="63">
        <f t="shared" si="34"/>
        <v>-8.3695809190569362E-3</v>
      </c>
      <c r="G1154" s="64">
        <f t="shared" si="35"/>
        <v>394.45000000000437</v>
      </c>
    </row>
    <row r="1155" spans="1:7" ht="14.25" customHeight="1" x14ac:dyDescent="0.3">
      <c r="A1155" s="60">
        <v>43707</v>
      </c>
      <c r="B1155" s="61">
        <v>37222.26</v>
      </c>
      <c r="C1155" s="61">
        <v>37397.97</v>
      </c>
      <c r="D1155" s="61">
        <v>36829.81</v>
      </c>
      <c r="E1155" s="61">
        <v>37332.79</v>
      </c>
      <c r="F1155" s="63">
        <f t="shared" ref="F1155:F1218" si="36">(E1155-B1155)/B1155</f>
        <v>2.9694596727871665E-3</v>
      </c>
      <c r="G1155" s="64">
        <f t="shared" ref="G1155:G1218" si="37">C1155-D1155</f>
        <v>568.16000000000349</v>
      </c>
    </row>
    <row r="1156" spans="1:7" ht="14.25" customHeight="1" x14ac:dyDescent="0.3">
      <c r="A1156" s="60">
        <v>43711</v>
      </c>
      <c r="B1156" s="61">
        <v>37181.760000000002</v>
      </c>
      <c r="C1156" s="61">
        <v>37188.379999999997</v>
      </c>
      <c r="D1156" s="61">
        <v>36466.01</v>
      </c>
      <c r="E1156" s="61">
        <v>36562.910000000003</v>
      </c>
      <c r="F1156" s="63">
        <f t="shared" si="36"/>
        <v>-1.6643913574828046E-2</v>
      </c>
      <c r="G1156" s="64">
        <f t="shared" si="37"/>
        <v>722.36999999999534</v>
      </c>
    </row>
    <row r="1157" spans="1:7" ht="14.25" customHeight="1" x14ac:dyDescent="0.3">
      <c r="A1157" s="60">
        <v>43712</v>
      </c>
      <c r="B1157" s="61">
        <v>36575.24</v>
      </c>
      <c r="C1157" s="61">
        <v>36776.31</v>
      </c>
      <c r="D1157" s="61">
        <v>36409.54</v>
      </c>
      <c r="E1157" s="61">
        <v>36724.74</v>
      </c>
      <c r="F1157" s="63">
        <f t="shared" si="36"/>
        <v>4.0874646345451186E-3</v>
      </c>
      <c r="G1157" s="64">
        <f t="shared" si="37"/>
        <v>366.7699999999968</v>
      </c>
    </row>
    <row r="1158" spans="1:7" ht="14.25" customHeight="1" x14ac:dyDescent="0.3">
      <c r="A1158" s="60">
        <v>43713</v>
      </c>
      <c r="B1158" s="61">
        <v>36821.71</v>
      </c>
      <c r="C1158" s="61">
        <v>36898.99</v>
      </c>
      <c r="D1158" s="61">
        <v>36541.879999999997</v>
      </c>
      <c r="E1158" s="61">
        <v>36644.42</v>
      </c>
      <c r="F1158" s="63">
        <f t="shared" si="36"/>
        <v>-4.8148225598431162E-3</v>
      </c>
      <c r="G1158" s="64">
        <f t="shared" si="37"/>
        <v>357.11000000000058</v>
      </c>
    </row>
    <row r="1159" spans="1:7" ht="14.25" customHeight="1" x14ac:dyDescent="0.3">
      <c r="A1159" s="60">
        <v>43714</v>
      </c>
      <c r="B1159" s="61">
        <v>36785.589999999997</v>
      </c>
      <c r="C1159" s="61">
        <v>37012.980000000003</v>
      </c>
      <c r="D1159" s="61">
        <v>36727.660000000003</v>
      </c>
      <c r="E1159" s="61">
        <v>36981.769999999997</v>
      </c>
      <c r="F1159" s="63">
        <f t="shared" si="36"/>
        <v>5.333066562205481E-3</v>
      </c>
      <c r="G1159" s="64">
        <f t="shared" si="37"/>
        <v>285.31999999999971</v>
      </c>
    </row>
    <row r="1160" spans="1:7" ht="14.25" customHeight="1" x14ac:dyDescent="0.3">
      <c r="A1160" s="60">
        <v>43717</v>
      </c>
      <c r="B1160" s="61">
        <v>36969.480000000003</v>
      </c>
      <c r="C1160" s="61">
        <v>37244.080000000002</v>
      </c>
      <c r="D1160" s="61">
        <v>36784.47</v>
      </c>
      <c r="E1160" s="61">
        <v>37145.449999999997</v>
      </c>
      <c r="F1160" s="63">
        <f t="shared" si="36"/>
        <v>4.7598721972825662E-3</v>
      </c>
      <c r="G1160" s="64">
        <f t="shared" si="37"/>
        <v>459.61000000000058</v>
      </c>
    </row>
    <row r="1161" spans="1:7" ht="14.25" customHeight="1" x14ac:dyDescent="0.3">
      <c r="A1161" s="60">
        <v>43719</v>
      </c>
      <c r="B1161" s="61">
        <v>37251.03</v>
      </c>
      <c r="C1161" s="61">
        <v>37343.46</v>
      </c>
      <c r="D1161" s="61">
        <v>37193.57</v>
      </c>
      <c r="E1161" s="61">
        <v>37270.82</v>
      </c>
      <c r="F1161" s="63">
        <f t="shared" si="36"/>
        <v>5.3126047789821848E-4</v>
      </c>
      <c r="G1161" s="64">
        <f t="shared" si="37"/>
        <v>149.88999999999942</v>
      </c>
    </row>
    <row r="1162" spans="1:7" ht="14.25" customHeight="1" x14ac:dyDescent="0.3">
      <c r="A1162" s="60">
        <v>43720</v>
      </c>
      <c r="B1162" s="61">
        <v>37330.47</v>
      </c>
      <c r="C1162" s="61">
        <v>37435.15</v>
      </c>
      <c r="D1162" s="61">
        <v>37048.67</v>
      </c>
      <c r="E1162" s="61">
        <v>37104.28</v>
      </c>
      <c r="F1162" s="63">
        <f t="shared" si="36"/>
        <v>-6.0591254275663368E-3</v>
      </c>
      <c r="G1162" s="64">
        <f t="shared" si="37"/>
        <v>386.4800000000032</v>
      </c>
    </row>
    <row r="1163" spans="1:7" ht="14.25" customHeight="1" x14ac:dyDescent="0.3">
      <c r="A1163" s="60">
        <v>43721</v>
      </c>
      <c r="B1163" s="61">
        <v>37175.86</v>
      </c>
      <c r="C1163" s="61">
        <v>37413.5</v>
      </c>
      <c r="D1163" s="61">
        <v>37000.089999999997</v>
      </c>
      <c r="E1163" s="61">
        <v>37384.99</v>
      </c>
      <c r="F1163" s="63">
        <f t="shared" si="36"/>
        <v>5.6254246707405659E-3</v>
      </c>
      <c r="G1163" s="64">
        <f t="shared" si="37"/>
        <v>413.41000000000349</v>
      </c>
    </row>
    <row r="1164" spans="1:7" ht="14.25" customHeight="1" x14ac:dyDescent="0.3">
      <c r="A1164" s="60">
        <v>43724</v>
      </c>
      <c r="B1164" s="61">
        <v>37204.559999999998</v>
      </c>
      <c r="C1164" s="61">
        <v>37302.06</v>
      </c>
      <c r="D1164" s="61">
        <v>37028.94</v>
      </c>
      <c r="E1164" s="61">
        <v>37123.31</v>
      </c>
      <c r="F1164" s="63">
        <f t="shared" si="36"/>
        <v>-2.1838720844971691E-3</v>
      </c>
      <c r="G1164" s="64">
        <f t="shared" si="37"/>
        <v>273.11999999999534</v>
      </c>
    </row>
    <row r="1165" spans="1:7" ht="14.25" customHeight="1" x14ac:dyDescent="0.3">
      <c r="A1165" s="60">
        <v>43725</v>
      </c>
      <c r="B1165" s="61">
        <v>37169.46</v>
      </c>
      <c r="C1165" s="61">
        <v>37169.56</v>
      </c>
      <c r="D1165" s="61">
        <v>36419.089999999997</v>
      </c>
      <c r="E1165" s="61">
        <v>36481.089999999997</v>
      </c>
      <c r="F1165" s="63">
        <f t="shared" si="36"/>
        <v>-1.8519774029539377E-2</v>
      </c>
      <c r="G1165" s="64">
        <f t="shared" si="37"/>
        <v>750.47000000000116</v>
      </c>
    </row>
    <row r="1166" spans="1:7" ht="14.25" customHeight="1" x14ac:dyDescent="0.3">
      <c r="A1166" s="60">
        <v>43726</v>
      </c>
      <c r="B1166" s="61">
        <v>36621.379999999997</v>
      </c>
      <c r="C1166" s="61">
        <v>36712.99</v>
      </c>
      <c r="D1166" s="61">
        <v>36465.919999999998</v>
      </c>
      <c r="E1166" s="61">
        <v>36563.879999999997</v>
      </c>
      <c r="F1166" s="63">
        <f t="shared" si="36"/>
        <v>-1.5701210604297273E-3</v>
      </c>
      <c r="G1166" s="64">
        <f t="shared" si="37"/>
        <v>247.06999999999971</v>
      </c>
    </row>
    <row r="1167" spans="1:7" ht="14.25" customHeight="1" x14ac:dyDescent="0.3">
      <c r="A1167" s="60">
        <v>43727</v>
      </c>
      <c r="B1167" s="61">
        <v>36613.93</v>
      </c>
      <c r="C1167" s="61">
        <v>36613.93</v>
      </c>
      <c r="D1167" s="61">
        <v>35987.800000000003</v>
      </c>
      <c r="E1167" s="61">
        <v>36093.47</v>
      </c>
      <c r="F1167" s="63">
        <f t="shared" si="36"/>
        <v>-1.4214808407619699E-2</v>
      </c>
      <c r="G1167" s="64">
        <f t="shared" si="37"/>
        <v>626.12999999999738</v>
      </c>
    </row>
    <row r="1168" spans="1:7" ht="14.25" customHeight="1" x14ac:dyDescent="0.3">
      <c r="A1168" s="60">
        <v>43728</v>
      </c>
      <c r="B1168" s="61">
        <v>36214.92</v>
      </c>
      <c r="C1168" s="61">
        <v>38378.019999999997</v>
      </c>
      <c r="D1168" s="61">
        <v>36085.74</v>
      </c>
      <c r="E1168" s="61">
        <v>38014.620000000003</v>
      </c>
      <c r="F1168" s="63">
        <f t="shared" si="36"/>
        <v>4.9694987590750014E-2</v>
      </c>
      <c r="G1168" s="64">
        <f t="shared" si="37"/>
        <v>2292.2799999999988</v>
      </c>
    </row>
    <row r="1169" spans="1:7" ht="14.25" customHeight="1" x14ac:dyDescent="0.3">
      <c r="A1169" s="60">
        <v>43731</v>
      </c>
      <c r="B1169" s="61">
        <v>38844</v>
      </c>
      <c r="C1169" s="61">
        <v>39441.120000000003</v>
      </c>
      <c r="D1169" s="61">
        <v>38674.04</v>
      </c>
      <c r="E1169" s="61">
        <v>39090.03</v>
      </c>
      <c r="F1169" s="63">
        <f t="shared" si="36"/>
        <v>6.3337967253629607E-3</v>
      </c>
      <c r="G1169" s="64">
        <f t="shared" si="37"/>
        <v>767.08000000000175</v>
      </c>
    </row>
    <row r="1170" spans="1:7" ht="14.25" customHeight="1" x14ac:dyDescent="0.3">
      <c r="A1170" s="60">
        <v>43732</v>
      </c>
      <c r="B1170" s="61">
        <v>39135.279999999999</v>
      </c>
      <c r="C1170" s="61">
        <v>39306.370000000003</v>
      </c>
      <c r="D1170" s="61">
        <v>38913.06</v>
      </c>
      <c r="E1170" s="61">
        <v>39097.14</v>
      </c>
      <c r="F1170" s="63">
        <f t="shared" si="36"/>
        <v>-9.7456821568670058E-4</v>
      </c>
      <c r="G1170" s="64">
        <f t="shared" si="37"/>
        <v>393.31000000000495</v>
      </c>
    </row>
    <row r="1171" spans="1:7" ht="14.25" customHeight="1" x14ac:dyDescent="0.3">
      <c r="A1171" s="60">
        <v>43733</v>
      </c>
      <c r="B1171" s="61">
        <v>39087.199999999997</v>
      </c>
      <c r="C1171" s="61">
        <v>39087.199999999997</v>
      </c>
      <c r="D1171" s="61">
        <v>38510.97</v>
      </c>
      <c r="E1171" s="61">
        <v>38593.519999999997</v>
      </c>
      <c r="F1171" s="63">
        <f t="shared" si="36"/>
        <v>-1.263022165824107E-2</v>
      </c>
      <c r="G1171" s="64">
        <f t="shared" si="37"/>
        <v>576.22999999999593</v>
      </c>
    </row>
    <row r="1172" spans="1:7" ht="14.25" customHeight="1" x14ac:dyDescent="0.3">
      <c r="A1172" s="60">
        <v>43734</v>
      </c>
      <c r="B1172" s="61">
        <v>38700.480000000003</v>
      </c>
      <c r="C1172" s="61">
        <v>39158.07</v>
      </c>
      <c r="D1172" s="61">
        <v>38676.11</v>
      </c>
      <c r="E1172" s="61">
        <v>38989.74</v>
      </c>
      <c r="F1172" s="63">
        <f t="shared" si="36"/>
        <v>7.4743258998336646E-3</v>
      </c>
      <c r="G1172" s="64">
        <f t="shared" si="37"/>
        <v>481.95999999999913</v>
      </c>
    </row>
    <row r="1173" spans="1:7" ht="14.25" customHeight="1" x14ac:dyDescent="0.3">
      <c r="A1173" s="60">
        <v>43735</v>
      </c>
      <c r="B1173" s="61">
        <v>39003.129999999997</v>
      </c>
      <c r="C1173" s="61">
        <v>39107.370000000003</v>
      </c>
      <c r="D1173" s="61">
        <v>38782.6</v>
      </c>
      <c r="E1173" s="61">
        <v>38822.57</v>
      </c>
      <c r="F1173" s="63">
        <f t="shared" si="36"/>
        <v>-4.6293720529608185E-3</v>
      </c>
      <c r="G1173" s="64">
        <f t="shared" si="37"/>
        <v>324.77000000000407</v>
      </c>
    </row>
    <row r="1174" spans="1:7" ht="14.25" customHeight="1" x14ac:dyDescent="0.3">
      <c r="A1174" s="60">
        <v>43738</v>
      </c>
      <c r="B1174" s="61">
        <v>38873.120000000003</v>
      </c>
      <c r="C1174" s="61">
        <v>38873.120000000003</v>
      </c>
      <c r="D1174" s="61">
        <v>38401.089999999997</v>
      </c>
      <c r="E1174" s="61">
        <v>38667.33</v>
      </c>
      <c r="F1174" s="63">
        <f t="shared" si="36"/>
        <v>-5.2938894536893582E-3</v>
      </c>
      <c r="G1174" s="64">
        <f t="shared" si="37"/>
        <v>472.03000000000611</v>
      </c>
    </row>
    <row r="1175" spans="1:7" ht="14.25" customHeight="1" x14ac:dyDescent="0.3">
      <c r="A1175" s="60">
        <v>43739</v>
      </c>
      <c r="B1175" s="61">
        <v>38813.480000000003</v>
      </c>
      <c r="C1175" s="61">
        <v>38923.78</v>
      </c>
      <c r="D1175" s="61">
        <v>37929.89</v>
      </c>
      <c r="E1175" s="61">
        <v>38305.410000000003</v>
      </c>
      <c r="F1175" s="63">
        <f t="shared" si="36"/>
        <v>-1.3090039852133837E-2</v>
      </c>
      <c r="G1175" s="64">
        <f t="shared" si="37"/>
        <v>993.88999999999942</v>
      </c>
    </row>
    <row r="1176" spans="1:7" ht="14.25" customHeight="1" x14ac:dyDescent="0.3">
      <c r="A1176" s="60">
        <v>43741</v>
      </c>
      <c r="B1176" s="61">
        <v>38137.870000000003</v>
      </c>
      <c r="C1176" s="61">
        <v>38310.93</v>
      </c>
      <c r="D1176" s="61">
        <v>37957.56</v>
      </c>
      <c r="E1176" s="61">
        <v>38106.870000000003</v>
      </c>
      <c r="F1176" s="63">
        <f t="shared" si="36"/>
        <v>-8.1284036051305431E-4</v>
      </c>
      <c r="G1176" s="64">
        <f t="shared" si="37"/>
        <v>353.37000000000262</v>
      </c>
    </row>
    <row r="1177" spans="1:7" ht="14.25" customHeight="1" x14ac:dyDescent="0.3">
      <c r="A1177" s="60">
        <v>43742</v>
      </c>
      <c r="B1177" s="61">
        <v>38401.49</v>
      </c>
      <c r="C1177" s="61">
        <v>38403.54</v>
      </c>
      <c r="D1177" s="61">
        <v>37633.360000000001</v>
      </c>
      <c r="E1177" s="61">
        <v>37673.31</v>
      </c>
      <c r="F1177" s="63">
        <f t="shared" si="36"/>
        <v>-1.8962285057168363E-2</v>
      </c>
      <c r="G1177" s="64">
        <f t="shared" si="37"/>
        <v>770.18000000000029</v>
      </c>
    </row>
    <row r="1178" spans="1:7" ht="14.25" customHeight="1" x14ac:dyDescent="0.3">
      <c r="A1178" s="60">
        <v>43745</v>
      </c>
      <c r="B1178" s="61">
        <v>37853.800000000003</v>
      </c>
      <c r="C1178" s="61">
        <v>37919.47</v>
      </c>
      <c r="D1178" s="61">
        <v>37480.53</v>
      </c>
      <c r="E1178" s="61">
        <v>37531.980000000003</v>
      </c>
      <c r="F1178" s="63">
        <f t="shared" si="36"/>
        <v>-8.5016563726759177E-3</v>
      </c>
      <c r="G1178" s="64">
        <f t="shared" si="37"/>
        <v>438.94000000000233</v>
      </c>
    </row>
    <row r="1179" spans="1:7" ht="14.25" customHeight="1" x14ac:dyDescent="0.3">
      <c r="A1179" s="60">
        <v>43747</v>
      </c>
      <c r="B1179" s="61">
        <v>37628.050000000003</v>
      </c>
      <c r="C1179" s="61">
        <v>38209.839999999997</v>
      </c>
      <c r="D1179" s="61">
        <v>37415.83</v>
      </c>
      <c r="E1179" s="61">
        <v>38177.949999999997</v>
      </c>
      <c r="F1179" s="63">
        <f t="shared" si="36"/>
        <v>1.461409772762591E-2</v>
      </c>
      <c r="G1179" s="64">
        <f t="shared" si="37"/>
        <v>794.00999999999476</v>
      </c>
    </row>
    <row r="1180" spans="1:7" ht="14.25" customHeight="1" x14ac:dyDescent="0.3">
      <c r="A1180" s="60">
        <v>43748</v>
      </c>
      <c r="B1180" s="61">
        <v>38130.230000000003</v>
      </c>
      <c r="C1180" s="61">
        <v>38130.230000000003</v>
      </c>
      <c r="D1180" s="61">
        <v>37802.93</v>
      </c>
      <c r="E1180" s="61">
        <v>37880.400000000001</v>
      </c>
      <c r="F1180" s="63">
        <f t="shared" si="36"/>
        <v>-6.5520192246414912E-3</v>
      </c>
      <c r="G1180" s="64">
        <f t="shared" si="37"/>
        <v>327.30000000000291</v>
      </c>
    </row>
    <row r="1181" spans="1:7" ht="14.25" customHeight="1" x14ac:dyDescent="0.3">
      <c r="A1181" s="60">
        <v>43749</v>
      </c>
      <c r="B1181" s="61">
        <v>37994.480000000003</v>
      </c>
      <c r="C1181" s="61">
        <v>38345.410000000003</v>
      </c>
      <c r="D1181" s="61">
        <v>37737.85</v>
      </c>
      <c r="E1181" s="61">
        <v>38127.08</v>
      </c>
      <c r="F1181" s="63">
        <f t="shared" si="36"/>
        <v>3.4899806498206723E-3</v>
      </c>
      <c r="G1181" s="64">
        <f t="shared" si="37"/>
        <v>607.56000000000495</v>
      </c>
    </row>
    <row r="1182" spans="1:7" ht="14.25" customHeight="1" x14ac:dyDescent="0.3">
      <c r="A1182" s="60">
        <v>43752</v>
      </c>
      <c r="B1182" s="61">
        <v>38208.239999999998</v>
      </c>
      <c r="C1182" s="61">
        <v>38513.69</v>
      </c>
      <c r="D1182" s="61">
        <v>38066.129999999997</v>
      </c>
      <c r="E1182" s="61">
        <v>38214.47</v>
      </c>
      <c r="F1182" s="63">
        <f t="shared" si="36"/>
        <v>1.63053833414028E-4</v>
      </c>
      <c r="G1182" s="64">
        <f t="shared" si="37"/>
        <v>447.56000000000495</v>
      </c>
    </row>
    <row r="1183" spans="1:7" ht="14.25" customHeight="1" x14ac:dyDescent="0.3">
      <c r="A1183" s="60">
        <v>43753</v>
      </c>
      <c r="B1183" s="61">
        <v>38316.49</v>
      </c>
      <c r="C1183" s="61">
        <v>38635.19</v>
      </c>
      <c r="D1183" s="61">
        <v>38238.269999999997</v>
      </c>
      <c r="E1183" s="61">
        <v>38506.089999999997</v>
      </c>
      <c r="F1183" s="63">
        <f t="shared" si="36"/>
        <v>4.948261179455596E-3</v>
      </c>
      <c r="G1183" s="64">
        <f t="shared" si="37"/>
        <v>396.92000000000553</v>
      </c>
    </row>
    <row r="1184" spans="1:7" ht="14.25" customHeight="1" x14ac:dyDescent="0.3">
      <c r="A1184" s="60">
        <v>43754</v>
      </c>
      <c r="B1184" s="61">
        <v>38637.050000000003</v>
      </c>
      <c r="C1184" s="61">
        <v>38666.379999999997</v>
      </c>
      <c r="D1184" s="61">
        <v>38416.67</v>
      </c>
      <c r="E1184" s="61">
        <v>38598.99</v>
      </c>
      <c r="F1184" s="63">
        <f t="shared" si="36"/>
        <v>-9.8506485355390606E-4</v>
      </c>
      <c r="G1184" s="64">
        <f t="shared" si="37"/>
        <v>249.70999999999913</v>
      </c>
    </row>
    <row r="1185" spans="1:7" ht="14.25" customHeight="1" x14ac:dyDescent="0.3">
      <c r="A1185" s="60">
        <v>43755</v>
      </c>
      <c r="B1185" s="61">
        <v>38647.440000000002</v>
      </c>
      <c r="C1185" s="61">
        <v>39104.69</v>
      </c>
      <c r="D1185" s="61">
        <v>38557.43</v>
      </c>
      <c r="E1185" s="61">
        <v>39052.06</v>
      </c>
      <c r="F1185" s="63">
        <f t="shared" si="36"/>
        <v>1.0469516221514163E-2</v>
      </c>
      <c r="G1185" s="64">
        <f t="shared" si="37"/>
        <v>547.26000000000204</v>
      </c>
    </row>
    <row r="1186" spans="1:7" ht="14.25" customHeight="1" x14ac:dyDescent="0.3">
      <c r="A1186" s="60">
        <v>43756</v>
      </c>
      <c r="B1186" s="61">
        <v>39087.83</v>
      </c>
      <c r="C1186" s="61">
        <v>39361.06</v>
      </c>
      <c r="D1186" s="61">
        <v>38963.599999999999</v>
      </c>
      <c r="E1186" s="61">
        <v>39298.379999999997</v>
      </c>
      <c r="F1186" s="63">
        <f t="shared" si="36"/>
        <v>5.3865870783820855E-3</v>
      </c>
      <c r="G1186" s="64">
        <f t="shared" si="37"/>
        <v>397.45999999999913</v>
      </c>
    </row>
    <row r="1187" spans="1:7" ht="14.25" customHeight="1" x14ac:dyDescent="0.3">
      <c r="A1187" s="60">
        <v>43760</v>
      </c>
      <c r="B1187" s="61">
        <v>39233.4</v>
      </c>
      <c r="C1187" s="61">
        <v>39426.47</v>
      </c>
      <c r="D1187" s="61">
        <v>38924.85</v>
      </c>
      <c r="E1187" s="61">
        <v>38963.839999999997</v>
      </c>
      <c r="F1187" s="63">
        <f t="shared" si="36"/>
        <v>-6.8706765154181119E-3</v>
      </c>
      <c r="G1187" s="64">
        <f t="shared" si="37"/>
        <v>501.62000000000262</v>
      </c>
    </row>
    <row r="1188" spans="1:7" ht="14.25" customHeight="1" x14ac:dyDescent="0.3">
      <c r="A1188" s="60">
        <v>43761</v>
      </c>
      <c r="B1188" s="61">
        <v>39063.839999999997</v>
      </c>
      <c r="C1188" s="61">
        <v>39196.67</v>
      </c>
      <c r="D1188" s="61">
        <v>38866.080000000002</v>
      </c>
      <c r="E1188" s="61">
        <v>39058.83</v>
      </c>
      <c r="F1188" s="63">
        <f t="shared" si="36"/>
        <v>-1.2825160045696382E-4</v>
      </c>
      <c r="G1188" s="64">
        <f t="shared" si="37"/>
        <v>330.58999999999651</v>
      </c>
    </row>
    <row r="1189" spans="1:7" ht="14.25" customHeight="1" x14ac:dyDescent="0.3">
      <c r="A1189" s="60">
        <v>43762</v>
      </c>
      <c r="B1189" s="61">
        <v>39223.01</v>
      </c>
      <c r="C1189" s="61">
        <v>39327.15</v>
      </c>
      <c r="D1189" s="61">
        <v>38840.76</v>
      </c>
      <c r="E1189" s="61">
        <v>39020.39</v>
      </c>
      <c r="F1189" s="63">
        <f t="shared" si="36"/>
        <v>-5.1658452525699229E-3</v>
      </c>
      <c r="G1189" s="64">
        <f t="shared" si="37"/>
        <v>486.38999999999942</v>
      </c>
    </row>
    <row r="1190" spans="1:7" ht="14.25" customHeight="1" x14ac:dyDescent="0.3">
      <c r="A1190" s="60">
        <v>43763</v>
      </c>
      <c r="B1190" s="61">
        <v>39201.67</v>
      </c>
      <c r="C1190" s="61">
        <v>39241.61</v>
      </c>
      <c r="D1190" s="61">
        <v>38718.269999999997</v>
      </c>
      <c r="E1190" s="61">
        <v>39058.06</v>
      </c>
      <c r="F1190" s="63">
        <f t="shared" si="36"/>
        <v>-3.6633643413660844E-3</v>
      </c>
      <c r="G1190" s="64">
        <f t="shared" si="37"/>
        <v>523.34000000000378</v>
      </c>
    </row>
    <row r="1191" spans="1:7" ht="14.25" customHeight="1" x14ac:dyDescent="0.3">
      <c r="A1191" s="60">
        <v>43765</v>
      </c>
      <c r="B1191" s="61">
        <v>39397.370000000003</v>
      </c>
      <c r="C1191" s="61">
        <v>39402.230000000003</v>
      </c>
      <c r="D1191" s="61">
        <v>39180.39</v>
      </c>
      <c r="E1191" s="61">
        <v>39250.199999999997</v>
      </c>
      <c r="F1191" s="63">
        <f t="shared" si="36"/>
        <v>-3.7355285390879016E-3</v>
      </c>
      <c r="G1191" s="64">
        <f t="shared" si="37"/>
        <v>221.84000000000378</v>
      </c>
    </row>
    <row r="1192" spans="1:7" ht="14.25" customHeight="1" x14ac:dyDescent="0.3">
      <c r="A1192" s="60">
        <v>43767</v>
      </c>
      <c r="B1192" s="61">
        <v>39293.49</v>
      </c>
      <c r="C1192" s="61">
        <v>39917.01</v>
      </c>
      <c r="D1192" s="61">
        <v>39254.120000000003</v>
      </c>
      <c r="E1192" s="61">
        <v>39831.839999999997</v>
      </c>
      <c r="F1192" s="63">
        <f t="shared" si="36"/>
        <v>1.3700742794798796E-2</v>
      </c>
      <c r="G1192" s="64">
        <f t="shared" si="37"/>
        <v>662.88999999999942</v>
      </c>
    </row>
    <row r="1193" spans="1:7" ht="14.25" customHeight="1" x14ac:dyDescent="0.3">
      <c r="A1193" s="60">
        <v>43768</v>
      </c>
      <c r="B1193" s="61">
        <v>40055.629999999997</v>
      </c>
      <c r="C1193" s="61">
        <v>40178.120000000003</v>
      </c>
      <c r="D1193" s="61">
        <v>39805.11</v>
      </c>
      <c r="E1193" s="61">
        <v>40051.870000000003</v>
      </c>
      <c r="F1193" s="63">
        <f t="shared" si="36"/>
        <v>-9.3869451060806224E-5</v>
      </c>
      <c r="G1193" s="64">
        <f t="shared" si="37"/>
        <v>373.01000000000204</v>
      </c>
    </row>
    <row r="1194" spans="1:7" ht="14.25" customHeight="1" x14ac:dyDescent="0.3">
      <c r="A1194" s="60">
        <v>43769</v>
      </c>
      <c r="B1194" s="61">
        <v>40211.99</v>
      </c>
      <c r="C1194" s="61">
        <v>40392.22</v>
      </c>
      <c r="D1194" s="61">
        <v>40054.89</v>
      </c>
      <c r="E1194" s="61">
        <v>40129.050000000003</v>
      </c>
      <c r="F1194" s="63">
        <f t="shared" si="36"/>
        <v>-2.0625689004696124E-3</v>
      </c>
      <c r="G1194" s="64">
        <f t="shared" si="37"/>
        <v>337.33000000000175</v>
      </c>
    </row>
    <row r="1195" spans="1:7" ht="14.25" customHeight="1" x14ac:dyDescent="0.3">
      <c r="A1195" s="60">
        <v>43770</v>
      </c>
      <c r="B1195" s="61">
        <v>40196.07</v>
      </c>
      <c r="C1195" s="61">
        <v>40283.300000000003</v>
      </c>
      <c r="D1195" s="61">
        <v>40014.230000000003</v>
      </c>
      <c r="E1195" s="61">
        <v>40165.03</v>
      </c>
      <c r="F1195" s="63">
        <f t="shared" si="36"/>
        <v>-7.7221479612312534E-4</v>
      </c>
      <c r="G1195" s="64">
        <f t="shared" si="37"/>
        <v>269.06999999999971</v>
      </c>
    </row>
    <row r="1196" spans="1:7" ht="14.25" customHeight="1" x14ac:dyDescent="0.3">
      <c r="A1196" s="60">
        <v>43773</v>
      </c>
      <c r="B1196" s="61">
        <v>40293.85</v>
      </c>
      <c r="C1196" s="61">
        <v>40483.21</v>
      </c>
      <c r="D1196" s="61">
        <v>40186.29</v>
      </c>
      <c r="E1196" s="61">
        <v>40301.96</v>
      </c>
      <c r="F1196" s="63">
        <f t="shared" si="36"/>
        <v>2.0127140990499996E-4</v>
      </c>
      <c r="G1196" s="64">
        <f t="shared" si="37"/>
        <v>296.91999999999825</v>
      </c>
    </row>
    <row r="1197" spans="1:7" ht="14.25" customHeight="1" x14ac:dyDescent="0.3">
      <c r="A1197" s="60">
        <v>43774</v>
      </c>
      <c r="B1197" s="61">
        <v>40445.67</v>
      </c>
      <c r="C1197" s="61">
        <v>40466.550000000003</v>
      </c>
      <c r="D1197" s="61">
        <v>40053.550000000003</v>
      </c>
      <c r="E1197" s="61">
        <v>40248.230000000003</v>
      </c>
      <c r="F1197" s="63">
        <f t="shared" si="36"/>
        <v>-4.8816103182366634E-3</v>
      </c>
      <c r="G1197" s="64">
        <f t="shared" si="37"/>
        <v>413</v>
      </c>
    </row>
    <row r="1198" spans="1:7" ht="14.25" customHeight="1" x14ac:dyDescent="0.3">
      <c r="A1198" s="60">
        <v>43775</v>
      </c>
      <c r="B1198" s="61">
        <v>40311.85</v>
      </c>
      <c r="C1198" s="61">
        <v>40606.910000000003</v>
      </c>
      <c r="D1198" s="61">
        <v>40037.53</v>
      </c>
      <c r="E1198" s="61">
        <v>40469.78</v>
      </c>
      <c r="F1198" s="63">
        <f t="shared" si="36"/>
        <v>3.9177065800750973E-3</v>
      </c>
      <c r="G1198" s="64">
        <f t="shared" si="37"/>
        <v>569.38000000000466</v>
      </c>
    </row>
    <row r="1199" spans="1:7" ht="14.25" customHeight="1" x14ac:dyDescent="0.3">
      <c r="A1199" s="60">
        <v>43776</v>
      </c>
      <c r="B1199" s="61">
        <v>40625.64</v>
      </c>
      <c r="C1199" s="61">
        <v>40688.269999999997</v>
      </c>
      <c r="D1199" s="61">
        <v>40421.07</v>
      </c>
      <c r="E1199" s="61">
        <v>40653.74</v>
      </c>
      <c r="F1199" s="63">
        <f t="shared" si="36"/>
        <v>6.916814110497347E-4</v>
      </c>
      <c r="G1199" s="64">
        <f t="shared" si="37"/>
        <v>267.19999999999709</v>
      </c>
    </row>
    <row r="1200" spans="1:7" ht="14.25" customHeight="1" x14ac:dyDescent="0.3">
      <c r="A1200" s="60">
        <v>43777</v>
      </c>
      <c r="B1200" s="61">
        <v>40630.559999999998</v>
      </c>
      <c r="C1200" s="61">
        <v>40749.33</v>
      </c>
      <c r="D1200" s="61">
        <v>40263.94</v>
      </c>
      <c r="E1200" s="61">
        <v>40323.61</v>
      </c>
      <c r="F1200" s="63">
        <f t="shared" si="36"/>
        <v>-7.5546583655257795E-3</v>
      </c>
      <c r="G1200" s="64">
        <f t="shared" si="37"/>
        <v>485.38999999999942</v>
      </c>
    </row>
    <row r="1201" spans="1:7" ht="14.25" customHeight="1" x14ac:dyDescent="0.3">
      <c r="A1201" s="60">
        <v>43780</v>
      </c>
      <c r="B1201" s="61">
        <v>40316.5</v>
      </c>
      <c r="C1201" s="61">
        <v>40417.440000000002</v>
      </c>
      <c r="D1201" s="61">
        <v>40150.97</v>
      </c>
      <c r="E1201" s="61">
        <v>40345.08</v>
      </c>
      <c r="F1201" s="63">
        <f t="shared" si="36"/>
        <v>7.0889090074787613E-4</v>
      </c>
      <c r="G1201" s="64">
        <f t="shared" si="37"/>
        <v>266.47000000000116</v>
      </c>
    </row>
    <row r="1202" spans="1:7" ht="14.25" customHeight="1" x14ac:dyDescent="0.3">
      <c r="A1202" s="60">
        <v>43782</v>
      </c>
      <c r="B1202" s="61">
        <v>40346.43</v>
      </c>
      <c r="C1202" s="61">
        <v>40447.17</v>
      </c>
      <c r="D1202" s="61">
        <v>40061.230000000003</v>
      </c>
      <c r="E1202" s="61">
        <v>40116.06</v>
      </c>
      <c r="F1202" s="63">
        <f t="shared" si="36"/>
        <v>-5.7097988595274131E-3</v>
      </c>
      <c r="G1202" s="64">
        <f t="shared" si="37"/>
        <v>385.93999999999505</v>
      </c>
    </row>
    <row r="1203" spans="1:7" ht="14.25" customHeight="1" x14ac:dyDescent="0.3">
      <c r="A1203" s="60">
        <v>43783</v>
      </c>
      <c r="B1203" s="61">
        <v>40178.93</v>
      </c>
      <c r="C1203" s="61">
        <v>40348.61</v>
      </c>
      <c r="D1203" s="61">
        <v>40026.99</v>
      </c>
      <c r="E1203" s="61">
        <v>40286.480000000003</v>
      </c>
      <c r="F1203" s="63">
        <f t="shared" si="36"/>
        <v>2.6767761112603773E-3</v>
      </c>
      <c r="G1203" s="64">
        <f t="shared" si="37"/>
        <v>321.62000000000262</v>
      </c>
    </row>
    <row r="1204" spans="1:7" ht="14.25" customHeight="1" x14ac:dyDescent="0.3">
      <c r="A1204" s="60">
        <v>43784</v>
      </c>
      <c r="B1204" s="61">
        <v>40408.199999999997</v>
      </c>
      <c r="C1204" s="61">
        <v>40650.06</v>
      </c>
      <c r="D1204" s="61">
        <v>40308.089999999997</v>
      </c>
      <c r="E1204" s="61">
        <v>40356.69</v>
      </c>
      <c r="F1204" s="63">
        <f t="shared" si="36"/>
        <v>-1.2747412653865988E-3</v>
      </c>
      <c r="G1204" s="64">
        <f t="shared" si="37"/>
        <v>341.97000000000116</v>
      </c>
    </row>
    <row r="1205" spans="1:7" ht="14.25" customHeight="1" x14ac:dyDescent="0.3">
      <c r="A1205" s="60">
        <v>43787</v>
      </c>
      <c r="B1205" s="61">
        <v>40431.08</v>
      </c>
      <c r="C1205" s="61">
        <v>40542.400000000001</v>
      </c>
      <c r="D1205" s="61">
        <v>40221.97</v>
      </c>
      <c r="E1205" s="61">
        <v>40284.19</v>
      </c>
      <c r="F1205" s="63">
        <f t="shared" si="36"/>
        <v>-3.6330961230815356E-3</v>
      </c>
      <c r="G1205" s="64">
        <f t="shared" si="37"/>
        <v>320.43000000000029</v>
      </c>
    </row>
    <row r="1206" spans="1:7" ht="14.25" customHeight="1" x14ac:dyDescent="0.3">
      <c r="A1206" s="60">
        <v>43788</v>
      </c>
      <c r="B1206" s="61">
        <v>40455.360000000001</v>
      </c>
      <c r="C1206" s="61">
        <v>40544.129999999997</v>
      </c>
      <c r="D1206" s="61">
        <v>40290.21</v>
      </c>
      <c r="E1206" s="61">
        <v>40469.699999999997</v>
      </c>
      <c r="F1206" s="63">
        <f t="shared" si="36"/>
        <v>3.5446477302380965E-4</v>
      </c>
      <c r="G1206" s="64">
        <f t="shared" si="37"/>
        <v>253.91999999999825</v>
      </c>
    </row>
    <row r="1207" spans="1:7" ht="14.25" customHeight="1" x14ac:dyDescent="0.3">
      <c r="A1207" s="60">
        <v>43789</v>
      </c>
      <c r="B1207" s="61">
        <v>40729.800000000003</v>
      </c>
      <c r="C1207" s="61">
        <v>40816.379999999997</v>
      </c>
      <c r="D1207" s="61">
        <v>40575.96</v>
      </c>
      <c r="E1207" s="61">
        <v>40651.64</v>
      </c>
      <c r="F1207" s="63">
        <f t="shared" si="36"/>
        <v>-1.9189880627944033E-3</v>
      </c>
      <c r="G1207" s="64">
        <f t="shared" si="37"/>
        <v>240.41999999999825</v>
      </c>
    </row>
    <row r="1208" spans="1:7" ht="14.25" customHeight="1" x14ac:dyDescent="0.3">
      <c r="A1208" s="60">
        <v>43790</v>
      </c>
      <c r="B1208" s="61">
        <v>40737.31</v>
      </c>
      <c r="C1208" s="61">
        <v>40744.85</v>
      </c>
      <c r="D1208" s="61">
        <v>40534.120000000003</v>
      </c>
      <c r="E1208" s="61">
        <v>40575.17</v>
      </c>
      <c r="F1208" s="63">
        <f t="shared" si="36"/>
        <v>-3.980135163563805E-3</v>
      </c>
      <c r="G1208" s="64">
        <f t="shared" si="37"/>
        <v>210.72999999999593</v>
      </c>
    </row>
    <row r="1209" spans="1:7" ht="14.25" customHeight="1" x14ac:dyDescent="0.3">
      <c r="A1209" s="60">
        <v>43791</v>
      </c>
      <c r="B1209" s="61">
        <v>40653.17</v>
      </c>
      <c r="C1209" s="61">
        <v>40653.17</v>
      </c>
      <c r="D1209" s="61">
        <v>40276.83</v>
      </c>
      <c r="E1209" s="61">
        <v>40359.410000000003</v>
      </c>
      <c r="F1209" s="63">
        <f t="shared" si="36"/>
        <v>-7.2260047617441585E-3</v>
      </c>
      <c r="G1209" s="64">
        <f t="shared" si="37"/>
        <v>376.33999999999651</v>
      </c>
    </row>
    <row r="1210" spans="1:7" ht="14.25" customHeight="1" x14ac:dyDescent="0.3">
      <c r="A1210" s="60">
        <v>43794</v>
      </c>
      <c r="B1210" s="61">
        <v>40439.660000000003</v>
      </c>
      <c r="C1210" s="61">
        <v>40931.71</v>
      </c>
      <c r="D1210" s="61">
        <v>40393.9</v>
      </c>
      <c r="E1210" s="61">
        <v>40889.230000000003</v>
      </c>
      <c r="F1210" s="63">
        <f t="shared" si="36"/>
        <v>1.1117056869419764E-2</v>
      </c>
      <c r="G1210" s="64">
        <f t="shared" si="37"/>
        <v>537.80999999999767</v>
      </c>
    </row>
    <row r="1211" spans="1:7" ht="14.25" customHeight="1" x14ac:dyDescent="0.3">
      <c r="A1211" s="60">
        <v>43795</v>
      </c>
      <c r="B1211" s="61">
        <v>41022.85</v>
      </c>
      <c r="C1211" s="61">
        <v>41120.28</v>
      </c>
      <c r="D1211" s="61">
        <v>40710.199999999997</v>
      </c>
      <c r="E1211" s="61">
        <v>40821.300000000003</v>
      </c>
      <c r="F1211" s="63">
        <f t="shared" si="36"/>
        <v>-4.9131154953884395E-3</v>
      </c>
      <c r="G1211" s="64">
        <f t="shared" si="37"/>
        <v>410.08000000000175</v>
      </c>
    </row>
    <row r="1212" spans="1:7" ht="14.25" customHeight="1" x14ac:dyDescent="0.3">
      <c r="A1212" s="60">
        <v>43796</v>
      </c>
      <c r="B1212" s="61">
        <v>40979.39</v>
      </c>
      <c r="C1212" s="61">
        <v>41075.760000000002</v>
      </c>
      <c r="D1212" s="61">
        <v>40848.699999999997</v>
      </c>
      <c r="E1212" s="61">
        <v>41020.61</v>
      </c>
      <c r="F1212" s="63">
        <f t="shared" si="36"/>
        <v>1.0058714880822083E-3</v>
      </c>
      <c r="G1212" s="64">
        <f t="shared" si="37"/>
        <v>227.06000000000495</v>
      </c>
    </row>
    <row r="1213" spans="1:7" ht="14.25" customHeight="1" x14ac:dyDescent="0.3">
      <c r="A1213" s="60">
        <v>43797</v>
      </c>
      <c r="B1213" s="61">
        <v>41161.54</v>
      </c>
      <c r="C1213" s="61">
        <v>41163.79</v>
      </c>
      <c r="D1213" s="61">
        <v>40996.080000000002</v>
      </c>
      <c r="E1213" s="61">
        <v>41130.17</v>
      </c>
      <c r="F1213" s="63">
        <f t="shared" si="36"/>
        <v>-7.6211920156540837E-4</v>
      </c>
      <c r="G1213" s="64">
        <f t="shared" si="37"/>
        <v>167.70999999999913</v>
      </c>
    </row>
    <row r="1214" spans="1:7" ht="14.25" customHeight="1" x14ac:dyDescent="0.3">
      <c r="A1214" s="60">
        <v>43798</v>
      </c>
      <c r="B1214" s="61">
        <v>41138.26</v>
      </c>
      <c r="C1214" s="61">
        <v>41143.22</v>
      </c>
      <c r="D1214" s="61">
        <v>40664.18</v>
      </c>
      <c r="E1214" s="61">
        <v>40793.81</v>
      </c>
      <c r="F1214" s="63">
        <f t="shared" si="36"/>
        <v>-8.3729841758014151E-3</v>
      </c>
      <c r="G1214" s="64">
        <f t="shared" si="37"/>
        <v>479.04000000000087</v>
      </c>
    </row>
    <row r="1215" spans="1:7" ht="14.25" customHeight="1" x14ac:dyDescent="0.3">
      <c r="A1215" s="60">
        <v>43801</v>
      </c>
      <c r="B1215" s="61">
        <v>41072.94</v>
      </c>
      <c r="C1215" s="61">
        <v>41093.99</v>
      </c>
      <c r="D1215" s="61">
        <v>40707.629999999997</v>
      </c>
      <c r="E1215" s="61">
        <v>40802.17</v>
      </c>
      <c r="F1215" s="63">
        <f t="shared" si="36"/>
        <v>-6.5924182685730328E-3</v>
      </c>
      <c r="G1215" s="64">
        <f t="shared" si="37"/>
        <v>386.36000000000058</v>
      </c>
    </row>
    <row r="1216" spans="1:7" ht="14.25" customHeight="1" x14ac:dyDescent="0.3">
      <c r="A1216" s="60">
        <v>43802</v>
      </c>
      <c r="B1216" s="61">
        <v>40852.61</v>
      </c>
      <c r="C1216" s="61">
        <v>40885.03</v>
      </c>
      <c r="D1216" s="61">
        <v>40554.04</v>
      </c>
      <c r="E1216" s="61">
        <v>40675.449999999997</v>
      </c>
      <c r="F1216" s="63">
        <f t="shared" si="36"/>
        <v>-4.3365650321975386E-3</v>
      </c>
      <c r="G1216" s="64">
        <f t="shared" si="37"/>
        <v>330.98999999999796</v>
      </c>
    </row>
    <row r="1217" spans="1:7" ht="14.25" customHeight="1" x14ac:dyDescent="0.3">
      <c r="A1217" s="60">
        <v>43803</v>
      </c>
      <c r="B1217" s="61">
        <v>40606.01</v>
      </c>
      <c r="C1217" s="61">
        <v>40886.870000000003</v>
      </c>
      <c r="D1217" s="61">
        <v>40475.83</v>
      </c>
      <c r="E1217" s="61">
        <v>40850.29</v>
      </c>
      <c r="F1217" s="63">
        <f t="shared" si="36"/>
        <v>6.0158582436442001E-3</v>
      </c>
      <c r="G1217" s="64">
        <f t="shared" si="37"/>
        <v>411.04000000000087</v>
      </c>
    </row>
    <row r="1218" spans="1:7" ht="14.25" customHeight="1" x14ac:dyDescent="0.3">
      <c r="A1218" s="60">
        <v>43804</v>
      </c>
      <c r="B1218" s="61">
        <v>40988.14</v>
      </c>
      <c r="C1218" s="61">
        <v>41002.410000000003</v>
      </c>
      <c r="D1218" s="61">
        <v>40720.17</v>
      </c>
      <c r="E1218" s="61">
        <v>40779.589999999997</v>
      </c>
      <c r="F1218" s="63">
        <f t="shared" si="36"/>
        <v>-5.088057179467107E-3</v>
      </c>
      <c r="G1218" s="64">
        <f t="shared" si="37"/>
        <v>282.24000000000524</v>
      </c>
    </row>
    <row r="1219" spans="1:7" ht="14.25" customHeight="1" x14ac:dyDescent="0.3">
      <c r="A1219" s="60">
        <v>43805</v>
      </c>
      <c r="B1219" s="61">
        <v>40952.129999999997</v>
      </c>
      <c r="C1219" s="61">
        <v>40952.129999999997</v>
      </c>
      <c r="D1219" s="61">
        <v>40337.53</v>
      </c>
      <c r="E1219" s="61">
        <v>40445.15</v>
      </c>
      <c r="F1219" s="63">
        <f t="shared" ref="F1219:F1282" si="38">(E1219-B1219)/B1219</f>
        <v>-1.2379820048432058E-2</v>
      </c>
      <c r="G1219" s="64">
        <f t="shared" ref="G1219:G1282" si="39">C1219-D1219</f>
        <v>614.59999999999854</v>
      </c>
    </row>
    <row r="1220" spans="1:7" ht="14.25" customHeight="1" x14ac:dyDescent="0.3">
      <c r="A1220" s="60">
        <v>43808</v>
      </c>
      <c r="B1220" s="61">
        <v>40527.24</v>
      </c>
      <c r="C1220" s="61">
        <v>40645.629999999997</v>
      </c>
      <c r="D1220" s="61">
        <v>40336.559999999998</v>
      </c>
      <c r="E1220" s="61">
        <v>40487.43</v>
      </c>
      <c r="F1220" s="63">
        <f t="shared" si="38"/>
        <v>-9.8230227372990788E-4</v>
      </c>
      <c r="G1220" s="64">
        <f t="shared" si="39"/>
        <v>309.06999999999971</v>
      </c>
    </row>
    <row r="1221" spans="1:7" ht="14.25" customHeight="1" x14ac:dyDescent="0.3">
      <c r="A1221" s="60">
        <v>43809</v>
      </c>
      <c r="B1221" s="61">
        <v>40588.81</v>
      </c>
      <c r="C1221" s="61">
        <v>40588.81</v>
      </c>
      <c r="D1221" s="61">
        <v>40208.699999999997</v>
      </c>
      <c r="E1221" s="61">
        <v>40239.879999999997</v>
      </c>
      <c r="F1221" s="63">
        <f t="shared" si="38"/>
        <v>-8.5967043626063513E-3</v>
      </c>
      <c r="G1221" s="64">
        <f t="shared" si="39"/>
        <v>380.11000000000058</v>
      </c>
    </row>
    <row r="1222" spans="1:7" ht="14.25" customHeight="1" x14ac:dyDescent="0.3">
      <c r="A1222" s="60">
        <v>43810</v>
      </c>
      <c r="B1222" s="61">
        <v>40285.199999999997</v>
      </c>
      <c r="C1222" s="61">
        <v>40466.129999999997</v>
      </c>
      <c r="D1222" s="61">
        <v>40135.370000000003</v>
      </c>
      <c r="E1222" s="61">
        <v>40412.57</v>
      </c>
      <c r="F1222" s="63">
        <f t="shared" si="38"/>
        <v>3.1617070288841218E-3</v>
      </c>
      <c r="G1222" s="64">
        <f t="shared" si="39"/>
        <v>330.75999999999476</v>
      </c>
    </row>
    <row r="1223" spans="1:7" ht="14.25" customHeight="1" x14ac:dyDescent="0.3">
      <c r="A1223" s="60">
        <v>43811</v>
      </c>
      <c r="B1223" s="61">
        <v>40561.339999999997</v>
      </c>
      <c r="C1223" s="61">
        <v>40712.65</v>
      </c>
      <c r="D1223" s="61">
        <v>40490.69</v>
      </c>
      <c r="E1223" s="61">
        <v>40581.71</v>
      </c>
      <c r="F1223" s="63">
        <f t="shared" si="38"/>
        <v>5.0220234341376844E-4</v>
      </c>
      <c r="G1223" s="64">
        <f t="shared" si="39"/>
        <v>221.95999999999913</v>
      </c>
    </row>
    <row r="1224" spans="1:7" ht="14.25" customHeight="1" x14ac:dyDescent="0.3">
      <c r="A1224" s="60">
        <v>43812</v>
      </c>
      <c r="B1224" s="61">
        <v>40754.82</v>
      </c>
      <c r="C1224" s="61">
        <v>41055.800000000003</v>
      </c>
      <c r="D1224" s="61">
        <v>40736.699999999997</v>
      </c>
      <c r="E1224" s="61">
        <v>41009.71</v>
      </c>
      <c r="F1224" s="63">
        <f t="shared" si="38"/>
        <v>6.2542295610678545E-3</v>
      </c>
      <c r="G1224" s="64">
        <f t="shared" si="39"/>
        <v>319.10000000000582</v>
      </c>
    </row>
    <row r="1225" spans="1:7" ht="14.25" customHeight="1" x14ac:dyDescent="0.3">
      <c r="A1225" s="60">
        <v>43815</v>
      </c>
      <c r="B1225" s="61">
        <v>41168.85</v>
      </c>
      <c r="C1225" s="61">
        <v>41185.03</v>
      </c>
      <c r="D1225" s="61">
        <v>40917.93</v>
      </c>
      <c r="E1225" s="61">
        <v>40938.720000000001</v>
      </c>
      <c r="F1225" s="63">
        <f t="shared" si="38"/>
        <v>-5.5899059604530461E-3</v>
      </c>
      <c r="G1225" s="64">
        <f t="shared" si="39"/>
        <v>267.09999999999854</v>
      </c>
    </row>
    <row r="1226" spans="1:7" ht="14.25" customHeight="1" x14ac:dyDescent="0.3">
      <c r="A1226" s="60">
        <v>43816</v>
      </c>
      <c r="B1226" s="61">
        <v>41052.36</v>
      </c>
      <c r="C1226" s="61">
        <v>41401.65</v>
      </c>
      <c r="D1226" s="61">
        <v>41005.18</v>
      </c>
      <c r="E1226" s="61">
        <v>41352.17</v>
      </c>
      <c r="F1226" s="63">
        <f t="shared" si="38"/>
        <v>7.3031124154615632E-3</v>
      </c>
      <c r="G1226" s="64">
        <f t="shared" si="39"/>
        <v>396.47000000000116</v>
      </c>
    </row>
    <row r="1227" spans="1:7" ht="14.25" customHeight="1" x14ac:dyDescent="0.3">
      <c r="A1227" s="60">
        <v>43817</v>
      </c>
      <c r="B1227" s="61">
        <v>41442.75</v>
      </c>
      <c r="C1227" s="61">
        <v>41614.769999999997</v>
      </c>
      <c r="D1227" s="61">
        <v>41358.47</v>
      </c>
      <c r="E1227" s="61">
        <v>41558.57</v>
      </c>
      <c r="F1227" s="63">
        <f t="shared" si="38"/>
        <v>2.7946987108722204E-3</v>
      </c>
      <c r="G1227" s="64">
        <f t="shared" si="39"/>
        <v>256.29999999999563</v>
      </c>
    </row>
    <row r="1228" spans="1:7" ht="14.25" customHeight="1" x14ac:dyDescent="0.3">
      <c r="A1228" s="60">
        <v>43818</v>
      </c>
      <c r="B1228" s="61">
        <v>41571.82</v>
      </c>
      <c r="C1228" s="61">
        <v>41719.29</v>
      </c>
      <c r="D1228" s="61">
        <v>41456.400000000001</v>
      </c>
      <c r="E1228" s="61">
        <v>41673.919999999998</v>
      </c>
      <c r="F1228" s="63">
        <f t="shared" si="38"/>
        <v>2.4559906205693796E-3</v>
      </c>
      <c r="G1228" s="64">
        <f t="shared" si="39"/>
        <v>262.88999999999942</v>
      </c>
    </row>
    <row r="1229" spans="1:7" ht="14.25" customHeight="1" x14ac:dyDescent="0.3">
      <c r="A1229" s="60">
        <v>43819</v>
      </c>
      <c r="B1229" s="61">
        <v>41746.199999999997</v>
      </c>
      <c r="C1229" s="61">
        <v>41809.96</v>
      </c>
      <c r="D1229" s="61">
        <v>41636.11</v>
      </c>
      <c r="E1229" s="61">
        <v>41681.54</v>
      </c>
      <c r="F1229" s="63">
        <f t="shared" si="38"/>
        <v>-1.5488834911919222E-3</v>
      </c>
      <c r="G1229" s="64">
        <f t="shared" si="39"/>
        <v>173.84999999999854</v>
      </c>
    </row>
    <row r="1230" spans="1:7" ht="14.25" customHeight="1" x14ac:dyDescent="0.3">
      <c r="A1230" s="60">
        <v>43822</v>
      </c>
      <c r="B1230" s="61">
        <v>41548.26</v>
      </c>
      <c r="C1230" s="61">
        <v>41701.620000000003</v>
      </c>
      <c r="D1230" s="61">
        <v>41474.61</v>
      </c>
      <c r="E1230" s="61">
        <v>41642.660000000003</v>
      </c>
      <c r="F1230" s="63">
        <f t="shared" si="38"/>
        <v>2.2720566396764014E-3</v>
      </c>
      <c r="G1230" s="64">
        <f t="shared" si="39"/>
        <v>227.01000000000204</v>
      </c>
    </row>
    <row r="1231" spans="1:7" ht="14.25" customHeight="1" x14ac:dyDescent="0.3">
      <c r="A1231" s="60">
        <v>43823</v>
      </c>
      <c r="B1231" s="61">
        <v>41684.51</v>
      </c>
      <c r="C1231" s="61">
        <v>41702.980000000003</v>
      </c>
      <c r="D1231" s="61">
        <v>41423.07</v>
      </c>
      <c r="E1231" s="61">
        <v>41461.26</v>
      </c>
      <c r="F1231" s="63">
        <f t="shared" si="38"/>
        <v>-5.3557064722603194E-3</v>
      </c>
      <c r="G1231" s="64">
        <f t="shared" si="39"/>
        <v>279.91000000000349</v>
      </c>
    </row>
    <row r="1232" spans="1:7" ht="14.25" customHeight="1" x14ac:dyDescent="0.3">
      <c r="A1232" s="60">
        <v>43825</v>
      </c>
      <c r="B1232" s="61">
        <v>41543.800000000003</v>
      </c>
      <c r="C1232" s="61">
        <v>41543.800000000003</v>
      </c>
      <c r="D1232" s="61">
        <v>41132.89</v>
      </c>
      <c r="E1232" s="61">
        <v>41163.760000000002</v>
      </c>
      <c r="F1232" s="63">
        <f t="shared" si="38"/>
        <v>-9.1479354320019076E-3</v>
      </c>
      <c r="G1232" s="64">
        <f t="shared" si="39"/>
        <v>410.91000000000349</v>
      </c>
    </row>
    <row r="1233" spans="1:7" ht="14.25" customHeight="1" x14ac:dyDescent="0.3">
      <c r="A1233" s="60">
        <v>43826</v>
      </c>
      <c r="B1233" s="61">
        <v>41297.08</v>
      </c>
      <c r="C1233" s="61">
        <v>41611.269999999997</v>
      </c>
      <c r="D1233" s="61">
        <v>41264.92</v>
      </c>
      <c r="E1233" s="61">
        <v>41575.14</v>
      </c>
      <c r="F1233" s="63">
        <f t="shared" si="38"/>
        <v>6.7331637006780541E-3</v>
      </c>
      <c r="G1233" s="64">
        <f t="shared" si="39"/>
        <v>346.34999999999854</v>
      </c>
    </row>
    <row r="1234" spans="1:7" ht="14.25" customHeight="1" x14ac:dyDescent="0.3">
      <c r="A1234" s="60">
        <v>43829</v>
      </c>
      <c r="B1234" s="61">
        <v>41686.269999999997</v>
      </c>
      <c r="C1234" s="61">
        <v>41714.730000000003</v>
      </c>
      <c r="D1234" s="61">
        <v>41453.379999999997</v>
      </c>
      <c r="E1234" s="61">
        <v>41558</v>
      </c>
      <c r="F1234" s="63">
        <f t="shared" si="38"/>
        <v>-3.0770323178350282E-3</v>
      </c>
      <c r="G1234" s="64">
        <f t="shared" si="39"/>
        <v>261.35000000000582</v>
      </c>
    </row>
    <row r="1235" spans="1:7" ht="14.25" customHeight="1" x14ac:dyDescent="0.3">
      <c r="A1235" s="60">
        <v>43830</v>
      </c>
      <c r="B1235" s="61">
        <v>41607.49</v>
      </c>
      <c r="C1235" s="61">
        <v>41607.49</v>
      </c>
      <c r="D1235" s="61">
        <v>41184.730000000003</v>
      </c>
      <c r="E1235" s="61">
        <v>41253.74</v>
      </c>
      <c r="F1235" s="63">
        <f t="shared" si="38"/>
        <v>-8.5020749869795086E-3</v>
      </c>
      <c r="G1235" s="64">
        <f t="shared" si="39"/>
        <v>422.75999999999476</v>
      </c>
    </row>
    <row r="1236" spans="1:7" ht="14.25" customHeight="1" x14ac:dyDescent="0.3">
      <c r="A1236" s="60">
        <v>43831</v>
      </c>
      <c r="B1236" s="61">
        <v>41349.360000000001</v>
      </c>
      <c r="C1236" s="61">
        <v>41443.519999999997</v>
      </c>
      <c r="D1236" s="61">
        <v>41251.18</v>
      </c>
      <c r="E1236" s="61">
        <v>41306.019999999997</v>
      </c>
      <c r="F1236" s="63">
        <f t="shared" si="38"/>
        <v>-1.0481419784974613E-3</v>
      </c>
      <c r="G1236" s="64">
        <f t="shared" si="39"/>
        <v>192.33999999999651</v>
      </c>
    </row>
    <row r="1237" spans="1:7" ht="14.25" customHeight="1" x14ac:dyDescent="0.3">
      <c r="A1237" s="60">
        <v>43832</v>
      </c>
      <c r="B1237" s="61">
        <v>41340.269999999997</v>
      </c>
      <c r="C1237" s="61">
        <v>41649.29</v>
      </c>
      <c r="D1237" s="61">
        <v>41328.449999999997</v>
      </c>
      <c r="E1237" s="61">
        <v>41626.639999999999</v>
      </c>
      <c r="F1237" s="63">
        <f t="shared" si="38"/>
        <v>6.9271439204437379E-3</v>
      </c>
      <c r="G1237" s="64">
        <f t="shared" si="39"/>
        <v>320.84000000000378</v>
      </c>
    </row>
    <row r="1238" spans="1:7" ht="14.25" customHeight="1" x14ac:dyDescent="0.3">
      <c r="A1238" s="60">
        <v>43833</v>
      </c>
      <c r="B1238" s="61">
        <v>41634.51</v>
      </c>
      <c r="C1238" s="61">
        <v>41636.18</v>
      </c>
      <c r="D1238" s="61">
        <v>41348.68</v>
      </c>
      <c r="E1238" s="61">
        <v>41464.61</v>
      </c>
      <c r="F1238" s="63">
        <f t="shared" si="38"/>
        <v>-4.0807493591254332E-3</v>
      </c>
      <c r="G1238" s="64">
        <f t="shared" si="39"/>
        <v>287.5</v>
      </c>
    </row>
    <row r="1239" spans="1:7" ht="14.25" customHeight="1" x14ac:dyDescent="0.3">
      <c r="A1239" s="60">
        <v>43836</v>
      </c>
      <c r="B1239" s="61">
        <v>41378.339999999997</v>
      </c>
      <c r="C1239" s="61">
        <v>41378.339999999997</v>
      </c>
      <c r="D1239" s="61">
        <v>40613.96</v>
      </c>
      <c r="E1239" s="61">
        <v>40676.629999999997</v>
      </c>
      <c r="F1239" s="63">
        <f t="shared" si="38"/>
        <v>-1.695838934089669E-2</v>
      </c>
      <c r="G1239" s="64">
        <f t="shared" si="39"/>
        <v>764.37999999999738</v>
      </c>
    </row>
    <row r="1240" spans="1:7" ht="14.25" customHeight="1" x14ac:dyDescent="0.3">
      <c r="A1240" s="60">
        <v>43837</v>
      </c>
      <c r="B1240" s="61">
        <v>40983.040000000001</v>
      </c>
      <c r="C1240" s="61">
        <v>41230.14</v>
      </c>
      <c r="D1240" s="61">
        <v>40727.370000000003</v>
      </c>
      <c r="E1240" s="61">
        <v>40869.47</v>
      </c>
      <c r="F1240" s="63">
        <f t="shared" si="38"/>
        <v>-2.7711463083265591E-3</v>
      </c>
      <c r="G1240" s="64">
        <f t="shared" si="39"/>
        <v>502.7699999999968</v>
      </c>
    </row>
    <row r="1241" spans="1:7" ht="14.25" customHeight="1" x14ac:dyDescent="0.3">
      <c r="A1241" s="60">
        <v>43838</v>
      </c>
      <c r="B1241" s="61">
        <v>40574.83</v>
      </c>
      <c r="C1241" s="61">
        <v>40866.36</v>
      </c>
      <c r="D1241" s="61">
        <v>40476.550000000003</v>
      </c>
      <c r="E1241" s="61">
        <v>40817.74</v>
      </c>
      <c r="F1241" s="63">
        <f t="shared" si="38"/>
        <v>5.9867163953612676E-3</v>
      </c>
      <c r="G1241" s="64">
        <f t="shared" si="39"/>
        <v>389.80999999999767</v>
      </c>
    </row>
    <row r="1242" spans="1:7" ht="14.25" customHeight="1" x14ac:dyDescent="0.3">
      <c r="A1242" s="60">
        <v>43839</v>
      </c>
      <c r="B1242" s="61">
        <v>41216.67</v>
      </c>
      <c r="C1242" s="61">
        <v>41482.120000000003</v>
      </c>
      <c r="D1242" s="61">
        <v>41175.72</v>
      </c>
      <c r="E1242" s="61">
        <v>41452.35</v>
      </c>
      <c r="F1242" s="63">
        <f t="shared" si="38"/>
        <v>5.7180747498524337E-3</v>
      </c>
      <c r="G1242" s="64">
        <f t="shared" si="39"/>
        <v>306.40000000000146</v>
      </c>
    </row>
    <row r="1243" spans="1:7" ht="14.25" customHeight="1" x14ac:dyDescent="0.3">
      <c r="A1243" s="60">
        <v>43840</v>
      </c>
      <c r="B1243" s="61">
        <v>41568.199999999997</v>
      </c>
      <c r="C1243" s="61">
        <v>41775.11</v>
      </c>
      <c r="D1243" s="61">
        <v>41447.800000000003</v>
      </c>
      <c r="E1243" s="61">
        <v>41599.72</v>
      </c>
      <c r="F1243" s="63">
        <f t="shared" si="38"/>
        <v>7.5827194826824532E-4</v>
      </c>
      <c r="G1243" s="64">
        <f t="shared" si="39"/>
        <v>327.30999999999767</v>
      </c>
    </row>
    <row r="1244" spans="1:7" ht="14.25" customHeight="1" x14ac:dyDescent="0.3">
      <c r="A1244" s="60">
        <v>43843</v>
      </c>
      <c r="B1244" s="61">
        <v>41788.21</v>
      </c>
      <c r="C1244" s="61">
        <v>41899.629999999997</v>
      </c>
      <c r="D1244" s="61">
        <v>41720.76</v>
      </c>
      <c r="E1244" s="61">
        <v>41859.69</v>
      </c>
      <c r="F1244" s="63">
        <f t="shared" si="38"/>
        <v>1.7105303146510273E-3</v>
      </c>
      <c r="G1244" s="64">
        <f t="shared" si="39"/>
        <v>178.86999999999534</v>
      </c>
    </row>
    <row r="1245" spans="1:7" ht="14.25" customHeight="1" x14ac:dyDescent="0.3">
      <c r="A1245" s="60">
        <v>43844</v>
      </c>
      <c r="B1245" s="61">
        <v>41883.089999999997</v>
      </c>
      <c r="C1245" s="61">
        <v>41994.26</v>
      </c>
      <c r="D1245" s="61">
        <v>41770.9</v>
      </c>
      <c r="E1245" s="61">
        <v>41952.63</v>
      </c>
      <c r="F1245" s="63">
        <f t="shared" si="38"/>
        <v>1.660335949424956E-3</v>
      </c>
      <c r="G1245" s="64">
        <f t="shared" si="39"/>
        <v>223.36000000000058</v>
      </c>
    </row>
    <row r="1246" spans="1:7" ht="14.25" customHeight="1" x14ac:dyDescent="0.3">
      <c r="A1246" s="60">
        <v>43845</v>
      </c>
      <c r="B1246" s="61">
        <v>41969.86</v>
      </c>
      <c r="C1246" s="61">
        <v>41969.86</v>
      </c>
      <c r="D1246" s="61">
        <v>41648.11</v>
      </c>
      <c r="E1246" s="61">
        <v>41872.730000000003</v>
      </c>
      <c r="F1246" s="63">
        <f t="shared" si="38"/>
        <v>-2.3142798188985473E-3</v>
      </c>
      <c r="G1246" s="64">
        <f t="shared" si="39"/>
        <v>321.75</v>
      </c>
    </row>
    <row r="1247" spans="1:7" ht="14.25" customHeight="1" x14ac:dyDescent="0.3">
      <c r="A1247" s="60">
        <v>43846</v>
      </c>
      <c r="B1247" s="61">
        <v>41924.74</v>
      </c>
      <c r="C1247" s="61">
        <v>42059.45</v>
      </c>
      <c r="D1247" s="61">
        <v>41812.28</v>
      </c>
      <c r="E1247" s="61">
        <v>41932.559999999998</v>
      </c>
      <c r="F1247" s="63">
        <f t="shared" si="38"/>
        <v>1.8652471070779947E-4</v>
      </c>
      <c r="G1247" s="64">
        <f t="shared" si="39"/>
        <v>247.16999999999825</v>
      </c>
    </row>
    <row r="1248" spans="1:7" ht="14.25" customHeight="1" x14ac:dyDescent="0.3">
      <c r="A1248" s="60">
        <v>43847</v>
      </c>
      <c r="B1248" s="61">
        <v>41929.019999999997</v>
      </c>
      <c r="C1248" s="61">
        <v>42063.93</v>
      </c>
      <c r="D1248" s="61">
        <v>41850.29</v>
      </c>
      <c r="E1248" s="61">
        <v>41945.37</v>
      </c>
      <c r="F1248" s="63">
        <f t="shared" si="38"/>
        <v>3.8994472086411328E-4</v>
      </c>
      <c r="G1248" s="64">
        <f t="shared" si="39"/>
        <v>213.63999999999942</v>
      </c>
    </row>
    <row r="1249" spans="1:7" ht="14.25" customHeight="1" x14ac:dyDescent="0.3">
      <c r="A1249" s="60">
        <v>43850</v>
      </c>
      <c r="B1249" s="61">
        <v>42263</v>
      </c>
      <c r="C1249" s="61">
        <v>42273.87</v>
      </c>
      <c r="D1249" s="61">
        <v>41503.370000000003</v>
      </c>
      <c r="E1249" s="61">
        <v>41528.910000000003</v>
      </c>
      <c r="F1249" s="63">
        <f t="shared" si="38"/>
        <v>-1.7369566760523307E-2</v>
      </c>
      <c r="G1249" s="64">
        <f t="shared" si="39"/>
        <v>770.5</v>
      </c>
    </row>
    <row r="1250" spans="1:7" ht="14.25" customHeight="1" x14ac:dyDescent="0.3">
      <c r="A1250" s="60">
        <v>43851</v>
      </c>
      <c r="B1250" s="61">
        <v>41487.57</v>
      </c>
      <c r="C1250" s="61">
        <v>41532.589999999997</v>
      </c>
      <c r="D1250" s="61">
        <v>41294.300000000003</v>
      </c>
      <c r="E1250" s="61">
        <v>41323.81</v>
      </c>
      <c r="F1250" s="63">
        <f t="shared" si="38"/>
        <v>-3.9472063560242751E-3</v>
      </c>
      <c r="G1250" s="64">
        <f t="shared" si="39"/>
        <v>238.2899999999936</v>
      </c>
    </row>
    <row r="1251" spans="1:7" ht="14.25" customHeight="1" x14ac:dyDescent="0.3">
      <c r="A1251" s="60">
        <v>43852</v>
      </c>
      <c r="B1251" s="61">
        <v>41467.129999999997</v>
      </c>
      <c r="C1251" s="61">
        <v>41532.29</v>
      </c>
      <c r="D1251" s="61">
        <v>41059.040000000001</v>
      </c>
      <c r="E1251" s="61">
        <v>41115.379999999997</v>
      </c>
      <c r="F1251" s="63">
        <f t="shared" si="38"/>
        <v>-8.4826222600888953E-3</v>
      </c>
      <c r="G1251" s="64">
        <f t="shared" si="39"/>
        <v>473.25</v>
      </c>
    </row>
    <row r="1252" spans="1:7" ht="14.25" customHeight="1" x14ac:dyDescent="0.3">
      <c r="A1252" s="60">
        <v>43853</v>
      </c>
      <c r="B1252" s="61">
        <v>41191.5</v>
      </c>
      <c r="C1252" s="61">
        <v>41413.96</v>
      </c>
      <c r="D1252" s="61">
        <v>41098.910000000003</v>
      </c>
      <c r="E1252" s="61">
        <v>41386.400000000001</v>
      </c>
      <c r="F1252" s="63">
        <f t="shared" si="38"/>
        <v>4.7315586953619428E-3</v>
      </c>
      <c r="G1252" s="64">
        <f t="shared" si="39"/>
        <v>315.04999999999563</v>
      </c>
    </row>
    <row r="1253" spans="1:7" ht="14.25" customHeight="1" x14ac:dyDescent="0.3">
      <c r="A1253" s="60">
        <v>43854</v>
      </c>
      <c r="B1253" s="61">
        <v>41377.040000000001</v>
      </c>
      <c r="C1253" s="61">
        <v>41697.03</v>
      </c>
      <c r="D1253" s="61">
        <v>41275.599999999999</v>
      </c>
      <c r="E1253" s="61">
        <v>41613.19</v>
      </c>
      <c r="F1253" s="63">
        <f t="shared" si="38"/>
        <v>5.7072714722948151E-3</v>
      </c>
      <c r="G1253" s="64">
        <f t="shared" si="39"/>
        <v>421.43000000000029</v>
      </c>
    </row>
    <row r="1254" spans="1:7" ht="14.25" customHeight="1" x14ac:dyDescent="0.3">
      <c r="A1254" s="60">
        <v>43857</v>
      </c>
      <c r="B1254" s="61">
        <v>41510.68</v>
      </c>
      <c r="C1254" s="61">
        <v>41516.269999999997</v>
      </c>
      <c r="D1254" s="61">
        <v>41122.480000000003</v>
      </c>
      <c r="E1254" s="61">
        <v>41155.120000000003</v>
      </c>
      <c r="F1254" s="63">
        <f t="shared" si="38"/>
        <v>-8.5655065154316354E-3</v>
      </c>
      <c r="G1254" s="64">
        <f t="shared" si="39"/>
        <v>393.7899999999936</v>
      </c>
    </row>
    <row r="1255" spans="1:7" ht="14.25" customHeight="1" x14ac:dyDescent="0.3">
      <c r="A1255" s="60">
        <v>43858</v>
      </c>
      <c r="B1255" s="61">
        <v>41299.68</v>
      </c>
      <c r="C1255" s="61">
        <v>41333.25</v>
      </c>
      <c r="D1255" s="61">
        <v>40869.75</v>
      </c>
      <c r="E1255" s="61">
        <v>40966.86</v>
      </c>
      <c r="F1255" s="63">
        <f t="shared" si="38"/>
        <v>-8.058658081612248E-3</v>
      </c>
      <c r="G1255" s="64">
        <f t="shared" si="39"/>
        <v>463.5</v>
      </c>
    </row>
    <row r="1256" spans="1:7" ht="14.25" customHeight="1" x14ac:dyDescent="0.3">
      <c r="A1256" s="60">
        <v>43859</v>
      </c>
      <c r="B1256" s="61">
        <v>41131.57</v>
      </c>
      <c r="C1256" s="61">
        <v>41334.86</v>
      </c>
      <c r="D1256" s="61">
        <v>41108.19</v>
      </c>
      <c r="E1256" s="61">
        <v>41198.660000000003</v>
      </c>
      <c r="F1256" s="63">
        <f t="shared" si="38"/>
        <v>1.631107200624819E-3</v>
      </c>
      <c r="G1256" s="64">
        <f t="shared" si="39"/>
        <v>226.66999999999825</v>
      </c>
    </row>
    <row r="1257" spans="1:7" ht="14.25" customHeight="1" x14ac:dyDescent="0.3">
      <c r="A1257" s="60">
        <v>43860</v>
      </c>
      <c r="B1257" s="61">
        <v>41380.14</v>
      </c>
      <c r="C1257" s="61">
        <v>41380.14</v>
      </c>
      <c r="D1257" s="61">
        <v>40829.910000000003</v>
      </c>
      <c r="E1257" s="61">
        <v>40913.82</v>
      </c>
      <c r="F1257" s="63">
        <f t="shared" si="38"/>
        <v>-1.126917405306023E-2</v>
      </c>
      <c r="G1257" s="64">
        <f t="shared" si="39"/>
        <v>550.22999999999593</v>
      </c>
    </row>
    <row r="1258" spans="1:7" ht="14.25" customHeight="1" x14ac:dyDescent="0.3">
      <c r="A1258" s="60">
        <v>43861</v>
      </c>
      <c r="B1258" s="61">
        <v>41146.559999999998</v>
      </c>
      <c r="C1258" s="61">
        <v>41154.49</v>
      </c>
      <c r="D1258" s="61">
        <v>40671.01</v>
      </c>
      <c r="E1258" s="61">
        <v>40723.49</v>
      </c>
      <c r="F1258" s="63">
        <f t="shared" si="38"/>
        <v>-1.0282026006548293E-2</v>
      </c>
      <c r="G1258" s="64">
        <f t="shared" si="39"/>
        <v>483.47999999999593</v>
      </c>
    </row>
    <row r="1259" spans="1:7" ht="14.25" customHeight="1" x14ac:dyDescent="0.3">
      <c r="A1259" s="60">
        <v>43862</v>
      </c>
      <c r="B1259" s="61">
        <v>40753.18</v>
      </c>
      <c r="C1259" s="61">
        <v>40905.78</v>
      </c>
      <c r="D1259" s="61">
        <v>39631.24</v>
      </c>
      <c r="E1259" s="61">
        <v>39735.53</v>
      </c>
      <c r="F1259" s="63">
        <f t="shared" si="38"/>
        <v>-2.4971057473306413E-2</v>
      </c>
      <c r="G1259" s="64">
        <f t="shared" si="39"/>
        <v>1274.5400000000009</v>
      </c>
    </row>
    <row r="1260" spans="1:7" ht="14.25" customHeight="1" x14ac:dyDescent="0.3">
      <c r="A1260" s="60">
        <v>43864</v>
      </c>
      <c r="B1260" s="61">
        <v>39701.019999999997</v>
      </c>
      <c r="C1260" s="61">
        <v>40014.9</v>
      </c>
      <c r="D1260" s="61">
        <v>39563.07</v>
      </c>
      <c r="E1260" s="61">
        <v>39872.31</v>
      </c>
      <c r="F1260" s="63">
        <f t="shared" si="38"/>
        <v>4.3144987206878028E-3</v>
      </c>
      <c r="G1260" s="64">
        <f t="shared" si="39"/>
        <v>451.83000000000175</v>
      </c>
    </row>
    <row r="1261" spans="1:7" ht="14.25" customHeight="1" x14ac:dyDescent="0.3">
      <c r="A1261" s="60">
        <v>43865</v>
      </c>
      <c r="B1261" s="61">
        <v>40178.74</v>
      </c>
      <c r="C1261" s="61">
        <v>40818.94</v>
      </c>
      <c r="D1261" s="61">
        <v>40117.46</v>
      </c>
      <c r="E1261" s="61">
        <v>40789.379999999997</v>
      </c>
      <c r="F1261" s="63">
        <f t="shared" si="38"/>
        <v>1.5198087346691296E-2</v>
      </c>
      <c r="G1261" s="64">
        <f t="shared" si="39"/>
        <v>701.4800000000032</v>
      </c>
    </row>
    <row r="1262" spans="1:7" ht="14.25" customHeight="1" x14ac:dyDescent="0.3">
      <c r="A1262" s="60">
        <v>43866</v>
      </c>
      <c r="B1262" s="61">
        <v>40921.71</v>
      </c>
      <c r="C1262" s="61">
        <v>41177</v>
      </c>
      <c r="D1262" s="61">
        <v>40703.32</v>
      </c>
      <c r="E1262" s="61">
        <v>41142.660000000003</v>
      </c>
      <c r="F1262" s="63">
        <f t="shared" si="38"/>
        <v>5.3993344852892112E-3</v>
      </c>
      <c r="G1262" s="64">
        <f t="shared" si="39"/>
        <v>473.68000000000029</v>
      </c>
    </row>
    <row r="1263" spans="1:7" ht="14.25" customHeight="1" x14ac:dyDescent="0.3">
      <c r="A1263" s="60">
        <v>43867</v>
      </c>
      <c r="B1263" s="61">
        <v>41209.129999999997</v>
      </c>
      <c r="C1263" s="61">
        <v>41405.43</v>
      </c>
      <c r="D1263" s="61">
        <v>41113.11</v>
      </c>
      <c r="E1263" s="61">
        <v>41306.03</v>
      </c>
      <c r="F1263" s="63">
        <f t="shared" si="38"/>
        <v>2.3514206681869154E-3</v>
      </c>
      <c r="G1263" s="64">
        <f t="shared" si="39"/>
        <v>292.31999999999971</v>
      </c>
    </row>
    <row r="1264" spans="1:7" ht="14.25" customHeight="1" x14ac:dyDescent="0.3">
      <c r="A1264" s="60">
        <v>43868</v>
      </c>
      <c r="B1264" s="61">
        <v>41394.410000000003</v>
      </c>
      <c r="C1264" s="61">
        <v>41394.410000000003</v>
      </c>
      <c r="D1264" s="61">
        <v>41073.360000000001</v>
      </c>
      <c r="E1264" s="61">
        <v>41141.85</v>
      </c>
      <c r="F1264" s="63">
        <f t="shared" si="38"/>
        <v>-6.1013069155957276E-3</v>
      </c>
      <c r="G1264" s="64">
        <f t="shared" si="39"/>
        <v>321.05000000000291</v>
      </c>
    </row>
    <row r="1265" spans="1:7" ht="14.25" customHeight="1" x14ac:dyDescent="0.3">
      <c r="A1265" s="60">
        <v>43871</v>
      </c>
      <c r="B1265" s="61">
        <v>41166.720000000001</v>
      </c>
      <c r="C1265" s="61">
        <v>41172.06</v>
      </c>
      <c r="D1265" s="61">
        <v>40798.980000000003</v>
      </c>
      <c r="E1265" s="61">
        <v>40979.620000000003</v>
      </c>
      <c r="F1265" s="63">
        <f t="shared" si="38"/>
        <v>-4.5449333830822215E-3</v>
      </c>
      <c r="G1265" s="64">
        <f t="shared" si="39"/>
        <v>373.07999999999447</v>
      </c>
    </row>
    <row r="1266" spans="1:7" ht="14.25" customHeight="1" x14ac:dyDescent="0.3">
      <c r="A1266" s="60">
        <v>43872</v>
      </c>
      <c r="B1266" s="61">
        <v>41183.39</v>
      </c>
      <c r="C1266" s="61">
        <v>41444.339999999997</v>
      </c>
      <c r="D1266" s="61">
        <v>41179.14</v>
      </c>
      <c r="E1266" s="61">
        <v>41216.14</v>
      </c>
      <c r="F1266" s="63">
        <f t="shared" si="38"/>
        <v>7.9522351122624923E-4</v>
      </c>
      <c r="G1266" s="64">
        <f t="shared" si="39"/>
        <v>265.19999999999709</v>
      </c>
    </row>
    <row r="1267" spans="1:7" ht="14.25" customHeight="1" x14ac:dyDescent="0.3">
      <c r="A1267" s="60">
        <v>43873</v>
      </c>
      <c r="B1267" s="61">
        <v>41330.85</v>
      </c>
      <c r="C1267" s="61">
        <v>41671.86</v>
      </c>
      <c r="D1267" s="61">
        <v>41330.85</v>
      </c>
      <c r="E1267" s="61">
        <v>41565.9</v>
      </c>
      <c r="F1267" s="63">
        <f t="shared" si="38"/>
        <v>5.6870352291327883E-3</v>
      </c>
      <c r="G1267" s="64">
        <f t="shared" si="39"/>
        <v>341.01000000000204</v>
      </c>
    </row>
    <row r="1268" spans="1:7" ht="14.25" customHeight="1" x14ac:dyDescent="0.3">
      <c r="A1268" s="60">
        <v>43874</v>
      </c>
      <c r="B1268" s="61">
        <v>41707.21</v>
      </c>
      <c r="C1268" s="61">
        <v>41709.300000000003</v>
      </c>
      <c r="D1268" s="61">
        <v>41338.31</v>
      </c>
      <c r="E1268" s="61">
        <v>41459.79</v>
      </c>
      <c r="F1268" s="63">
        <f t="shared" si="38"/>
        <v>-5.9323076273862067E-3</v>
      </c>
      <c r="G1268" s="64">
        <f t="shared" si="39"/>
        <v>370.99000000000524</v>
      </c>
    </row>
    <row r="1269" spans="1:7" ht="14.25" customHeight="1" x14ac:dyDescent="0.3">
      <c r="A1269" s="60">
        <v>43875</v>
      </c>
      <c r="B1269" s="61">
        <v>41510.19</v>
      </c>
      <c r="C1269" s="61">
        <v>41702.36</v>
      </c>
      <c r="D1269" s="61">
        <v>41183.129999999997</v>
      </c>
      <c r="E1269" s="61">
        <v>41257.74</v>
      </c>
      <c r="F1269" s="63">
        <f t="shared" si="38"/>
        <v>-6.0816392312346519E-3</v>
      </c>
      <c r="G1269" s="64">
        <f t="shared" si="39"/>
        <v>519.2300000000032</v>
      </c>
    </row>
    <row r="1270" spans="1:7" ht="14.25" customHeight="1" x14ac:dyDescent="0.3">
      <c r="A1270" s="60">
        <v>43878</v>
      </c>
      <c r="B1270" s="61">
        <v>41324.04</v>
      </c>
      <c r="C1270" s="61">
        <v>41420.339999999997</v>
      </c>
      <c r="D1270" s="61">
        <v>41030.58</v>
      </c>
      <c r="E1270" s="61">
        <v>41055.69</v>
      </c>
      <c r="F1270" s="63">
        <f t="shared" si="38"/>
        <v>-6.4937987670130645E-3</v>
      </c>
      <c r="G1270" s="64">
        <f t="shared" si="39"/>
        <v>389.75999999999476</v>
      </c>
    </row>
    <row r="1271" spans="1:7" ht="14.25" customHeight="1" x14ac:dyDescent="0.3">
      <c r="A1271" s="60">
        <v>43879</v>
      </c>
      <c r="B1271" s="61">
        <v>41042.46</v>
      </c>
      <c r="C1271" s="61">
        <v>41042.46</v>
      </c>
      <c r="D1271" s="61">
        <v>40610.949999999997</v>
      </c>
      <c r="E1271" s="61">
        <v>40894.379999999997</v>
      </c>
      <c r="F1271" s="63">
        <f t="shared" si="38"/>
        <v>-3.6079708672433802E-3</v>
      </c>
      <c r="G1271" s="64">
        <f t="shared" si="39"/>
        <v>431.51000000000204</v>
      </c>
    </row>
    <row r="1272" spans="1:7" ht="14.25" customHeight="1" x14ac:dyDescent="0.3">
      <c r="A1272" s="60">
        <v>43880</v>
      </c>
      <c r="B1272" s="61">
        <v>41121.51</v>
      </c>
      <c r="C1272" s="61">
        <v>41357.160000000003</v>
      </c>
      <c r="D1272" s="61">
        <v>41048.93</v>
      </c>
      <c r="E1272" s="61">
        <v>41323</v>
      </c>
      <c r="F1272" s="63">
        <f t="shared" si="38"/>
        <v>4.8998687061831622E-3</v>
      </c>
      <c r="G1272" s="64">
        <f t="shared" si="39"/>
        <v>308.2300000000032</v>
      </c>
    </row>
    <row r="1273" spans="1:7" ht="14.25" customHeight="1" x14ac:dyDescent="0.3">
      <c r="A1273" s="60">
        <v>43881</v>
      </c>
      <c r="B1273" s="61">
        <v>41334.959999999999</v>
      </c>
      <c r="C1273" s="61">
        <v>41399.93</v>
      </c>
      <c r="D1273" s="61">
        <v>41134.31</v>
      </c>
      <c r="E1273" s="61">
        <v>41170.120000000003</v>
      </c>
      <c r="F1273" s="63">
        <f t="shared" si="38"/>
        <v>-3.9879075726696363E-3</v>
      </c>
      <c r="G1273" s="64">
        <f t="shared" si="39"/>
        <v>265.62000000000262</v>
      </c>
    </row>
    <row r="1274" spans="1:7" ht="14.25" customHeight="1" x14ac:dyDescent="0.3">
      <c r="A1274" s="60">
        <v>43885</v>
      </c>
      <c r="B1274" s="61">
        <v>41037.01</v>
      </c>
      <c r="C1274" s="61">
        <v>41037.01</v>
      </c>
      <c r="D1274" s="61">
        <v>40306.36</v>
      </c>
      <c r="E1274" s="61">
        <v>40363.230000000003</v>
      </c>
      <c r="F1274" s="63">
        <f t="shared" si="38"/>
        <v>-1.6418837532266577E-2</v>
      </c>
      <c r="G1274" s="64">
        <f t="shared" si="39"/>
        <v>730.65000000000146</v>
      </c>
    </row>
    <row r="1275" spans="1:7" ht="14.25" customHeight="1" x14ac:dyDescent="0.3">
      <c r="A1275" s="60">
        <v>43886</v>
      </c>
      <c r="B1275" s="61">
        <v>40497.72</v>
      </c>
      <c r="C1275" s="61">
        <v>40536</v>
      </c>
      <c r="D1275" s="61">
        <v>40220.589999999997</v>
      </c>
      <c r="E1275" s="61">
        <v>40281.199999999997</v>
      </c>
      <c r="F1275" s="63">
        <f t="shared" si="38"/>
        <v>-5.3464738261809327E-3</v>
      </c>
      <c r="G1275" s="64">
        <f t="shared" si="39"/>
        <v>315.41000000000349</v>
      </c>
    </row>
    <row r="1276" spans="1:7" ht="14.25" customHeight="1" x14ac:dyDescent="0.3">
      <c r="A1276" s="60">
        <v>43887</v>
      </c>
      <c r="B1276" s="61">
        <v>40194.89</v>
      </c>
      <c r="C1276" s="61">
        <v>40255.39</v>
      </c>
      <c r="D1276" s="61">
        <v>39760.39</v>
      </c>
      <c r="E1276" s="61">
        <v>39888.959999999999</v>
      </c>
      <c r="F1276" s="63">
        <f t="shared" si="38"/>
        <v>-7.6111664940493751E-3</v>
      </c>
      <c r="G1276" s="64">
        <f t="shared" si="39"/>
        <v>495</v>
      </c>
    </row>
    <row r="1277" spans="1:7" ht="14.25" customHeight="1" x14ac:dyDescent="0.3">
      <c r="A1277" s="60">
        <v>43888</v>
      </c>
      <c r="B1277" s="61">
        <v>39947.800000000003</v>
      </c>
      <c r="C1277" s="61">
        <v>39947.800000000003</v>
      </c>
      <c r="D1277" s="61">
        <v>39423.269999999997</v>
      </c>
      <c r="E1277" s="61">
        <v>39745.660000000003</v>
      </c>
      <c r="F1277" s="63">
        <f t="shared" si="38"/>
        <v>-5.0601034349826374E-3</v>
      </c>
      <c r="G1277" s="64">
        <f t="shared" si="39"/>
        <v>524.53000000000611</v>
      </c>
    </row>
    <row r="1278" spans="1:7" ht="14.25" customHeight="1" x14ac:dyDescent="0.3">
      <c r="A1278" s="60">
        <v>43889</v>
      </c>
      <c r="B1278" s="61">
        <v>39087.47</v>
      </c>
      <c r="C1278" s="61">
        <v>39087.47</v>
      </c>
      <c r="D1278" s="61">
        <v>38219.97</v>
      </c>
      <c r="E1278" s="61">
        <v>38297.29</v>
      </c>
      <c r="F1278" s="63">
        <f t="shared" si="38"/>
        <v>-2.0215685486934823E-2</v>
      </c>
      <c r="G1278" s="64">
        <f t="shared" si="39"/>
        <v>867.5</v>
      </c>
    </row>
    <row r="1279" spans="1:7" ht="14.25" customHeight="1" x14ac:dyDescent="0.3">
      <c r="A1279" s="60">
        <v>43892</v>
      </c>
      <c r="B1279" s="61">
        <v>38910.949999999997</v>
      </c>
      <c r="C1279" s="61">
        <v>39083.17</v>
      </c>
      <c r="D1279" s="61">
        <v>37785.99</v>
      </c>
      <c r="E1279" s="61">
        <v>38144.019999999997</v>
      </c>
      <c r="F1279" s="63">
        <f t="shared" si="38"/>
        <v>-1.9709876011765333E-2</v>
      </c>
      <c r="G1279" s="64">
        <f t="shared" si="39"/>
        <v>1297.1800000000003</v>
      </c>
    </row>
    <row r="1280" spans="1:7" ht="14.25" customHeight="1" x14ac:dyDescent="0.3">
      <c r="A1280" s="60">
        <v>43893</v>
      </c>
      <c r="B1280" s="61">
        <v>38480.89</v>
      </c>
      <c r="C1280" s="61">
        <v>38754.239999999998</v>
      </c>
      <c r="D1280" s="61">
        <v>38142.300000000003</v>
      </c>
      <c r="E1280" s="61">
        <v>38623.699999999997</v>
      </c>
      <c r="F1280" s="63">
        <f t="shared" si="38"/>
        <v>3.7111927504794632E-3</v>
      </c>
      <c r="G1280" s="64">
        <f t="shared" si="39"/>
        <v>611.93999999999505</v>
      </c>
    </row>
    <row r="1281" spans="1:7" ht="14.25" customHeight="1" x14ac:dyDescent="0.3">
      <c r="A1281" s="60">
        <v>43894</v>
      </c>
      <c r="B1281" s="61">
        <v>38715.72</v>
      </c>
      <c r="C1281" s="61">
        <v>38791.699999999997</v>
      </c>
      <c r="D1281" s="61">
        <v>37846.1</v>
      </c>
      <c r="E1281" s="61">
        <v>38409.480000000003</v>
      </c>
      <c r="F1281" s="63">
        <f t="shared" si="38"/>
        <v>-7.9099652544237318E-3</v>
      </c>
      <c r="G1281" s="64">
        <f t="shared" si="39"/>
        <v>945.59999999999854</v>
      </c>
    </row>
    <row r="1282" spans="1:7" ht="14.25" customHeight="1" x14ac:dyDescent="0.3">
      <c r="A1282" s="60">
        <v>43895</v>
      </c>
      <c r="B1282" s="61">
        <v>38604.25</v>
      </c>
      <c r="C1282" s="61">
        <v>38887.800000000003</v>
      </c>
      <c r="D1282" s="61">
        <v>38386.68</v>
      </c>
      <c r="E1282" s="61">
        <v>38470.61</v>
      </c>
      <c r="F1282" s="63">
        <f t="shared" si="38"/>
        <v>-3.4617950096168019E-3</v>
      </c>
      <c r="G1282" s="64">
        <f t="shared" si="39"/>
        <v>501.12000000000262</v>
      </c>
    </row>
    <row r="1283" spans="1:7" ht="14.25" customHeight="1" x14ac:dyDescent="0.3">
      <c r="A1283" s="60">
        <v>43896</v>
      </c>
      <c r="B1283" s="61">
        <v>37613.96</v>
      </c>
      <c r="C1283" s="61">
        <v>37747.07</v>
      </c>
      <c r="D1283" s="61">
        <v>37011.089999999997</v>
      </c>
      <c r="E1283" s="61">
        <v>37576.620000000003</v>
      </c>
      <c r="F1283" s="63">
        <f t="shared" ref="F1283:F1346" si="40">(E1283-B1283)/B1283</f>
        <v>-9.9271653396761496E-4</v>
      </c>
      <c r="G1283" s="64">
        <f t="shared" ref="G1283:G1346" si="41">C1283-D1283</f>
        <v>735.9800000000032</v>
      </c>
    </row>
    <row r="1284" spans="1:7" ht="14.25" customHeight="1" x14ac:dyDescent="0.3">
      <c r="A1284" s="60">
        <v>43899</v>
      </c>
      <c r="B1284" s="61">
        <v>36950.199999999997</v>
      </c>
      <c r="C1284" s="61">
        <v>36950.199999999997</v>
      </c>
      <c r="D1284" s="61">
        <v>35109.18</v>
      </c>
      <c r="E1284" s="61">
        <v>35634.949999999997</v>
      </c>
      <c r="F1284" s="63">
        <f t="shared" si="40"/>
        <v>-3.5595206521209628E-2</v>
      </c>
      <c r="G1284" s="64">
        <f t="shared" si="41"/>
        <v>1841.0199999999968</v>
      </c>
    </row>
    <row r="1285" spans="1:7" ht="14.25" customHeight="1" x14ac:dyDescent="0.3">
      <c r="A1285" s="60">
        <v>43901</v>
      </c>
      <c r="B1285" s="61">
        <v>35468.9</v>
      </c>
      <c r="C1285" s="61">
        <v>36021.51</v>
      </c>
      <c r="D1285" s="61">
        <v>35261.919999999998</v>
      </c>
      <c r="E1285" s="61">
        <v>35697.4</v>
      </c>
      <c r="F1285" s="63">
        <f t="shared" si="40"/>
        <v>6.442263504083859E-3</v>
      </c>
      <c r="G1285" s="64">
        <f t="shared" si="41"/>
        <v>759.59000000000378</v>
      </c>
    </row>
    <row r="1286" spans="1:7" ht="14.25" customHeight="1" x14ac:dyDescent="0.3">
      <c r="A1286" s="60">
        <v>43902</v>
      </c>
      <c r="B1286" s="61">
        <v>34472.5</v>
      </c>
      <c r="C1286" s="61">
        <v>34472.5</v>
      </c>
      <c r="D1286" s="61">
        <v>32493.1</v>
      </c>
      <c r="E1286" s="61">
        <v>32778.14</v>
      </c>
      <c r="F1286" s="63">
        <f t="shared" si="40"/>
        <v>-4.915106244107624E-2</v>
      </c>
      <c r="G1286" s="64">
        <f t="shared" si="41"/>
        <v>1979.4000000000015</v>
      </c>
    </row>
    <row r="1287" spans="1:7" ht="14.25" customHeight="1" x14ac:dyDescent="0.3">
      <c r="A1287" s="60">
        <v>43903</v>
      </c>
      <c r="B1287" s="61">
        <v>31214.13</v>
      </c>
      <c r="C1287" s="61">
        <v>34769.480000000003</v>
      </c>
      <c r="D1287" s="61">
        <v>29388.97</v>
      </c>
      <c r="E1287" s="61">
        <v>34103.480000000003</v>
      </c>
      <c r="F1287" s="63">
        <f t="shared" si="40"/>
        <v>9.2565450326502846E-2</v>
      </c>
      <c r="G1287" s="64">
        <f t="shared" si="41"/>
        <v>5380.510000000002</v>
      </c>
    </row>
    <row r="1288" spans="1:7" ht="14.25" customHeight="1" x14ac:dyDescent="0.3">
      <c r="A1288" s="60">
        <v>43906</v>
      </c>
      <c r="B1288" s="61">
        <v>33103.24</v>
      </c>
      <c r="C1288" s="61">
        <v>33103.24</v>
      </c>
      <c r="D1288" s="61">
        <v>31276.3</v>
      </c>
      <c r="E1288" s="61">
        <v>31390.07</v>
      </c>
      <c r="F1288" s="63">
        <f t="shared" si="40"/>
        <v>-5.1752336025114108E-2</v>
      </c>
      <c r="G1288" s="64">
        <f t="shared" si="41"/>
        <v>1826.9399999999987</v>
      </c>
    </row>
    <row r="1289" spans="1:7" ht="14.25" customHeight="1" x14ac:dyDescent="0.3">
      <c r="A1289" s="60">
        <v>43907</v>
      </c>
      <c r="B1289" s="61">
        <v>31611.57</v>
      </c>
      <c r="C1289" s="61">
        <v>32047.98</v>
      </c>
      <c r="D1289" s="61">
        <v>30394.94</v>
      </c>
      <c r="E1289" s="61">
        <v>30579.09</v>
      </c>
      <c r="F1289" s="63">
        <f t="shared" si="40"/>
        <v>-3.2661459079697704E-2</v>
      </c>
      <c r="G1289" s="64">
        <f t="shared" si="41"/>
        <v>1653.0400000000009</v>
      </c>
    </row>
    <row r="1290" spans="1:7" ht="14.25" customHeight="1" x14ac:dyDescent="0.3">
      <c r="A1290" s="60">
        <v>43908</v>
      </c>
      <c r="B1290" s="61">
        <v>30968.84</v>
      </c>
      <c r="C1290" s="61">
        <v>31101.77</v>
      </c>
      <c r="D1290" s="61">
        <v>28613.05</v>
      </c>
      <c r="E1290" s="61">
        <v>28869.51</v>
      </c>
      <c r="F1290" s="63">
        <f t="shared" si="40"/>
        <v>-6.7788460917490023E-2</v>
      </c>
      <c r="G1290" s="64">
        <f t="shared" si="41"/>
        <v>2488.7200000000012</v>
      </c>
    </row>
    <row r="1291" spans="1:7" ht="14.25" customHeight="1" x14ac:dyDescent="0.3">
      <c r="A1291" s="60">
        <v>43909</v>
      </c>
      <c r="B1291" s="61">
        <v>27773.360000000001</v>
      </c>
      <c r="C1291" s="61">
        <v>29370.53</v>
      </c>
      <c r="D1291" s="61">
        <v>26714.46</v>
      </c>
      <c r="E1291" s="61">
        <v>28288.23</v>
      </c>
      <c r="F1291" s="63">
        <f t="shared" si="40"/>
        <v>1.8538268326194561E-2</v>
      </c>
      <c r="G1291" s="64">
        <f t="shared" si="41"/>
        <v>2656.0699999999997</v>
      </c>
    </row>
    <row r="1292" spans="1:7" ht="14.25" customHeight="1" x14ac:dyDescent="0.3">
      <c r="A1292" s="60">
        <v>43910</v>
      </c>
      <c r="B1292" s="61">
        <v>28460.82</v>
      </c>
      <c r="C1292" s="61">
        <v>30418.2</v>
      </c>
      <c r="D1292" s="61">
        <v>27932.67</v>
      </c>
      <c r="E1292" s="61">
        <v>29915.96</v>
      </c>
      <c r="F1292" s="63">
        <f t="shared" si="40"/>
        <v>5.1127831172819313E-2</v>
      </c>
      <c r="G1292" s="64">
        <f t="shared" si="41"/>
        <v>2485.5300000000025</v>
      </c>
    </row>
    <row r="1293" spans="1:7" ht="14.25" customHeight="1" x14ac:dyDescent="0.3">
      <c r="A1293" s="60">
        <v>43913</v>
      </c>
      <c r="B1293" s="61">
        <v>27608.799999999999</v>
      </c>
      <c r="C1293" s="61">
        <v>27900.83</v>
      </c>
      <c r="D1293" s="61">
        <v>25880.83</v>
      </c>
      <c r="E1293" s="61">
        <v>25981.24</v>
      </c>
      <c r="F1293" s="63">
        <f t="shared" si="40"/>
        <v>-5.8950769319926898E-2</v>
      </c>
      <c r="G1293" s="64">
        <f t="shared" si="41"/>
        <v>2020</v>
      </c>
    </row>
    <row r="1294" spans="1:7" ht="14.25" customHeight="1" x14ac:dyDescent="0.3">
      <c r="A1294" s="60">
        <v>43914</v>
      </c>
      <c r="B1294" s="61">
        <v>27056.23</v>
      </c>
      <c r="C1294" s="61">
        <v>27462.87</v>
      </c>
      <c r="D1294" s="61">
        <v>25638.9</v>
      </c>
      <c r="E1294" s="61">
        <v>26674.03</v>
      </c>
      <c r="F1294" s="63">
        <f t="shared" si="40"/>
        <v>-1.4126136568176746E-2</v>
      </c>
      <c r="G1294" s="64">
        <f t="shared" si="41"/>
        <v>1823.9699999999975</v>
      </c>
    </row>
    <row r="1295" spans="1:7" ht="14.25" customHeight="1" x14ac:dyDescent="0.3">
      <c r="A1295" s="60">
        <v>43915</v>
      </c>
      <c r="B1295" s="61">
        <v>26499.81</v>
      </c>
      <c r="C1295" s="61">
        <v>28790.19</v>
      </c>
      <c r="D1295" s="61">
        <v>26359.91</v>
      </c>
      <c r="E1295" s="61">
        <v>28535.78</v>
      </c>
      <c r="F1295" s="63">
        <f t="shared" si="40"/>
        <v>7.6829607457562801E-2</v>
      </c>
      <c r="G1295" s="64">
        <f t="shared" si="41"/>
        <v>2430.2799999999988</v>
      </c>
    </row>
    <row r="1296" spans="1:7" ht="14.25" customHeight="1" x14ac:dyDescent="0.3">
      <c r="A1296" s="60">
        <v>43916</v>
      </c>
      <c r="B1296" s="61">
        <v>29073.71</v>
      </c>
      <c r="C1296" s="61">
        <v>30099.91</v>
      </c>
      <c r="D1296" s="61">
        <v>28566.34</v>
      </c>
      <c r="E1296" s="61">
        <v>29946.77</v>
      </c>
      <c r="F1296" s="63">
        <f t="shared" si="40"/>
        <v>3.0029191320956331E-2</v>
      </c>
      <c r="G1296" s="64">
        <f t="shared" si="41"/>
        <v>1533.5699999999997</v>
      </c>
    </row>
    <row r="1297" spans="1:7" ht="14.25" customHeight="1" x14ac:dyDescent="0.3">
      <c r="A1297" s="60">
        <v>43917</v>
      </c>
      <c r="B1297" s="61">
        <v>30747.81</v>
      </c>
      <c r="C1297" s="61">
        <v>31126.03</v>
      </c>
      <c r="D1297" s="61">
        <v>29346.99</v>
      </c>
      <c r="E1297" s="61">
        <v>29815.59</v>
      </c>
      <c r="F1297" s="63">
        <f t="shared" si="40"/>
        <v>-3.0318256812436436E-2</v>
      </c>
      <c r="G1297" s="64">
        <f t="shared" si="41"/>
        <v>1779.0399999999972</v>
      </c>
    </row>
    <row r="1298" spans="1:7" ht="14.25" customHeight="1" x14ac:dyDescent="0.3">
      <c r="A1298" s="60">
        <v>43920</v>
      </c>
      <c r="B1298" s="61">
        <v>29226.55</v>
      </c>
      <c r="C1298" s="61">
        <v>29497.57</v>
      </c>
      <c r="D1298" s="61">
        <v>28290.99</v>
      </c>
      <c r="E1298" s="61">
        <v>28440.32</v>
      </c>
      <c r="F1298" s="63">
        <f t="shared" si="40"/>
        <v>-2.6901225084726033E-2</v>
      </c>
      <c r="G1298" s="64">
        <f t="shared" si="41"/>
        <v>1206.5799999999981</v>
      </c>
    </row>
    <row r="1299" spans="1:7" ht="14.25" customHeight="1" x14ac:dyDescent="0.3">
      <c r="A1299" s="60">
        <v>43921</v>
      </c>
      <c r="B1299" s="61">
        <v>29294.94</v>
      </c>
      <c r="C1299" s="61">
        <v>29770.880000000001</v>
      </c>
      <c r="D1299" s="61">
        <v>28667.360000000001</v>
      </c>
      <c r="E1299" s="61">
        <v>29468.49</v>
      </c>
      <c r="F1299" s="63">
        <f t="shared" si="40"/>
        <v>5.9242312836279209E-3</v>
      </c>
      <c r="G1299" s="64">
        <f t="shared" si="41"/>
        <v>1103.5200000000004</v>
      </c>
    </row>
    <row r="1300" spans="1:7" ht="14.25" customHeight="1" x14ac:dyDescent="0.3">
      <c r="A1300" s="60">
        <v>43922</v>
      </c>
      <c r="B1300" s="61">
        <v>29505.33</v>
      </c>
      <c r="C1300" s="61">
        <v>29505.98</v>
      </c>
      <c r="D1300" s="61">
        <v>28073.43</v>
      </c>
      <c r="E1300" s="61">
        <v>28265.31</v>
      </c>
      <c r="F1300" s="63">
        <f t="shared" si="40"/>
        <v>-4.2026982921390822E-2</v>
      </c>
      <c r="G1300" s="64">
        <f t="shared" si="41"/>
        <v>1432.5499999999993</v>
      </c>
    </row>
    <row r="1301" spans="1:7" ht="14.25" customHeight="1" x14ac:dyDescent="0.3">
      <c r="A1301" s="60">
        <v>43924</v>
      </c>
      <c r="B1301" s="61">
        <v>28623.53</v>
      </c>
      <c r="C1301" s="61">
        <v>28639.119999999999</v>
      </c>
      <c r="D1301" s="61">
        <v>27500.79</v>
      </c>
      <c r="E1301" s="61">
        <v>27590.95</v>
      </c>
      <c r="F1301" s="63">
        <f t="shared" si="40"/>
        <v>-3.6074516315772312E-2</v>
      </c>
      <c r="G1301" s="64">
        <f t="shared" si="41"/>
        <v>1138.3299999999981</v>
      </c>
    </row>
    <row r="1302" spans="1:7" ht="14.25" customHeight="1" x14ac:dyDescent="0.3">
      <c r="A1302" s="60">
        <v>43928</v>
      </c>
      <c r="B1302" s="61">
        <v>28898.36</v>
      </c>
      <c r="C1302" s="61">
        <v>30157.65</v>
      </c>
      <c r="D1302" s="61">
        <v>28602.31</v>
      </c>
      <c r="E1302" s="61">
        <v>30067.21</v>
      </c>
      <c r="F1302" s="63">
        <f t="shared" si="40"/>
        <v>4.0446931936621959E-2</v>
      </c>
      <c r="G1302" s="64">
        <f t="shared" si="41"/>
        <v>1555.3400000000001</v>
      </c>
    </row>
    <row r="1303" spans="1:7" ht="14.25" customHeight="1" x14ac:dyDescent="0.3">
      <c r="A1303" s="60">
        <v>43929</v>
      </c>
      <c r="B1303" s="61">
        <v>29701.919999999998</v>
      </c>
      <c r="C1303" s="61">
        <v>31227.97</v>
      </c>
      <c r="D1303" s="61">
        <v>29602.94</v>
      </c>
      <c r="E1303" s="61">
        <v>29893.96</v>
      </c>
      <c r="F1303" s="63">
        <f t="shared" si="40"/>
        <v>6.4655752894089303E-3</v>
      </c>
      <c r="G1303" s="64">
        <f t="shared" si="41"/>
        <v>1625.0300000000025</v>
      </c>
    </row>
    <row r="1304" spans="1:7" ht="14.25" customHeight="1" x14ac:dyDescent="0.3">
      <c r="A1304" s="60">
        <v>43930</v>
      </c>
      <c r="B1304" s="61">
        <v>30571.19</v>
      </c>
      <c r="C1304" s="61">
        <v>31225.200000000001</v>
      </c>
      <c r="D1304" s="61">
        <v>30420.22</v>
      </c>
      <c r="E1304" s="61">
        <v>31159.62</v>
      </c>
      <c r="F1304" s="63">
        <f t="shared" si="40"/>
        <v>1.9247860485640249E-2</v>
      </c>
      <c r="G1304" s="64">
        <f t="shared" si="41"/>
        <v>804.97999999999956</v>
      </c>
    </row>
    <row r="1305" spans="1:7" ht="14.25" customHeight="1" x14ac:dyDescent="0.3">
      <c r="A1305" s="60">
        <v>43934</v>
      </c>
      <c r="B1305" s="61">
        <v>31195.72</v>
      </c>
      <c r="C1305" s="61">
        <v>31195.72</v>
      </c>
      <c r="D1305" s="61">
        <v>30474.15</v>
      </c>
      <c r="E1305" s="61">
        <v>30690.02</v>
      </c>
      <c r="F1305" s="63">
        <f t="shared" si="40"/>
        <v>-1.6210557089241753E-2</v>
      </c>
      <c r="G1305" s="64">
        <f t="shared" si="41"/>
        <v>721.56999999999971</v>
      </c>
    </row>
    <row r="1306" spans="1:7" ht="14.25" customHeight="1" x14ac:dyDescent="0.3">
      <c r="A1306" s="60">
        <v>43936</v>
      </c>
      <c r="B1306" s="61">
        <v>31277.11</v>
      </c>
      <c r="C1306" s="61">
        <v>31568.36</v>
      </c>
      <c r="D1306" s="61">
        <v>30222.07</v>
      </c>
      <c r="E1306" s="61">
        <v>30379.81</v>
      </c>
      <c r="F1306" s="63">
        <f t="shared" si="40"/>
        <v>-2.8688711968592982E-2</v>
      </c>
      <c r="G1306" s="64">
        <f t="shared" si="41"/>
        <v>1346.2900000000009</v>
      </c>
    </row>
    <row r="1307" spans="1:7" ht="14.25" customHeight="1" x14ac:dyDescent="0.3">
      <c r="A1307" s="60">
        <v>43937</v>
      </c>
      <c r="B1307" s="61">
        <v>30095.51</v>
      </c>
      <c r="C1307" s="61">
        <v>30800.2</v>
      </c>
      <c r="D1307" s="61">
        <v>30016.17</v>
      </c>
      <c r="E1307" s="61">
        <v>30602.61</v>
      </c>
      <c r="F1307" s="63">
        <f t="shared" si="40"/>
        <v>1.68496895384063E-2</v>
      </c>
      <c r="G1307" s="64">
        <f t="shared" si="41"/>
        <v>784.03000000000247</v>
      </c>
    </row>
    <row r="1308" spans="1:7" ht="14.25" customHeight="1" x14ac:dyDescent="0.3">
      <c r="A1308" s="60">
        <v>43938</v>
      </c>
      <c r="B1308" s="61">
        <v>31656.68</v>
      </c>
      <c r="C1308" s="61">
        <v>31718.73</v>
      </c>
      <c r="D1308" s="61">
        <v>30960.94</v>
      </c>
      <c r="E1308" s="61">
        <v>31588.720000000001</v>
      </c>
      <c r="F1308" s="63">
        <f t="shared" si="40"/>
        <v>-2.1467822904991658E-3</v>
      </c>
      <c r="G1308" s="64">
        <f t="shared" si="41"/>
        <v>757.79000000000087</v>
      </c>
    </row>
    <row r="1309" spans="1:7" ht="14.25" customHeight="1" x14ac:dyDescent="0.3">
      <c r="A1309" s="60">
        <v>43941</v>
      </c>
      <c r="B1309" s="61">
        <v>32056.19</v>
      </c>
      <c r="C1309" s="61">
        <v>32056.47</v>
      </c>
      <c r="D1309" s="61">
        <v>31490.26</v>
      </c>
      <c r="E1309" s="61">
        <v>31648</v>
      </c>
      <c r="F1309" s="63">
        <f t="shared" si="40"/>
        <v>-1.2733578132647664E-2</v>
      </c>
      <c r="G1309" s="64">
        <f t="shared" si="41"/>
        <v>566.21000000000276</v>
      </c>
    </row>
    <row r="1310" spans="1:7" ht="14.25" customHeight="1" x14ac:dyDescent="0.3">
      <c r="A1310" s="60">
        <v>43942</v>
      </c>
      <c r="B1310" s="61">
        <v>30836.19</v>
      </c>
      <c r="C1310" s="61">
        <v>30900.12</v>
      </c>
      <c r="D1310" s="61">
        <v>30378.26</v>
      </c>
      <c r="E1310" s="61">
        <v>30636.71</v>
      </c>
      <c r="F1310" s="63">
        <f t="shared" si="40"/>
        <v>-6.4690222754497095E-3</v>
      </c>
      <c r="G1310" s="64">
        <f t="shared" si="41"/>
        <v>521.86000000000058</v>
      </c>
    </row>
    <row r="1311" spans="1:7" ht="14.25" customHeight="1" x14ac:dyDescent="0.3">
      <c r="A1311" s="60">
        <v>43943</v>
      </c>
      <c r="B1311" s="61">
        <v>30856.14</v>
      </c>
      <c r="C1311" s="61">
        <v>31471.14</v>
      </c>
      <c r="D1311" s="61">
        <v>30578.55</v>
      </c>
      <c r="E1311" s="61">
        <v>31379.55</v>
      </c>
      <c r="F1311" s="63">
        <f t="shared" si="40"/>
        <v>1.6962912405764294E-2</v>
      </c>
      <c r="G1311" s="64">
        <f t="shared" si="41"/>
        <v>892.59000000000015</v>
      </c>
    </row>
    <row r="1312" spans="1:7" ht="14.25" customHeight="1" x14ac:dyDescent="0.3">
      <c r="A1312" s="60">
        <v>43944</v>
      </c>
      <c r="B1312" s="61">
        <v>31646.45</v>
      </c>
      <c r="C1312" s="61">
        <v>31959.02</v>
      </c>
      <c r="D1312" s="61">
        <v>31292.92</v>
      </c>
      <c r="E1312" s="61">
        <v>31863.08</v>
      </c>
      <c r="F1312" s="63">
        <f t="shared" si="40"/>
        <v>6.8453175632654222E-3</v>
      </c>
      <c r="G1312" s="64">
        <f t="shared" si="41"/>
        <v>666.10000000000218</v>
      </c>
    </row>
    <row r="1313" spans="1:7" ht="14.25" customHeight="1" x14ac:dyDescent="0.3">
      <c r="A1313" s="60">
        <v>43945</v>
      </c>
      <c r="B1313" s="61">
        <v>31426.62</v>
      </c>
      <c r="C1313" s="61">
        <v>31842.240000000002</v>
      </c>
      <c r="D1313" s="61">
        <v>31278.27</v>
      </c>
      <c r="E1313" s="61">
        <v>31327.22</v>
      </c>
      <c r="F1313" s="63">
        <f t="shared" si="40"/>
        <v>-3.1629236615327329E-3</v>
      </c>
      <c r="G1313" s="64">
        <f t="shared" si="41"/>
        <v>563.97000000000116</v>
      </c>
    </row>
    <row r="1314" spans="1:7" ht="14.25" customHeight="1" x14ac:dyDescent="0.3">
      <c r="A1314" s="60">
        <v>43948</v>
      </c>
      <c r="B1314" s="61">
        <v>31659.040000000001</v>
      </c>
      <c r="C1314" s="61">
        <v>32103.7</v>
      </c>
      <c r="D1314" s="61">
        <v>31651.58</v>
      </c>
      <c r="E1314" s="61">
        <v>31743.08</v>
      </c>
      <c r="F1314" s="63">
        <f t="shared" si="40"/>
        <v>2.6545340604137357E-3</v>
      </c>
      <c r="G1314" s="64">
        <f t="shared" si="41"/>
        <v>452.11999999999898</v>
      </c>
    </row>
    <row r="1315" spans="1:7" ht="14.25" customHeight="1" x14ac:dyDescent="0.3">
      <c r="A1315" s="60">
        <v>43949</v>
      </c>
      <c r="B1315" s="61">
        <v>32101.91</v>
      </c>
      <c r="C1315" s="61">
        <v>32199.91</v>
      </c>
      <c r="D1315" s="61">
        <v>31661.34</v>
      </c>
      <c r="E1315" s="61">
        <v>32114.52</v>
      </c>
      <c r="F1315" s="63">
        <f t="shared" si="40"/>
        <v>3.9281151806856918E-4</v>
      </c>
      <c r="G1315" s="64">
        <f t="shared" si="41"/>
        <v>538.56999999999971</v>
      </c>
    </row>
    <row r="1316" spans="1:7" ht="14.25" customHeight="1" x14ac:dyDescent="0.3">
      <c r="A1316" s="60">
        <v>43950</v>
      </c>
      <c r="B1316" s="61">
        <v>32311.040000000001</v>
      </c>
      <c r="C1316" s="61">
        <v>32897.589999999997</v>
      </c>
      <c r="D1316" s="61">
        <v>32171.65</v>
      </c>
      <c r="E1316" s="61">
        <v>32720.16</v>
      </c>
      <c r="F1316" s="63">
        <f t="shared" si="40"/>
        <v>1.2661926078516786E-2</v>
      </c>
      <c r="G1316" s="64">
        <f t="shared" si="41"/>
        <v>725.93999999999505</v>
      </c>
    </row>
    <row r="1317" spans="1:7" ht="14.25" customHeight="1" x14ac:dyDescent="0.3">
      <c r="A1317" s="60">
        <v>43951</v>
      </c>
      <c r="B1317" s="61">
        <v>33381.19</v>
      </c>
      <c r="C1317" s="61">
        <v>33887.25</v>
      </c>
      <c r="D1317" s="61">
        <v>33354.93</v>
      </c>
      <c r="E1317" s="61">
        <v>33717.620000000003</v>
      </c>
      <c r="F1317" s="63">
        <f t="shared" si="40"/>
        <v>1.0078430397478348E-2</v>
      </c>
      <c r="G1317" s="64">
        <f t="shared" si="41"/>
        <v>532.31999999999971</v>
      </c>
    </row>
    <row r="1318" spans="1:7" ht="14.25" customHeight="1" x14ac:dyDescent="0.3">
      <c r="A1318" s="60">
        <v>43955</v>
      </c>
      <c r="B1318" s="61">
        <v>32748.14</v>
      </c>
      <c r="C1318" s="61">
        <v>32748.14</v>
      </c>
      <c r="D1318" s="61">
        <v>31632.02</v>
      </c>
      <c r="E1318" s="61">
        <v>31715.35</v>
      </c>
      <c r="F1318" s="63">
        <f t="shared" si="40"/>
        <v>-3.1537363648744661E-2</v>
      </c>
      <c r="G1318" s="64">
        <f t="shared" si="41"/>
        <v>1116.119999999999</v>
      </c>
    </row>
    <row r="1319" spans="1:7" ht="14.25" customHeight="1" x14ac:dyDescent="0.3">
      <c r="A1319" s="60">
        <v>43956</v>
      </c>
      <c r="B1319" s="61">
        <v>32182.9</v>
      </c>
      <c r="C1319" s="61">
        <v>32264</v>
      </c>
      <c r="D1319" s="61">
        <v>31403.57</v>
      </c>
      <c r="E1319" s="61">
        <v>31453.51</v>
      </c>
      <c r="F1319" s="63">
        <f t="shared" si="40"/>
        <v>-2.26638991514128E-2</v>
      </c>
      <c r="G1319" s="64">
        <f t="shared" si="41"/>
        <v>860.43000000000029</v>
      </c>
    </row>
    <row r="1320" spans="1:7" ht="14.25" customHeight="1" x14ac:dyDescent="0.3">
      <c r="A1320" s="60">
        <v>43957</v>
      </c>
      <c r="B1320" s="61">
        <v>31577.63</v>
      </c>
      <c r="C1320" s="61">
        <v>31970.84</v>
      </c>
      <c r="D1320" s="61">
        <v>31158.75</v>
      </c>
      <c r="E1320" s="61">
        <v>31685.75</v>
      </c>
      <c r="F1320" s="63">
        <f t="shared" si="40"/>
        <v>3.4239428354819212E-3</v>
      </c>
      <c r="G1320" s="64">
        <f t="shared" si="41"/>
        <v>812.09000000000015</v>
      </c>
    </row>
    <row r="1321" spans="1:7" ht="14.25" customHeight="1" x14ac:dyDescent="0.3">
      <c r="A1321" s="60">
        <v>43958</v>
      </c>
      <c r="B1321" s="61">
        <v>31677.69</v>
      </c>
      <c r="C1321" s="61">
        <v>31705.25</v>
      </c>
      <c r="D1321" s="61">
        <v>31362.87</v>
      </c>
      <c r="E1321" s="61">
        <v>31443.38</v>
      </c>
      <c r="F1321" s="63">
        <f t="shared" si="40"/>
        <v>-7.3966883317564402E-3</v>
      </c>
      <c r="G1321" s="64">
        <f t="shared" si="41"/>
        <v>342.38000000000102</v>
      </c>
    </row>
    <row r="1322" spans="1:7" ht="14.25" customHeight="1" x14ac:dyDescent="0.3">
      <c r="A1322" s="60">
        <v>43959</v>
      </c>
      <c r="B1322" s="61">
        <v>32083.32</v>
      </c>
      <c r="C1322" s="61">
        <v>32088.51</v>
      </c>
      <c r="D1322" s="61">
        <v>31598</v>
      </c>
      <c r="E1322" s="61">
        <v>31642.7</v>
      </c>
      <c r="F1322" s="63">
        <f t="shared" si="40"/>
        <v>-1.3733616097087177E-2</v>
      </c>
      <c r="G1322" s="64">
        <f t="shared" si="41"/>
        <v>490.5099999999984</v>
      </c>
    </row>
    <row r="1323" spans="1:7" ht="14.25" customHeight="1" x14ac:dyDescent="0.3">
      <c r="A1323" s="60">
        <v>43962</v>
      </c>
      <c r="B1323" s="61">
        <v>32030.34</v>
      </c>
      <c r="C1323" s="61">
        <v>32301.58</v>
      </c>
      <c r="D1323" s="61">
        <v>31500.87</v>
      </c>
      <c r="E1323" s="61">
        <v>31561.22</v>
      </c>
      <c r="F1323" s="63">
        <f t="shared" si="40"/>
        <v>-1.464611365349225E-2</v>
      </c>
      <c r="G1323" s="64">
        <f t="shared" si="41"/>
        <v>800.71000000000276</v>
      </c>
    </row>
    <row r="1324" spans="1:7" ht="14.25" customHeight="1" x14ac:dyDescent="0.3">
      <c r="A1324" s="60">
        <v>43963</v>
      </c>
      <c r="B1324" s="61">
        <v>31342.93</v>
      </c>
      <c r="C1324" s="61">
        <v>31536.89</v>
      </c>
      <c r="D1324" s="61">
        <v>30844.66</v>
      </c>
      <c r="E1324" s="61">
        <v>31371.119999999999</v>
      </c>
      <c r="F1324" s="63">
        <f t="shared" si="40"/>
        <v>8.9940538424450713E-4</v>
      </c>
      <c r="G1324" s="64">
        <f t="shared" si="41"/>
        <v>692.22999999999956</v>
      </c>
    </row>
    <row r="1325" spans="1:7" ht="14.25" customHeight="1" x14ac:dyDescent="0.3">
      <c r="A1325" s="60">
        <v>43964</v>
      </c>
      <c r="B1325" s="61">
        <v>32841.870000000003</v>
      </c>
      <c r="C1325" s="61">
        <v>32845.480000000003</v>
      </c>
      <c r="D1325" s="61">
        <v>31901.919999999998</v>
      </c>
      <c r="E1325" s="61">
        <v>32008.61</v>
      </c>
      <c r="F1325" s="63">
        <f t="shared" si="40"/>
        <v>-2.5371880468438673E-2</v>
      </c>
      <c r="G1325" s="64">
        <f t="shared" si="41"/>
        <v>943.56000000000495</v>
      </c>
    </row>
    <row r="1326" spans="1:7" ht="14.25" customHeight="1" x14ac:dyDescent="0.3">
      <c r="A1326" s="60">
        <v>43965</v>
      </c>
      <c r="B1326" s="61">
        <v>31466.33</v>
      </c>
      <c r="C1326" s="61">
        <v>31630.94</v>
      </c>
      <c r="D1326" s="61">
        <v>31052.65</v>
      </c>
      <c r="E1326" s="61">
        <v>31122.89</v>
      </c>
      <c r="F1326" s="63">
        <f t="shared" si="40"/>
        <v>-1.0914523555813542E-2</v>
      </c>
      <c r="G1326" s="64">
        <f t="shared" si="41"/>
        <v>578.28999999999724</v>
      </c>
    </row>
    <row r="1327" spans="1:7" ht="14.25" customHeight="1" x14ac:dyDescent="0.3">
      <c r="A1327" s="60">
        <v>43966</v>
      </c>
      <c r="B1327" s="61">
        <v>31296.28</v>
      </c>
      <c r="C1327" s="61">
        <v>31296.28</v>
      </c>
      <c r="D1327" s="61">
        <v>30770.48</v>
      </c>
      <c r="E1327" s="61">
        <v>31097.73</v>
      </c>
      <c r="F1327" s="63">
        <f t="shared" si="40"/>
        <v>-6.3442044869230236E-3</v>
      </c>
      <c r="G1327" s="64">
        <f t="shared" si="41"/>
        <v>525.79999999999927</v>
      </c>
    </row>
    <row r="1328" spans="1:7" ht="14.25" customHeight="1" x14ac:dyDescent="0.3">
      <c r="A1328" s="60">
        <v>43969</v>
      </c>
      <c r="B1328" s="61">
        <v>31248.26</v>
      </c>
      <c r="C1328" s="61">
        <v>31248.26</v>
      </c>
      <c r="D1328" s="61">
        <v>29968.45</v>
      </c>
      <c r="E1328" s="61">
        <v>30028.98</v>
      </c>
      <c r="F1328" s="63">
        <f t="shared" si="40"/>
        <v>-3.9019132585302312E-2</v>
      </c>
      <c r="G1328" s="64">
        <f t="shared" si="41"/>
        <v>1279.8099999999977</v>
      </c>
    </row>
    <row r="1329" spans="1:7" ht="14.25" customHeight="1" x14ac:dyDescent="0.3">
      <c r="A1329" s="60">
        <v>43970</v>
      </c>
      <c r="B1329" s="61">
        <v>30450.74</v>
      </c>
      <c r="C1329" s="61">
        <v>30739.96</v>
      </c>
      <c r="D1329" s="61">
        <v>30116.82</v>
      </c>
      <c r="E1329" s="61">
        <v>30196.17</v>
      </c>
      <c r="F1329" s="63">
        <f t="shared" si="40"/>
        <v>-8.3600595584870305E-3</v>
      </c>
      <c r="G1329" s="64">
        <f t="shared" si="41"/>
        <v>623.13999999999942</v>
      </c>
    </row>
    <row r="1330" spans="1:7" ht="14.25" customHeight="1" x14ac:dyDescent="0.3">
      <c r="A1330" s="60">
        <v>43971</v>
      </c>
      <c r="B1330" s="61">
        <v>30159.59</v>
      </c>
      <c r="C1330" s="61">
        <v>30878.31</v>
      </c>
      <c r="D1330" s="61">
        <v>30157.75</v>
      </c>
      <c r="E1330" s="61">
        <v>30818.61</v>
      </c>
      <c r="F1330" s="63">
        <f t="shared" si="40"/>
        <v>2.1851092803317301E-2</v>
      </c>
      <c r="G1330" s="64">
        <f t="shared" si="41"/>
        <v>720.56000000000131</v>
      </c>
    </row>
    <row r="1331" spans="1:7" ht="14.25" customHeight="1" x14ac:dyDescent="0.3">
      <c r="A1331" s="60">
        <v>43972</v>
      </c>
      <c r="B1331" s="61">
        <v>30904.29</v>
      </c>
      <c r="C1331" s="61">
        <v>31188.79</v>
      </c>
      <c r="D1331" s="61">
        <v>30765.32</v>
      </c>
      <c r="E1331" s="61">
        <v>30932.9</v>
      </c>
      <c r="F1331" s="63">
        <f t="shared" si="40"/>
        <v>9.257614395930333E-4</v>
      </c>
      <c r="G1331" s="64">
        <f t="shared" si="41"/>
        <v>423.47000000000116</v>
      </c>
    </row>
    <row r="1332" spans="1:7" ht="14.25" customHeight="1" x14ac:dyDescent="0.3">
      <c r="A1332" s="60">
        <v>43973</v>
      </c>
      <c r="B1332" s="61">
        <v>30822.78</v>
      </c>
      <c r="C1332" s="61">
        <v>31107.91</v>
      </c>
      <c r="D1332" s="61">
        <v>30474.880000000001</v>
      </c>
      <c r="E1332" s="61">
        <v>30672.59</v>
      </c>
      <c r="F1332" s="63">
        <f t="shared" si="40"/>
        <v>-4.8726948055950407E-3</v>
      </c>
      <c r="G1332" s="64">
        <f t="shared" si="41"/>
        <v>633.02999999999884</v>
      </c>
    </row>
    <row r="1333" spans="1:7" ht="14.25" customHeight="1" x14ac:dyDescent="0.3">
      <c r="A1333" s="60">
        <v>43977</v>
      </c>
      <c r="B1333" s="61">
        <v>30864.27</v>
      </c>
      <c r="C1333" s="61">
        <v>31086.7</v>
      </c>
      <c r="D1333" s="61">
        <v>30512.14</v>
      </c>
      <c r="E1333" s="61">
        <v>30609.3</v>
      </c>
      <c r="F1333" s="63">
        <f t="shared" si="40"/>
        <v>-8.2610086031518377E-3</v>
      </c>
      <c r="G1333" s="64">
        <f t="shared" si="41"/>
        <v>574.56000000000131</v>
      </c>
    </row>
    <row r="1334" spans="1:7" ht="14.25" customHeight="1" x14ac:dyDescent="0.3">
      <c r="A1334" s="60">
        <v>43978</v>
      </c>
      <c r="B1334" s="61">
        <v>30793.11</v>
      </c>
      <c r="C1334" s="61">
        <v>31660.6</v>
      </c>
      <c r="D1334" s="61">
        <v>30525.68</v>
      </c>
      <c r="E1334" s="61">
        <v>31605.22</v>
      </c>
      <c r="F1334" s="63">
        <f t="shared" si="40"/>
        <v>2.6373107490604248E-2</v>
      </c>
      <c r="G1334" s="64">
        <f t="shared" si="41"/>
        <v>1134.9199999999983</v>
      </c>
    </row>
    <row r="1335" spans="1:7" ht="14.25" customHeight="1" x14ac:dyDescent="0.3">
      <c r="A1335" s="60">
        <v>43979</v>
      </c>
      <c r="B1335" s="61">
        <v>31827.8</v>
      </c>
      <c r="C1335" s="61">
        <v>32267.23</v>
      </c>
      <c r="D1335" s="61">
        <v>31641.77</v>
      </c>
      <c r="E1335" s="61">
        <v>32200.59</v>
      </c>
      <c r="F1335" s="63">
        <f t="shared" si="40"/>
        <v>1.1712716555966824E-2</v>
      </c>
      <c r="G1335" s="64">
        <f t="shared" si="41"/>
        <v>625.45999999999913</v>
      </c>
    </row>
    <row r="1336" spans="1:7" ht="14.25" customHeight="1" x14ac:dyDescent="0.3">
      <c r="A1336" s="60">
        <v>43980</v>
      </c>
      <c r="B1336" s="61">
        <v>32041.29</v>
      </c>
      <c r="C1336" s="61">
        <v>32480.52</v>
      </c>
      <c r="D1336" s="61">
        <v>31823.8</v>
      </c>
      <c r="E1336" s="61">
        <v>32424.1</v>
      </c>
      <c r="F1336" s="63">
        <f t="shared" si="40"/>
        <v>1.19473966247925E-2</v>
      </c>
      <c r="G1336" s="64">
        <f t="shared" si="41"/>
        <v>656.72000000000116</v>
      </c>
    </row>
    <row r="1337" spans="1:7" ht="14.25" customHeight="1" x14ac:dyDescent="0.3">
      <c r="A1337" s="60">
        <v>43983</v>
      </c>
      <c r="B1337" s="61">
        <v>32906.050000000003</v>
      </c>
      <c r="C1337" s="61">
        <v>33673.83</v>
      </c>
      <c r="D1337" s="61">
        <v>32876.550000000003</v>
      </c>
      <c r="E1337" s="61">
        <v>33303.519999999997</v>
      </c>
      <c r="F1337" s="63">
        <f t="shared" si="40"/>
        <v>1.2078933813082818E-2</v>
      </c>
      <c r="G1337" s="64">
        <f t="shared" si="41"/>
        <v>797.27999999999884</v>
      </c>
    </row>
    <row r="1338" spans="1:7" ht="14.25" customHeight="1" x14ac:dyDescent="0.3">
      <c r="A1338" s="60">
        <v>43984</v>
      </c>
      <c r="B1338" s="61">
        <v>33450.19</v>
      </c>
      <c r="C1338" s="61">
        <v>33866.629999999997</v>
      </c>
      <c r="D1338" s="61">
        <v>33301.29</v>
      </c>
      <c r="E1338" s="61">
        <v>33825.53</v>
      </c>
      <c r="F1338" s="63">
        <f t="shared" si="40"/>
        <v>1.1220863020508896E-2</v>
      </c>
      <c r="G1338" s="64">
        <f t="shared" si="41"/>
        <v>565.33999999999651</v>
      </c>
    </row>
    <row r="1339" spans="1:7" ht="14.25" customHeight="1" x14ac:dyDescent="0.3">
      <c r="A1339" s="60">
        <v>43985</v>
      </c>
      <c r="B1339" s="61">
        <v>34185.410000000003</v>
      </c>
      <c r="C1339" s="61">
        <v>34488.69</v>
      </c>
      <c r="D1339" s="61">
        <v>34027.5</v>
      </c>
      <c r="E1339" s="61">
        <v>34109.54</v>
      </c>
      <c r="F1339" s="63">
        <f t="shared" si="40"/>
        <v>-2.2193678531280629E-3</v>
      </c>
      <c r="G1339" s="64">
        <f t="shared" si="41"/>
        <v>461.19000000000233</v>
      </c>
    </row>
    <row r="1340" spans="1:7" ht="14.25" customHeight="1" x14ac:dyDescent="0.3">
      <c r="A1340" s="60">
        <v>43986</v>
      </c>
      <c r="B1340" s="61">
        <v>34072.5</v>
      </c>
      <c r="C1340" s="61">
        <v>34310.14</v>
      </c>
      <c r="D1340" s="61">
        <v>33711.24</v>
      </c>
      <c r="E1340" s="61">
        <v>33980.699999999997</v>
      </c>
      <c r="F1340" s="63">
        <f t="shared" si="40"/>
        <v>-2.6942548976448136E-3</v>
      </c>
      <c r="G1340" s="64">
        <f t="shared" si="41"/>
        <v>598.90000000000146</v>
      </c>
    </row>
    <row r="1341" spans="1:7" ht="14.25" customHeight="1" x14ac:dyDescent="0.3">
      <c r="A1341" s="60">
        <v>43987</v>
      </c>
      <c r="B1341" s="61">
        <v>34198.550000000003</v>
      </c>
      <c r="C1341" s="61">
        <v>34405.43</v>
      </c>
      <c r="D1341" s="61">
        <v>33958.019999999997</v>
      </c>
      <c r="E1341" s="61">
        <v>34287.24</v>
      </c>
      <c r="F1341" s="63">
        <f t="shared" si="40"/>
        <v>2.5933848072504551E-3</v>
      </c>
      <c r="G1341" s="64">
        <f t="shared" si="41"/>
        <v>447.41000000000349</v>
      </c>
    </row>
    <row r="1342" spans="1:7" ht="14.25" customHeight="1" x14ac:dyDescent="0.3">
      <c r="A1342" s="60">
        <v>43990</v>
      </c>
      <c r="B1342" s="61">
        <v>34841.17</v>
      </c>
      <c r="C1342" s="61">
        <v>34927.800000000003</v>
      </c>
      <c r="D1342" s="61">
        <v>34211.83</v>
      </c>
      <c r="E1342" s="61">
        <v>34370.58</v>
      </c>
      <c r="F1342" s="63">
        <f t="shared" si="40"/>
        <v>-1.3506722076210315E-2</v>
      </c>
      <c r="G1342" s="64">
        <f t="shared" si="41"/>
        <v>715.97000000000116</v>
      </c>
    </row>
    <row r="1343" spans="1:7" ht="14.25" customHeight="1" x14ac:dyDescent="0.3">
      <c r="A1343" s="60">
        <v>43991</v>
      </c>
      <c r="B1343" s="61">
        <v>34520.79</v>
      </c>
      <c r="C1343" s="61">
        <v>34811.29</v>
      </c>
      <c r="D1343" s="61">
        <v>33881.19</v>
      </c>
      <c r="E1343" s="61">
        <v>33956.69</v>
      </c>
      <c r="F1343" s="63">
        <f t="shared" si="40"/>
        <v>-1.6340877482815385E-2</v>
      </c>
      <c r="G1343" s="64">
        <f t="shared" si="41"/>
        <v>930.09999999999854</v>
      </c>
    </row>
    <row r="1344" spans="1:7" ht="14.25" customHeight="1" x14ac:dyDescent="0.3">
      <c r="A1344" s="60">
        <v>43992</v>
      </c>
      <c r="B1344" s="61">
        <v>34029.14</v>
      </c>
      <c r="C1344" s="61">
        <v>34350.17</v>
      </c>
      <c r="D1344" s="61">
        <v>33949.46</v>
      </c>
      <c r="E1344" s="61">
        <v>34247.050000000003</v>
      </c>
      <c r="F1344" s="63">
        <f t="shared" si="40"/>
        <v>6.4036293600133153E-3</v>
      </c>
      <c r="G1344" s="64">
        <f t="shared" si="41"/>
        <v>400.70999999999913</v>
      </c>
    </row>
    <row r="1345" spans="1:7" ht="14.25" customHeight="1" x14ac:dyDescent="0.3">
      <c r="A1345" s="60">
        <v>43993</v>
      </c>
      <c r="B1345" s="61">
        <v>34214.69</v>
      </c>
      <c r="C1345" s="61">
        <v>34219.39</v>
      </c>
      <c r="D1345" s="61">
        <v>33480.42</v>
      </c>
      <c r="E1345" s="61">
        <v>33538.370000000003</v>
      </c>
      <c r="F1345" s="63">
        <f t="shared" si="40"/>
        <v>-1.9766948056521912E-2</v>
      </c>
      <c r="G1345" s="64">
        <f t="shared" si="41"/>
        <v>738.97000000000116</v>
      </c>
    </row>
    <row r="1346" spans="1:7" ht="14.25" customHeight="1" x14ac:dyDescent="0.3">
      <c r="A1346" s="60">
        <v>43994</v>
      </c>
      <c r="B1346" s="61">
        <v>32436.69</v>
      </c>
      <c r="C1346" s="61">
        <v>33856.269999999997</v>
      </c>
      <c r="D1346" s="61">
        <v>32348.1</v>
      </c>
      <c r="E1346" s="61">
        <v>33780.89</v>
      </c>
      <c r="F1346" s="63">
        <f t="shared" si="40"/>
        <v>4.1440726535290767E-2</v>
      </c>
      <c r="G1346" s="64">
        <f t="shared" si="41"/>
        <v>1508.1699999999983</v>
      </c>
    </row>
    <row r="1347" spans="1:7" ht="14.25" customHeight="1" x14ac:dyDescent="0.3">
      <c r="A1347" s="60">
        <v>43997</v>
      </c>
      <c r="B1347" s="61">
        <v>33670.550000000003</v>
      </c>
      <c r="C1347" s="61">
        <v>33670.550000000003</v>
      </c>
      <c r="D1347" s="61">
        <v>32923.74</v>
      </c>
      <c r="E1347" s="61">
        <v>33228.800000000003</v>
      </c>
      <c r="F1347" s="63">
        <f t="shared" ref="F1347:F1402" si="42">(E1347-B1347)/B1347</f>
        <v>-1.3119773808268649E-2</v>
      </c>
      <c r="G1347" s="64">
        <f t="shared" ref="G1347:G1402" si="43">C1347-D1347</f>
        <v>746.81000000000495</v>
      </c>
    </row>
    <row r="1348" spans="1:7" ht="14.25" customHeight="1" x14ac:dyDescent="0.3">
      <c r="A1348" s="60">
        <v>43998</v>
      </c>
      <c r="B1348" s="61">
        <v>33853.72</v>
      </c>
      <c r="C1348" s="61">
        <v>34022.01</v>
      </c>
      <c r="D1348" s="61">
        <v>32953.300000000003</v>
      </c>
      <c r="E1348" s="61">
        <v>33605.22</v>
      </c>
      <c r="F1348" s="63">
        <f t="shared" si="42"/>
        <v>-7.3404045404759062E-3</v>
      </c>
      <c r="G1348" s="64">
        <f t="shared" si="43"/>
        <v>1068.7099999999991</v>
      </c>
    </row>
    <row r="1349" spans="1:7" ht="14.25" customHeight="1" x14ac:dyDescent="0.3">
      <c r="A1349" s="60">
        <v>43999</v>
      </c>
      <c r="B1349" s="61">
        <v>33438.31</v>
      </c>
      <c r="C1349" s="61">
        <v>33933.660000000003</v>
      </c>
      <c r="D1349" s="61">
        <v>33332.959999999999</v>
      </c>
      <c r="E1349" s="61">
        <v>33507.919999999998</v>
      </c>
      <c r="F1349" s="63">
        <f t="shared" si="42"/>
        <v>2.0817439637350267E-3</v>
      </c>
      <c r="G1349" s="64">
        <f t="shared" si="43"/>
        <v>600.70000000000437</v>
      </c>
    </row>
    <row r="1350" spans="1:7" ht="14.25" customHeight="1" x14ac:dyDescent="0.3">
      <c r="A1350" s="60">
        <v>44000</v>
      </c>
      <c r="B1350" s="61">
        <v>33371.519999999997</v>
      </c>
      <c r="C1350" s="61">
        <v>34276.01</v>
      </c>
      <c r="D1350" s="61">
        <v>33371.519999999997</v>
      </c>
      <c r="E1350" s="61">
        <v>34208.050000000003</v>
      </c>
      <c r="F1350" s="63">
        <f t="shared" si="42"/>
        <v>2.5067183035115157E-2</v>
      </c>
      <c r="G1350" s="64">
        <f t="shared" si="43"/>
        <v>904.49000000000524</v>
      </c>
    </row>
    <row r="1351" spans="1:7" ht="14.25" customHeight="1" x14ac:dyDescent="0.3">
      <c r="A1351" s="60">
        <v>44001</v>
      </c>
      <c r="B1351" s="61">
        <v>34335.379999999997</v>
      </c>
      <c r="C1351" s="61">
        <v>34848.370000000003</v>
      </c>
      <c r="D1351" s="61">
        <v>34136.39</v>
      </c>
      <c r="E1351" s="61">
        <v>34731.730000000003</v>
      </c>
      <c r="F1351" s="63">
        <f t="shared" si="42"/>
        <v>1.1543486630991294E-2</v>
      </c>
      <c r="G1351" s="64">
        <f t="shared" si="43"/>
        <v>711.9800000000032</v>
      </c>
    </row>
    <row r="1352" spans="1:7" ht="14.25" customHeight="1" x14ac:dyDescent="0.3">
      <c r="A1352" s="60">
        <v>44004</v>
      </c>
      <c r="B1352" s="61">
        <v>34892.03</v>
      </c>
      <c r="C1352" s="61">
        <v>35213.519999999997</v>
      </c>
      <c r="D1352" s="61">
        <v>34794.400000000001</v>
      </c>
      <c r="E1352" s="61">
        <v>34911.32</v>
      </c>
      <c r="F1352" s="63">
        <f t="shared" si="42"/>
        <v>5.5284831521699583E-4</v>
      </c>
      <c r="G1352" s="64">
        <f t="shared" si="43"/>
        <v>419.11999999999534</v>
      </c>
    </row>
    <row r="1353" spans="1:7" ht="14.25" customHeight="1" x14ac:dyDescent="0.3">
      <c r="A1353" s="60">
        <v>44005</v>
      </c>
      <c r="B1353" s="61">
        <v>35015.730000000003</v>
      </c>
      <c r="C1353" s="61">
        <v>35482.160000000003</v>
      </c>
      <c r="D1353" s="61">
        <v>34843.69</v>
      </c>
      <c r="E1353" s="61">
        <v>35430.43</v>
      </c>
      <c r="F1353" s="63">
        <f t="shared" si="42"/>
        <v>1.1843248734211654E-2</v>
      </c>
      <c r="G1353" s="64">
        <f t="shared" si="43"/>
        <v>638.47000000000116</v>
      </c>
    </row>
    <row r="1354" spans="1:7" ht="14.25" customHeight="1" x14ac:dyDescent="0.3">
      <c r="A1354" s="60">
        <v>44006</v>
      </c>
      <c r="B1354" s="61">
        <v>35679.74</v>
      </c>
      <c r="C1354" s="61">
        <v>35706.550000000003</v>
      </c>
      <c r="D1354" s="61">
        <v>34794.93</v>
      </c>
      <c r="E1354" s="61">
        <v>34868.980000000003</v>
      </c>
      <c r="F1354" s="63">
        <f t="shared" si="42"/>
        <v>-2.2723259754695375E-2</v>
      </c>
      <c r="G1354" s="64">
        <f t="shared" si="43"/>
        <v>911.62000000000262</v>
      </c>
    </row>
    <row r="1355" spans="1:7" ht="14.25" customHeight="1" x14ac:dyDescent="0.3">
      <c r="A1355" s="60">
        <v>44007</v>
      </c>
      <c r="B1355" s="61">
        <v>34525.39</v>
      </c>
      <c r="C1355" s="61">
        <v>35081.61</v>
      </c>
      <c r="D1355" s="61">
        <v>34499.78</v>
      </c>
      <c r="E1355" s="61">
        <v>34842.1</v>
      </c>
      <c r="F1355" s="63">
        <f t="shared" si="42"/>
        <v>9.1732490205034354E-3</v>
      </c>
      <c r="G1355" s="64">
        <f t="shared" si="43"/>
        <v>581.83000000000175</v>
      </c>
    </row>
    <row r="1356" spans="1:7" ht="14.25" customHeight="1" x14ac:dyDescent="0.3">
      <c r="A1356" s="60">
        <v>44008</v>
      </c>
      <c r="B1356" s="61">
        <v>35144.78</v>
      </c>
      <c r="C1356" s="61">
        <v>35254.879999999997</v>
      </c>
      <c r="D1356" s="61">
        <v>34910.339999999997</v>
      </c>
      <c r="E1356" s="61">
        <v>35171.269999999997</v>
      </c>
      <c r="F1356" s="63">
        <f t="shared" si="42"/>
        <v>7.5373924662490313E-4</v>
      </c>
      <c r="G1356" s="64">
        <f t="shared" si="43"/>
        <v>344.54000000000087</v>
      </c>
    </row>
    <row r="1357" spans="1:7" ht="14.25" customHeight="1" x14ac:dyDescent="0.3">
      <c r="A1357" s="60">
        <v>44011</v>
      </c>
      <c r="B1357" s="61">
        <v>34926.949999999997</v>
      </c>
      <c r="C1357" s="61">
        <v>35032.36</v>
      </c>
      <c r="D1357" s="61">
        <v>34662.06</v>
      </c>
      <c r="E1357" s="61">
        <v>34961.519999999997</v>
      </c>
      <c r="F1357" s="63">
        <f t="shared" si="42"/>
        <v>9.897800981763284E-4</v>
      </c>
      <c r="G1357" s="64">
        <f t="shared" si="43"/>
        <v>370.30000000000291</v>
      </c>
    </row>
    <row r="1358" spans="1:7" ht="14.25" customHeight="1" x14ac:dyDescent="0.3">
      <c r="A1358" s="60">
        <v>44012</v>
      </c>
      <c r="B1358" s="61">
        <v>35168.300000000003</v>
      </c>
      <c r="C1358" s="61">
        <v>35233.910000000003</v>
      </c>
      <c r="D1358" s="61">
        <v>34812.800000000003</v>
      </c>
      <c r="E1358" s="61">
        <v>34915.800000000003</v>
      </c>
      <c r="F1358" s="63">
        <f t="shared" si="42"/>
        <v>-7.179761319142523E-3</v>
      </c>
      <c r="G1358" s="64">
        <f t="shared" si="43"/>
        <v>421.11000000000058</v>
      </c>
    </row>
    <row r="1359" spans="1:7" ht="14.25" customHeight="1" x14ac:dyDescent="0.3">
      <c r="A1359" s="60">
        <v>44013</v>
      </c>
      <c r="B1359" s="61">
        <v>35009.589999999997</v>
      </c>
      <c r="C1359" s="61">
        <v>35467.230000000003</v>
      </c>
      <c r="D1359" s="61">
        <v>34927.199999999997</v>
      </c>
      <c r="E1359" s="61">
        <v>35414.449999999997</v>
      </c>
      <c r="F1359" s="63">
        <f t="shared" si="42"/>
        <v>1.1564259964198399E-2</v>
      </c>
      <c r="G1359" s="64">
        <f t="shared" si="43"/>
        <v>540.03000000000611</v>
      </c>
    </row>
    <row r="1360" spans="1:7" ht="14.25" customHeight="1" x14ac:dyDescent="0.3">
      <c r="A1360" s="60">
        <v>44014</v>
      </c>
      <c r="B1360" s="61">
        <v>35604</v>
      </c>
      <c r="C1360" s="61">
        <v>36014.92</v>
      </c>
      <c r="D1360" s="61">
        <v>35595.360000000001</v>
      </c>
      <c r="E1360" s="61">
        <v>35843.699999999997</v>
      </c>
      <c r="F1360" s="63">
        <f t="shared" si="42"/>
        <v>6.7323896191438344E-3</v>
      </c>
      <c r="G1360" s="64">
        <f t="shared" si="43"/>
        <v>419.55999999999767</v>
      </c>
    </row>
    <row r="1361" spans="1:7" ht="14.25" customHeight="1" x14ac:dyDescent="0.3">
      <c r="A1361" s="60">
        <v>44015</v>
      </c>
      <c r="B1361" s="61">
        <v>36025.379999999997</v>
      </c>
      <c r="C1361" s="61">
        <v>36110.21</v>
      </c>
      <c r="D1361" s="61">
        <v>35872.379999999997</v>
      </c>
      <c r="E1361" s="61">
        <v>36021.42</v>
      </c>
      <c r="F1361" s="63">
        <f t="shared" si="42"/>
        <v>-1.0992250463420864E-4</v>
      </c>
      <c r="G1361" s="64">
        <f t="shared" si="43"/>
        <v>237.83000000000175</v>
      </c>
    </row>
    <row r="1362" spans="1:7" ht="14.25" customHeight="1" x14ac:dyDescent="0.3">
      <c r="A1362" s="60">
        <v>44018</v>
      </c>
      <c r="B1362" s="61">
        <v>36313.46</v>
      </c>
      <c r="C1362" s="61">
        <v>36661.660000000003</v>
      </c>
      <c r="D1362" s="61">
        <v>36254.019999999997</v>
      </c>
      <c r="E1362" s="61">
        <v>36487.279999999999</v>
      </c>
      <c r="F1362" s="63">
        <f t="shared" si="42"/>
        <v>4.7866548657164512E-3</v>
      </c>
      <c r="G1362" s="64">
        <f t="shared" si="43"/>
        <v>407.64000000000669</v>
      </c>
    </row>
    <row r="1363" spans="1:7" ht="14.25" customHeight="1" x14ac:dyDescent="0.3">
      <c r="A1363" s="60">
        <v>44019</v>
      </c>
      <c r="B1363" s="61">
        <v>36660.35</v>
      </c>
      <c r="C1363" s="61">
        <v>36723.269999999997</v>
      </c>
      <c r="D1363" s="61">
        <v>36271.089999999997</v>
      </c>
      <c r="E1363" s="61">
        <v>36674.519999999997</v>
      </c>
      <c r="F1363" s="63">
        <f t="shared" si="42"/>
        <v>3.8652113250414288E-4</v>
      </c>
      <c r="G1363" s="64">
        <f t="shared" si="43"/>
        <v>452.18000000000029</v>
      </c>
    </row>
    <row r="1364" spans="1:7" ht="14.25" customHeight="1" x14ac:dyDescent="0.3">
      <c r="A1364" s="60">
        <v>44020</v>
      </c>
      <c r="B1364" s="61">
        <v>36738.379999999997</v>
      </c>
      <c r="C1364" s="61">
        <v>36828.43</v>
      </c>
      <c r="D1364" s="61">
        <v>36234.17</v>
      </c>
      <c r="E1364" s="61">
        <v>36329.01</v>
      </c>
      <c r="F1364" s="63">
        <f t="shared" si="42"/>
        <v>-1.114284298872175E-2</v>
      </c>
      <c r="G1364" s="64">
        <f t="shared" si="43"/>
        <v>594.26000000000204</v>
      </c>
    </row>
    <row r="1365" spans="1:7" ht="14.25" customHeight="1" x14ac:dyDescent="0.3">
      <c r="A1365" s="60">
        <v>44021</v>
      </c>
      <c r="B1365" s="61">
        <v>36450.69</v>
      </c>
      <c r="C1365" s="61">
        <v>36806.300000000003</v>
      </c>
      <c r="D1365" s="61">
        <v>36422.300000000003</v>
      </c>
      <c r="E1365" s="61">
        <v>36737.69</v>
      </c>
      <c r="F1365" s="63">
        <f t="shared" si="42"/>
        <v>7.8736506771202412E-3</v>
      </c>
      <c r="G1365" s="64">
        <f t="shared" si="43"/>
        <v>384</v>
      </c>
    </row>
    <row r="1366" spans="1:7" ht="14.25" customHeight="1" x14ac:dyDescent="0.3">
      <c r="A1366" s="60">
        <v>44022</v>
      </c>
      <c r="B1366" s="61">
        <v>36555.129999999997</v>
      </c>
      <c r="C1366" s="61">
        <v>36748.89</v>
      </c>
      <c r="D1366" s="61">
        <v>36401.11</v>
      </c>
      <c r="E1366" s="61">
        <v>36594.33</v>
      </c>
      <c r="F1366" s="63">
        <f t="shared" si="42"/>
        <v>1.0723529091540467E-3</v>
      </c>
      <c r="G1366" s="64">
        <f t="shared" si="43"/>
        <v>347.77999999999884</v>
      </c>
    </row>
    <row r="1367" spans="1:7" ht="14.25" customHeight="1" x14ac:dyDescent="0.3">
      <c r="A1367" s="60">
        <v>44025</v>
      </c>
      <c r="B1367" s="61">
        <v>36880.660000000003</v>
      </c>
      <c r="C1367" s="61">
        <v>37024.199999999997</v>
      </c>
      <c r="D1367" s="61">
        <v>36533.96</v>
      </c>
      <c r="E1367" s="61">
        <v>36693.69</v>
      </c>
      <c r="F1367" s="63">
        <f t="shared" si="42"/>
        <v>-5.0695947415258062E-3</v>
      </c>
      <c r="G1367" s="64">
        <f t="shared" si="43"/>
        <v>490.23999999999796</v>
      </c>
    </row>
    <row r="1368" spans="1:7" ht="14.25" customHeight="1" x14ac:dyDescent="0.3">
      <c r="A1368" s="60">
        <v>44026</v>
      </c>
      <c r="B1368" s="61">
        <v>36517.279999999999</v>
      </c>
      <c r="C1368" s="61">
        <v>36538.1</v>
      </c>
      <c r="D1368" s="61">
        <v>35877.42</v>
      </c>
      <c r="E1368" s="61">
        <v>36033.06</v>
      </c>
      <c r="F1368" s="63">
        <f t="shared" si="42"/>
        <v>-1.3260023747661413E-2</v>
      </c>
      <c r="G1368" s="64">
        <f t="shared" si="43"/>
        <v>660.68000000000029</v>
      </c>
    </row>
    <row r="1369" spans="1:7" ht="14.25" customHeight="1" x14ac:dyDescent="0.3">
      <c r="A1369" s="60">
        <v>44027</v>
      </c>
      <c r="B1369" s="61">
        <v>36314.76</v>
      </c>
      <c r="C1369" s="61">
        <v>36810.25</v>
      </c>
      <c r="D1369" s="61">
        <v>35894.959999999999</v>
      </c>
      <c r="E1369" s="61">
        <v>36051.81</v>
      </c>
      <c r="F1369" s="63">
        <f t="shared" si="42"/>
        <v>-7.2408574364804931E-3</v>
      </c>
      <c r="G1369" s="64">
        <f t="shared" si="43"/>
        <v>915.29000000000087</v>
      </c>
    </row>
    <row r="1370" spans="1:7" ht="14.25" customHeight="1" x14ac:dyDescent="0.3">
      <c r="A1370" s="60">
        <v>44028</v>
      </c>
      <c r="B1370" s="61">
        <v>36401.199999999997</v>
      </c>
      <c r="C1370" s="61">
        <v>36524.620000000003</v>
      </c>
      <c r="D1370" s="61">
        <v>36038.410000000003</v>
      </c>
      <c r="E1370" s="61">
        <v>36471.68</v>
      </c>
      <c r="F1370" s="63">
        <f t="shared" si="42"/>
        <v>1.9361999054977091E-3</v>
      </c>
      <c r="G1370" s="64">
        <f t="shared" si="43"/>
        <v>486.20999999999913</v>
      </c>
    </row>
    <row r="1371" spans="1:7" ht="14.25" customHeight="1" x14ac:dyDescent="0.3">
      <c r="A1371" s="60">
        <v>44029</v>
      </c>
      <c r="B1371" s="61">
        <v>36547.75</v>
      </c>
      <c r="C1371" s="61">
        <v>37125.980000000003</v>
      </c>
      <c r="D1371" s="61">
        <v>36512.92</v>
      </c>
      <c r="E1371" s="61">
        <v>37020.14</v>
      </c>
      <c r="F1371" s="63">
        <f t="shared" si="42"/>
        <v>1.2925282678140226E-2</v>
      </c>
      <c r="G1371" s="64">
        <f t="shared" si="43"/>
        <v>613.06000000000495</v>
      </c>
    </row>
    <row r="1372" spans="1:7" ht="14.25" customHeight="1" x14ac:dyDescent="0.3">
      <c r="A1372" s="60">
        <v>44032</v>
      </c>
      <c r="B1372" s="61">
        <v>37409.03</v>
      </c>
      <c r="C1372" s="61">
        <v>37478.870000000003</v>
      </c>
      <c r="D1372" s="61">
        <v>37185.78</v>
      </c>
      <c r="E1372" s="61">
        <v>37418.99</v>
      </c>
      <c r="F1372" s="63">
        <f t="shared" si="42"/>
        <v>2.6624587699812388E-4</v>
      </c>
      <c r="G1372" s="64">
        <f t="shared" si="43"/>
        <v>293.09000000000378</v>
      </c>
    </row>
    <row r="1373" spans="1:7" ht="14.25" customHeight="1" x14ac:dyDescent="0.3">
      <c r="A1373" s="60">
        <v>44033</v>
      </c>
      <c r="B1373" s="61">
        <v>37823.61</v>
      </c>
      <c r="C1373" s="61">
        <v>37990.550000000003</v>
      </c>
      <c r="D1373" s="61">
        <v>37742.050000000003</v>
      </c>
      <c r="E1373" s="61">
        <v>37930.33</v>
      </c>
      <c r="F1373" s="63">
        <f t="shared" si="42"/>
        <v>2.8215180941216652E-3</v>
      </c>
      <c r="G1373" s="64">
        <f t="shared" si="43"/>
        <v>248.5</v>
      </c>
    </row>
    <row r="1374" spans="1:7" ht="14.25" customHeight="1" x14ac:dyDescent="0.3">
      <c r="A1374" s="60">
        <v>44034</v>
      </c>
      <c r="B1374" s="61">
        <v>38178.07</v>
      </c>
      <c r="C1374" s="61">
        <v>38199.269999999997</v>
      </c>
      <c r="D1374" s="61">
        <v>37601.620000000003</v>
      </c>
      <c r="E1374" s="61">
        <v>37871.519999999997</v>
      </c>
      <c r="F1374" s="63">
        <f t="shared" si="42"/>
        <v>-8.0294787033499317E-3</v>
      </c>
      <c r="G1374" s="64">
        <f t="shared" si="43"/>
        <v>597.64999999999418</v>
      </c>
    </row>
    <row r="1375" spans="1:7" ht="14.25" customHeight="1" x14ac:dyDescent="0.3">
      <c r="A1375" s="60">
        <v>44035</v>
      </c>
      <c r="B1375" s="61">
        <v>37814.92</v>
      </c>
      <c r="C1375" s="61">
        <v>38225.03</v>
      </c>
      <c r="D1375" s="61">
        <v>37738.589999999997</v>
      </c>
      <c r="E1375" s="61">
        <v>38140.47</v>
      </c>
      <c r="F1375" s="63">
        <f t="shared" si="42"/>
        <v>8.6090357985684728E-3</v>
      </c>
      <c r="G1375" s="64">
        <f t="shared" si="43"/>
        <v>486.44000000000233</v>
      </c>
    </row>
    <row r="1376" spans="1:7" ht="14.25" customHeight="1" x14ac:dyDescent="0.3">
      <c r="A1376" s="60">
        <v>44036</v>
      </c>
      <c r="B1376" s="61">
        <v>37949.589999999997</v>
      </c>
      <c r="C1376" s="61">
        <v>38235.730000000003</v>
      </c>
      <c r="D1376" s="61">
        <v>37748.410000000003</v>
      </c>
      <c r="E1376" s="61">
        <v>38128.9</v>
      </c>
      <c r="F1376" s="63">
        <f t="shared" si="42"/>
        <v>4.7249522326856487E-3</v>
      </c>
      <c r="G1376" s="64">
        <f t="shared" si="43"/>
        <v>487.31999999999971</v>
      </c>
    </row>
    <row r="1377" spans="1:7" ht="14.25" customHeight="1" x14ac:dyDescent="0.3">
      <c r="A1377" s="60">
        <v>44039</v>
      </c>
      <c r="B1377" s="61">
        <v>38275.339999999997</v>
      </c>
      <c r="C1377" s="61">
        <v>38275.339999999997</v>
      </c>
      <c r="D1377" s="61">
        <v>37769.440000000002</v>
      </c>
      <c r="E1377" s="61">
        <v>37934.730000000003</v>
      </c>
      <c r="F1377" s="63">
        <f t="shared" si="42"/>
        <v>-8.8989411981707633E-3</v>
      </c>
      <c r="G1377" s="64">
        <f t="shared" si="43"/>
        <v>505.89999999999418</v>
      </c>
    </row>
    <row r="1378" spans="1:7" ht="14.25" customHeight="1" x14ac:dyDescent="0.3">
      <c r="A1378" s="60">
        <v>44040</v>
      </c>
      <c r="B1378" s="61">
        <v>38052.18</v>
      </c>
      <c r="C1378" s="61">
        <v>38554.720000000001</v>
      </c>
      <c r="D1378" s="61">
        <v>37998.129999999997</v>
      </c>
      <c r="E1378" s="61">
        <v>38492.949999999997</v>
      </c>
      <c r="F1378" s="63">
        <f t="shared" si="42"/>
        <v>1.1583304819855178E-2</v>
      </c>
      <c r="G1378" s="64">
        <f t="shared" si="43"/>
        <v>556.59000000000378</v>
      </c>
    </row>
    <row r="1379" spans="1:7" ht="14.25" customHeight="1" x14ac:dyDescent="0.3">
      <c r="A1379" s="60">
        <v>44041</v>
      </c>
      <c r="B1379" s="61">
        <v>38427.15</v>
      </c>
      <c r="C1379" s="61">
        <v>38617.03</v>
      </c>
      <c r="D1379" s="61">
        <v>37884.410000000003</v>
      </c>
      <c r="E1379" s="61">
        <v>38071.129999999997</v>
      </c>
      <c r="F1379" s="63">
        <f t="shared" si="42"/>
        <v>-9.2648036609533635E-3</v>
      </c>
      <c r="G1379" s="64">
        <f t="shared" si="43"/>
        <v>732.61999999999534</v>
      </c>
    </row>
    <row r="1380" spans="1:7" ht="14.25" customHeight="1" x14ac:dyDescent="0.3">
      <c r="A1380" s="60">
        <v>44042</v>
      </c>
      <c r="B1380" s="61">
        <v>38262.83</v>
      </c>
      <c r="C1380" s="61">
        <v>38413.81</v>
      </c>
      <c r="D1380" s="61">
        <v>37678.42</v>
      </c>
      <c r="E1380" s="61">
        <v>37736.07</v>
      </c>
      <c r="F1380" s="63">
        <f t="shared" si="42"/>
        <v>-1.3766885512650319E-2</v>
      </c>
      <c r="G1380" s="64">
        <f t="shared" si="43"/>
        <v>735.38999999999942</v>
      </c>
    </row>
    <row r="1381" spans="1:7" ht="14.25" customHeight="1" x14ac:dyDescent="0.3">
      <c r="A1381" s="60">
        <v>44043</v>
      </c>
      <c r="B1381" s="61">
        <v>37847.879999999997</v>
      </c>
      <c r="C1381" s="61">
        <v>37897.78</v>
      </c>
      <c r="D1381" s="61">
        <v>37431.68</v>
      </c>
      <c r="E1381" s="61">
        <v>37606.89</v>
      </c>
      <c r="F1381" s="63">
        <f t="shared" si="42"/>
        <v>-6.3673315387809829E-3</v>
      </c>
      <c r="G1381" s="64">
        <f t="shared" si="43"/>
        <v>466.09999999999854</v>
      </c>
    </row>
    <row r="1382" spans="1:7" ht="14.25" customHeight="1" x14ac:dyDescent="0.3">
      <c r="A1382" s="60">
        <v>44046</v>
      </c>
      <c r="B1382" s="61">
        <v>37595.730000000003</v>
      </c>
      <c r="C1382" s="61">
        <v>37596.019999999997</v>
      </c>
      <c r="D1382" s="61">
        <v>36911.230000000003</v>
      </c>
      <c r="E1382" s="61">
        <v>36939.599999999999</v>
      </c>
      <c r="F1382" s="63">
        <f t="shared" si="42"/>
        <v>-1.7452247901557028E-2</v>
      </c>
      <c r="G1382" s="64">
        <f t="shared" si="43"/>
        <v>684.7899999999936</v>
      </c>
    </row>
    <row r="1383" spans="1:7" ht="14.25" customHeight="1" x14ac:dyDescent="0.3">
      <c r="A1383" s="60">
        <v>44047</v>
      </c>
      <c r="B1383" s="61">
        <v>37092.86</v>
      </c>
      <c r="C1383" s="61">
        <v>37745.599999999999</v>
      </c>
      <c r="D1383" s="61">
        <v>36987.730000000003</v>
      </c>
      <c r="E1383" s="61">
        <v>37687.910000000003</v>
      </c>
      <c r="F1383" s="63">
        <f t="shared" si="42"/>
        <v>1.6042170919147322E-2</v>
      </c>
      <c r="G1383" s="64">
        <f t="shared" si="43"/>
        <v>757.86999999999534</v>
      </c>
    </row>
    <row r="1384" spans="1:7" ht="14.25" customHeight="1" x14ac:dyDescent="0.3">
      <c r="A1384" s="60">
        <v>44048</v>
      </c>
      <c r="B1384" s="61">
        <v>37892.36</v>
      </c>
      <c r="C1384" s="61">
        <v>38139.96</v>
      </c>
      <c r="D1384" s="61">
        <v>37550.6</v>
      </c>
      <c r="E1384" s="61">
        <v>37663.33</v>
      </c>
      <c r="F1384" s="63">
        <f t="shared" si="42"/>
        <v>-6.0442263295291936E-3</v>
      </c>
      <c r="G1384" s="64">
        <f t="shared" si="43"/>
        <v>589.36000000000058</v>
      </c>
    </row>
    <row r="1385" spans="1:7" ht="14.25" customHeight="1" x14ac:dyDescent="0.3">
      <c r="A1385" s="60">
        <v>44049</v>
      </c>
      <c r="B1385" s="61">
        <v>37946.800000000003</v>
      </c>
      <c r="C1385" s="61">
        <v>38221.4</v>
      </c>
      <c r="D1385" s="61">
        <v>37755.1</v>
      </c>
      <c r="E1385" s="61">
        <v>38025.449999999997</v>
      </c>
      <c r="F1385" s="63">
        <f t="shared" si="42"/>
        <v>2.0726385360555879E-3</v>
      </c>
      <c r="G1385" s="64">
        <f t="shared" si="43"/>
        <v>466.30000000000291</v>
      </c>
    </row>
    <row r="1386" spans="1:7" ht="14.25" customHeight="1" x14ac:dyDescent="0.3">
      <c r="A1386" s="60">
        <v>44050</v>
      </c>
      <c r="B1386" s="61">
        <v>37951.07</v>
      </c>
      <c r="C1386" s="61">
        <v>38109.68</v>
      </c>
      <c r="D1386" s="61">
        <v>37787.379999999997</v>
      </c>
      <c r="E1386" s="61">
        <v>38040.57</v>
      </c>
      <c r="F1386" s="63">
        <f t="shared" si="42"/>
        <v>2.3582997791630118E-3</v>
      </c>
      <c r="G1386" s="64">
        <f t="shared" si="43"/>
        <v>322.30000000000291</v>
      </c>
    </row>
    <row r="1387" spans="1:7" ht="14.25" customHeight="1" x14ac:dyDescent="0.3">
      <c r="A1387" s="60">
        <v>44053</v>
      </c>
      <c r="B1387" s="61">
        <v>38168.42</v>
      </c>
      <c r="C1387" s="61">
        <v>38430.69</v>
      </c>
      <c r="D1387" s="61">
        <v>38073.29</v>
      </c>
      <c r="E1387" s="61">
        <v>38182.080000000002</v>
      </c>
      <c r="F1387" s="63">
        <f t="shared" si="42"/>
        <v>3.5788748918617782E-4</v>
      </c>
      <c r="G1387" s="64">
        <f t="shared" si="43"/>
        <v>357.40000000000146</v>
      </c>
    </row>
    <row r="1388" spans="1:7" ht="14.25" customHeight="1" x14ac:dyDescent="0.3">
      <c r="A1388" s="60">
        <v>44054</v>
      </c>
      <c r="B1388" s="61">
        <v>38371.339999999997</v>
      </c>
      <c r="C1388" s="61">
        <v>38556.269999999997</v>
      </c>
      <c r="D1388" s="61">
        <v>38313.06</v>
      </c>
      <c r="E1388" s="61">
        <v>38407.01</v>
      </c>
      <c r="F1388" s="63">
        <f t="shared" si="42"/>
        <v>9.2960006087891469E-4</v>
      </c>
      <c r="G1388" s="64">
        <f t="shared" si="43"/>
        <v>243.20999999999913</v>
      </c>
    </row>
    <row r="1389" spans="1:7" ht="14.25" customHeight="1" x14ac:dyDescent="0.3">
      <c r="A1389" s="60">
        <v>44055</v>
      </c>
      <c r="B1389" s="61">
        <v>38321.129999999997</v>
      </c>
      <c r="C1389" s="61">
        <v>38414.370000000003</v>
      </c>
      <c r="D1389" s="61">
        <v>38125.81</v>
      </c>
      <c r="E1389" s="61">
        <v>38369.629999999997</v>
      </c>
      <c r="F1389" s="63">
        <f t="shared" si="42"/>
        <v>1.2656202987751145E-3</v>
      </c>
      <c r="G1389" s="64">
        <f t="shared" si="43"/>
        <v>288.56000000000495</v>
      </c>
    </row>
    <row r="1390" spans="1:7" ht="14.25" customHeight="1" x14ac:dyDescent="0.3">
      <c r="A1390" s="60">
        <v>44056</v>
      </c>
      <c r="B1390" s="61">
        <v>38456.639999999999</v>
      </c>
      <c r="C1390" s="61">
        <v>38516.85</v>
      </c>
      <c r="D1390" s="61">
        <v>38215.050000000003</v>
      </c>
      <c r="E1390" s="61">
        <v>38310.49</v>
      </c>
      <c r="F1390" s="63">
        <f t="shared" si="42"/>
        <v>-3.8003840169084312E-3</v>
      </c>
      <c r="G1390" s="64">
        <f t="shared" si="43"/>
        <v>301.79999999999563</v>
      </c>
    </row>
    <row r="1391" spans="1:7" ht="14.25" customHeight="1" x14ac:dyDescent="0.3">
      <c r="A1391" s="60">
        <v>44057</v>
      </c>
      <c r="B1391" s="61">
        <v>38432.94</v>
      </c>
      <c r="C1391" s="61">
        <v>38540.57</v>
      </c>
      <c r="D1391" s="61">
        <v>37654.92</v>
      </c>
      <c r="E1391" s="61">
        <v>37877.339999999997</v>
      </c>
      <c r="F1391" s="63">
        <f t="shared" si="42"/>
        <v>-1.445634916298378E-2</v>
      </c>
      <c r="G1391" s="64">
        <f t="shared" si="43"/>
        <v>885.65000000000146</v>
      </c>
    </row>
    <row r="1392" spans="1:7" ht="14.25" customHeight="1" x14ac:dyDescent="0.3">
      <c r="A1392" s="60">
        <v>44060</v>
      </c>
      <c r="B1392" s="61">
        <v>38062.07</v>
      </c>
      <c r="C1392" s="61">
        <v>38119.379999999997</v>
      </c>
      <c r="D1392" s="61">
        <v>37734.14</v>
      </c>
      <c r="E1392" s="61">
        <v>38050.78</v>
      </c>
      <c r="F1392" s="63">
        <f t="shared" si="42"/>
        <v>-2.9662075656948961E-4</v>
      </c>
      <c r="G1392" s="64">
        <f t="shared" si="43"/>
        <v>385.23999999999796</v>
      </c>
    </row>
    <row r="1393" spans="1:7" ht="14.25" customHeight="1" x14ac:dyDescent="0.3">
      <c r="A1393" s="60">
        <v>44061</v>
      </c>
      <c r="B1393" s="61">
        <v>38084.699999999997</v>
      </c>
      <c r="C1393" s="61">
        <v>38571.230000000003</v>
      </c>
      <c r="D1393" s="61">
        <v>38062.01</v>
      </c>
      <c r="E1393" s="61">
        <v>38528.32</v>
      </c>
      <c r="F1393" s="63">
        <f t="shared" si="42"/>
        <v>1.1648247196380768E-2</v>
      </c>
      <c r="G1393" s="64">
        <f t="shared" si="43"/>
        <v>509.22000000000116</v>
      </c>
    </row>
    <row r="1394" spans="1:7" ht="14.25" customHeight="1" x14ac:dyDescent="0.3">
      <c r="A1394" s="60">
        <v>44062</v>
      </c>
      <c r="B1394" s="61">
        <v>38727.89</v>
      </c>
      <c r="C1394" s="61">
        <v>38788.51</v>
      </c>
      <c r="D1394" s="61">
        <v>38550.65</v>
      </c>
      <c r="E1394" s="61">
        <v>38614.79</v>
      </c>
      <c r="F1394" s="63">
        <f t="shared" si="42"/>
        <v>-2.9203759874343411E-3</v>
      </c>
      <c r="G1394" s="64">
        <f t="shared" si="43"/>
        <v>237.86000000000058</v>
      </c>
    </row>
    <row r="1395" spans="1:7" ht="14.25" customHeight="1" x14ac:dyDescent="0.3">
      <c r="A1395" s="60">
        <v>44063</v>
      </c>
      <c r="B1395" s="61">
        <v>38283.9</v>
      </c>
      <c r="C1395" s="61">
        <v>38402.449999999997</v>
      </c>
      <c r="D1395" s="61">
        <v>38155.78</v>
      </c>
      <c r="E1395" s="61">
        <v>38220.39</v>
      </c>
      <c r="F1395" s="63">
        <f t="shared" si="42"/>
        <v>-1.6589218966720223E-3</v>
      </c>
      <c r="G1395" s="64">
        <f t="shared" si="43"/>
        <v>246.66999999999825</v>
      </c>
    </row>
    <row r="1396" spans="1:7" ht="14.25" customHeight="1" x14ac:dyDescent="0.3">
      <c r="A1396" s="60">
        <v>44064</v>
      </c>
      <c r="B1396" s="61">
        <v>38471.93</v>
      </c>
      <c r="C1396" s="61">
        <v>38579.83</v>
      </c>
      <c r="D1396" s="61">
        <v>38411.370000000003</v>
      </c>
      <c r="E1396" s="61">
        <v>38434.720000000001</v>
      </c>
      <c r="F1396" s="63">
        <f t="shared" si="42"/>
        <v>-9.671986822600043E-4</v>
      </c>
      <c r="G1396" s="64">
        <f t="shared" si="43"/>
        <v>168.45999999999913</v>
      </c>
    </row>
    <row r="1397" spans="1:7" ht="14.25" customHeight="1" x14ac:dyDescent="0.3">
      <c r="A1397" s="60">
        <v>44067</v>
      </c>
      <c r="B1397" s="61">
        <v>38566.959999999999</v>
      </c>
      <c r="C1397" s="61">
        <v>38894.94</v>
      </c>
      <c r="D1397" s="61">
        <v>38545.760000000002</v>
      </c>
      <c r="E1397" s="61">
        <v>38799.08</v>
      </c>
      <c r="F1397" s="63">
        <f t="shared" si="42"/>
        <v>6.0186231945686831E-3</v>
      </c>
      <c r="G1397" s="64">
        <f t="shared" si="43"/>
        <v>349.18000000000029</v>
      </c>
    </row>
    <row r="1398" spans="1:7" ht="14.25" customHeight="1" x14ac:dyDescent="0.3">
      <c r="A1398" s="60">
        <v>44068</v>
      </c>
      <c r="B1398" s="61">
        <v>38948.46</v>
      </c>
      <c r="C1398" s="61">
        <v>39008.89</v>
      </c>
      <c r="D1398" s="61">
        <v>38679.67</v>
      </c>
      <c r="E1398" s="61">
        <v>38843.879999999997</v>
      </c>
      <c r="F1398" s="63">
        <f t="shared" si="42"/>
        <v>-2.6850869071588903E-3</v>
      </c>
      <c r="G1398" s="64">
        <f t="shared" si="43"/>
        <v>329.22000000000116</v>
      </c>
    </row>
    <row r="1399" spans="1:7" ht="14.25" customHeight="1" x14ac:dyDescent="0.3">
      <c r="A1399" s="60">
        <v>44069</v>
      </c>
      <c r="B1399" s="61">
        <v>38930.18</v>
      </c>
      <c r="C1399" s="61">
        <v>39111.550000000003</v>
      </c>
      <c r="D1399" s="61">
        <v>38765.089999999997</v>
      </c>
      <c r="E1399" s="61">
        <v>39073.919999999998</v>
      </c>
      <c r="F1399" s="63">
        <f t="shared" si="42"/>
        <v>3.6922511018443265E-3</v>
      </c>
      <c r="G1399" s="64">
        <f t="shared" si="43"/>
        <v>346.4600000000064</v>
      </c>
    </row>
    <row r="1400" spans="1:7" ht="14.25" customHeight="1" x14ac:dyDescent="0.3">
      <c r="A1400" s="60">
        <v>44070</v>
      </c>
      <c r="B1400" s="61">
        <v>39293.53</v>
      </c>
      <c r="C1400" s="61">
        <v>39326.980000000003</v>
      </c>
      <c r="D1400" s="61">
        <v>39046.94</v>
      </c>
      <c r="E1400" s="61">
        <v>39113.47</v>
      </c>
      <c r="F1400" s="63">
        <f t="shared" si="42"/>
        <v>-4.5824338001700963E-3</v>
      </c>
      <c r="G1400" s="64">
        <f t="shared" si="43"/>
        <v>280.04000000000087</v>
      </c>
    </row>
    <row r="1401" spans="1:7" ht="14.25" customHeight="1" x14ac:dyDescent="0.3">
      <c r="A1401" s="60">
        <v>44071</v>
      </c>
      <c r="B1401" s="61">
        <v>39264.480000000003</v>
      </c>
      <c r="C1401" s="61">
        <v>39579.58</v>
      </c>
      <c r="D1401" s="61">
        <v>39235.03</v>
      </c>
      <c r="E1401" s="61">
        <v>39467.31</v>
      </c>
      <c r="F1401" s="63">
        <f t="shared" si="42"/>
        <v>5.1657375826699974E-3</v>
      </c>
      <c r="G1401" s="64">
        <f t="shared" si="43"/>
        <v>344.55000000000291</v>
      </c>
    </row>
    <row r="1402" spans="1:7" ht="14.25" customHeight="1" x14ac:dyDescent="0.3">
      <c r="A1402" s="60">
        <v>44074</v>
      </c>
      <c r="B1402" s="61">
        <v>39888.15</v>
      </c>
      <c r="C1402" s="61">
        <v>40010.17</v>
      </c>
      <c r="D1402" s="61">
        <v>38395.89</v>
      </c>
      <c r="E1402" s="61">
        <v>38628.29</v>
      </c>
      <c r="F1402" s="63">
        <f t="shared" si="42"/>
        <v>-3.158481905026933E-2</v>
      </c>
      <c r="G1402" s="64">
        <f t="shared" si="43"/>
        <v>1614.2799999999988</v>
      </c>
    </row>
  </sheetData>
  <conditionalFormatting sqref="G2:G1402">
    <cfRule type="colorScale" priority="4">
      <colorScale>
        <cfvo type="min"/>
        <cfvo type="max"/>
        <color rgb="FF63BE7B"/>
        <color rgb="FFFFEF9C"/>
      </colorScale>
    </cfRule>
  </conditionalFormatting>
  <conditionalFormatting sqref="F2:F14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{CD79B6F2-C163-4619-BF8B-436C2F8717B2}</x14:id>
        </ext>
      </extLst>
    </cfRule>
    <cfRule type="cellIs" dxfId="1" priority="2" operator="greaterThanOrEqual">
      <formula>0</formula>
    </cfRule>
    <cfRule type="cellIs" dxfId="0" priority="3" operator="lessThan">
      <formula>0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9B6F2-C163-4619-BF8B-436C2F8717B2}">
            <x14:dataBar minLength="0" maxLength="100" gradient="0" axisPosition="middle">
              <x14:cfvo type="autoMin"/>
              <x14:cfvo type="autoMax"/>
              <x14:negativeFillColor rgb="FFFFC000"/>
              <x14:axisColor rgb="FF000000"/>
            </x14:dataBar>
          </x14:cfRule>
          <xm:sqref>F2:F1402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4140625" defaultRowHeight="15" customHeight="1" x14ac:dyDescent="0.3"/>
  <cols>
    <col min="1" max="26" width="8.77734375" customWidth="1"/>
  </cols>
  <sheetData>
    <row r="1" spans="1:9" ht="14.25" customHeight="1" x14ac:dyDescent="0.3"/>
    <row r="2" spans="1:9" ht="14.25" customHeight="1" x14ac:dyDescent="0.3">
      <c r="A2" s="6" t="s">
        <v>19</v>
      </c>
    </row>
    <row r="3" spans="1:9" ht="14.25" customHeight="1" x14ac:dyDescent="0.3"/>
    <row r="4" spans="1:9" ht="14.25" customHeight="1" x14ac:dyDescent="0.3"/>
    <row r="5" spans="1:9" ht="14.25" customHeight="1" x14ac:dyDescent="0.3"/>
    <row r="6" spans="1:9" ht="14.25" customHeight="1" x14ac:dyDescent="0.3"/>
    <row r="7" spans="1:9" ht="14.25" customHeight="1" x14ac:dyDescent="0.3"/>
    <row r="8" spans="1:9" ht="14.25" customHeight="1" x14ac:dyDescent="0.3">
      <c r="I8" s="7"/>
    </row>
    <row r="9" spans="1:9" ht="14.25" customHeight="1" x14ac:dyDescent="0.3"/>
    <row r="10" spans="1:9" ht="14.25" customHeight="1" x14ac:dyDescent="0.3"/>
    <row r="11" spans="1:9" ht="14.25" customHeight="1" x14ac:dyDescent="0.3"/>
    <row r="12" spans="1:9" ht="14.25" customHeight="1" x14ac:dyDescent="0.3"/>
    <row r="13" spans="1:9" ht="14.25" customHeight="1" x14ac:dyDescent="0.3"/>
    <row r="14" spans="1:9" ht="14.25" customHeight="1" x14ac:dyDescent="0.3"/>
    <row r="15" spans="1:9" ht="14.25" customHeight="1" x14ac:dyDescent="0.3"/>
    <row r="16" spans="1: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Functions</vt:lpstr>
      <vt:lpstr>Attendance Tracker</vt:lpstr>
      <vt:lpstr>Stock Report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RAJ</cp:lastModifiedBy>
  <dcterms:created xsi:type="dcterms:W3CDTF">2022-06-07T11:27:13Z</dcterms:created>
  <dcterms:modified xsi:type="dcterms:W3CDTF">2022-08-28T07:26:17Z</dcterms:modified>
</cp:coreProperties>
</file>