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4507"/>
  <workbookPr filterPrivacy="1" defaultThemeVersion="124226"/>
  <bookViews>
    <workbookView xWindow="-120" yWindow="-120" windowWidth="20730" windowHeight="11160" tabRatio="808" firstSheet="1" activeTab="1"/>
  </bookViews>
  <sheets>
    <sheet name="Sheet2" sheetId="2" state="hidden" r:id="rId3"/>
    <sheet name="CURRENCIES" sheetId="5" r:id="rId4"/>
    <sheet name="Sheet3" sheetId="9" state="hidden" r:id="rId5"/>
  </sheets>
  <definedNames/>
  <calcPr calcId="125725"/>
</workbook>
</file>

<file path=xl/calcChain.xml><?xml version="1.0" encoding="utf-8"?>
<calcChain xmlns="http://schemas.openxmlformats.org/spreadsheetml/2006/main">
  <c r="G34" i="5" l="1"/>
</calcChain>
</file>

<file path=xl/sharedStrings.xml><?xml version="1.0" encoding="utf-8"?>
<sst xmlns="http://schemas.openxmlformats.org/spreadsheetml/2006/main" count="283" uniqueCount="145">
  <si>
    <t>SUPPORT</t>
  </si>
  <si>
    <t>RATE</t>
  </si>
  <si>
    <t xml:space="preserve">DIFFERENCE BETWEEN FULL Fledged Broker and Discounted Brokers </t>
  </si>
  <si>
    <t>FULL FLEDGED BROKER'S USP</t>
  </si>
  <si>
    <t xml:space="preserve">1:- </t>
  </si>
  <si>
    <t>You can not call &amp; Trade Free of cost.</t>
  </si>
  <si>
    <t>No one is concern for your P &amp; L.</t>
  </si>
  <si>
    <t xml:space="preserve">3:- </t>
  </si>
  <si>
    <t>2:-</t>
  </si>
  <si>
    <t>No personal Support.</t>
  </si>
  <si>
    <t xml:space="preserve">4:- </t>
  </si>
  <si>
    <t>5:-</t>
  </si>
  <si>
    <t>Fear comes automatically with out personal research support</t>
  </si>
  <si>
    <t>6:-</t>
  </si>
  <si>
    <t>When you earn you become Chaha Chaudhary and eventually loose slowly and gradually.</t>
  </si>
  <si>
    <t xml:space="preserve">7:- </t>
  </si>
  <si>
    <t>When you trade on your own you keep averaging out and that we insist you to avoid.</t>
  </si>
  <si>
    <t>8:-</t>
  </si>
  <si>
    <t>9:-</t>
  </si>
  <si>
    <t>10:-</t>
  </si>
  <si>
    <t>11:-</t>
  </si>
  <si>
    <t>12:-</t>
  </si>
  <si>
    <t>13:-</t>
  </si>
  <si>
    <t>we try to make sure that if market hits crucial levels to exit the trades because we after hell lots of research try to get the levels which can trigger the trend other ways.</t>
  </si>
  <si>
    <t>14:-</t>
  </si>
  <si>
    <t>Most importantly timing is everything in trading or investing we make sure the timing is good before entering any trade so waiting period is lesser to book the profits.</t>
  </si>
  <si>
    <t>15:-</t>
  </si>
  <si>
    <t>16:-</t>
  </si>
  <si>
    <t>Rokie Traders look for magic and expert know better.</t>
  </si>
  <si>
    <t>Don’t look for a magic bullet or a miracle cure in day trading, because there is none. Listening to the charts is as important as listening to the news and there is no easy way to play markets. Strategy and discipline is needed to make sure you gain profits.</t>
  </si>
  <si>
    <t>17:-</t>
  </si>
  <si>
    <t>18:-</t>
  </si>
  <si>
    <t>19:-</t>
  </si>
  <si>
    <t>we have a set of trading strategy which we keep reminding investors to follow the rules and strategy.</t>
  </si>
  <si>
    <t>20:-</t>
  </si>
  <si>
    <t>We keep on analysing our strategy and keep it upgrading but nit that often.</t>
  </si>
  <si>
    <t xml:space="preserve">21:- </t>
  </si>
  <si>
    <t>3:-</t>
  </si>
  <si>
    <t>-</t>
  </si>
  <si>
    <t>Hitting the SL</t>
  </si>
  <si>
    <t>Hitting the targets.</t>
  </si>
  <si>
    <t>Video uploading intimation before uploaded the video so one can spare sometime to watch the video.</t>
  </si>
  <si>
    <t>Fundamental news flash which are useful .</t>
  </si>
  <si>
    <t>Personalise support for allocation.</t>
  </si>
  <si>
    <t>4:-</t>
  </si>
  <si>
    <t>How our system works which at the end makes no difference with discounted brokers.</t>
  </si>
  <si>
    <t>We believe in</t>
  </si>
  <si>
    <t>0% Speculation</t>
  </si>
  <si>
    <t>0% leverage</t>
  </si>
  <si>
    <t>0% over trading</t>
  </si>
  <si>
    <t>but at the same time when you trade on your own you execute 10-15 trades since you do not have efficient system.</t>
  </si>
  <si>
    <t>When you trade with us you execute  1-2 MCX calls</t>
  </si>
  <si>
    <t xml:space="preserve">if you buy 1 lots of crude oil </t>
  </si>
  <si>
    <t xml:space="preserve">buy price </t>
  </si>
  <si>
    <t xml:space="preserve">sell price </t>
  </si>
  <si>
    <t>4500*100+4550*100</t>
  </si>
  <si>
    <t>=</t>
  </si>
  <si>
    <t>Brok=</t>
  </si>
  <si>
    <t>Souda is mostly executed at perfect buying rate suppose you think crude has to be bought and you buy it at 4510 and since we know the exact buying level is 4500 than we save your 1000/- each lots</t>
  </si>
  <si>
    <t>Rs 160</t>
  </si>
  <si>
    <t>1160-181</t>
  </si>
  <si>
    <t>979 you save each day/Trade</t>
  </si>
  <si>
    <t>If you are expert &amp; have your own view you must go with the discounted broker else you must stay with us</t>
  </si>
  <si>
    <t>Choice is urs</t>
  </si>
  <si>
    <t>Over Trading happened when no one is interacting you personally.</t>
  </si>
  <si>
    <t>We do not recommend to trade right after the news we ask you to put trade before the news flashes.</t>
  </si>
  <si>
    <t>we continuously keep profiling our client's and suggest them to put trade with full margin to capitalise full trend views that eventually helps them to be in limit and they do not loose which investors can not afford to loose.</t>
  </si>
  <si>
    <t>We keep them helping to understand the market can be illogical sometimes.</t>
  </si>
  <si>
    <t>We always insist our clients and make them aware continuously that with out a trading plan results can be disastrous.</t>
  </si>
  <si>
    <t>We make them not to chase the trades with the phrase ( Market Buddha nahi hota ham Buddha hote hai)</t>
  </si>
  <si>
    <t>We try to keep all our investors to be in the discipline that makes a lot of difference.</t>
  </si>
  <si>
    <t>We make sure that our business plans which is tested for quite a long time is applied forward to each of the investors.</t>
  </si>
  <si>
    <t>We pass on everything after understanding the philosophy of the market which is again a very difficult task for an investors which develops after putting 1000 hrs. over the screen.</t>
  </si>
  <si>
    <t xml:space="preserve">Starter and fresher's never understand how to use the news which we  try to  make them to capitalize. </t>
  </si>
  <si>
    <t>How does what's app broad cast list works</t>
  </si>
  <si>
    <t>Via what's app we keep reminding everyday that we have to be turtle so slow &amp; Steady wins the race.</t>
  </si>
  <si>
    <t>For every message's its not possible to come and upload the video like trailing the SL or modifying the targets.</t>
  </si>
  <si>
    <t>We believe everyone is not full time traders but at the same time everyone wants to grow their money so reminder is given on below following activity</t>
  </si>
  <si>
    <t>Here lets have a check what difference does it makes when you trade with discounted broker &amp; Full service broker</t>
  </si>
  <si>
    <t xml:space="preserve">Suppose you execute the souda with full fledged broker the brokerage lets take 2 paisa  </t>
  </si>
  <si>
    <t>Brokerage for buy &amp; sell</t>
  </si>
  <si>
    <t>&amp; when you execute the souda on your own &amp; lets assume you buy sell 4 times than your expenses are Rs 20 each side that is Rs 40 total buy and sell</t>
  </si>
  <si>
    <t>so Rs 40*4</t>
  </si>
  <si>
    <t>and the exact entry price levels with timing make a difference of Rs 1000/-</t>
  </si>
  <si>
    <t>so total cost of trading is Rs 1160 against our total cost is Rs 181</t>
  </si>
  <si>
    <t>At the same time other cost is saved with the perfect Stop losses their also you would save 1000's of Rs by exiting the wrong direction trades.</t>
  </si>
  <si>
    <t>RESISTANCE</t>
  </si>
  <si>
    <t>NO</t>
  </si>
  <si>
    <t>Resharing this sheet is not LEGAL</t>
  </si>
  <si>
    <t>SELL</t>
  </si>
  <si>
    <t>BUY</t>
  </si>
  <si>
    <t>MORNING UPDATES (www.intelisys.in)</t>
  </si>
  <si>
    <t>DATE -23.04.2020 (Intelisys Investment &amp; Trading)</t>
  </si>
  <si>
    <t>ALL - T DONE</t>
  </si>
  <si>
    <t>CARRY OVER -SELL USR INR 76.10 to 76.15- 28APR EXPIRY SL 76.36 T 75.80 &amp; 75.60 CMP 76.10  "JOIN US on You Tube - Intelisys Investment &amp; Trading"</t>
  </si>
  <si>
    <t>CARRY OVER-BUY CRUDEOIL 1110-1110 MAY EXPIRY SL 1050 T 1200 &amp; 1300 CMP 1150 02.37 PM  "JOIN US on You Tube - Intelisys Investment &amp; Trading"</t>
  </si>
  <si>
    <r>
      <rPr>
        <b/>
        <sz val="18"/>
        <color theme="1"/>
        <rFont val="Calibri"/>
        <family val="2"/>
        <scheme val="minor"/>
      </rPr>
      <t>USDINR</t>
    </r>
    <r>
      <rPr>
        <b/>
        <sz val="12"/>
        <color theme="1"/>
        <rFont val="Calibri"/>
        <family val="2"/>
        <scheme val="minor"/>
      </rPr>
      <t xml:space="preserve"> </t>
    </r>
    <r>
      <rPr>
        <b/>
        <sz val="12"/>
        <color rgb="FFFF0000"/>
        <rFont val="Calibri"/>
        <family val="2"/>
        <scheme val="minor"/>
      </rPr>
      <t>( You Tube:- INTELISYS INVESTMENT &amp; TRADING)</t>
    </r>
  </si>
  <si>
    <r>
      <rPr>
        <b/>
        <sz val="18"/>
        <color theme="1"/>
        <rFont val="Calibri"/>
        <family val="2"/>
        <scheme val="minor"/>
      </rPr>
      <t>EURINR</t>
    </r>
    <r>
      <rPr>
        <b/>
        <sz val="12"/>
        <color theme="1"/>
        <rFont val="Calibri"/>
        <family val="2"/>
        <scheme val="minor"/>
      </rPr>
      <t xml:space="preserve"> </t>
    </r>
    <r>
      <rPr>
        <b/>
        <sz val="12"/>
        <color rgb="FFFF0000"/>
        <rFont val="Calibri"/>
        <family val="2"/>
        <scheme val="minor"/>
      </rPr>
      <t>( You Tube:- INTELISYS INVESTMENT &amp; TRADING)</t>
    </r>
  </si>
  <si>
    <r>
      <rPr>
        <b/>
        <sz val="18"/>
        <color theme="1"/>
        <rFont val="Calibri"/>
        <family val="2"/>
        <scheme val="minor"/>
      </rPr>
      <t>JPYINR</t>
    </r>
    <r>
      <rPr>
        <b/>
        <sz val="12"/>
        <color theme="1"/>
        <rFont val="Calibri"/>
        <family val="2"/>
        <scheme val="minor"/>
      </rPr>
      <t xml:space="preserve"> </t>
    </r>
    <r>
      <rPr>
        <b/>
        <sz val="12"/>
        <color rgb="FFFF0000"/>
        <rFont val="Calibri"/>
        <family val="2"/>
        <scheme val="minor"/>
      </rPr>
      <t>( You Tube:- INTELISYS INVESTMENT &amp; TRADING)</t>
    </r>
  </si>
  <si>
    <r>
      <rPr>
        <b/>
        <sz val="18"/>
        <color theme="1"/>
        <rFont val="Calibri"/>
        <family val="2"/>
        <scheme val="minor"/>
      </rPr>
      <t>GBPINR</t>
    </r>
    <r>
      <rPr>
        <b/>
        <sz val="12"/>
        <color theme="1"/>
        <rFont val="Calibri"/>
        <family val="2"/>
        <scheme val="minor"/>
      </rPr>
      <t xml:space="preserve"> </t>
    </r>
    <r>
      <rPr>
        <b/>
        <sz val="12"/>
        <color rgb="FFFF0000"/>
        <rFont val="Calibri"/>
        <family val="2"/>
        <scheme val="minor"/>
      </rPr>
      <t>( You Tube:- INTELISYS INVESTMENT &amp; TRADING)</t>
    </r>
  </si>
  <si>
    <t>DATE -18.05.2020 (Intelisys Investment &amp; Trading)</t>
  </si>
  <si>
    <r>
      <t>CARRY-OVER-BUY USDINR-76</t>
    </r>
    <r>
      <rPr>
        <sz val="20"/>
        <color theme="1"/>
        <rFont val="Calibri"/>
        <family val="2"/>
        <scheme val="minor"/>
      </rPr>
      <t>C</t>
    </r>
    <r>
      <rPr>
        <sz val="18"/>
        <color theme="1"/>
        <rFont val="Calibri"/>
        <family val="2"/>
        <scheme val="minor"/>
      </rPr>
      <t>E</t>
    </r>
    <r>
      <rPr>
        <sz val="15"/>
        <color rgb="FFFF0000"/>
        <rFont val="Calibri"/>
        <family val="2"/>
        <scheme val="minor"/>
      </rPr>
      <t xml:space="preserve"> JUNE EXPIRY 84 PAISA TO 88 PAISA SL .59 PAISA T 1.80 &amp; 2.80 CMP 84 PAISA  "JOIN US on You Tube - Intelisys Investment &amp; Trading"</t>
    </r>
  </si>
  <si>
    <t>DATE -19.05.2020 (Intelisys Investment &amp; Trading)</t>
  </si>
  <si>
    <r>
      <rPr>
        <sz val="15"/>
        <color rgb="FFFF0000"/>
        <rFont val="Calibri"/>
        <family val="2"/>
        <scheme val="minor"/>
      </rPr>
      <t>MUST TRADE-</t>
    </r>
    <r>
      <rPr>
        <sz val="15"/>
        <color theme="0"/>
        <rFont val="Calibri"/>
        <family val="2"/>
        <scheme val="minor"/>
      </rPr>
      <t>-CARRY-OVER-SELL  USDINR around 75.71-75.74 ( MAY)  SL 75.86 T1- 75.56 &amp; 75.38  CMP 75.62  03.07 PM   "JOIN US on You Tube - Intelisys Investment &amp; Trading"</t>
    </r>
  </si>
  <si>
    <t>CARRY-OVER-(SELL) JPYINR Around  70.41-43 ( MAY)  SL 70.56  T1- 70.27 &amp; 70.06  CMP 70.39  3.36 PM   "JOIN US on You Tube - Intelisys Investment &amp; Trading"</t>
  </si>
  <si>
    <t>INTELISYS INVESTMENT &amp; TRADING</t>
  </si>
  <si>
    <t>NATURAL GAS</t>
  </si>
  <si>
    <t>PROFIT</t>
  </si>
  <si>
    <t>NG</t>
  </si>
  <si>
    <t xml:space="preserve">TOTAL GROSS PROFIT </t>
  </si>
  <si>
    <r>
      <t xml:space="preserve">MAY-2020 MONTH </t>
    </r>
    <r>
      <rPr>
        <b/>
        <sz val="14"/>
        <color rgb="FFFFC000"/>
        <rFont val="Calibri"/>
        <family val="2"/>
        <scheme val="minor"/>
      </rPr>
      <t xml:space="preserve">NATURAL GAS </t>
    </r>
    <r>
      <rPr>
        <b/>
        <sz val="14"/>
        <color theme="0"/>
        <rFont val="Calibri"/>
        <family val="2"/>
        <scheme val="minor"/>
      </rPr>
      <t xml:space="preserve">PERFORMANCE - Published on </t>
    </r>
    <r>
      <rPr>
        <b/>
        <sz val="14"/>
        <color rgb="FFFF0000"/>
        <rFont val="Calibri"/>
        <family val="2"/>
        <scheme val="minor"/>
      </rPr>
      <t>You Tube</t>
    </r>
  </si>
  <si>
    <r>
      <t xml:space="preserve">MAY-2020 MONTH </t>
    </r>
    <r>
      <rPr>
        <b/>
        <sz val="14"/>
        <color rgb="FFFFC000"/>
        <rFont val="Calibri"/>
        <family val="2"/>
        <scheme val="minor"/>
      </rPr>
      <t>NATURAL GAS</t>
    </r>
    <r>
      <rPr>
        <b/>
        <sz val="14"/>
        <color theme="0"/>
        <rFont val="Calibri"/>
        <family val="2"/>
        <scheme val="minor"/>
      </rPr>
      <t xml:space="preserve"> PERFORMANCE - Published on </t>
    </r>
    <r>
      <rPr>
        <b/>
        <sz val="14"/>
        <color rgb="FFFF0000"/>
        <rFont val="Calibri"/>
        <family val="2"/>
        <scheme val="minor"/>
      </rPr>
      <t xml:space="preserve">Whats App &amp; PVT TELEGRAM </t>
    </r>
  </si>
  <si>
    <t>DISCLAIMER : Our company ( INTELISYS INVESTMENT &amp; TRADING) DO NOT promise any fix returns to any person/company. The accuracy mentioned above is only for reference purpose and not to be construed as a promise for return on investment. The actual returns have no relation with the above scenario provided above in sample attached. The actual returns may even come negative . All investments are subject to risk and any consequences occurred to anyone should be withheld with that particular person/company. We nowhere take any responsibility for act and its results.</t>
  </si>
  <si>
    <t>INTRADAY-BUY BANKNIFTY JUNE FUT 20150-175  SL 20099 T 20300 &amp; 20450  CMP 20310 (11.43 AM ) "JOIN US on You Tube - Intelisys Investment &amp; Trading" ( 16.06.2020 )DISCLAIMER www.intelisy.in</t>
  </si>
  <si>
    <t>SIDEWAYS</t>
  </si>
  <si>
    <t>BUY /SELL WITH ABOVE LEVELS FOR 10-15 PAISA</t>
  </si>
  <si>
    <t>UP</t>
  </si>
  <si>
    <t xml:space="preserve">PARTICULAR </t>
  </si>
  <si>
    <t>CARPET</t>
  </si>
  <si>
    <t>SALABLE</t>
  </si>
  <si>
    <t>BASIC VALUE</t>
  </si>
  <si>
    <t>PARKING</t>
  </si>
  <si>
    <t>MSEB</t>
  </si>
  <si>
    <t>DG BACK UP</t>
  </si>
  <si>
    <t xml:space="preserve">18% GST MSEB &amp; DG MAINTENANCE </t>
  </si>
  <si>
    <t>STAMP DUTY</t>
  </si>
  <si>
    <t>REGISTRATION</t>
  </si>
  <si>
    <t>LEGAL</t>
  </si>
  <si>
    <t>TOTAL</t>
  </si>
  <si>
    <t>AGREEMENT (RS )</t>
  </si>
  <si>
    <t>MAINTENANCE (12*7*698)</t>
  </si>
  <si>
    <t>CARRY-OVER-(BUY) GBPINR Around  99 TO 99.05 ( DEC)  SL 98.59 T1- 99.80  CMP 99.06  3.19 PM   "JOIN US on You Tube - Intelisys Investment &amp; Trading"</t>
  </si>
  <si>
    <t>WAIT</t>
  </si>
  <si>
    <t>DOWN</t>
  </si>
  <si>
    <t>Breakout Point/ Magical Fig.</t>
  </si>
  <si>
    <t>YES</t>
  </si>
  <si>
    <t>CARRY OVER-SELL CRUDEOIL 4765-4772 MAY EXPIRY SL 4811 T 4635  CMP 4765  TIME-07.57 PM  "JOIN US on You Tube - Intelisys Investment &amp; Trading" 11.05.2021</t>
  </si>
  <si>
    <t>TREND (28 JUNE 2021 contract)</t>
  </si>
  <si>
    <t>28-JUNE 2021 CONTRACT</t>
  </si>
  <si>
    <t>Sell</t>
  </si>
  <si>
    <t>73.42-73</t>
  </si>
  <si>
    <t>SL</t>
  </si>
  <si>
    <t>T</t>
  </si>
  <si>
    <t>89.70-89.72</t>
  </si>
  <si>
    <t>66.98-67.02</t>
  </si>
</sst>
</file>

<file path=xl/styles.xml><?xml version="1.0" encoding="utf-8"?>
<styleSheet xmlns="http://schemas.openxmlformats.org/spreadsheetml/2006/main">
  <numFmts count="1">
    <numFmt numFmtId="164" formatCode="[$-F800]dddd\,\ mmmm\ dd\,\ yyyy"/>
  </numFmts>
  <fonts count="44">
    <font>
      <sz val="11"/>
      <color theme="1"/>
      <name val="Calibri"/>
      <family val="2"/>
      <scheme val="minor"/>
    </font>
    <font>
      <sz val="10"/>
      <color theme="1"/>
      <name val="Arial"/>
      <family val="2"/>
    </font>
    <font>
      <b/>
      <sz val="11"/>
      <color theme="0"/>
      <name val="Calibri"/>
      <family val="2"/>
      <scheme val="minor"/>
    </font>
    <font>
      <sz val="11"/>
      <color rgb="FF4D5968"/>
      <name val="Calibri"/>
      <family val="2"/>
      <scheme val="minor"/>
    </font>
    <font>
      <b/>
      <sz val="11"/>
      <color theme="1"/>
      <name val="Calibri"/>
      <family val="2"/>
      <scheme val="minor"/>
    </font>
    <font>
      <b/>
      <sz val="14"/>
      <color theme="0"/>
      <name val="Calibri"/>
      <family val="2"/>
      <scheme val="minor"/>
    </font>
    <font>
      <b/>
      <sz val="12"/>
      <color rgb="FFFF0000"/>
      <name val="Calibri"/>
      <family val="2"/>
      <scheme val="minor"/>
    </font>
    <font>
      <b/>
      <sz val="18"/>
      <color rgb="FF92D050"/>
      <name val="Calibri"/>
      <family val="2"/>
      <scheme val="minor"/>
    </font>
    <font>
      <sz val="10"/>
      <name val="Arial"/>
      <family val="2"/>
    </font>
    <font>
      <b/>
      <sz val="14"/>
      <color rgb="FFFFFF00"/>
      <name val="Calibri"/>
      <family val="2"/>
      <scheme val="minor"/>
    </font>
    <font>
      <b/>
      <sz val="12"/>
      <color theme="1"/>
      <name val="Calibri"/>
      <family val="2"/>
      <scheme val="minor"/>
    </font>
    <font>
      <b/>
      <sz val="15"/>
      <color rgb="FFFF0000"/>
      <name val="Calibri"/>
      <family val="2"/>
      <scheme val="minor"/>
    </font>
    <font>
      <b/>
      <sz val="12"/>
      <color rgb="FFFFFF00"/>
      <name val="Arial"/>
      <family val="2"/>
    </font>
    <font>
      <sz val="15"/>
      <color rgb="FFFF0000"/>
      <name val="Calibri"/>
      <family val="2"/>
      <scheme val="minor"/>
    </font>
    <font>
      <b/>
      <sz val="16"/>
      <color theme="0"/>
      <name val="Calibri"/>
      <family val="2"/>
      <scheme val="minor"/>
    </font>
    <font>
      <sz val="18"/>
      <color theme="1"/>
      <name val="Calibri"/>
      <family val="2"/>
      <scheme val="minor"/>
    </font>
    <font>
      <b/>
      <sz val="18"/>
      <color theme="1"/>
      <name val="Calibri"/>
      <family val="2"/>
      <scheme val="minor"/>
    </font>
    <font>
      <sz val="20"/>
      <color theme="1"/>
      <name val="Calibri"/>
      <family val="2"/>
      <scheme val="minor"/>
    </font>
    <font>
      <sz val="15"/>
      <color theme="0"/>
      <name val="Calibri"/>
      <family val="2"/>
      <scheme val="minor"/>
    </font>
    <font>
      <b/>
      <sz val="14"/>
      <color theme="1"/>
      <name val="Calibri"/>
      <family val="2"/>
      <scheme val="minor"/>
    </font>
    <font>
      <sz val="8"/>
      <color theme="0"/>
      <name val="Arial Unicode MS"/>
      <family val="2"/>
    </font>
    <font>
      <sz val="8"/>
      <color rgb="FF244061"/>
      <name val="Arial"/>
      <family val="2"/>
    </font>
    <font>
      <sz val="8"/>
      <color theme="1"/>
      <name val="Arial"/>
      <family val="2"/>
    </font>
    <font>
      <sz val="11"/>
      <color rgb="FF000000"/>
      <name val="Calibri"/>
      <family val="2"/>
      <scheme val="minor"/>
    </font>
    <font>
      <sz val="8"/>
      <color rgb="FF000000"/>
      <name val="Arial"/>
      <family val="2"/>
    </font>
    <font>
      <b/>
      <sz val="8"/>
      <color rgb="FF244061"/>
      <name val="Arial"/>
      <family val="2"/>
    </font>
    <font>
      <sz val="16"/>
      <color theme="1"/>
      <name val="Calibri"/>
      <family val="2"/>
      <scheme val="minor"/>
    </font>
    <font>
      <b/>
      <sz val="14"/>
      <color rgb="FFFF0000"/>
      <name val="Calibri"/>
      <family val="2"/>
      <scheme val="minor"/>
    </font>
    <font>
      <b/>
      <sz val="14"/>
      <color rgb="FFFFC000"/>
      <name val="Calibri"/>
      <family val="2"/>
      <scheme val="minor"/>
    </font>
    <font>
      <b/>
      <sz val="16"/>
      <color rgb="FFFF0000"/>
      <name val="Calibri"/>
      <family val="2"/>
      <scheme val="minor"/>
    </font>
    <font>
      <sz val="15"/>
      <color rgb="FFFFFFFF"/>
      <name val="Calibri"/>
      <family val="2"/>
    </font>
    <font>
      <sz val="15"/>
      <color rgb="FFFF0000"/>
      <name val="Calibri"/>
      <family val="2"/>
    </font>
    <font>
      <b/>
      <sz val="14"/>
      <color rgb="FFFFFFFF"/>
      <name val="Calibri"/>
      <family val="2"/>
    </font>
    <font>
      <b/>
      <sz val="16"/>
      <color rgb="FFFFFFFF"/>
      <name val="Calibri"/>
      <family val="2"/>
    </font>
    <font>
      <sz val="8"/>
      <color rgb="FFFFFFFF"/>
      <name val="Arial Unicode MS"/>
      <family val="2"/>
    </font>
    <font>
      <b/>
      <sz val="14"/>
      <color rgb="FFFFFF00"/>
      <name val="Calibri"/>
      <family val="2"/>
    </font>
    <font>
      <b/>
      <sz val="11"/>
      <color rgb="FF000000"/>
      <name val="Calibri"/>
      <family val="2"/>
    </font>
    <font>
      <b/>
      <sz val="12"/>
      <color rgb="FF000000"/>
      <name val="Calibri"/>
      <family val="2"/>
    </font>
    <font>
      <sz val="11"/>
      <color rgb="FF000000"/>
      <name val="Calibri"/>
      <family val="2"/>
    </font>
    <font>
      <b/>
      <sz val="14"/>
      <color rgb="FF000000"/>
      <name val="Calibri"/>
      <family val="2"/>
    </font>
    <font>
      <b/>
      <sz val="11"/>
      <color rgb="FFFFFFFF"/>
      <name val="Calibri"/>
      <family val="2"/>
    </font>
    <font>
      <b/>
      <sz val="18"/>
      <color rgb="FF92D050"/>
      <name val="Calibri"/>
      <family val="2"/>
    </font>
    <font>
      <b/>
      <sz val="15"/>
      <color rgb="FFFF0000"/>
      <name val="Calibri"/>
      <family val="2"/>
    </font>
    <font>
      <b/>
      <sz val="16"/>
      <color rgb="FFFF0000"/>
      <name val="Calibri"/>
      <family val="2"/>
    </font>
  </fonts>
  <fills count="21">
    <fill>
      <patternFill patternType="none"/>
    </fill>
    <fill>
      <patternFill patternType="gray125"/>
    </fill>
    <fill>
      <patternFill patternType="solid">
        <fgColor rgb="FFFFFFFF"/>
        <bgColor indexed="64"/>
      </patternFill>
    </fill>
    <fill>
      <patternFill patternType="solid">
        <fgColor rgb="FF00B050"/>
        <bgColor indexed="64"/>
      </patternFill>
    </fill>
    <fill>
      <patternFill patternType="solid">
        <fgColor rgb="FF9FC5E8"/>
        <bgColor indexed="64"/>
      </patternFill>
    </fill>
    <fill>
      <patternFill patternType="solid">
        <fgColor rgb="FFA4C2F4"/>
        <bgColor indexed="64"/>
      </patternFill>
    </fill>
    <fill>
      <patternFill patternType="solid">
        <fgColor rgb="FFFF0000"/>
        <bgColor indexed="64"/>
      </patternFill>
    </fill>
    <fill>
      <patternFill patternType="solid">
        <fgColor rgb="FFFFC000"/>
        <bgColor indexed="64"/>
      </patternFill>
    </fill>
    <fill>
      <patternFill patternType="solid">
        <fgColor theme="2" tint="-0.4999600052833557"/>
        <bgColor indexed="64"/>
      </patternFill>
    </fill>
    <fill>
      <patternFill patternType="solid">
        <fgColor rgb="FF92D050"/>
        <bgColor indexed="64"/>
      </patternFill>
    </fill>
    <fill>
      <patternFill patternType="solid">
        <fgColor rgb="FFFFFF00"/>
        <bgColor indexed="64"/>
      </patternFill>
    </fill>
    <fill>
      <patternFill patternType="solid">
        <fgColor theme="2" tint="-0.8999699950218201"/>
        <bgColor indexed="64"/>
      </patternFill>
    </fill>
    <fill>
      <patternFill patternType="solid">
        <fgColor theme="1"/>
        <bgColor indexed="64"/>
      </patternFill>
    </fill>
    <fill>
      <patternFill patternType="solid">
        <fgColor theme="2" tint="-0.09995999932289124"/>
        <bgColor indexed="64"/>
      </patternFill>
    </fill>
    <fill>
      <patternFill patternType="solid">
        <fgColor rgb="FF002060"/>
        <bgColor indexed="64"/>
      </patternFill>
    </fill>
    <fill>
      <patternFill patternType="solid">
        <fgColor theme="1" tint="0.04998999834060669"/>
        <bgColor indexed="64"/>
      </patternFill>
    </fill>
    <fill>
      <patternFill patternType="solid">
        <fgColor rgb="FF0D0D0D"/>
        <bgColor indexed="64"/>
      </patternFill>
    </fill>
    <fill>
      <patternFill patternType="solid">
        <fgColor rgb="FF000000"/>
        <bgColor indexed="64"/>
      </patternFill>
    </fill>
    <fill>
      <patternFill patternType="solid">
        <fgColor rgb="FFDDD9C3"/>
        <bgColor indexed="64"/>
      </patternFill>
    </fill>
    <fill>
      <patternFill patternType="solid">
        <fgColor rgb="FF948A54"/>
        <bgColor indexed="64"/>
      </patternFill>
    </fill>
    <fill>
      <patternFill patternType="solid">
        <fgColor rgb="FF1E1C11"/>
        <bgColor indexed="64"/>
      </patternFill>
    </fill>
  </fills>
  <borders count="19">
    <border>
      <left/>
      <right/>
      <top/>
      <bottom/>
      <diagonal/>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CCCCCC"/>
      </top>
      <bottom style="medium">
        <color rgb="FF000000"/>
      </bottom>
    </border>
    <border>
      <left style="thin">
        <color auto="1"/>
      </left>
      <right style="thin">
        <color auto="1"/>
      </right>
      <top style="thin">
        <color auto="1"/>
      </top>
      <bottom style="thin">
        <color auto="1"/>
      </bottom>
    </border>
    <border>
      <left/>
      <right/>
      <top style="thin">
        <color auto="1"/>
      </top>
      <bottom/>
    </border>
    <border>
      <left style="thin">
        <color auto="1"/>
      </left>
      <right/>
      <top style="thin">
        <color auto="1"/>
      </top>
      <bottom style="thin">
        <color auto="1"/>
      </bottom>
    </border>
    <border>
      <left/>
      <right style="thin">
        <color auto="1"/>
      </right>
      <top style="thin">
        <color auto="1"/>
      </top>
      <bottom style="thin">
        <color auto="1"/>
      </bottom>
    </border>
    <border>
      <left/>
      <right/>
      <top/>
      <bottom style="thin">
        <color auto="1"/>
      </bottom>
    </border>
    <border>
      <left style="thin">
        <color auto="1"/>
      </left>
      <right/>
      <top/>
      <bottom/>
    </border>
    <border>
      <left style="thin">
        <color auto="1"/>
      </left>
      <right/>
      <top style="thin">
        <color auto="1"/>
      </top>
      <bottom/>
    </border>
    <border>
      <left/>
      <right style="thin">
        <color auto="1"/>
      </right>
      <top style="thin">
        <color auto="1"/>
      </top>
      <bottom/>
    </border>
    <border>
      <left/>
      <right style="thin">
        <color auto="1"/>
      </right>
      <top/>
      <bottom/>
    </border>
    <border>
      <left style="thin">
        <color auto="1"/>
      </left>
      <right/>
      <top/>
      <bottom style="thin">
        <color auto="1"/>
      </bottom>
    </border>
    <border>
      <left/>
      <right style="thin">
        <color auto="1"/>
      </right>
      <top/>
      <bottom style="thin">
        <color auto="1"/>
      </bottom>
    </border>
    <border>
      <left/>
      <right/>
      <top style="medium">
        <color rgb="FF000000"/>
      </top>
      <bottom/>
    </border>
    <border>
      <left/>
      <right/>
      <top/>
      <bottom style="medium">
        <color rgb="FF000000"/>
      </bottom>
    </border>
    <border>
      <left/>
      <right/>
      <top style="thin">
        <color auto="1"/>
      </top>
      <bottom style="thin">
        <color auto="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8" fillId="0" borderId="0">
      <alignment/>
      <protection/>
    </xf>
  </cellStyleXfs>
  <cellXfs count="168">
    <xf numFmtId="0" fontId="0" fillId="0" borderId="0" xfId="0"/>
    <xf numFmtId="0" fontId="0" fillId="0" borderId="0" xfId="0" applyAlignment="1">
      <alignment horizontal="center"/>
    </xf>
    <xf numFmtId="0" fontId="0" fillId="0" borderId="0" xfId="0" applyAlignment="1">
      <alignment/>
    </xf>
    <xf numFmtId="0" fontId="0" fillId="0" borderId="0" xfId="0" applyFont="1"/>
    <xf numFmtId="0" fontId="3" fillId="0" borderId="0" xfId="0" applyFont="1" applyAlignment="1">
      <alignment wrapText="1"/>
    </xf>
    <xf numFmtId="0" fontId="0" fillId="0" borderId="0" xfId="0" applyAlignment="1">
      <alignment horizontal="left"/>
    </xf>
    <xf numFmtId="0" fontId="3" fillId="0" borderId="0" xfId="0" applyFont="1" applyAlignment="1">
      <alignment horizontal="left" wrapText="1"/>
    </xf>
    <xf numFmtId="3" fontId="0" fillId="0" borderId="0" xfId="0" applyNumberFormat="1"/>
    <xf numFmtId="0" fontId="0" fillId="0" borderId="0" xfId="0" applyAlignment="1">
      <alignment wrapText="1"/>
    </xf>
    <xf numFmtId="0" fontId="0" fillId="0" borderId="0" xfId="0" applyAlignment="1">
      <alignment horizontal="left" wrapText="1"/>
    </xf>
    <xf numFmtId="16" fontId="21" fillId="2" borderId="1" xfId="0" applyNumberFormat="1" applyFont="1" applyFill="1" applyBorder="1" applyAlignment="1">
      <alignment horizontal="center" vertical="center" wrapText="1"/>
    </xf>
    <xf numFmtId="0" fontId="21" fillId="2" borderId="2" xfId="0" applyFont="1" applyFill="1" applyBorder="1" applyAlignment="1">
      <alignment horizontal="center" vertical="center" wrapText="1"/>
    </xf>
    <xf numFmtId="16" fontId="21" fillId="2" borderId="2" xfId="0" applyNumberFormat="1" applyFont="1" applyFill="1" applyBorder="1" applyAlignment="1">
      <alignment horizontal="center" vertical="center" wrapText="1"/>
    </xf>
    <xf numFmtId="0" fontId="22" fillId="3" borderId="2" xfId="0" applyFont="1" applyFill="1" applyBorder="1" applyAlignment="1">
      <alignment horizontal="center" vertical="center" wrapText="1"/>
    </xf>
    <xf numFmtId="10" fontId="23" fillId="2" borderId="2" xfId="0" applyNumberFormat="1" applyFont="1" applyFill="1" applyBorder="1" applyAlignment="1">
      <alignment horizontal="center" wrapText="1"/>
    </xf>
    <xf numFmtId="0" fontId="24" fillId="3" borderId="2" xfId="0" applyFont="1" applyFill="1" applyBorder="1" applyAlignment="1">
      <alignment horizontal="center" vertical="center" wrapText="1"/>
    </xf>
    <xf numFmtId="0" fontId="24" fillId="4" borderId="3" xfId="0" applyFont="1" applyFill="1" applyBorder="1" applyAlignment="1">
      <alignment horizontal="center" vertical="center" wrapText="1"/>
    </xf>
    <xf numFmtId="16" fontId="24" fillId="4" borderId="3" xfId="0" applyNumberFormat="1" applyFont="1" applyFill="1" applyBorder="1" applyAlignment="1">
      <alignment horizontal="center" vertical="center" wrapText="1"/>
    </xf>
    <xf numFmtId="0" fontId="25" fillId="5" borderId="3" xfId="0" applyFont="1" applyFill="1" applyBorder="1" applyAlignment="1">
      <alignment horizontal="center" vertical="center" wrapText="1"/>
    </xf>
    <xf numFmtId="0" fontId="22" fillId="3" borderId="3" xfId="0" applyFont="1" applyFill="1" applyBorder="1" applyAlignment="1">
      <alignment horizontal="center" vertical="center" wrapText="1"/>
    </xf>
    <xf numFmtId="10" fontId="23" fillId="4" borderId="3" xfId="0" applyNumberFormat="1" applyFont="1" applyFill="1" applyBorder="1" applyAlignment="1">
      <alignment horizontal="center" wrapText="1"/>
    </xf>
    <xf numFmtId="0" fontId="24" fillId="2" borderId="3" xfId="0" applyFont="1" applyFill="1" applyBorder="1" applyAlignment="1">
      <alignment horizontal="center" vertical="center" wrapText="1"/>
    </xf>
    <xf numFmtId="0" fontId="21" fillId="2" borderId="3" xfId="0" applyFont="1" applyFill="1" applyBorder="1" applyAlignment="1">
      <alignment horizontal="center" vertical="center" wrapText="1"/>
    </xf>
    <xf numFmtId="16" fontId="21" fillId="2" borderId="3" xfId="0" applyNumberFormat="1" applyFont="1" applyFill="1" applyBorder="1" applyAlignment="1">
      <alignment horizontal="center" vertical="center" wrapText="1"/>
    </xf>
    <xf numFmtId="0" fontId="22" fillId="6" borderId="3" xfId="0" applyFont="1" applyFill="1" applyBorder="1" applyAlignment="1">
      <alignment horizontal="center" vertical="center" wrapText="1"/>
    </xf>
    <xf numFmtId="10" fontId="23" fillId="2" borderId="3" xfId="0" applyNumberFormat="1" applyFont="1" applyFill="1" applyBorder="1" applyAlignment="1">
      <alignment horizontal="center" wrapText="1"/>
    </xf>
    <xf numFmtId="16" fontId="24" fillId="4" borderId="4" xfId="0" applyNumberFormat="1" applyFont="1" applyFill="1" applyBorder="1" applyAlignment="1">
      <alignment horizontal="center" vertical="center" wrapText="1"/>
    </xf>
    <xf numFmtId="0" fontId="24" fillId="3" borderId="3" xfId="0" applyFont="1" applyFill="1" applyBorder="1" applyAlignment="1">
      <alignment horizontal="center" vertical="center" wrapText="1"/>
    </xf>
    <xf numFmtId="16" fontId="24" fillId="2" borderId="3"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16" fontId="24" fillId="2" borderId="4" xfId="0" applyNumberFormat="1" applyFont="1" applyFill="1" applyBorder="1" applyAlignment="1">
      <alignment horizontal="center" vertical="center" wrapText="1"/>
    </xf>
    <xf numFmtId="0" fontId="23" fillId="3" borderId="3" xfId="0" applyFont="1" applyFill="1" applyBorder="1" applyAlignment="1">
      <alignment horizontal="center" wrapText="1"/>
    </xf>
    <xf numFmtId="0" fontId="22" fillId="2" borderId="3" xfId="0" applyFont="1" applyFill="1" applyBorder="1" applyAlignment="1">
      <alignment horizontal="center" vertical="center" wrapText="1"/>
    </xf>
    <xf numFmtId="0" fontId="21" fillId="6" borderId="3" xfId="0" applyFont="1" applyFill="1" applyBorder="1" applyAlignment="1">
      <alignment horizontal="center" vertical="center" wrapText="1"/>
    </xf>
    <xf numFmtId="16" fontId="24" fillId="2" borderId="5" xfId="0" applyNumberFormat="1" applyFont="1" applyFill="1" applyBorder="1" applyAlignment="1">
      <alignment horizontal="center" vertical="center" wrapText="1"/>
    </xf>
    <xf numFmtId="0" fontId="24" fillId="2" borderId="5"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2" fillId="3" borderId="5" xfId="0" applyFont="1" applyFill="1" applyBorder="1" applyAlignment="1">
      <alignment horizontal="center" vertical="center" wrapText="1"/>
    </xf>
    <xf numFmtId="10" fontId="23" fillId="2" borderId="5" xfId="0" applyNumberFormat="1" applyFont="1" applyFill="1" applyBorder="1" applyAlignment="1">
      <alignment horizontal="center" wrapText="1"/>
    </xf>
    <xf numFmtId="0" fontId="24" fillId="3" borderId="5" xfId="0" applyFont="1" applyFill="1" applyBorder="1" applyAlignment="1">
      <alignment horizontal="center" vertical="center" wrapText="1"/>
    </xf>
    <xf numFmtId="16" fontId="24" fillId="4" borderId="5" xfId="0" applyNumberFormat="1" applyFont="1" applyFill="1" applyBorder="1" applyAlignment="1">
      <alignment horizontal="center" vertical="center" wrapText="1"/>
    </xf>
    <xf numFmtId="0" fontId="24" fillId="4" borderId="5" xfId="0" applyFont="1" applyFill="1" applyBorder="1" applyAlignment="1">
      <alignment horizontal="center" vertical="center" wrapText="1"/>
    </xf>
    <xf numFmtId="0" fontId="25" fillId="5" borderId="5" xfId="0" applyFont="1" applyFill="1" applyBorder="1" applyAlignment="1">
      <alignment horizontal="center" vertical="center" wrapText="1"/>
    </xf>
    <xf numFmtId="10" fontId="23" fillId="4" borderId="5" xfId="0" applyNumberFormat="1" applyFont="1" applyFill="1" applyBorder="1" applyAlignment="1">
      <alignment horizontal="center" wrapText="1"/>
    </xf>
    <xf numFmtId="16" fontId="21" fillId="2" borderId="5" xfId="0" applyNumberFormat="1" applyFont="1" applyFill="1" applyBorder="1" applyAlignment="1">
      <alignment horizontal="center" vertical="center" wrapText="1"/>
    </xf>
    <xf numFmtId="0" fontId="22" fillId="6" borderId="5" xfId="0" applyFont="1" applyFill="1" applyBorder="1" applyAlignment="1">
      <alignment horizontal="center" vertical="center" wrapText="1"/>
    </xf>
    <xf numFmtId="0" fontId="23" fillId="4" borderId="5" xfId="0" applyFont="1" applyFill="1" applyBorder="1" applyAlignment="1">
      <alignment horizontal="center" wrapText="1"/>
    </xf>
    <xf numFmtId="0" fontId="23" fillId="3" borderId="5" xfId="0" applyFont="1" applyFill="1" applyBorder="1" applyAlignment="1">
      <alignment horizontal="center" wrapText="1"/>
    </xf>
    <xf numFmtId="0" fontId="0" fillId="7" borderId="0" xfId="0" applyFill="1"/>
    <xf numFmtId="0" fontId="26" fillId="7" borderId="0" xfId="0" applyFont="1" applyFill="1" applyAlignment="1">
      <alignment horizontal="center"/>
    </xf>
    <xf numFmtId="0" fontId="4" fillId="7" borderId="5" xfId="0" applyFont="1" applyFill="1" applyBorder="1" applyAlignment="1">
      <alignment horizontal="center" vertical="center"/>
    </xf>
    <xf numFmtId="0" fontId="0" fillId="0" borderId="5" xfId="0" applyBorder="1" applyAlignment="1">
      <alignment horizontal="center"/>
    </xf>
    <xf numFmtId="0" fontId="2" fillId="8" borderId="5" xfId="0" applyFont="1" applyFill="1" applyBorder="1" applyAlignment="1">
      <alignment horizontal="center"/>
    </xf>
    <xf numFmtId="0" fontId="0" fillId="0" borderId="0" xfId="0" applyFill="1"/>
    <xf numFmtId="0" fontId="0" fillId="9" borderId="0" xfId="0" applyFill="1"/>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0" borderId="0" xfId="0" applyFont="1" applyFill="1" applyAlignment="1">
      <alignment horizontal="center" vertical="center" wrapText="1"/>
    </xf>
    <xf numFmtId="0" fontId="19" fillId="0" borderId="0" xfId="0" applyFont="1" applyFill="1" applyAlignment="1">
      <alignment horizontal="center" vertical="center" wrapText="1"/>
    </xf>
    <xf numFmtId="0" fontId="0" fillId="0" borderId="6" xfId="0" applyBorder="1" applyAlignment="1">
      <alignment horizontal="center"/>
    </xf>
    <xf numFmtId="0" fontId="0" fillId="0" borderId="0" xfId="0" applyAlignment="1">
      <alignment horizontal="center" vertical="center"/>
    </xf>
    <xf numFmtId="0" fontId="0" fillId="0" borderId="0" xfId="0" applyAlignment="1">
      <alignment horizontal="center" wrapText="1"/>
    </xf>
    <xf numFmtId="0" fontId="3" fillId="0" borderId="0" xfId="0" applyFont="1" applyAlignment="1">
      <alignment horizontal="center" wrapText="1"/>
    </xf>
    <xf numFmtId="0" fontId="0" fillId="0" borderId="0" xfId="0" applyAlignment="1">
      <alignment horizontal="center"/>
    </xf>
    <xf numFmtId="0" fontId="0" fillId="10" borderId="0" xfId="0" applyFill="1" applyAlignment="1">
      <alignment horizontal="center" vertical="center" wrapText="1"/>
    </xf>
    <xf numFmtId="0" fontId="0" fillId="10" borderId="0" xfId="0" applyFill="1" applyAlignment="1">
      <alignment horizontal="center" wrapText="1"/>
    </xf>
    <xf numFmtId="0" fontId="0" fillId="0" borderId="0" xfId="0" applyAlignment="1">
      <alignment horizontal="center" vertical="center" wrapText="1"/>
    </xf>
    <xf numFmtId="0" fontId="13" fillId="10" borderId="0" xfId="0" applyFont="1" applyFill="1" applyAlignment="1">
      <alignment horizontal="center" vertical="center" wrapText="1"/>
    </xf>
    <xf numFmtId="0" fontId="2" fillId="8" borderId="7" xfId="0" applyFont="1" applyFill="1" applyBorder="1" applyAlignment="1">
      <alignment horizontal="center"/>
    </xf>
    <xf numFmtId="0" fontId="2" fillId="8" borderId="8" xfId="0" applyFont="1" applyFill="1" applyBorder="1" applyAlignment="1">
      <alignment horizontal="center"/>
    </xf>
    <xf numFmtId="0" fontId="10" fillId="0" borderId="7" xfId="0" applyFont="1" applyBorder="1" applyAlignment="1">
      <alignment horizontal="center"/>
    </xf>
    <xf numFmtId="0" fontId="10" fillId="0" borderId="8" xfId="0" applyFont="1" applyBorder="1" applyAlignment="1">
      <alignment horizontal="center"/>
    </xf>
    <xf numFmtId="0" fontId="9" fillId="11" borderId="6" xfId="0" applyFont="1" applyFill="1" applyBorder="1" applyAlignment="1">
      <alignment horizontal="center" vertical="center"/>
    </xf>
    <xf numFmtId="0" fontId="5" fillId="12" borderId="0" xfId="0" applyFont="1" applyFill="1" applyAlignment="1">
      <alignment horizontal="center"/>
    </xf>
    <xf numFmtId="164" fontId="4" fillId="9" borderId="0" xfId="0" applyNumberFormat="1" applyFont="1" applyFill="1" applyAlignment="1">
      <alignment horizontal="center" vertical="center" wrapText="1"/>
    </xf>
    <xf numFmtId="0" fontId="10" fillId="13" borderId="9" xfId="0" applyFont="1" applyFill="1" applyBorder="1" applyAlignment="1">
      <alignment horizontal="center" vertical="center"/>
    </xf>
    <xf numFmtId="0" fontId="20" fillId="12" borderId="0" xfId="0" applyFont="1" applyFill="1" applyAlignment="1">
      <alignment horizontal="center" vertical="center" wrapText="1"/>
    </xf>
    <xf numFmtId="0" fontId="4" fillId="9" borderId="0" xfId="0" applyFont="1" applyFill="1" applyAlignment="1">
      <alignment horizontal="center" vertical="center" wrapText="1"/>
    </xf>
    <xf numFmtId="0" fontId="14" fillId="3" borderId="0" xfId="0" applyFont="1" applyFill="1" applyAlignment="1">
      <alignment horizontal="center" vertical="center"/>
    </xf>
    <xf numFmtId="0" fontId="18" fillId="14" borderId="0" xfId="0" applyFont="1" applyFill="1" applyAlignment="1">
      <alignment horizontal="center" vertical="center" wrapText="1"/>
    </xf>
    <xf numFmtId="0" fontId="29" fillId="15" borderId="0" xfId="0" applyFont="1" applyFill="1" applyAlignment="1">
      <alignment horizontal="center"/>
    </xf>
    <xf numFmtId="0" fontId="14" fillId="15" borderId="0" xfId="0" applyFont="1" applyFill="1" applyAlignment="1">
      <alignment horizontal="center"/>
    </xf>
    <xf numFmtId="0" fontId="7" fillId="12" borderId="0" xfId="0" applyFont="1" applyFill="1" applyAlignment="1">
      <alignment horizontal="center" vertical="center" wrapText="1"/>
    </xf>
    <xf numFmtId="0" fontId="12" fillId="14" borderId="0" xfId="0" applyFont="1" applyFill="1" applyAlignment="1">
      <alignment horizontal="center" vertical="center"/>
    </xf>
    <xf numFmtId="0" fontId="10" fillId="13" borderId="0" xfId="0" applyFont="1" applyFill="1" applyAlignment="1">
      <alignment horizontal="center" vertical="center"/>
    </xf>
    <xf numFmtId="164" fontId="7" fillId="12" borderId="0" xfId="0" applyNumberFormat="1" applyFont="1" applyFill="1" applyAlignment="1">
      <alignment horizontal="center" vertical="center"/>
    </xf>
    <xf numFmtId="2" fontId="10" fillId="0" borderId="7" xfId="0" applyNumberFormat="1" applyFont="1" applyBorder="1" applyAlignment="1">
      <alignment horizontal="center"/>
    </xf>
    <xf numFmtId="2" fontId="10" fillId="0" borderId="8" xfId="0" applyNumberFormat="1" applyFont="1" applyBorder="1" applyAlignment="1">
      <alignment horizontal="center"/>
    </xf>
    <xf numFmtId="0" fontId="11" fillId="9" borderId="0" xfId="0" applyFont="1" applyFill="1" applyAlignment="1">
      <alignment horizontal="center" vertical="center"/>
    </xf>
    <xf numFmtId="0" fontId="19" fillId="0" borderId="10" xfId="0" applyFont="1" applyFill="1" applyBorder="1" applyAlignment="1">
      <alignment horizontal="center" vertical="center" wrapText="1"/>
    </xf>
    <xf numFmtId="0" fontId="19" fillId="0" borderId="0" xfId="0" applyFont="1" applyFill="1" applyAlignment="1">
      <alignment horizontal="center" vertical="center" wrapText="1"/>
    </xf>
    <xf numFmtId="0" fontId="4" fillId="7" borderId="5" xfId="0" applyFont="1" applyFill="1" applyBorder="1" applyAlignment="1">
      <alignment horizontal="center" vertical="center"/>
    </xf>
    <xf numFmtId="0" fontId="4" fillId="0" borderId="0" xfId="0" applyFont="1" applyFill="1" applyAlignment="1">
      <alignment horizontal="center" vertical="center" wrapText="1"/>
    </xf>
    <xf numFmtId="0" fontId="4" fillId="0" borderId="10" xfId="0" applyFont="1" applyFill="1" applyBorder="1" applyAlignment="1">
      <alignment horizontal="center" vertical="center" wrapText="1"/>
    </xf>
    <xf numFmtId="0" fontId="5" fillId="0" borderId="0" xfId="0" applyFont="1" applyFill="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vertical="center"/>
    </xf>
    <xf numFmtId="0" fontId="26" fillId="7" borderId="16" xfId="0" applyFont="1" applyFill="1" applyBorder="1" applyAlignment="1">
      <alignment horizontal="center"/>
    </xf>
    <xf numFmtId="0" fontId="5" fillId="12" borderId="0" xfId="0" applyFont="1" applyFill="1" applyBorder="1" applyAlignment="1">
      <alignment horizontal="center" vertical="center"/>
    </xf>
    <xf numFmtId="0" fontId="5" fillId="12" borderId="17" xfId="0" applyFont="1" applyFill="1" applyBorder="1" applyAlignment="1">
      <alignment horizontal="center" vertical="center"/>
    </xf>
    <xf numFmtId="0" fontId="0" fillId="10" borderId="7" xfId="0" applyFill="1" applyBorder="1" applyAlignment="1">
      <alignment horizontal="center"/>
    </xf>
    <xf numFmtId="0" fontId="0" fillId="10" borderId="18" xfId="0" applyFill="1" applyBorder="1" applyAlignment="1">
      <alignment horizontal="center"/>
    </xf>
    <xf numFmtId="0" fontId="0" fillId="10" borderId="8" xfId="0" applyFill="1" applyBorder="1" applyAlignment="1">
      <alignment horizontal="center"/>
    </xf>
    <xf numFmtId="0" fontId="10" fillId="0" borderId="6" xfId="0" applyFont="1" applyBorder="1" applyAlignment="1">
      <alignment horizontal="center"/>
    </xf>
    <xf numFmtId="0" fontId="4" fillId="7"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2" fillId="8" borderId="18" xfId="0" applyFont="1" applyFill="1" applyBorder="1" applyAlignment="1">
      <alignment horizontal="center"/>
    </xf>
    <xf numFmtId="0" fontId="10" fillId="0" borderId="18" xfId="0" applyFont="1" applyBorder="1" applyAlignment="1">
      <alignment horizontal="center"/>
    </xf>
    <xf numFmtId="2" fontId="10" fillId="0" borderId="18" xfId="0" applyNumberFormat="1" applyFont="1" applyBorder="1" applyAlignment="1">
      <alignment horizontal="center"/>
    </xf>
    <xf numFmtId="2" fontId="10" fillId="0" borderId="6" xfId="0" applyNumberFormat="1" applyFont="1" applyBorder="1" applyAlignment="1">
      <alignment horizontal="center"/>
    </xf>
    <xf numFmtId="0" fontId="4" fillId="0" borderId="0" xfId="0" applyFont="1" applyFill="1" applyBorder="1" applyAlignment="1">
      <alignment horizontal="center" vertical="center" wrapText="1"/>
    </xf>
    <xf numFmtId="0" fontId="43" fillId="16" borderId="0" xfId="0" applyNumberFormat="1" applyFont="1" applyFill="1" applyBorder="1" applyAlignment="1" applyProtection="1">
      <alignment horizontal="center"/>
      <protection/>
    </xf>
    <xf numFmtId="0" fontId="33" fillId="16" borderId="0" xfId="0" applyNumberFormat="1" applyFont="1" applyFill="1" applyBorder="1" applyAlignment="1" applyProtection="1">
      <alignment horizontal="center"/>
      <protection/>
    </xf>
    <xf numFmtId="0" fontId="36" fillId="9" borderId="0" xfId="0" applyNumberFormat="1" applyFont="1" applyFill="1" applyBorder="1" applyAlignment="1" applyProtection="1">
      <alignment horizontal="center" vertical="center" wrapText="1"/>
      <protection/>
    </xf>
    <xf numFmtId="0" fontId="42" fillId="9" borderId="0" xfId="0" applyNumberFormat="1" applyFont="1" applyFill="1" applyBorder="1" applyAlignment="1" applyProtection="1">
      <alignment horizontal="center" vertical="center"/>
      <protection/>
    </xf>
    <xf numFmtId="0" fontId="41" fillId="17" borderId="0" xfId="0" applyNumberFormat="1" applyFont="1" applyFill="1" applyBorder="1" applyAlignment="1" applyProtection="1">
      <alignment horizontal="center" vertical="center" wrapText="1"/>
      <protection/>
    </xf>
    <xf numFmtId="0" fontId="12" fillId="14" borderId="0" xfId="0" applyNumberFormat="1" applyFont="1" applyFill="1" applyBorder="1" applyAlignment="1" applyProtection="1">
      <alignment horizontal="center" vertical="center"/>
      <protection/>
    </xf>
    <xf numFmtId="0" fontId="37" fillId="18" borderId="9" xfId="0" applyNumberFormat="1" applyFont="1" applyFill="1" applyBorder="1" applyAlignment="1" applyProtection="1">
      <alignment horizontal="center" vertical="center"/>
      <protection/>
    </xf>
    <xf numFmtId="164" fontId="41" fillId="17" borderId="9" xfId="0" applyNumberFormat="1" applyFont="1" applyFill="1" applyBorder="1" applyAlignment="1" applyProtection="1">
      <alignment horizontal="center" vertical="center"/>
      <protection/>
    </xf>
    <xf numFmtId="0" fontId="40" fillId="19" borderId="5" xfId="0" applyNumberFormat="1" applyFont="1" applyFill="1" applyBorder="1" applyAlignment="1" applyProtection="1">
      <alignment horizontal="center"/>
      <protection/>
    </xf>
    <xf numFmtId="0" fontId="40" fillId="19" borderId="8" xfId="0" applyNumberFormat="1" applyFont="1" applyFill="1" applyBorder="1" applyAlignment="1" applyProtection="1">
      <alignment horizontal="center"/>
      <protection/>
    </xf>
    <xf numFmtId="0" fontId="40" fillId="19" borderId="18" xfId="0" applyNumberFormat="1" applyFont="1" applyFill="1" applyBorder="1" applyAlignment="1" applyProtection="1">
      <alignment horizontal="center"/>
      <protection/>
    </xf>
    <xf numFmtId="0" fontId="36" fillId="7" borderId="5" xfId="0" applyNumberFormat="1" applyFont="1" applyFill="1" applyBorder="1" applyAlignment="1" applyProtection="1">
      <alignment horizontal="center" vertical="center"/>
      <protection/>
    </xf>
    <xf numFmtId="0" fontId="39" fillId="0" borderId="10" xfId="0" applyNumberFormat="1" applyFont="1" applyFill="1" applyBorder="1" applyAlignment="1" applyProtection="1">
      <alignment horizontal="center" vertical="center" wrapText="1"/>
      <protection/>
    </xf>
    <xf numFmtId="0" fontId="39" fillId="0" borderId="0" xfId="0" applyNumberFormat="1" applyFont="1" applyFill="1" applyBorder="1" applyAlignment="1" applyProtection="1">
      <alignment horizontal="center" vertical="center" wrapText="1"/>
      <protection/>
    </xf>
    <xf numFmtId="0" fontId="38" fillId="0" borderId="5" xfId="0" applyNumberFormat="1" applyFont="1" applyFill="1" applyBorder="1" applyAlignment="1" applyProtection="1">
      <alignment horizontal="center"/>
      <protection/>
    </xf>
    <xf numFmtId="0" fontId="37" fillId="0" borderId="5" xfId="0" applyNumberFormat="1" applyFont="1" applyFill="1" applyBorder="1" applyAlignment="1" applyProtection="1">
      <alignment horizontal="center"/>
      <protection/>
    </xf>
    <xf numFmtId="0" fontId="37" fillId="0" borderId="8" xfId="0" applyNumberFormat="1" applyFont="1" applyFill="1" applyBorder="1" applyAlignment="1" applyProtection="1">
      <alignment horizontal="center"/>
      <protection/>
    </xf>
    <xf numFmtId="0" fontId="37" fillId="0" borderId="18" xfId="0" applyNumberFormat="1" applyFont="1" applyFill="1" applyBorder="1" applyAlignment="1" applyProtection="1">
      <alignment horizontal="center"/>
      <protection/>
    </xf>
    <xf numFmtId="0" fontId="38" fillId="0" borderId="18" xfId="0" applyNumberFormat="1" applyFont="1" applyFill="1" applyBorder="1" applyAlignment="1" applyProtection="1">
      <alignment horizontal="center"/>
      <protection/>
    </xf>
    <xf numFmtId="0" fontId="36" fillId="7" borderId="6" xfId="0" applyNumberFormat="1" applyFont="1" applyFill="1" applyBorder="1" applyAlignment="1" applyProtection="1">
      <alignment horizontal="center" vertical="center"/>
      <protection/>
    </xf>
    <xf numFmtId="0" fontId="35" fillId="20" borderId="6" xfId="0" applyNumberFormat="1" applyFont="1" applyFill="1" applyBorder="1" applyAlignment="1" applyProtection="1">
      <alignment horizontal="center" vertical="center"/>
      <protection/>
    </xf>
    <xf numFmtId="0" fontId="38" fillId="9" borderId="9" xfId="0" applyNumberFormat="1" applyFont="1" applyFill="1" applyBorder="1" applyAlignment="1" applyProtection="1">
      <alignment/>
      <protection/>
    </xf>
    <xf numFmtId="0" fontId="36" fillId="0" borderId="0" xfId="0" applyNumberFormat="1" applyFont="1" applyFill="1" applyBorder="1" applyAlignment="1" applyProtection="1">
      <alignment horizontal="center" vertical="center" wrapText="1"/>
      <protection/>
    </xf>
    <xf numFmtId="2" fontId="37" fillId="0" borderId="5" xfId="0" applyNumberFormat="1" applyFont="1" applyFill="1" applyBorder="1" applyAlignment="1" applyProtection="1">
      <alignment horizontal="center"/>
      <protection/>
    </xf>
    <xf numFmtId="2" fontId="37" fillId="0" borderId="8" xfId="0" applyNumberFormat="1" applyFont="1" applyFill="1" applyBorder="1" applyAlignment="1" applyProtection="1">
      <alignment horizontal="center"/>
      <protection/>
    </xf>
    <xf numFmtId="2" fontId="37" fillId="0" borderId="18" xfId="0" applyNumberFormat="1" applyFont="1" applyFill="1" applyBorder="1" applyAlignment="1" applyProtection="1">
      <alignment horizontal="center"/>
      <protection/>
    </xf>
    <xf numFmtId="164" fontId="36" fillId="9" borderId="0" xfId="0" applyNumberFormat="1" applyFont="1" applyFill="1" applyBorder="1" applyAlignment="1" applyProtection="1">
      <alignment horizontal="center" vertical="center" wrapText="1"/>
      <protection/>
    </xf>
    <xf numFmtId="0" fontId="36" fillId="9" borderId="9" xfId="0" applyNumberFormat="1" applyFont="1" applyFill="1" applyBorder="1" applyAlignment="1" applyProtection="1">
      <alignment horizontal="center" vertical="center" wrapText="1"/>
      <protection/>
    </xf>
    <xf numFmtId="0" fontId="32" fillId="0" borderId="0" xfId="0" applyNumberFormat="1" applyFont="1" applyFill="1" applyBorder="1" applyAlignment="1" applyProtection="1">
      <alignment horizontal="center" vertical="center"/>
      <protection/>
    </xf>
    <xf numFmtId="0" fontId="36" fillId="0" borderId="10" xfId="0" applyNumberFormat="1" applyFont="1" applyFill="1" applyBorder="1" applyAlignment="1" applyProtection="1">
      <alignment horizontal="center" vertical="center" wrapText="1"/>
      <protection/>
    </xf>
    <xf numFmtId="0" fontId="35" fillId="20" borderId="18" xfId="0" applyNumberFormat="1" applyFont="1" applyFill="1" applyBorder="1" applyAlignment="1" applyProtection="1">
      <alignment horizontal="center" vertical="center"/>
      <protection/>
    </xf>
    <xf numFmtId="0" fontId="34" fillId="17" borderId="0" xfId="0" applyNumberFormat="1" applyFont="1" applyFill="1" applyBorder="1" applyAlignment="1" applyProtection="1">
      <alignment horizontal="center" vertical="center" wrapText="1"/>
      <protection/>
    </xf>
    <xf numFmtId="0" fontId="33" fillId="3" borderId="0" xfId="0" applyNumberFormat="1" applyFont="1" applyFill="1" applyBorder="1" applyAlignment="1" applyProtection="1">
      <alignment horizontal="center" vertical="center"/>
      <protection/>
    </xf>
    <xf numFmtId="0" fontId="32" fillId="17" borderId="0" xfId="0" applyNumberFormat="1" applyFont="1" applyFill="1" applyBorder="1" applyAlignment="1" applyProtection="1">
      <alignment horizontal="center"/>
      <protection/>
    </xf>
    <xf numFmtId="0" fontId="31" fillId="10" borderId="0" xfId="0" applyNumberFormat="1" applyFont="1" applyFill="1" applyBorder="1" applyAlignment="1" applyProtection="1">
      <alignment horizontal="center" vertical="center" wrapText="1"/>
      <protection/>
    </xf>
    <xf numFmtId="0" fontId="30" fillId="14" borderId="0" xfId="0" applyNumberFormat="1" applyFont="1" applyFill="1" applyBorder="1" applyAlignment="1" applyProtection="1">
      <alignment horizontal="center" vertical="center" wrapText="1"/>
      <protection/>
    </xf>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Normal 2" xfId="20"/>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5" Type="http://schemas.openxmlformats.org/officeDocument/2006/relationships/worksheet" Target="worksheets/sheet3.xml" /><Relationship Id="rId4" Type="http://schemas.openxmlformats.org/officeDocument/2006/relationships/worksheet" Target="worksheets/sheet2.xml" /><Relationship Id="rId7" Type="http://schemas.openxmlformats.org/officeDocument/2006/relationships/calcChain" Target="calcChain.xml" /><Relationship Id="rId3" Type="http://schemas.openxmlformats.org/officeDocument/2006/relationships/worksheet" Target="worksheets/sheet1.xml" /><Relationship Id="rId6"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a0d5031-b864-4b0e-8b0e-a6129107ad7a}">
  <dimension ref="A1:Q90"/>
  <sheetViews>
    <sheetView workbookViewId="0" topLeftCell="A67">
      <selection pane="topLeft" activeCell="N20" sqref="N20"/>
    </sheetView>
  </sheetViews>
  <sheetFormatPr defaultRowHeight="15"/>
  <cols>
    <col min="1" max="1" width="5" customWidth="1"/>
    <col min="2" max="2" width="9.142857142857142" customWidth="1"/>
  </cols>
  <sheetData>
    <row r="1" spans="1:10" ht="15">
      <c r="A1" s="64" t="s">
        <v>2</v>
      </c>
      <c r="B1" s="64"/>
      <c r="C1" s="64"/>
      <c r="D1" s="64"/>
      <c r="E1" s="64"/>
      <c r="F1" s="64"/>
      <c r="G1" s="64"/>
      <c r="H1" s="64"/>
      <c r="I1" s="64"/>
      <c r="J1" s="64"/>
    </row>
    <row r="2" spans="1:10" ht="15">
      <c r="A2" s="64"/>
      <c r="B2" s="64"/>
      <c r="C2" s="64"/>
      <c r="D2" s="64"/>
      <c r="E2" s="64"/>
      <c r="F2" s="64"/>
      <c r="G2" s="64"/>
      <c r="H2" s="64"/>
      <c r="I2" s="64"/>
      <c r="J2" s="64"/>
    </row>
    <row r="3" spans="1:1" ht="15">
      <c r="A3" t="s">
        <v>3</v>
      </c>
    </row>
    <row r="5" spans="1:13" ht="15">
      <c r="A5" t="s">
        <v>4</v>
      </c>
      <c r="B5" s="5" t="s">
        <v>5</v>
      </c>
      <c r="C5" s="5"/>
      <c r="D5" s="5"/>
      <c r="E5" s="5"/>
      <c r="F5" s="5"/>
      <c r="G5" s="5"/>
      <c r="H5" s="5"/>
      <c r="I5" s="5"/>
      <c r="J5" s="5"/>
      <c r="K5" s="5"/>
      <c r="L5" s="5"/>
      <c r="M5" s="5"/>
    </row>
    <row r="6" spans="1:13" ht="15">
      <c r="A6" t="s">
        <v>8</v>
      </c>
      <c r="B6" s="5" t="s">
        <v>6</v>
      </c>
      <c r="C6" s="5"/>
      <c r="D6" s="5"/>
      <c r="E6" s="5"/>
      <c r="F6" s="5"/>
      <c r="G6" s="5"/>
      <c r="H6" s="5"/>
      <c r="I6" s="5"/>
      <c r="J6" s="5"/>
      <c r="K6" s="5"/>
      <c r="L6" s="5"/>
      <c r="M6" s="5"/>
    </row>
    <row r="7" spans="1:13" ht="15">
      <c r="A7" t="s">
        <v>7</v>
      </c>
      <c r="B7" s="5" t="s">
        <v>9</v>
      </c>
      <c r="C7" s="5"/>
      <c r="D7" s="5"/>
      <c r="E7" s="5"/>
      <c r="F7" s="5"/>
      <c r="G7" s="5"/>
      <c r="H7" s="5"/>
      <c r="I7" s="5"/>
      <c r="J7" s="5"/>
      <c r="K7" s="5"/>
      <c r="L7" s="5"/>
      <c r="M7" s="5"/>
    </row>
    <row r="8" spans="1:13" ht="15">
      <c r="A8" t="s">
        <v>10</v>
      </c>
      <c r="B8" s="5" t="s">
        <v>64</v>
      </c>
      <c r="C8" s="5"/>
      <c r="D8" s="5"/>
      <c r="E8" s="5"/>
      <c r="F8" s="5"/>
      <c r="G8" s="5"/>
      <c r="H8" s="5"/>
      <c r="I8" s="5"/>
      <c r="J8" s="5"/>
      <c r="K8" s="5"/>
      <c r="L8" s="5"/>
      <c r="M8" s="5"/>
    </row>
    <row r="9" spans="1:13" ht="15">
      <c r="A9" t="s">
        <v>11</v>
      </c>
      <c r="B9" s="5" t="s">
        <v>12</v>
      </c>
      <c r="C9" s="5"/>
      <c r="D9" s="5"/>
      <c r="E9" s="5"/>
      <c r="F9" s="5"/>
      <c r="G9" s="5"/>
      <c r="H9" s="5"/>
      <c r="I9" s="5"/>
      <c r="J9" s="5"/>
      <c r="K9" s="5"/>
      <c r="L9" s="5"/>
      <c r="M9" s="5"/>
    </row>
    <row r="10" spans="1:13" ht="15">
      <c r="A10" t="s">
        <v>13</v>
      </c>
      <c r="B10" s="5" t="s">
        <v>14</v>
      </c>
      <c r="C10" s="5"/>
      <c r="D10" s="5"/>
      <c r="E10" s="5"/>
      <c r="F10" s="5"/>
      <c r="G10" s="5"/>
      <c r="H10" s="5"/>
      <c r="I10" s="5"/>
      <c r="J10" s="5"/>
      <c r="K10" s="5"/>
      <c r="L10" s="5"/>
      <c r="M10" s="5"/>
    </row>
    <row r="11" spans="1:13" ht="15">
      <c r="A11" t="s">
        <v>15</v>
      </c>
      <c r="B11" s="5" t="s">
        <v>16</v>
      </c>
      <c r="C11" s="5"/>
      <c r="D11" s="5"/>
      <c r="E11" s="5"/>
      <c r="F11" s="5"/>
      <c r="G11" s="5"/>
      <c r="H11" s="5"/>
      <c r="I11" s="5"/>
      <c r="J11" s="5"/>
      <c r="K11" s="5"/>
      <c r="L11" s="5"/>
      <c r="M11" s="5"/>
    </row>
    <row r="12" spans="1:13" ht="15">
      <c r="A12" t="s">
        <v>17</v>
      </c>
      <c r="B12" s="65" t="s">
        <v>65</v>
      </c>
      <c r="C12" s="65"/>
      <c r="D12" s="65"/>
      <c r="E12" s="65"/>
      <c r="F12" s="65"/>
      <c r="G12" s="65"/>
      <c r="H12" s="65"/>
      <c r="I12" s="65"/>
      <c r="J12" s="65"/>
      <c r="K12" s="5"/>
      <c r="L12" s="5"/>
      <c r="M12" s="5"/>
    </row>
    <row r="13" spans="2:13" ht="15">
      <c r="B13" s="65"/>
      <c r="C13" s="65"/>
      <c r="D13" s="65"/>
      <c r="E13" s="65"/>
      <c r="F13" s="65"/>
      <c r="G13" s="65"/>
      <c r="H13" s="65"/>
      <c r="I13" s="65"/>
      <c r="J13" s="65"/>
      <c r="K13" s="5"/>
      <c r="L13" s="5"/>
      <c r="M13" s="5"/>
    </row>
    <row r="14" spans="1:13" ht="15" customHeight="1">
      <c r="A14" t="s">
        <v>18</v>
      </c>
      <c r="B14" s="65" t="s">
        <v>66</v>
      </c>
      <c r="C14" s="65"/>
      <c r="D14" s="65"/>
      <c r="E14" s="65"/>
      <c r="F14" s="65"/>
      <c r="G14" s="65"/>
      <c r="H14" s="65"/>
      <c r="I14" s="65"/>
      <c r="J14" s="65"/>
      <c r="K14" s="8"/>
      <c r="L14" s="8"/>
      <c r="M14" s="8"/>
    </row>
    <row r="15" spans="2:13" ht="15">
      <c r="B15" s="65"/>
      <c r="C15" s="65"/>
      <c r="D15" s="65"/>
      <c r="E15" s="65"/>
      <c r="F15" s="65"/>
      <c r="G15" s="65"/>
      <c r="H15" s="65"/>
      <c r="I15" s="65"/>
      <c r="J15" s="65"/>
      <c r="K15" s="8"/>
      <c r="L15" s="8"/>
      <c r="M15" s="8"/>
    </row>
    <row r="16" spans="1:13" ht="15">
      <c r="A16" t="s">
        <v>19</v>
      </c>
      <c r="B16" s="5" t="s">
        <v>67</v>
      </c>
      <c r="C16" s="5"/>
      <c r="D16" s="5"/>
      <c r="E16" s="5"/>
      <c r="F16" s="5"/>
      <c r="G16" s="5"/>
      <c r="H16" s="5"/>
      <c r="I16" s="5"/>
      <c r="J16" s="5"/>
      <c r="K16" s="5"/>
      <c r="L16" s="5"/>
      <c r="M16" s="5"/>
    </row>
    <row r="17" spans="1:13" ht="15">
      <c r="A17" t="s">
        <v>20</v>
      </c>
      <c r="B17" s="65" t="s">
        <v>68</v>
      </c>
      <c r="C17" s="65"/>
      <c r="D17" s="65"/>
      <c r="E17" s="65"/>
      <c r="F17" s="65"/>
      <c r="G17" s="65"/>
      <c r="H17" s="65"/>
      <c r="I17" s="65"/>
      <c r="J17" s="65"/>
      <c r="K17" s="5"/>
      <c r="L17" s="5"/>
      <c r="M17" s="5"/>
    </row>
    <row r="18" spans="2:13" ht="15">
      <c r="B18" s="65"/>
      <c r="C18" s="65"/>
      <c r="D18" s="65"/>
      <c r="E18" s="65"/>
      <c r="F18" s="65"/>
      <c r="G18" s="65"/>
      <c r="H18" s="65"/>
      <c r="I18" s="65"/>
      <c r="J18" s="65"/>
      <c r="K18" s="5"/>
      <c r="L18" s="5"/>
      <c r="M18" s="5"/>
    </row>
    <row r="19" spans="1:13" ht="15">
      <c r="A19" t="s">
        <v>21</v>
      </c>
      <c r="B19" s="65" t="s">
        <v>69</v>
      </c>
      <c r="C19" s="65"/>
      <c r="D19" s="65"/>
      <c r="E19" s="65"/>
      <c r="F19" s="65"/>
      <c r="G19" s="65"/>
      <c r="H19" s="65"/>
      <c r="I19" s="65"/>
      <c r="J19" s="65"/>
      <c r="K19" s="5"/>
      <c r="L19" s="5"/>
      <c r="M19" s="5"/>
    </row>
    <row r="20" spans="2:13" ht="15">
      <c r="B20" s="65"/>
      <c r="C20" s="65"/>
      <c r="D20" s="65"/>
      <c r="E20" s="65"/>
      <c r="F20" s="65"/>
      <c r="G20" s="65"/>
      <c r="H20" s="65"/>
      <c r="I20" s="65"/>
      <c r="J20" s="65"/>
      <c r="K20" s="5"/>
      <c r="L20" s="5"/>
      <c r="M20" s="5"/>
    </row>
    <row r="21" spans="1:13" ht="15" customHeight="1">
      <c r="A21" t="s">
        <v>22</v>
      </c>
      <c r="B21" s="65" t="s">
        <v>23</v>
      </c>
      <c r="C21" s="65"/>
      <c r="D21" s="65"/>
      <c r="E21" s="65"/>
      <c r="F21" s="65"/>
      <c r="G21" s="65"/>
      <c r="H21" s="65"/>
      <c r="I21" s="65"/>
      <c r="J21" s="65"/>
      <c r="K21" s="8"/>
      <c r="L21" s="8"/>
      <c r="M21" s="8"/>
    </row>
    <row r="22" spans="2:13" ht="15">
      <c r="B22" s="65"/>
      <c r="C22" s="65"/>
      <c r="D22" s="65"/>
      <c r="E22" s="65"/>
      <c r="F22" s="65"/>
      <c r="G22" s="65"/>
      <c r="H22" s="65"/>
      <c r="I22" s="65"/>
      <c r="J22" s="65"/>
      <c r="K22" s="8"/>
      <c r="L22" s="8"/>
      <c r="M22" s="8"/>
    </row>
    <row r="23" spans="2:13" ht="15">
      <c r="B23" s="65"/>
      <c r="C23" s="65"/>
      <c r="D23" s="65"/>
      <c r="E23" s="65"/>
      <c r="F23" s="65"/>
      <c r="G23" s="65"/>
      <c r="H23" s="65"/>
      <c r="I23" s="65"/>
      <c r="J23" s="65"/>
      <c r="K23" s="9"/>
      <c r="L23" s="9"/>
      <c r="M23" s="9"/>
    </row>
    <row r="24" spans="1:13" ht="15" customHeight="1">
      <c r="A24" t="s">
        <v>24</v>
      </c>
      <c r="B24" s="65" t="s">
        <v>25</v>
      </c>
      <c r="C24" s="65"/>
      <c r="D24" s="65"/>
      <c r="E24" s="65"/>
      <c r="F24" s="65"/>
      <c r="G24" s="65"/>
      <c r="H24" s="65"/>
      <c r="I24" s="65"/>
      <c r="J24" s="65"/>
      <c r="K24" s="8"/>
      <c r="L24" s="8"/>
      <c r="M24" s="8"/>
    </row>
    <row r="25" spans="2:13" ht="15">
      <c r="B25" s="65"/>
      <c r="C25" s="65"/>
      <c r="D25" s="65"/>
      <c r="E25" s="65"/>
      <c r="F25" s="65"/>
      <c r="G25" s="65"/>
      <c r="H25" s="65"/>
      <c r="I25" s="65"/>
      <c r="J25" s="65"/>
      <c r="K25" s="8"/>
      <c r="L25" s="8"/>
      <c r="M25" s="8"/>
    </row>
    <row r="26" spans="2:13" ht="15">
      <c r="B26" s="65"/>
      <c r="C26" s="65"/>
      <c r="D26" s="65"/>
      <c r="E26" s="65"/>
      <c r="F26" s="65"/>
      <c r="G26" s="65"/>
      <c r="H26" s="65"/>
      <c r="I26" s="65"/>
      <c r="J26" s="65"/>
      <c r="K26" s="9"/>
      <c r="L26" s="9"/>
      <c r="M26" s="9"/>
    </row>
    <row r="27" spans="1:13" ht="15">
      <c r="A27" t="s">
        <v>26</v>
      </c>
      <c r="B27" s="5" t="s">
        <v>70</v>
      </c>
      <c r="C27" s="5"/>
      <c r="D27" s="5"/>
      <c r="E27" s="5"/>
      <c r="F27" s="5"/>
      <c r="G27" s="5"/>
      <c r="H27" s="5"/>
      <c r="I27" s="5"/>
      <c r="J27" s="5"/>
      <c r="K27" s="5"/>
      <c r="L27" s="5"/>
      <c r="M27" s="5"/>
    </row>
    <row r="28" spans="1:13" ht="15">
      <c r="A28" t="s">
        <v>27</v>
      </c>
      <c r="B28" s="5" t="s">
        <v>28</v>
      </c>
      <c r="C28" s="5"/>
      <c r="D28" s="5"/>
      <c r="E28" s="5"/>
      <c r="F28" s="5"/>
      <c r="G28" s="5"/>
      <c r="H28" s="5"/>
      <c r="I28" s="5"/>
      <c r="J28" s="5"/>
      <c r="K28" s="5"/>
      <c r="L28" s="5"/>
      <c r="M28" s="5"/>
    </row>
    <row r="29" spans="2:17" s="3" customFormat="1" ht="15" customHeight="1">
      <c r="B29" s="66" t="s">
        <v>29</v>
      </c>
      <c r="C29" s="66"/>
      <c r="D29" s="66"/>
      <c r="E29" s="66"/>
      <c r="F29" s="66"/>
      <c r="G29" s="66"/>
      <c r="H29" s="66"/>
      <c r="I29" s="66"/>
      <c r="J29" s="66"/>
      <c r="K29" s="4"/>
      <c r="L29" s="4"/>
      <c r="M29" s="6"/>
      <c r="N29" s="4"/>
      <c r="O29" s="4"/>
      <c r="P29" s="4"/>
      <c r="Q29" s="4"/>
    </row>
    <row r="30" spans="2:17" ht="15">
      <c r="B30" s="66"/>
      <c r="C30" s="66"/>
      <c r="D30" s="66"/>
      <c r="E30" s="66"/>
      <c r="F30" s="66"/>
      <c r="G30" s="66"/>
      <c r="H30" s="66"/>
      <c r="I30" s="66"/>
      <c r="J30" s="66"/>
      <c r="K30" s="4"/>
      <c r="L30" s="4"/>
      <c r="M30" s="6"/>
      <c r="N30" s="4"/>
      <c r="O30" s="4"/>
      <c r="P30" s="4"/>
      <c r="Q30" s="4"/>
    </row>
    <row r="31" spans="2:17" ht="15">
      <c r="B31" s="66"/>
      <c r="C31" s="66"/>
      <c r="D31" s="66"/>
      <c r="E31" s="66"/>
      <c r="F31" s="66"/>
      <c r="G31" s="66"/>
      <c r="H31" s="66"/>
      <c r="I31" s="66"/>
      <c r="J31" s="66"/>
      <c r="K31" s="4"/>
      <c r="L31" s="4"/>
      <c r="M31" s="6"/>
      <c r="N31" s="4"/>
      <c r="O31" s="4"/>
      <c r="P31" s="4"/>
      <c r="Q31" s="4"/>
    </row>
    <row r="32" spans="1:13" ht="15">
      <c r="A32" t="s">
        <v>30</v>
      </c>
      <c r="B32" s="65" t="s">
        <v>71</v>
      </c>
      <c r="C32" s="65"/>
      <c r="D32" s="65"/>
      <c r="E32" s="65"/>
      <c r="F32" s="65"/>
      <c r="G32" s="65"/>
      <c r="H32" s="65"/>
      <c r="I32" s="65"/>
      <c r="J32" s="65"/>
      <c r="K32" s="5"/>
      <c r="L32" s="5"/>
      <c r="M32" s="5"/>
    </row>
    <row r="33" spans="2:13" ht="15">
      <c r="B33" s="65"/>
      <c r="C33" s="65"/>
      <c r="D33" s="65"/>
      <c r="E33" s="65"/>
      <c r="F33" s="65"/>
      <c r="G33" s="65"/>
      <c r="H33" s="65"/>
      <c r="I33" s="65"/>
      <c r="J33" s="65"/>
      <c r="K33" s="5"/>
      <c r="L33" s="5"/>
      <c r="M33" s="5"/>
    </row>
    <row r="34" spans="1:13" ht="15" customHeight="1">
      <c r="A34" t="s">
        <v>31</v>
      </c>
      <c r="B34" s="70" t="s">
        <v>72</v>
      </c>
      <c r="C34" s="70"/>
      <c r="D34" s="70"/>
      <c r="E34" s="70"/>
      <c r="F34" s="70"/>
      <c r="G34" s="70"/>
      <c r="H34" s="70"/>
      <c r="I34" s="70"/>
      <c r="J34" s="70"/>
      <c r="K34" s="8"/>
      <c r="L34" s="8"/>
      <c r="M34" s="8"/>
    </row>
    <row r="35" spans="2:13" ht="15">
      <c r="B35" s="70"/>
      <c r="C35" s="70"/>
      <c r="D35" s="70"/>
      <c r="E35" s="70"/>
      <c r="F35" s="70"/>
      <c r="G35" s="70"/>
      <c r="H35" s="70"/>
      <c r="I35" s="70"/>
      <c r="J35" s="70"/>
      <c r="K35" s="8"/>
      <c r="L35" s="8"/>
      <c r="M35" s="8"/>
    </row>
    <row r="36" spans="2:13" ht="15">
      <c r="B36" s="70"/>
      <c r="C36" s="70"/>
      <c r="D36" s="70"/>
      <c r="E36" s="70"/>
      <c r="F36" s="70"/>
      <c r="G36" s="70"/>
      <c r="H36" s="70"/>
      <c r="I36" s="70"/>
      <c r="J36" s="70"/>
      <c r="K36" s="9"/>
      <c r="L36" s="9"/>
      <c r="M36" s="9"/>
    </row>
    <row r="37" spans="1:13" ht="15">
      <c r="A37" t="s">
        <v>32</v>
      </c>
      <c r="B37" s="65" t="s">
        <v>33</v>
      </c>
      <c r="C37" s="65"/>
      <c r="D37" s="65"/>
      <c r="E37" s="65"/>
      <c r="F37" s="65"/>
      <c r="G37" s="65"/>
      <c r="H37" s="65"/>
      <c r="I37" s="65"/>
      <c r="J37" s="65"/>
      <c r="K37" s="5"/>
      <c r="L37" s="5"/>
      <c r="M37" s="5"/>
    </row>
    <row r="38" spans="2:13" ht="15">
      <c r="B38" s="65"/>
      <c r="C38" s="65"/>
      <c r="D38" s="65"/>
      <c r="E38" s="65"/>
      <c r="F38" s="65"/>
      <c r="G38" s="65"/>
      <c r="H38" s="65"/>
      <c r="I38" s="65"/>
      <c r="J38" s="65"/>
      <c r="K38" s="5"/>
      <c r="L38" s="5"/>
      <c r="M38" s="5"/>
    </row>
    <row r="39" spans="1:13" ht="15">
      <c r="A39" t="s">
        <v>34</v>
      </c>
      <c r="B39" s="5" t="s">
        <v>35</v>
      </c>
      <c r="C39" s="5"/>
      <c r="D39" s="5"/>
      <c r="E39" s="5"/>
      <c r="F39" s="5"/>
      <c r="G39" s="5"/>
      <c r="H39" s="5"/>
      <c r="I39" s="5"/>
      <c r="J39" s="5"/>
      <c r="K39" s="5"/>
      <c r="L39" s="5"/>
      <c r="M39" s="5"/>
    </row>
    <row r="40" spans="1:13" ht="15">
      <c r="A40" t="s">
        <v>36</v>
      </c>
      <c r="B40" s="65" t="s">
        <v>73</v>
      </c>
      <c r="C40" s="65"/>
      <c r="D40" s="65"/>
      <c r="E40" s="65"/>
      <c r="F40" s="65"/>
      <c r="G40" s="65"/>
      <c r="H40" s="65"/>
      <c r="I40" s="65"/>
      <c r="J40" s="65"/>
      <c r="K40" s="5"/>
      <c r="L40" s="5"/>
      <c r="M40" s="5"/>
    </row>
    <row r="41" spans="2:13" ht="15">
      <c r="B41" s="65"/>
      <c r="C41" s="65"/>
      <c r="D41" s="65"/>
      <c r="E41" s="65"/>
      <c r="F41" s="65"/>
      <c r="G41" s="65"/>
      <c r="H41" s="65"/>
      <c r="I41" s="65"/>
      <c r="J41" s="65"/>
      <c r="K41" s="5"/>
      <c r="L41" s="5"/>
      <c r="M41" s="5"/>
    </row>
    <row r="44" spans="1:11" ht="15">
      <c r="A44" s="67" t="s">
        <v>74</v>
      </c>
      <c r="B44" s="67"/>
      <c r="C44" s="67"/>
      <c r="D44" s="67"/>
      <c r="E44" s="67"/>
      <c r="F44" s="67"/>
      <c r="G44" s="67"/>
      <c r="H44" s="67"/>
      <c r="I44" s="67"/>
      <c r="J44" s="67"/>
      <c r="K44" s="67"/>
    </row>
    <row r="45" spans="1:10" ht="15">
      <c r="A45" t="s">
        <v>4</v>
      </c>
      <c r="B45" s="65" t="s">
        <v>75</v>
      </c>
      <c r="C45" s="65"/>
      <c r="D45" s="65"/>
      <c r="E45" s="65"/>
      <c r="F45" s="65"/>
      <c r="G45" s="65"/>
      <c r="H45" s="65"/>
      <c r="I45" s="65"/>
      <c r="J45" s="65"/>
    </row>
    <row r="46" spans="2:10" ht="15">
      <c r="B46" s="65"/>
      <c r="C46" s="65"/>
      <c r="D46" s="65"/>
      <c r="E46" s="65"/>
      <c r="F46" s="65"/>
      <c r="G46" s="65"/>
      <c r="H46" s="65"/>
      <c r="I46" s="65"/>
      <c r="J46" s="65"/>
    </row>
    <row r="47" spans="1:10" ht="15">
      <c r="A47" t="s">
        <v>8</v>
      </c>
      <c r="B47" s="65" t="s">
        <v>76</v>
      </c>
      <c r="C47" s="65"/>
      <c r="D47" s="65"/>
      <c r="E47" s="65"/>
      <c r="F47" s="65"/>
      <c r="G47" s="65"/>
      <c r="H47" s="65"/>
      <c r="I47" s="65"/>
      <c r="J47" s="65"/>
    </row>
    <row r="48" spans="2:10" ht="15">
      <c r="B48" s="65"/>
      <c r="C48" s="65"/>
      <c r="D48" s="65"/>
      <c r="E48" s="65"/>
      <c r="F48" s="65"/>
      <c r="G48" s="65"/>
      <c r="H48" s="65"/>
      <c r="I48" s="65"/>
      <c r="J48" s="65"/>
    </row>
    <row r="49" spans="1:12" ht="15" customHeight="1">
      <c r="A49" t="s">
        <v>37</v>
      </c>
      <c r="B49" s="65" t="s">
        <v>77</v>
      </c>
      <c r="C49" s="65"/>
      <c r="D49" s="65"/>
      <c r="E49" s="65"/>
      <c r="F49" s="65"/>
      <c r="G49" s="65"/>
      <c r="H49" s="65"/>
      <c r="I49" s="65"/>
      <c r="J49" s="65"/>
      <c r="K49" s="2"/>
      <c r="L49" s="2"/>
    </row>
    <row r="50" spans="2:12" ht="15">
      <c r="B50" s="65"/>
      <c r="C50" s="65"/>
      <c r="D50" s="65"/>
      <c r="E50" s="65"/>
      <c r="F50" s="65"/>
      <c r="G50" s="65"/>
      <c r="H50" s="65"/>
      <c r="I50" s="65"/>
      <c r="J50" s="65"/>
      <c r="K50" s="2"/>
      <c r="L50" s="2"/>
    </row>
    <row r="51" spans="2:12" ht="15">
      <c r="B51" s="65"/>
      <c r="C51" s="65"/>
      <c r="D51" s="65"/>
      <c r="E51" s="65"/>
      <c r="F51" s="65"/>
      <c r="G51" s="65"/>
      <c r="H51" s="65"/>
      <c r="I51" s="65"/>
      <c r="J51" s="65"/>
      <c r="K51" s="1"/>
      <c r="L51" s="1"/>
    </row>
    <row r="52" spans="2:3" ht="15">
      <c r="B52" t="s">
        <v>38</v>
      </c>
      <c r="C52" t="s">
        <v>39</v>
      </c>
    </row>
    <row r="53" spans="2:3" ht="15">
      <c r="B53" t="s">
        <v>38</v>
      </c>
      <c r="C53" t="s">
        <v>40</v>
      </c>
    </row>
    <row r="54" spans="2:10" ht="15">
      <c r="B54" t="s">
        <v>38</v>
      </c>
      <c r="C54" s="65" t="s">
        <v>41</v>
      </c>
      <c r="D54" s="65"/>
      <c r="E54" s="65"/>
      <c r="F54" s="65"/>
      <c r="G54" s="65"/>
      <c r="H54" s="65"/>
      <c r="I54" s="65"/>
      <c r="J54" s="65"/>
    </row>
    <row r="55" spans="3:10" ht="15">
      <c r="C55" s="65"/>
      <c r="D55" s="65"/>
      <c r="E55" s="65"/>
      <c r="F55" s="65"/>
      <c r="G55" s="65"/>
      <c r="H55" s="65"/>
      <c r="I55" s="65"/>
      <c r="J55" s="65"/>
    </row>
    <row r="56" spans="2:3" ht="15">
      <c r="B56" t="s">
        <v>38</v>
      </c>
      <c r="C56" t="s">
        <v>42</v>
      </c>
    </row>
    <row r="57" spans="2:3" ht="15">
      <c r="B57" t="s">
        <v>38</v>
      </c>
      <c r="C57" t="s">
        <v>43</v>
      </c>
    </row>
    <row r="59" spans="1:2" ht="15">
      <c r="A59" t="s">
        <v>44</v>
      </c>
      <c r="B59" t="s">
        <v>38</v>
      </c>
    </row>
    <row r="61" spans="1:12" ht="15">
      <c r="A61" s="67" t="s">
        <v>45</v>
      </c>
      <c r="B61" s="67"/>
      <c r="C61" s="67"/>
      <c r="D61" s="67"/>
      <c r="E61" s="67"/>
      <c r="F61" s="67"/>
      <c r="G61" s="67"/>
      <c r="H61" s="67"/>
      <c r="I61" s="67"/>
      <c r="J61" s="67"/>
      <c r="K61" s="2"/>
      <c r="L61" s="2"/>
    </row>
    <row r="62" spans="2:2" ht="15">
      <c r="B62" t="s">
        <v>46</v>
      </c>
    </row>
    <row r="63" spans="1:2" ht="15">
      <c r="A63" t="s">
        <v>38</v>
      </c>
      <c r="B63" t="s">
        <v>47</v>
      </c>
    </row>
    <row r="64" spans="1:2" ht="15">
      <c r="A64" t="s">
        <v>38</v>
      </c>
      <c r="B64" t="s">
        <v>48</v>
      </c>
    </row>
    <row r="65" spans="1:2" ht="15">
      <c r="A65" t="s">
        <v>38</v>
      </c>
      <c r="B65" t="s">
        <v>49</v>
      </c>
    </row>
    <row r="67" spans="2:2" ht="15">
      <c r="B67" t="s">
        <v>51</v>
      </c>
    </row>
    <row r="68" spans="2:10" ht="15">
      <c r="B68" s="65" t="s">
        <v>50</v>
      </c>
      <c r="C68" s="65"/>
      <c r="D68" s="65"/>
      <c r="E68" s="65"/>
      <c r="F68" s="65"/>
      <c r="G68" s="65"/>
      <c r="H68" s="65"/>
      <c r="I68" s="65"/>
      <c r="J68" s="65"/>
    </row>
    <row r="69" spans="2:10" ht="15">
      <c r="B69" s="65"/>
      <c r="C69" s="65"/>
      <c r="D69" s="65"/>
      <c r="E69" s="65"/>
      <c r="F69" s="65"/>
      <c r="G69" s="65"/>
      <c r="H69" s="65"/>
      <c r="I69" s="65"/>
      <c r="J69" s="65"/>
    </row>
    <row r="70" spans="2:10" ht="15">
      <c r="B70" s="65" t="s">
        <v>78</v>
      </c>
      <c r="C70" s="65"/>
      <c r="D70" s="65"/>
      <c r="E70" s="65"/>
      <c r="F70" s="65"/>
      <c r="G70" s="65"/>
      <c r="H70" s="65"/>
      <c r="I70" s="65"/>
      <c r="J70" s="65"/>
    </row>
    <row r="71" spans="2:10" ht="15">
      <c r="B71" s="65"/>
      <c r="C71" s="65"/>
      <c r="D71" s="65"/>
      <c r="E71" s="65"/>
      <c r="F71" s="65"/>
      <c r="G71" s="65"/>
      <c r="H71" s="65"/>
      <c r="I71" s="65"/>
      <c r="J71" s="65"/>
    </row>
    <row r="72" spans="2:2" ht="15">
      <c r="B72" t="s">
        <v>79</v>
      </c>
    </row>
    <row r="73" spans="2:2" ht="15">
      <c r="B73" t="s">
        <v>52</v>
      </c>
    </row>
    <row r="74" spans="2:14" ht="15">
      <c r="B74" t="s">
        <v>53</v>
      </c>
      <c r="C74">
        <v>4500</v>
      </c>
      <c r="D74" t="s">
        <v>54</v>
      </c>
      <c r="E74">
        <v>4550</v>
      </c>
      <c r="H74" s="68" t="s">
        <v>58</v>
      </c>
      <c r="I74" s="68"/>
      <c r="J74" s="68"/>
      <c r="K74" s="68"/>
      <c r="L74" s="68"/>
      <c r="M74" s="68"/>
      <c r="N74" s="68"/>
    </row>
    <row r="75" spans="2:14" ht="15">
      <c r="B75" t="s">
        <v>80</v>
      </c>
      <c r="H75" s="68"/>
      <c r="I75" s="68"/>
      <c r="J75" s="68"/>
      <c r="K75" s="68"/>
      <c r="L75" s="68"/>
      <c r="M75" s="68"/>
      <c r="N75" s="68"/>
    </row>
    <row r="76" spans="3:14" ht="15">
      <c r="C76" t="s">
        <v>55</v>
      </c>
      <c r="E76" t="s">
        <v>56</v>
      </c>
      <c r="F76" s="7">
        <v>905000</v>
      </c>
      <c r="H76" s="68"/>
      <c r="I76" s="68"/>
      <c r="J76" s="68"/>
      <c r="K76" s="68"/>
      <c r="L76" s="68"/>
      <c r="M76" s="68"/>
      <c r="N76" s="68"/>
    </row>
    <row r="77" spans="3:14" ht="15">
      <c r="C77" t="s">
        <v>57</v>
      </c>
      <c r="F77">
        <v>181</v>
      </c>
      <c r="H77" s="68"/>
      <c r="I77" s="68"/>
      <c r="J77" s="68"/>
      <c r="K77" s="68"/>
      <c r="L77" s="68"/>
      <c r="M77" s="68"/>
      <c r="N77" s="68"/>
    </row>
    <row r="78" spans="3:14" ht="15">
      <c r="C78" s="69" t="s">
        <v>81</v>
      </c>
      <c r="D78" s="69"/>
      <c r="E78" s="69"/>
      <c r="F78" s="69"/>
      <c r="G78" s="69"/>
      <c r="H78" s="69"/>
      <c r="I78" s="69"/>
      <c r="J78" s="69"/>
      <c r="K78" s="69"/>
      <c r="L78" s="69"/>
      <c r="M78" s="69"/>
      <c r="N78" s="69"/>
    </row>
    <row r="79" spans="3:14" ht="15">
      <c r="C79" s="69"/>
      <c r="D79" s="69"/>
      <c r="E79" s="69"/>
      <c r="F79" s="69"/>
      <c r="G79" s="69"/>
      <c r="H79" s="69"/>
      <c r="I79" s="69"/>
      <c r="J79" s="69"/>
      <c r="K79" s="69"/>
      <c r="L79" s="69"/>
      <c r="M79" s="69"/>
      <c r="N79" s="69"/>
    </row>
    <row r="80" spans="3:5" ht="15">
      <c r="C80" t="s">
        <v>82</v>
      </c>
      <c r="D80" t="s">
        <v>56</v>
      </c>
      <c r="E80" t="s">
        <v>59</v>
      </c>
    </row>
    <row r="81" spans="3:3" ht="15">
      <c r="C81" t="s">
        <v>83</v>
      </c>
    </row>
    <row r="83" spans="3:3" ht="15">
      <c r="C83" t="s">
        <v>84</v>
      </c>
    </row>
    <row r="84" spans="4:6" ht="15">
      <c r="D84" t="s">
        <v>60</v>
      </c>
      <c r="E84" t="s">
        <v>56</v>
      </c>
      <c r="F84" t="s">
        <v>61</v>
      </c>
    </row>
    <row r="85" spans="3:3" ht="15">
      <c r="C85" t="s">
        <v>85</v>
      </c>
    </row>
    <row r="87" spans="3:3" ht="15">
      <c r="C87" t="s">
        <v>62</v>
      </c>
    </row>
    <row r="89" spans="3:13" ht="15">
      <c r="C89" s="64" t="s">
        <v>63</v>
      </c>
      <c r="D89" s="64"/>
      <c r="E89" s="64"/>
      <c r="F89" s="64"/>
      <c r="G89" s="64"/>
      <c r="H89" s="64"/>
      <c r="I89" s="64"/>
      <c r="J89" s="64"/>
      <c r="K89" s="64"/>
      <c r="L89" s="64"/>
      <c r="M89" s="64"/>
    </row>
    <row r="90" spans="3:13" ht="15">
      <c r="C90" s="64"/>
      <c r="D90" s="64"/>
      <c r="E90" s="64"/>
      <c r="F90" s="64"/>
      <c r="G90" s="64"/>
      <c r="H90" s="64"/>
      <c r="I90" s="64"/>
      <c r="J90" s="64"/>
      <c r="K90" s="64"/>
      <c r="L90" s="64"/>
      <c r="M90" s="64"/>
    </row>
  </sheetData>
  <mergeCells count="23">
    <mergeCell ref="B70:J71"/>
    <mergeCell ref="B32:J33"/>
    <mergeCell ref="B34:J36"/>
    <mergeCell ref="B37:J38"/>
    <mergeCell ref="B40:J41"/>
    <mergeCell ref="B47:J48"/>
    <mergeCell ref="B45:J46"/>
    <mergeCell ref="C89:M90"/>
    <mergeCell ref="A1:J2"/>
    <mergeCell ref="B12:J13"/>
    <mergeCell ref="B14:J15"/>
    <mergeCell ref="B17:J18"/>
    <mergeCell ref="B19:J20"/>
    <mergeCell ref="B21:J23"/>
    <mergeCell ref="B24:J26"/>
    <mergeCell ref="B29:J31"/>
    <mergeCell ref="A44:K44"/>
    <mergeCell ref="H74:N77"/>
    <mergeCell ref="C78:N79"/>
    <mergeCell ref="B49:J51"/>
    <mergeCell ref="C54:J55"/>
    <mergeCell ref="A61:J61"/>
    <mergeCell ref="B68:J69"/>
  </mergeCells>
  <pageMargins left="0.7" right="0.7" top="0.75" bottom="0.75" header="0.3" footer="0.3"/>
  <pageSetup orientation="portrait" paperSize="9"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0361ac3-9e38-475f-86f6-1b964c93fea1}">
  <dimension ref="A1:Q86"/>
  <sheetViews>
    <sheetView showGridLines="0" tabSelected="1" zoomScale="90" zoomScaleNormal="90" workbookViewId="0" topLeftCell="A1">
      <selection pane="topLeft" activeCell="A5" sqref="A5"/>
    </sheetView>
  </sheetViews>
  <sheetFormatPr defaultRowHeight="15"/>
  <cols>
    <col min="1" max="1" width="10.285714285714286" customWidth="1"/>
    <col min="2" max="2" width="9.142857142857142" customWidth="1"/>
    <col min="3" max="3" width="11.571428571428571" customWidth="1"/>
    <col min="4" max="5" width="9.142857142857142" customWidth="1"/>
    <col min="6" max="6" width="32.142857142857146" customWidth="1"/>
    <col min="7" max="8" width="9.142857142857142" customWidth="1"/>
    <col min="9" max="9" width="18.714285714285715" customWidth="1"/>
    <col min="10" max="10" width="9.142857142857142" customWidth="1"/>
    <col min="11" max="17" width="9.142857142857142" style="53" customWidth="1"/>
  </cols>
  <sheetData>
    <row r="1" spans="1:9" ht="21" customHeight="1">
      <c r="A1" s="132" t="s">
        <v>138</v>
      </c>
      <c r="B1" s="133"/>
      <c r="C1" s="133"/>
      <c r="D1" s="133"/>
      <c r="E1" s="133"/>
      <c r="F1" s="133"/>
      <c r="G1" s="134" t="s">
        <v>105</v>
      </c>
      <c r="H1" s="134"/>
      <c r="I1" s="134"/>
    </row>
    <row r="2" spans="1:9" ht="15" customHeight="1">
      <c r="A2" s="135" t="s">
        <v>91</v>
      </c>
      <c r="B2" s="135"/>
      <c r="C2" s="135"/>
      <c r="D2" s="135"/>
      <c r="E2" s="135"/>
      <c r="F2" s="135"/>
      <c r="G2" s="136" t="s">
        <v>137</v>
      </c>
      <c r="H2" s="136"/>
      <c r="I2" s="136"/>
    </row>
    <row r="3" spans="1:9" ht="15" customHeight="1">
      <c r="A3" s="135"/>
      <c r="B3" s="135"/>
      <c r="C3" s="135"/>
      <c r="D3" s="135"/>
      <c r="E3" s="135"/>
      <c r="F3" s="135"/>
      <c r="G3" s="136"/>
      <c r="H3" s="136"/>
      <c r="I3" s="136"/>
    </row>
    <row r="4" spans="1:9" ht="15.75" customHeight="1">
      <c r="A4" s="137" t="s">
        <v>88</v>
      </c>
      <c r="B4" s="137"/>
      <c r="C4" s="137"/>
      <c r="D4" s="137"/>
      <c r="E4" s="137"/>
      <c r="F4" s="137"/>
      <c r="G4" s="136"/>
      <c r="H4" s="136"/>
      <c r="I4" s="136"/>
    </row>
    <row r="5" spans="1:9" ht="15" customHeight="1">
      <c r="A5" s="138" t="s">
        <v>96</v>
      </c>
      <c r="B5" s="138"/>
      <c r="C5" s="138"/>
      <c r="D5" s="138"/>
      <c r="E5" s="138"/>
      <c r="F5" s="138"/>
      <c r="G5" s="139" t="e">
        <f>SUM(#REF!)</f>
        <v>#REF!</v>
      </c>
      <c r="H5" s="139"/>
      <c r="I5" s="139"/>
    </row>
    <row r="6" spans="1:9" ht="15" customHeight="1">
      <c r="A6" s="138"/>
      <c r="B6" s="138"/>
      <c r="C6" s="138"/>
      <c r="D6" s="138"/>
      <c r="E6" s="138"/>
      <c r="F6" s="138"/>
      <c r="G6" s="139"/>
      <c r="H6" s="139"/>
      <c r="I6" s="139"/>
    </row>
    <row r="7" spans="1:13" ht="15" customHeight="1">
      <c r="A7" s="140" t="s">
        <v>87</v>
      </c>
      <c r="B7" s="140" t="s">
        <v>0</v>
      </c>
      <c r="C7" s="141"/>
      <c r="D7" s="140" t="s">
        <v>86</v>
      </c>
      <c r="E7" s="142"/>
      <c r="F7" s="141"/>
      <c r="G7" s="143" t="s">
        <v>116</v>
      </c>
      <c r="H7" s="143" t="s">
        <v>133</v>
      </c>
      <c r="I7" s="143" t="s">
        <v>114</v>
      </c>
      <c r="K7" s="144"/>
      <c r="L7" s="145"/>
      <c r="M7" s="145"/>
    </row>
    <row r="8" spans="1:13" ht="15.75" customHeight="1">
      <c r="A8" s="146">
        <v>1</v>
      </c>
      <c r="B8" s="147">
        <v>73.280000000000001</v>
      </c>
      <c r="C8" s="148"/>
      <c r="D8" s="147">
        <v>73.349999999999994</v>
      </c>
      <c r="E8" s="149"/>
      <c r="F8" s="148"/>
      <c r="G8" s="143" t="s">
        <v>38</v>
      </c>
      <c r="H8" s="143" t="s">
        <v>135</v>
      </c>
      <c r="I8" s="143" t="s">
        <v>38</v>
      </c>
      <c r="K8" s="144"/>
      <c r="L8" s="145"/>
      <c r="M8" s="145"/>
    </row>
    <row r="9" spans="1:13" ht="15.75" customHeight="1">
      <c r="A9" s="146">
        <v>2</v>
      </c>
      <c r="B9" s="147">
        <v>73.019999999999996</v>
      </c>
      <c r="C9" s="148"/>
      <c r="D9" s="147">
        <v>73.530000000000001</v>
      </c>
      <c r="E9" s="149"/>
      <c r="F9" s="148"/>
      <c r="G9" s="143" t="s">
        <v>134</v>
      </c>
      <c r="H9" s="143"/>
      <c r="I9" s="143"/>
      <c r="K9" s="144"/>
      <c r="L9" s="145"/>
      <c r="M9" s="145"/>
    </row>
    <row r="10" spans="1:13" ht="15.75" customHeight="1">
      <c r="A10" s="146">
        <v>3</v>
      </c>
      <c r="B10" s="147">
        <v>72.959999999999994</v>
      </c>
      <c r="C10" s="148"/>
      <c r="D10" s="147">
        <v>73.599999999999994</v>
      </c>
      <c r="E10" s="149"/>
      <c r="F10" s="148"/>
      <c r="G10" s="143">
        <v>73.939999999999998</v>
      </c>
      <c r="H10" s="143"/>
      <c r="I10" s="143"/>
      <c r="K10" s="144"/>
      <c r="L10" s="145"/>
      <c r="M10" s="145"/>
    </row>
    <row r="11" spans="1:13" ht="15.75" customHeight="1">
      <c r="A11" s="150" t="s">
        <v>139</v>
      </c>
      <c r="B11" s="149" t="s">
        <v>140</v>
      </c>
      <c r="C11" s="149" t="s">
        <v>141</v>
      </c>
      <c r="D11" s="149">
        <v>74.560000000000002</v>
      </c>
      <c r="E11" s="149" t="s">
        <v>142</v>
      </c>
      <c r="F11" s="149">
        <v>73.069999999999993</v>
      </c>
      <c r="G11" s="151"/>
      <c r="H11" s="151"/>
      <c r="I11" s="151"/>
      <c r="K11" s="145"/>
      <c r="L11" s="145"/>
      <c r="M11" s="145"/>
    </row>
    <row r="12" spans="1:9" ht="18.75" customHeight="1">
      <c r="A12" s="152" t="s">
        <v>115</v>
      </c>
      <c r="B12" s="152"/>
      <c r="C12" s="152"/>
      <c r="D12" s="152"/>
      <c r="E12" s="152"/>
      <c r="F12" s="152"/>
      <c r="G12" s="134" t="s">
        <v>105</v>
      </c>
      <c r="H12" s="134"/>
      <c r="I12" s="134"/>
    </row>
    <row r="13" spans="1:13" ht="23.25" customHeight="1">
      <c r="A13" s="138" t="s">
        <v>97</v>
      </c>
      <c r="B13" s="138"/>
      <c r="C13" s="138"/>
      <c r="D13" s="138"/>
      <c r="E13" s="138"/>
      <c r="F13" s="138"/>
      <c r="G13" s="153"/>
      <c r="H13" s="153"/>
      <c r="I13" s="153"/>
      <c r="K13" s="154"/>
      <c r="L13" s="154"/>
      <c r="M13" s="154"/>
    </row>
    <row r="14" spans="1:13" ht="15" customHeight="1">
      <c r="A14" s="140" t="s">
        <v>87</v>
      </c>
      <c r="B14" s="140" t="s">
        <v>0</v>
      </c>
      <c r="C14" s="141"/>
      <c r="D14" s="140" t="s">
        <v>86</v>
      </c>
      <c r="E14" s="142"/>
      <c r="F14" s="141"/>
      <c r="G14" s="143" t="s">
        <v>116</v>
      </c>
      <c r="H14" s="143" t="s">
        <v>133</v>
      </c>
      <c r="I14" s="143" t="s">
        <v>114</v>
      </c>
      <c r="K14" s="154"/>
      <c r="L14" s="154"/>
      <c r="M14" s="154"/>
    </row>
    <row r="15" spans="1:13" ht="15.75" customHeight="1">
      <c r="A15" s="146">
        <v>1</v>
      </c>
      <c r="B15" s="155">
        <v>89.299999999999997</v>
      </c>
      <c r="C15" s="156"/>
      <c r="D15" s="155">
        <v>89.439999999999998</v>
      </c>
      <c r="E15" s="157"/>
      <c r="F15" s="156"/>
      <c r="G15" s="143" t="s">
        <v>38</v>
      </c>
      <c r="H15" s="143" t="s">
        <v>38</v>
      </c>
      <c r="I15" s="143" t="s">
        <v>135</v>
      </c>
      <c r="K15" s="154"/>
      <c r="L15" s="154"/>
      <c r="M15" s="154"/>
    </row>
    <row r="16" spans="1:13" ht="15.75" customHeight="1">
      <c r="A16" s="146">
        <v>2</v>
      </c>
      <c r="B16" s="155">
        <v>89.120000000000005</v>
      </c>
      <c r="C16" s="156"/>
      <c r="D16" s="155">
        <v>89.719999999999999</v>
      </c>
      <c r="E16" s="157"/>
      <c r="F16" s="156"/>
      <c r="G16" s="143" t="s">
        <v>134</v>
      </c>
      <c r="H16" s="143"/>
      <c r="I16" s="143"/>
      <c r="K16" s="154"/>
      <c r="L16" s="154"/>
      <c r="M16" s="154"/>
    </row>
    <row r="17" spans="1:13" ht="15.75" customHeight="1">
      <c r="A17" s="146">
        <v>3</v>
      </c>
      <c r="B17" s="155">
        <v>89.049999999999997</v>
      </c>
      <c r="C17" s="156"/>
      <c r="D17" s="147">
        <v>89.769999999999996</v>
      </c>
      <c r="E17" s="149"/>
      <c r="F17" s="148"/>
      <c r="G17" s="143">
        <v>89.760000000000005</v>
      </c>
      <c r="H17" s="143"/>
      <c r="I17" s="143"/>
      <c r="K17" s="154"/>
      <c r="L17" s="154"/>
      <c r="M17" s="154"/>
    </row>
    <row r="18" spans="1:13" ht="15.75" customHeight="1">
      <c r="A18" s="150" t="s">
        <v>139</v>
      </c>
      <c r="B18" s="157" t="s">
        <v>143</v>
      </c>
      <c r="C18" s="157" t="s">
        <v>141</v>
      </c>
      <c r="D18" s="149">
        <v>89.810000000000002</v>
      </c>
      <c r="E18" s="149" t="s">
        <v>142</v>
      </c>
      <c r="F18" s="149">
        <v>89.150000000000006</v>
      </c>
      <c r="G18" s="151"/>
      <c r="H18" s="151"/>
      <c r="I18" s="151"/>
      <c r="K18" s="154"/>
      <c r="L18" s="154"/>
      <c r="M18" s="154"/>
    </row>
    <row r="19" spans="1:9" ht="18.75" customHeight="1">
      <c r="A19" s="152" t="s">
        <v>115</v>
      </c>
      <c r="B19" s="152"/>
      <c r="C19" s="152"/>
      <c r="D19" s="152"/>
      <c r="E19" s="152"/>
      <c r="F19" s="152"/>
      <c r="G19" s="158" t="e">
        <f>#REF!</f>
        <v>#REF!</v>
      </c>
      <c r="H19" s="158"/>
      <c r="I19" s="158"/>
    </row>
    <row r="20" spans="1:13" ht="21.75" customHeight="1">
      <c r="A20" s="138" t="s">
        <v>98</v>
      </c>
      <c r="B20" s="138"/>
      <c r="C20" s="138"/>
      <c r="D20" s="138"/>
      <c r="E20" s="138"/>
      <c r="F20" s="138"/>
      <c r="G20" s="153"/>
      <c r="H20" s="153"/>
      <c r="I20" s="153"/>
      <c r="K20" s="154"/>
      <c r="L20" s="154"/>
      <c r="M20" s="154"/>
    </row>
    <row r="21" spans="1:13" ht="15" customHeight="1">
      <c r="A21" s="140" t="s">
        <v>87</v>
      </c>
      <c r="B21" s="140" t="s">
        <v>0</v>
      </c>
      <c r="C21" s="141"/>
      <c r="D21" s="140" t="s">
        <v>86</v>
      </c>
      <c r="E21" s="142"/>
      <c r="F21" s="141"/>
      <c r="G21" s="143" t="s">
        <v>116</v>
      </c>
      <c r="H21" s="143" t="s">
        <v>133</v>
      </c>
      <c r="I21" s="143" t="s">
        <v>114</v>
      </c>
      <c r="K21" s="154"/>
      <c r="L21" s="154"/>
      <c r="M21" s="154"/>
    </row>
    <row r="22" spans="1:13" ht="15.75" customHeight="1">
      <c r="A22" s="146">
        <v>1</v>
      </c>
      <c r="B22" s="147">
        <v>66.730000000000004</v>
      </c>
      <c r="C22" s="148"/>
      <c r="D22" s="147">
        <v>67.019999999999996</v>
      </c>
      <c r="E22" s="149"/>
      <c r="F22" s="148"/>
      <c r="G22" s="143" t="s">
        <v>38</v>
      </c>
      <c r="H22" s="143" t="s">
        <v>38</v>
      </c>
      <c r="I22" s="143" t="s">
        <v>135</v>
      </c>
      <c r="K22" s="154"/>
      <c r="L22" s="154"/>
      <c r="M22" s="154"/>
    </row>
    <row r="23" spans="1:13" ht="15.75" customHeight="1">
      <c r="A23" s="146">
        <v>2</v>
      </c>
      <c r="B23" s="147">
        <v>66.680000000000007</v>
      </c>
      <c r="C23" s="148"/>
      <c r="D23" s="147">
        <v>67.359999999999999</v>
      </c>
      <c r="E23" s="149"/>
      <c r="F23" s="148"/>
      <c r="G23" s="143" t="s">
        <v>134</v>
      </c>
      <c r="H23" s="143"/>
      <c r="I23" s="143"/>
      <c r="K23" s="154"/>
      <c r="L23" s="154"/>
      <c r="M23" s="154"/>
    </row>
    <row r="24" spans="1:13" ht="15.75" customHeight="1">
      <c r="A24" s="146">
        <v>3</v>
      </c>
      <c r="B24" s="147">
        <v>66.519999999999996</v>
      </c>
      <c r="C24" s="148"/>
      <c r="D24" s="147">
        <v>67.519999999999996</v>
      </c>
      <c r="E24" s="149"/>
      <c r="F24" s="148"/>
      <c r="G24" s="143">
        <v>67.680000000000007</v>
      </c>
      <c r="H24" s="143"/>
      <c r="I24" s="143"/>
      <c r="K24" s="154"/>
      <c r="L24" s="154"/>
      <c r="M24" s="154"/>
    </row>
    <row r="25" spans="1:13" ht="15.75" customHeight="1">
      <c r="A25" s="150" t="s">
        <v>139</v>
      </c>
      <c r="B25" s="149" t="s">
        <v>144</v>
      </c>
      <c r="C25" s="149" t="s">
        <v>141</v>
      </c>
      <c r="D25" s="149">
        <v>67.109999999999999</v>
      </c>
      <c r="E25" s="149" t="s">
        <v>142</v>
      </c>
      <c r="F25" s="157">
        <v>66.700000000000003</v>
      </c>
      <c r="G25" s="151"/>
      <c r="H25" s="151"/>
      <c r="I25" s="151"/>
      <c r="K25" s="154"/>
      <c r="L25" s="154"/>
      <c r="M25" s="154"/>
    </row>
    <row r="26" spans="1:9" ht="21.75" customHeight="1">
      <c r="A26" s="152" t="s">
        <v>115</v>
      </c>
      <c r="B26" s="152"/>
      <c r="C26" s="152"/>
      <c r="D26" s="152"/>
      <c r="E26" s="152"/>
      <c r="F26" s="152"/>
      <c r="G26" s="158" t="e">
        <f>G19</f>
        <v>#REF!</v>
      </c>
      <c r="H26" s="158"/>
      <c r="I26" s="158"/>
    </row>
    <row r="27" spans="1:17" ht="23.25" customHeight="1">
      <c r="A27" s="138" t="s">
        <v>99</v>
      </c>
      <c r="B27" s="138"/>
      <c r="C27" s="138"/>
      <c r="D27" s="138"/>
      <c r="E27" s="138"/>
      <c r="F27" s="138"/>
      <c r="G27" s="159" t="s">
        <v>105</v>
      </c>
      <c r="H27" s="159"/>
      <c r="I27" s="159"/>
      <c r="M27" s="160"/>
      <c r="N27" s="160"/>
      <c r="O27" s="160"/>
      <c r="P27" s="160"/>
      <c r="Q27" s="160"/>
    </row>
    <row r="28" spans="1:13" ht="15" customHeight="1">
      <c r="A28" s="140" t="s">
        <v>87</v>
      </c>
      <c r="B28" s="140" t="s">
        <v>0</v>
      </c>
      <c r="C28" s="141"/>
      <c r="D28" s="140" t="s">
        <v>86</v>
      </c>
      <c r="E28" s="142"/>
      <c r="F28" s="141"/>
      <c r="G28" s="143" t="s">
        <v>116</v>
      </c>
      <c r="H28" s="143" t="s">
        <v>133</v>
      </c>
      <c r="I28" s="143" t="s">
        <v>114</v>
      </c>
      <c r="K28" s="161"/>
      <c r="L28" s="154"/>
      <c r="M28" s="154"/>
    </row>
    <row r="29" spans="1:13" ht="15.75" customHeight="1">
      <c r="A29" s="146">
        <v>1</v>
      </c>
      <c r="B29" s="147">
        <v>103.66</v>
      </c>
      <c r="C29" s="148"/>
      <c r="D29" s="147">
        <v>104.08</v>
      </c>
      <c r="E29" s="149"/>
      <c r="F29" s="148"/>
      <c r="G29" s="143" t="s">
        <v>38</v>
      </c>
      <c r="H29" s="143" t="s">
        <v>38</v>
      </c>
      <c r="I29" s="143" t="s">
        <v>135</v>
      </c>
      <c r="K29" s="161"/>
      <c r="L29" s="154"/>
      <c r="M29" s="154"/>
    </row>
    <row r="30" spans="1:13" ht="15.75" customHeight="1">
      <c r="A30" s="146">
        <v>2</v>
      </c>
      <c r="B30" s="147">
        <v>103.36</v>
      </c>
      <c r="C30" s="148"/>
      <c r="D30" s="147">
        <v>104.13</v>
      </c>
      <c r="E30" s="149"/>
      <c r="F30" s="148"/>
      <c r="G30" s="143" t="s">
        <v>134</v>
      </c>
      <c r="H30" s="143"/>
      <c r="I30" s="143"/>
      <c r="K30" s="161"/>
      <c r="L30" s="154"/>
      <c r="M30" s="154"/>
    </row>
    <row r="31" spans="1:13" ht="15.75" customHeight="1">
      <c r="A31" s="146">
        <v>3</v>
      </c>
      <c r="B31" s="147">
        <v>103.28</v>
      </c>
      <c r="C31" s="148"/>
      <c r="D31" s="147">
        <v>104.20999999999999</v>
      </c>
      <c r="E31" s="149"/>
      <c r="F31" s="148"/>
      <c r="G31" s="143">
        <v>103.25</v>
      </c>
      <c r="H31" s="143"/>
      <c r="I31" s="143"/>
      <c r="K31" s="161"/>
      <c r="L31" s="154"/>
      <c r="M31" s="154"/>
    </row>
    <row r="32" spans="1:13" ht="15.75" customHeight="1">
      <c r="A32" s="150" t="s">
        <v>132</v>
      </c>
      <c r="B32" s="149" t="s">
        <v>38</v>
      </c>
      <c r="C32" s="150" t="s">
        <v>132</v>
      </c>
      <c r="D32" s="149" t="s">
        <v>38</v>
      </c>
      <c r="E32" s="150" t="s">
        <v>132</v>
      </c>
      <c r="F32" s="149" t="s">
        <v>38</v>
      </c>
      <c r="G32" s="151"/>
      <c r="H32" s="151"/>
      <c r="I32" s="151"/>
      <c r="K32" s="154"/>
      <c r="L32" s="154"/>
      <c r="M32" s="154"/>
    </row>
    <row r="33" spans="1:9" ht="18" customHeight="1">
      <c r="A33" s="162" t="s">
        <v>132</v>
      </c>
      <c r="B33" s="162"/>
      <c r="C33" s="162"/>
      <c r="D33" s="162"/>
      <c r="E33" s="162"/>
      <c r="F33" s="162"/>
      <c r="G33" s="134" t="s">
        <v>105</v>
      </c>
      <c r="H33" s="134"/>
      <c r="I33" s="134"/>
    </row>
    <row r="34" spans="1:9" ht="18" customHeight="1">
      <c r="A34" s="152" t="s">
        <v>115</v>
      </c>
      <c r="B34" s="152"/>
      <c r="C34" s="152"/>
      <c r="D34" s="152"/>
      <c r="E34" s="152"/>
      <c r="F34" s="152"/>
      <c r="G34" s="158" t="e">
        <f>G26</f>
        <v>#REF!</v>
      </c>
      <c r="H34" s="158"/>
      <c r="I34" s="158"/>
    </row>
    <row r="35" spans="1:9" ht="18" customHeight="1">
      <c r="A35" s="163" t="s">
        <v>112</v>
      </c>
      <c r="B35" s="163"/>
      <c r="C35" s="163"/>
      <c r="D35" s="163"/>
      <c r="E35" s="163"/>
      <c r="F35" s="163"/>
      <c r="G35" s="163"/>
      <c r="H35" s="163"/>
      <c r="I35" s="163"/>
    </row>
    <row r="36" spans="1:9" ht="18" customHeight="1">
      <c r="A36" s="163"/>
      <c r="B36" s="163"/>
      <c r="C36" s="163"/>
      <c r="D36" s="163"/>
      <c r="E36" s="163"/>
      <c r="F36" s="163"/>
      <c r="G36" s="163"/>
      <c r="H36" s="163"/>
      <c r="I36" s="163"/>
    </row>
    <row r="37" spans="1:9" ht="18" customHeight="1">
      <c r="A37" s="163"/>
      <c r="B37" s="163"/>
      <c r="C37" s="163"/>
      <c r="D37" s="163"/>
      <c r="E37" s="163"/>
      <c r="F37" s="163"/>
      <c r="G37" s="163"/>
      <c r="H37" s="163"/>
      <c r="I37" s="163"/>
    </row>
    <row r="38" spans="1:9" ht="18" customHeight="1">
      <c r="A38" s="163"/>
      <c r="B38" s="163"/>
      <c r="C38" s="163"/>
      <c r="D38" s="163"/>
      <c r="E38" s="163"/>
      <c r="F38" s="163"/>
      <c r="G38" s="163"/>
      <c r="H38" s="163"/>
      <c r="I38" s="163"/>
    </row>
    <row r="42" spans="1:9" ht="15" customHeight="1">
      <c r="A42" s="164" t="s">
        <v>93</v>
      </c>
      <c r="B42" s="164"/>
      <c r="C42" s="164"/>
      <c r="D42" s="164"/>
      <c r="E42" s="164"/>
      <c r="F42" s="164"/>
      <c r="G42" s="164"/>
      <c r="H42" s="164"/>
      <c r="I42" s="164"/>
    </row>
    <row r="43" spans="1:9" ht="15" customHeight="1">
      <c r="A43" s="164"/>
      <c r="B43" s="164"/>
      <c r="C43" s="164"/>
      <c r="D43" s="164"/>
      <c r="E43" s="164"/>
      <c r="F43" s="164"/>
      <c r="G43" s="164"/>
      <c r="H43" s="164"/>
      <c r="I43" s="164"/>
    </row>
    <row r="44" spans="1:9" ht="18.75" customHeight="1">
      <c r="A44" s="165" t="s">
        <v>100</v>
      </c>
      <c r="B44" s="165"/>
      <c r="C44" s="165"/>
      <c r="D44" s="165"/>
      <c r="E44" s="165"/>
      <c r="F44" s="165"/>
      <c r="G44" s="165"/>
      <c r="H44" s="165"/>
      <c r="I44" s="165"/>
    </row>
    <row r="45" spans="1:9" ht="15" customHeight="1">
      <c r="A45" s="166" t="s">
        <v>101</v>
      </c>
      <c r="B45" s="166"/>
      <c r="C45" s="166"/>
      <c r="D45" s="166"/>
      <c r="E45" s="166"/>
      <c r="F45" s="166"/>
      <c r="G45" s="166"/>
      <c r="H45" s="166"/>
      <c r="I45" s="166"/>
    </row>
    <row r="46" spans="1:9" ht="15" customHeight="1">
      <c r="A46" s="166"/>
      <c r="B46" s="166"/>
      <c r="C46" s="166"/>
      <c r="D46" s="166"/>
      <c r="E46" s="166"/>
      <c r="F46" s="166"/>
      <c r="G46" s="166"/>
      <c r="H46" s="166"/>
      <c r="I46" s="166"/>
    </row>
    <row r="47" spans="1:9" ht="15" customHeight="1">
      <c r="A47" s="166"/>
      <c r="B47" s="166"/>
      <c r="C47" s="166"/>
      <c r="D47" s="166"/>
      <c r="E47" s="166"/>
      <c r="F47" s="166"/>
      <c r="G47" s="166"/>
      <c r="H47" s="166"/>
      <c r="I47" s="166"/>
    </row>
    <row r="48" spans="1:9" ht="15" customHeight="1">
      <c r="A48" s="166"/>
      <c r="B48" s="166"/>
      <c r="C48" s="166"/>
      <c r="D48" s="166"/>
      <c r="E48" s="166"/>
      <c r="F48" s="166"/>
      <c r="G48" s="166"/>
      <c r="H48" s="166"/>
      <c r="I48" s="166"/>
    </row>
    <row r="50" spans="1:9" ht="18.75" customHeight="1">
      <c r="A50" s="165" t="s">
        <v>102</v>
      </c>
      <c r="B50" s="165"/>
      <c r="C50" s="165"/>
      <c r="D50" s="165"/>
      <c r="E50" s="165"/>
      <c r="F50" s="165"/>
      <c r="G50" s="165"/>
      <c r="H50" s="165"/>
      <c r="I50" s="165"/>
    </row>
    <row r="51" spans="1:9" ht="15" customHeight="1">
      <c r="A51" s="167" t="s">
        <v>103</v>
      </c>
      <c r="B51" s="167"/>
      <c r="C51" s="167"/>
      <c r="D51" s="167"/>
      <c r="E51" s="167"/>
      <c r="F51" s="167"/>
      <c r="G51" s="167"/>
      <c r="H51" s="167"/>
      <c r="I51" s="167"/>
    </row>
    <row r="52" spans="1:9" ht="15" customHeight="1">
      <c r="A52" s="167"/>
      <c r="B52" s="167"/>
      <c r="C52" s="167"/>
      <c r="D52" s="167"/>
      <c r="E52" s="167"/>
      <c r="F52" s="167"/>
      <c r="G52" s="167"/>
      <c r="H52" s="167"/>
      <c r="I52" s="167"/>
    </row>
    <row r="53" spans="1:9" ht="15" customHeight="1">
      <c r="A53" s="167"/>
      <c r="B53" s="167"/>
      <c r="C53" s="167"/>
      <c r="D53" s="167"/>
      <c r="E53" s="167"/>
      <c r="F53" s="167"/>
      <c r="G53" s="167"/>
      <c r="H53" s="167"/>
      <c r="I53" s="167"/>
    </row>
    <row r="54" spans="1:9" ht="15" customHeight="1">
      <c r="A54" s="167"/>
      <c r="B54" s="167"/>
      <c r="C54" s="167"/>
      <c r="D54" s="167"/>
      <c r="E54" s="167"/>
      <c r="F54" s="167"/>
      <c r="G54" s="167"/>
      <c r="H54" s="167"/>
      <c r="I54" s="167"/>
    </row>
    <row r="55" spans="1:9" ht="18.75" customHeight="1">
      <c r="A55" s="165" t="s">
        <v>100</v>
      </c>
      <c r="B55" s="165"/>
      <c r="C55" s="165"/>
      <c r="D55" s="165"/>
      <c r="E55" s="165"/>
      <c r="F55" s="165"/>
      <c r="G55" s="165"/>
      <c r="H55" s="165"/>
      <c r="I55" s="165"/>
    </row>
    <row r="56" spans="1:9" ht="15" customHeight="1">
      <c r="A56" s="166" t="s">
        <v>131</v>
      </c>
      <c r="B56" s="166"/>
      <c r="C56" s="166"/>
      <c r="D56" s="166"/>
      <c r="E56" s="166"/>
      <c r="F56" s="166"/>
      <c r="G56" s="166"/>
      <c r="H56" s="166"/>
      <c r="I56" s="166"/>
    </row>
    <row r="57" spans="1:9" ht="15" customHeight="1">
      <c r="A57" s="166"/>
      <c r="B57" s="166"/>
      <c r="C57" s="166"/>
      <c r="D57" s="166"/>
      <c r="E57" s="166"/>
      <c r="F57" s="166"/>
      <c r="G57" s="166"/>
      <c r="H57" s="166"/>
      <c r="I57" s="166"/>
    </row>
    <row r="58" spans="1:9" ht="15" customHeight="1">
      <c r="A58" s="166"/>
      <c r="B58" s="166"/>
      <c r="C58" s="166"/>
      <c r="D58" s="166"/>
      <c r="E58" s="166"/>
      <c r="F58" s="166"/>
      <c r="G58" s="166"/>
      <c r="H58" s="166"/>
      <c r="I58" s="166"/>
    </row>
    <row r="59" spans="1:9" ht="15" customHeight="1">
      <c r="A59" s="166"/>
      <c r="B59" s="166"/>
      <c r="C59" s="166"/>
      <c r="D59" s="166"/>
      <c r="E59" s="166"/>
      <c r="F59" s="166"/>
      <c r="G59" s="166"/>
      <c r="H59" s="166"/>
      <c r="I59" s="166"/>
    </row>
    <row r="62" spans="1:9" ht="18.75" customHeight="1">
      <c r="A62" s="165" t="s">
        <v>92</v>
      </c>
      <c r="B62" s="165"/>
      <c r="C62" s="165"/>
      <c r="D62" s="165"/>
      <c r="E62" s="165"/>
      <c r="F62" s="165"/>
      <c r="G62" s="165"/>
      <c r="H62" s="165"/>
      <c r="I62" s="165"/>
    </row>
    <row r="63" spans="1:9" ht="15" customHeight="1">
      <c r="A63" s="166" t="s">
        <v>94</v>
      </c>
      <c r="B63" s="166"/>
      <c r="C63" s="166"/>
      <c r="D63" s="166"/>
      <c r="E63" s="166"/>
      <c r="F63" s="166"/>
      <c r="G63" s="166"/>
      <c r="H63" s="166"/>
      <c r="I63" s="166"/>
    </row>
    <row r="64" spans="1:9" ht="15" customHeight="1">
      <c r="A64" s="166"/>
      <c r="B64" s="166"/>
      <c r="C64" s="166"/>
      <c r="D64" s="166"/>
      <c r="E64" s="166"/>
      <c r="F64" s="166"/>
      <c r="G64" s="166"/>
      <c r="H64" s="166"/>
      <c r="I64" s="166"/>
    </row>
    <row r="65" spans="1:9" ht="15" customHeight="1">
      <c r="A65" s="166"/>
      <c r="B65" s="166"/>
      <c r="C65" s="166"/>
      <c r="D65" s="166"/>
      <c r="E65" s="166"/>
      <c r="F65" s="166"/>
      <c r="G65" s="166"/>
      <c r="H65" s="166"/>
      <c r="I65" s="166"/>
    </row>
    <row r="66" spans="1:9" ht="15" customHeight="1">
      <c r="A66" s="166"/>
      <c r="B66" s="166"/>
      <c r="C66" s="166"/>
      <c r="D66" s="166"/>
      <c r="E66" s="166"/>
      <c r="F66" s="166"/>
      <c r="G66" s="166"/>
      <c r="H66" s="166"/>
      <c r="I66" s="166"/>
    </row>
    <row r="68" spans="1:9" ht="15" customHeight="1">
      <c r="A68" s="166" t="s">
        <v>136</v>
      </c>
      <c r="B68" s="166"/>
      <c r="C68" s="166"/>
      <c r="D68" s="166"/>
      <c r="E68" s="166"/>
      <c r="F68" s="166"/>
      <c r="G68" s="166"/>
      <c r="H68" s="166"/>
      <c r="I68" s="166"/>
    </row>
    <row r="69" spans="1:9" ht="15" customHeight="1">
      <c r="A69" s="166"/>
      <c r="B69" s="166"/>
      <c r="C69" s="166"/>
      <c r="D69" s="166"/>
      <c r="E69" s="166"/>
      <c r="F69" s="166"/>
      <c r="G69" s="166"/>
      <c r="H69" s="166"/>
      <c r="I69" s="166"/>
    </row>
    <row r="70" spans="1:9" ht="15" customHeight="1">
      <c r="A70" s="166"/>
      <c r="B70" s="166"/>
      <c r="C70" s="166"/>
      <c r="D70" s="166"/>
      <c r="E70" s="166"/>
      <c r="F70" s="166"/>
      <c r="G70" s="166"/>
      <c r="H70" s="166"/>
      <c r="I70" s="166"/>
    </row>
    <row r="71" spans="1:9" ht="15" customHeight="1">
      <c r="A71" s="166"/>
      <c r="B71" s="166"/>
      <c r="C71" s="166"/>
      <c r="D71" s="166"/>
      <c r="E71" s="166"/>
      <c r="F71" s="166"/>
      <c r="G71" s="166"/>
      <c r="H71" s="166"/>
      <c r="I71" s="166"/>
    </row>
    <row r="73" spans="1:9" ht="15" customHeight="1">
      <c r="A73" s="166" t="s">
        <v>95</v>
      </c>
      <c r="B73" s="166"/>
      <c r="C73" s="166"/>
      <c r="D73" s="166"/>
      <c r="E73" s="166"/>
      <c r="F73" s="166"/>
      <c r="G73" s="166"/>
      <c r="H73" s="166"/>
      <c r="I73" s="166"/>
    </row>
    <row r="74" spans="1:9" ht="15" customHeight="1">
      <c r="A74" s="166"/>
      <c r="B74" s="166"/>
      <c r="C74" s="166"/>
      <c r="D74" s="166"/>
      <c r="E74" s="166"/>
      <c r="F74" s="166"/>
      <c r="G74" s="166"/>
      <c r="H74" s="166"/>
      <c r="I74" s="166"/>
    </row>
    <row r="75" spans="1:9" ht="15" customHeight="1">
      <c r="A75" s="166"/>
      <c r="B75" s="166"/>
      <c r="C75" s="166"/>
      <c r="D75" s="166"/>
      <c r="E75" s="166"/>
      <c r="F75" s="166"/>
      <c r="G75" s="166"/>
      <c r="H75" s="166"/>
      <c r="I75" s="166"/>
    </row>
    <row r="76" spans="1:9" ht="15" customHeight="1">
      <c r="A76" s="166"/>
      <c r="B76" s="166"/>
      <c r="C76" s="166"/>
      <c r="D76" s="166"/>
      <c r="E76" s="166"/>
      <c r="F76" s="166"/>
      <c r="G76" s="166"/>
      <c r="H76" s="166"/>
      <c r="I76" s="166"/>
    </row>
    <row r="78" spans="1:9" ht="15" customHeight="1">
      <c r="A78" s="166" t="s">
        <v>113</v>
      </c>
      <c r="B78" s="166"/>
      <c r="C78" s="166"/>
      <c r="D78" s="166"/>
      <c r="E78" s="166"/>
      <c r="F78" s="166"/>
      <c r="G78" s="166"/>
      <c r="H78" s="166"/>
      <c r="I78" s="166"/>
    </row>
    <row r="79" spans="1:9" ht="15" customHeight="1">
      <c r="A79" s="166"/>
      <c r="B79" s="166"/>
      <c r="C79" s="166"/>
      <c r="D79" s="166"/>
      <c r="E79" s="166"/>
      <c r="F79" s="166"/>
      <c r="G79" s="166"/>
      <c r="H79" s="166"/>
      <c r="I79" s="166"/>
    </row>
    <row r="80" spans="1:9" ht="15" customHeight="1">
      <c r="A80" s="166"/>
      <c r="B80" s="166"/>
      <c r="C80" s="166"/>
      <c r="D80" s="166"/>
      <c r="E80" s="166"/>
      <c r="F80" s="166"/>
      <c r="G80" s="166"/>
      <c r="H80" s="166"/>
      <c r="I80" s="166"/>
    </row>
    <row r="81" spans="1:9" ht="15" customHeight="1">
      <c r="A81" s="166"/>
      <c r="B81" s="166"/>
      <c r="C81" s="166"/>
      <c r="D81" s="166"/>
      <c r="E81" s="166"/>
      <c r="F81" s="166"/>
      <c r="G81" s="166"/>
      <c r="H81" s="166"/>
      <c r="I81" s="166"/>
    </row>
    <row r="82" spans="1:9" ht="18.75" customHeight="1">
      <c r="A82" s="165" t="s">
        <v>102</v>
      </c>
      <c r="B82" s="165"/>
      <c r="C82" s="165"/>
      <c r="D82" s="165"/>
      <c r="E82" s="165"/>
      <c r="F82" s="165"/>
      <c r="G82" s="165"/>
      <c r="H82" s="165"/>
      <c r="I82" s="165"/>
    </row>
    <row r="83" spans="1:9" ht="15" customHeight="1">
      <c r="A83" s="166" t="s">
        <v>104</v>
      </c>
      <c r="B83" s="166"/>
      <c r="C83" s="166"/>
      <c r="D83" s="166"/>
      <c r="E83" s="166"/>
      <c r="F83" s="166"/>
      <c r="G83" s="166"/>
      <c r="H83" s="166"/>
      <c r="I83" s="166"/>
    </row>
    <row r="84" spans="1:9" ht="15" customHeight="1">
      <c r="A84" s="166"/>
      <c r="B84" s="166"/>
      <c r="C84" s="166"/>
      <c r="D84" s="166"/>
      <c r="E84" s="166"/>
      <c r="F84" s="166"/>
      <c r="G84" s="166"/>
      <c r="H84" s="166"/>
      <c r="I84" s="166"/>
    </row>
    <row r="85" spans="1:9" ht="15" customHeight="1">
      <c r="A85" s="166"/>
      <c r="B85" s="166"/>
      <c r="C85" s="166"/>
      <c r="D85" s="166"/>
      <c r="E85" s="166"/>
      <c r="F85" s="166"/>
      <c r="G85" s="166"/>
      <c r="H85" s="166"/>
      <c r="I85" s="166"/>
    </row>
    <row r="86" spans="1:9" ht="15" customHeight="1">
      <c r="A86" s="166"/>
      <c r="B86" s="166"/>
      <c r="C86" s="166"/>
      <c r="D86" s="166"/>
      <c r="E86" s="166"/>
      <c r="F86" s="166"/>
      <c r="G86" s="166"/>
      <c r="H86" s="166"/>
      <c r="I86" s="166"/>
    </row>
  </sheetData>
  <sheetProtection selectLockedCells="1" selectUnlockedCells="1"/>
  <mergeCells count="81">
    <mergeCell ref="K20:M24"/>
    <mergeCell ref="G23:I23"/>
    <mergeCell ref="G24:I24"/>
    <mergeCell ref="K28:M31"/>
    <mergeCell ref="G30:I30"/>
    <mergeCell ref="G31:I31"/>
    <mergeCell ref="M27:Q27"/>
    <mergeCell ref="D16:F16"/>
    <mergeCell ref="B17:C17"/>
    <mergeCell ref="K7:M10"/>
    <mergeCell ref="G9:I9"/>
    <mergeCell ref="G10:I10"/>
    <mergeCell ref="K13:M17"/>
    <mergeCell ref="G16:I16"/>
    <mergeCell ref="G17:I17"/>
    <mergeCell ref="A34:F34"/>
    <mergeCell ref="A56:I59"/>
    <mergeCell ref="A1:F1"/>
    <mergeCell ref="G1:I1"/>
    <mergeCell ref="G2:I4"/>
    <mergeCell ref="A4:F4"/>
    <mergeCell ref="A5:F6"/>
    <mergeCell ref="G5:I6"/>
    <mergeCell ref="A13:F13"/>
    <mergeCell ref="G12:I12"/>
    <mergeCell ref="D15:F15"/>
    <mergeCell ref="A2:F3"/>
    <mergeCell ref="B15:C15"/>
    <mergeCell ref="B16:C16"/>
    <mergeCell ref="B30:C30"/>
    <mergeCell ref="D30:F30"/>
    <mergeCell ref="A26:F26"/>
    <mergeCell ref="A73:I76"/>
    <mergeCell ref="A42:I43"/>
    <mergeCell ref="B31:C31"/>
    <mergeCell ref="D31:F31"/>
    <mergeCell ref="A33:F33"/>
    <mergeCell ref="A44:I44"/>
    <mergeCell ref="A45:I48"/>
    <mergeCell ref="A62:I62"/>
    <mergeCell ref="A63:I66"/>
    <mergeCell ref="A68:I71"/>
    <mergeCell ref="A50:I50"/>
    <mergeCell ref="A51:I54"/>
    <mergeCell ref="A55:I55"/>
    <mergeCell ref="B28:C28"/>
    <mergeCell ref="D28:F28"/>
    <mergeCell ref="B29:C29"/>
    <mergeCell ref="D29:F29"/>
    <mergeCell ref="G27:I27"/>
    <mergeCell ref="A27:F27"/>
    <mergeCell ref="A82:I82"/>
    <mergeCell ref="G19:I19"/>
    <mergeCell ref="G26:I26"/>
    <mergeCell ref="D22:F22"/>
    <mergeCell ref="B23:C23"/>
    <mergeCell ref="D23:F23"/>
    <mergeCell ref="B24:C24"/>
    <mergeCell ref="D24:F24"/>
    <mergeCell ref="B22:C22"/>
    <mergeCell ref="A19:F19"/>
    <mergeCell ref="A20:F20"/>
    <mergeCell ref="B21:C21"/>
    <mergeCell ref="D21:F21"/>
    <mergeCell ref="A35:I38"/>
    <mergeCell ref="G34:I34"/>
    <mergeCell ref="G33:I33"/>
    <mergeCell ref="A83:I86"/>
    <mergeCell ref="A78:I81"/>
    <mergeCell ref="B7:C7"/>
    <mergeCell ref="D7:F7"/>
    <mergeCell ref="B8:C8"/>
    <mergeCell ref="D8:F8"/>
    <mergeCell ref="B9:C9"/>
    <mergeCell ref="D9:F9"/>
    <mergeCell ref="B10:C10"/>
    <mergeCell ref="D10:F10"/>
    <mergeCell ref="A12:F12"/>
    <mergeCell ref="B14:C14"/>
    <mergeCell ref="D14:F14"/>
    <mergeCell ref="D17:F17"/>
  </mergeCells>
  <pageMargins left="0.7" right="0.7" top="0.75" bottom="0.75" header="0.3" footer="0.3"/>
  <pageSetup orientation="portrait" paperSize="9"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e981324-4881-4b91-b2cf-01dcd8d48fce}">
  <dimension ref="A1:L78"/>
  <sheetViews>
    <sheetView showGridLines="0" workbookViewId="0" topLeftCell="A1">
      <selection pane="topLeft" activeCell="G73" sqref="G73:H73"/>
    </sheetView>
  </sheetViews>
  <sheetFormatPr defaultRowHeight="15"/>
  <cols>
    <col min="2" max="2" width="13.285714285714286" customWidth="1"/>
    <col min="7" max="7" width="10" bestFit="1" customWidth="1"/>
  </cols>
  <sheetData>
    <row r="1" spans="1:12" ht="15">
      <c r="A1" s="119" t="s">
        <v>110</v>
      </c>
      <c r="B1" s="119"/>
      <c r="C1" s="119"/>
      <c r="D1" s="119"/>
      <c r="E1" s="119"/>
      <c r="F1" s="119"/>
      <c r="G1" s="119"/>
      <c r="H1" s="119"/>
      <c r="I1" s="119"/>
      <c r="J1" s="119"/>
      <c r="K1" s="119"/>
      <c r="L1" s="119"/>
    </row>
    <row r="2" spans="1:12" ht="15">
      <c r="A2" s="119"/>
      <c r="B2" s="119"/>
      <c r="C2" s="119"/>
      <c r="D2" s="119"/>
      <c r="E2" s="119"/>
      <c r="F2" s="119"/>
      <c r="G2" s="119"/>
      <c r="H2" s="119"/>
      <c r="I2" s="119"/>
      <c r="J2" s="119"/>
      <c r="K2" s="119"/>
      <c r="L2" s="119"/>
    </row>
    <row r="3" spans="1:12" ht="15.75" thickBot="1">
      <c r="A3" s="120"/>
      <c r="B3" s="120"/>
      <c r="C3" s="120"/>
      <c r="D3" s="120"/>
      <c r="E3" s="120"/>
      <c r="F3" s="120"/>
      <c r="G3" s="120"/>
      <c r="H3" s="120"/>
      <c r="I3" s="120"/>
      <c r="J3" s="120"/>
      <c r="K3" s="120"/>
      <c r="L3" s="120"/>
    </row>
    <row r="4" spans="1:12" ht="15.75" thickBot="1">
      <c r="A4" s="10">
        <v>43955</v>
      </c>
      <c r="B4" s="11" t="s">
        <v>106</v>
      </c>
      <c r="C4" s="11" t="s">
        <v>90</v>
      </c>
      <c r="D4" s="11">
        <v>147.59999999999999</v>
      </c>
      <c r="E4" s="11">
        <v>159.19999999999999</v>
      </c>
      <c r="F4" s="12">
        <v>43955</v>
      </c>
      <c r="G4" s="11" t="s">
        <v>107</v>
      </c>
      <c r="H4" s="11">
        <v>45000</v>
      </c>
      <c r="I4" s="11">
        <v>1250</v>
      </c>
      <c r="J4" s="13">
        <v>29000</v>
      </c>
      <c r="K4" s="14">
        <v>0.1139</v>
      </c>
      <c r="L4" s="15">
        <v>2</v>
      </c>
    </row>
    <row r="5" spans="1:12" ht="15.75" thickBot="1">
      <c r="A5" s="26">
        <v>43957</v>
      </c>
      <c r="B5" s="16" t="s">
        <v>106</v>
      </c>
      <c r="C5" s="16" t="s">
        <v>90</v>
      </c>
      <c r="D5" s="16">
        <v>154</v>
      </c>
      <c r="E5" s="16">
        <v>150.5</v>
      </c>
      <c r="F5" s="17">
        <v>43957</v>
      </c>
      <c r="G5" s="18" t="s">
        <v>107</v>
      </c>
      <c r="H5" s="16">
        <v>45000</v>
      </c>
      <c r="I5" s="16">
        <v>1250</v>
      </c>
      <c r="J5" s="24">
        <v>-8750</v>
      </c>
      <c r="K5" s="20">
        <v>-0.19439999999999999</v>
      </c>
      <c r="L5" s="27">
        <v>2</v>
      </c>
    </row>
    <row r="6" spans="1:12" ht="15.75" thickBot="1">
      <c r="A6" s="30">
        <v>43959</v>
      </c>
      <c r="B6" s="21" t="s">
        <v>106</v>
      </c>
      <c r="C6" s="21" t="s">
        <v>90</v>
      </c>
      <c r="D6" s="21">
        <v>139</v>
      </c>
      <c r="E6" s="21">
        <v>139</v>
      </c>
      <c r="F6" s="23">
        <v>43958</v>
      </c>
      <c r="G6" s="29" t="s">
        <v>107</v>
      </c>
      <c r="H6" s="21">
        <v>125000</v>
      </c>
      <c r="I6" s="21">
        <v>1250</v>
      </c>
      <c r="J6" s="32">
        <v>0</v>
      </c>
      <c r="K6" s="25">
        <v>0</v>
      </c>
      <c r="L6" s="31">
        <v>2</v>
      </c>
    </row>
    <row r="7" spans="1:12" ht="15.75" thickBot="1">
      <c r="A7" s="30">
        <v>43962</v>
      </c>
      <c r="B7" s="21" t="s">
        <v>106</v>
      </c>
      <c r="C7" s="21" t="s">
        <v>89</v>
      </c>
      <c r="D7" s="21">
        <v>143.5</v>
      </c>
      <c r="E7" s="21">
        <v>137</v>
      </c>
      <c r="F7" s="23">
        <v>43963</v>
      </c>
      <c r="G7" s="29" t="s">
        <v>107</v>
      </c>
      <c r="H7" s="21">
        <v>125000</v>
      </c>
      <c r="I7" s="21">
        <v>1250</v>
      </c>
      <c r="J7" s="19">
        <v>16250</v>
      </c>
      <c r="K7" s="25">
        <v>0.13</v>
      </c>
      <c r="L7" s="31">
        <v>2</v>
      </c>
    </row>
    <row r="8" spans="1:12" ht="15.75" thickBot="1">
      <c r="A8" s="26">
        <v>43965</v>
      </c>
      <c r="B8" s="16" t="s">
        <v>106</v>
      </c>
      <c r="C8" s="16" t="s">
        <v>89</v>
      </c>
      <c r="D8" s="16">
        <v>127</v>
      </c>
      <c r="E8" s="16">
        <v>129.09999999999999</v>
      </c>
      <c r="F8" s="17">
        <v>43965</v>
      </c>
      <c r="G8" s="18" t="s">
        <v>107</v>
      </c>
      <c r="H8" s="16">
        <v>45000</v>
      </c>
      <c r="I8" s="16">
        <v>1250</v>
      </c>
      <c r="J8" s="24">
        <v>-5250</v>
      </c>
      <c r="K8" s="20">
        <v>-0.1167</v>
      </c>
      <c r="L8" s="27">
        <v>2</v>
      </c>
    </row>
    <row r="9" spans="1:12" ht="15.75" thickBot="1">
      <c r="A9" s="30">
        <v>43966</v>
      </c>
      <c r="B9" s="21" t="s">
        <v>106</v>
      </c>
      <c r="C9" s="21" t="s">
        <v>89</v>
      </c>
      <c r="D9" s="21">
        <v>131.5</v>
      </c>
      <c r="E9" s="21">
        <v>126.7</v>
      </c>
      <c r="F9" s="28">
        <v>43966</v>
      </c>
      <c r="G9" s="29" t="s">
        <v>107</v>
      </c>
      <c r="H9" s="21">
        <v>30000</v>
      </c>
      <c r="I9" s="21">
        <v>1250</v>
      </c>
      <c r="J9" s="19">
        <v>12000</v>
      </c>
      <c r="K9" s="25">
        <v>0.40000000000000002</v>
      </c>
      <c r="L9" s="31">
        <v>2</v>
      </c>
    </row>
    <row r="10" spans="1:12" ht="15.75" thickBot="1">
      <c r="A10" s="30">
        <v>43969</v>
      </c>
      <c r="B10" s="21" t="s">
        <v>106</v>
      </c>
      <c r="C10" s="21" t="s">
        <v>89</v>
      </c>
      <c r="D10" s="21">
        <v>138</v>
      </c>
      <c r="E10" s="21">
        <v>138.80000000000001</v>
      </c>
      <c r="F10" s="28">
        <v>43966</v>
      </c>
      <c r="G10" s="29" t="s">
        <v>107</v>
      </c>
      <c r="H10" s="21">
        <v>30000</v>
      </c>
      <c r="I10" s="21">
        <v>1250</v>
      </c>
      <c r="J10" s="24">
        <v>-2000</v>
      </c>
      <c r="K10" s="25">
        <v>-0.066699999999999995</v>
      </c>
      <c r="L10" s="31">
        <v>2</v>
      </c>
    </row>
    <row r="11" spans="1:12" ht="15.75" thickBot="1">
      <c r="A11" s="26">
        <v>43970</v>
      </c>
      <c r="B11" s="16" t="s">
        <v>106</v>
      </c>
      <c r="C11" s="16" t="s">
        <v>89</v>
      </c>
      <c r="D11" s="16">
        <v>140.30000000000001</v>
      </c>
      <c r="E11" s="16">
        <v>136.5</v>
      </c>
      <c r="F11" s="17">
        <v>43965</v>
      </c>
      <c r="G11" s="18" t="s">
        <v>107</v>
      </c>
      <c r="H11" s="16">
        <v>45000</v>
      </c>
      <c r="I11" s="16">
        <v>1250</v>
      </c>
      <c r="J11" s="19">
        <v>9500</v>
      </c>
      <c r="K11" s="20">
        <v>0.21110000000000001</v>
      </c>
      <c r="L11" s="27">
        <v>2</v>
      </c>
    </row>
    <row r="12" spans="1:12" ht="15.75" thickBot="1">
      <c r="A12" s="30">
        <v>43971</v>
      </c>
      <c r="B12" s="21" t="s">
        <v>106</v>
      </c>
      <c r="C12" s="21" t="s">
        <v>89</v>
      </c>
      <c r="D12" s="21">
        <v>142</v>
      </c>
      <c r="E12" s="21">
        <v>140.09999999999999</v>
      </c>
      <c r="F12" s="28">
        <v>43971</v>
      </c>
      <c r="G12" s="29" t="s">
        <v>107</v>
      </c>
      <c r="H12" s="21">
        <v>30000</v>
      </c>
      <c r="I12" s="21">
        <v>1250</v>
      </c>
      <c r="J12" s="19">
        <v>4750</v>
      </c>
      <c r="K12" s="25">
        <v>0.1583</v>
      </c>
      <c r="L12" s="31">
        <v>2</v>
      </c>
    </row>
    <row r="13" spans="1:12" ht="15.75" thickBot="1">
      <c r="A13" s="26">
        <v>43973</v>
      </c>
      <c r="B13" s="16" t="s">
        <v>106</v>
      </c>
      <c r="C13" s="16" t="s">
        <v>89</v>
      </c>
      <c r="D13" s="16">
        <v>131</v>
      </c>
      <c r="E13" s="16">
        <v>131</v>
      </c>
      <c r="F13" s="17">
        <v>43976</v>
      </c>
      <c r="G13" s="18" t="s">
        <v>107</v>
      </c>
      <c r="H13" s="16">
        <v>100000</v>
      </c>
      <c r="I13" s="16">
        <v>1250</v>
      </c>
      <c r="J13" s="32">
        <v>0</v>
      </c>
      <c r="K13" s="20">
        <v>0</v>
      </c>
      <c r="L13" s="27">
        <v>2</v>
      </c>
    </row>
    <row r="14" spans="1:12" ht="15.75" thickBot="1">
      <c r="A14" s="26">
        <v>43978</v>
      </c>
      <c r="B14" s="16" t="s">
        <v>106</v>
      </c>
      <c r="C14" s="16" t="s">
        <v>90</v>
      </c>
      <c r="D14" s="16">
        <v>147</v>
      </c>
      <c r="E14" s="16">
        <v>145.5</v>
      </c>
      <c r="F14" s="17">
        <v>43978</v>
      </c>
      <c r="G14" s="18" t="s">
        <v>107</v>
      </c>
      <c r="H14" s="16">
        <v>100000</v>
      </c>
      <c r="I14" s="16">
        <v>1250</v>
      </c>
      <c r="J14" s="24">
        <v>-3750</v>
      </c>
      <c r="K14" s="20">
        <v>-0.037499999999999999</v>
      </c>
      <c r="L14" s="27">
        <v>2</v>
      </c>
    </row>
    <row r="15" spans="1:12" ht="15.75" thickBot="1">
      <c r="A15" s="30">
        <v>43979</v>
      </c>
      <c r="B15" s="21" t="s">
        <v>106</v>
      </c>
      <c r="C15" s="21" t="s">
        <v>90</v>
      </c>
      <c r="D15" s="21">
        <v>140</v>
      </c>
      <c r="E15" s="21">
        <v>139.5</v>
      </c>
      <c r="F15" s="28">
        <v>43980</v>
      </c>
      <c r="G15" s="21" t="s">
        <v>107</v>
      </c>
      <c r="H15" s="22">
        <v>45000</v>
      </c>
      <c r="I15" s="22">
        <v>1250</v>
      </c>
      <c r="J15" s="33">
        <v>-1250</v>
      </c>
      <c r="K15" s="25">
        <v>-0.027799999999999998</v>
      </c>
      <c r="L15" s="31">
        <v>2</v>
      </c>
    </row>
    <row r="16" spans="1:12" ht="15.75" thickBot="1">
      <c r="A16" s="26">
        <v>43980</v>
      </c>
      <c r="B16" s="16" t="s">
        <v>106</v>
      </c>
      <c r="C16" s="16" t="s">
        <v>90</v>
      </c>
      <c r="D16" s="16">
        <v>136</v>
      </c>
      <c r="E16" s="16">
        <v>134</v>
      </c>
      <c r="F16" s="17">
        <v>43978</v>
      </c>
      <c r="G16" s="18" t="s">
        <v>107</v>
      </c>
      <c r="H16" s="16">
        <v>100000</v>
      </c>
      <c r="I16" s="16">
        <v>1250</v>
      </c>
      <c r="J16" s="24">
        <v>-5000</v>
      </c>
      <c r="K16" s="20">
        <v>-0.050000000000000003</v>
      </c>
      <c r="L16" s="27">
        <v>2</v>
      </c>
    </row>
    <row r="17" spans="1:12" ht="21">
      <c r="A17" s="118" t="s">
        <v>109</v>
      </c>
      <c r="B17" s="118"/>
      <c r="C17" s="118"/>
      <c r="D17" s="118"/>
      <c r="E17" s="118"/>
      <c r="F17" s="118"/>
      <c r="G17" s="118"/>
      <c r="H17" s="118"/>
      <c r="I17" s="118"/>
      <c r="J17" s="49">
        <f>SUM(J4:J16)</f>
        <v>45500</v>
      </c>
      <c r="K17" s="48"/>
      <c r="L17" s="48"/>
    </row>
    <row r="20" spans="1:12" ht="15">
      <c r="A20" s="119" t="s">
        <v>111</v>
      </c>
      <c r="B20" s="119"/>
      <c r="C20" s="119"/>
      <c r="D20" s="119"/>
      <c r="E20" s="119"/>
      <c r="F20" s="119"/>
      <c r="G20" s="119"/>
      <c r="H20" s="119"/>
      <c r="I20" s="119"/>
      <c r="J20" s="119"/>
      <c r="K20" s="119"/>
      <c r="L20" s="119"/>
    </row>
    <row r="21" spans="1:12" ht="15">
      <c r="A21" s="119"/>
      <c r="B21" s="119"/>
      <c r="C21" s="119"/>
      <c r="D21" s="119"/>
      <c r="E21" s="119"/>
      <c r="F21" s="119"/>
      <c r="G21" s="119"/>
      <c r="H21" s="119"/>
      <c r="I21" s="119"/>
      <c r="J21" s="119"/>
      <c r="K21" s="119"/>
      <c r="L21" s="119"/>
    </row>
    <row r="22" spans="1:12" ht="15.75" thickBot="1">
      <c r="A22" s="120"/>
      <c r="B22" s="120"/>
      <c r="C22" s="120"/>
      <c r="D22" s="120"/>
      <c r="E22" s="120"/>
      <c r="F22" s="120"/>
      <c r="G22" s="120"/>
      <c r="H22" s="120"/>
      <c r="I22" s="120"/>
      <c r="J22" s="120"/>
      <c r="K22" s="120"/>
      <c r="L22" s="120"/>
    </row>
    <row r="23" spans="1:12" ht="15">
      <c r="A23" s="34">
        <v>43955</v>
      </c>
      <c r="B23" s="35" t="s">
        <v>108</v>
      </c>
      <c r="C23" s="35" t="s">
        <v>90</v>
      </c>
      <c r="D23" s="35">
        <v>147</v>
      </c>
      <c r="E23" s="35">
        <v>151.59999999999999</v>
      </c>
      <c r="F23" s="34">
        <v>43955</v>
      </c>
      <c r="G23" s="36" t="s">
        <v>107</v>
      </c>
      <c r="H23" s="35">
        <v>100000</v>
      </c>
      <c r="I23" s="35">
        <v>1250</v>
      </c>
      <c r="J23" s="37">
        <v>11500</v>
      </c>
      <c r="K23" s="38">
        <v>0.115</v>
      </c>
      <c r="L23" s="39">
        <v>2</v>
      </c>
    </row>
    <row r="24" spans="1:12" ht="15">
      <c r="A24" s="40">
        <v>43956</v>
      </c>
      <c r="B24" s="41" t="s">
        <v>108</v>
      </c>
      <c r="C24" s="41" t="s">
        <v>89</v>
      </c>
      <c r="D24" s="41">
        <v>161</v>
      </c>
      <c r="E24" s="41">
        <v>159.19999999999999</v>
      </c>
      <c r="F24" s="40">
        <v>43956</v>
      </c>
      <c r="G24" s="42" t="s">
        <v>107</v>
      </c>
      <c r="H24" s="41">
        <v>65000</v>
      </c>
      <c r="I24" s="41">
        <v>1250</v>
      </c>
      <c r="J24" s="37">
        <v>4500</v>
      </c>
      <c r="K24" s="43">
        <v>0.069199999999999998</v>
      </c>
      <c r="L24" s="39">
        <v>2</v>
      </c>
    </row>
    <row r="25" spans="1:12" ht="15">
      <c r="A25" s="34">
        <v>43957</v>
      </c>
      <c r="B25" s="35" t="s">
        <v>108</v>
      </c>
      <c r="C25" s="35" t="s">
        <v>90</v>
      </c>
      <c r="D25" s="35">
        <v>149.19999999999999</v>
      </c>
      <c r="E25" s="36">
        <v>150.19999999999999</v>
      </c>
      <c r="F25" s="44">
        <v>43956</v>
      </c>
      <c r="G25" s="36" t="s">
        <v>107</v>
      </c>
      <c r="H25" s="35">
        <v>125000</v>
      </c>
      <c r="I25" s="35">
        <v>1250</v>
      </c>
      <c r="J25" s="37">
        <v>2500</v>
      </c>
      <c r="K25" s="43">
        <v>0.02</v>
      </c>
      <c r="L25" s="39">
        <v>2</v>
      </c>
    </row>
    <row r="26" spans="1:12" ht="15">
      <c r="A26" s="34">
        <v>43958</v>
      </c>
      <c r="B26" s="35" t="s">
        <v>108</v>
      </c>
      <c r="C26" s="35" t="s">
        <v>90</v>
      </c>
      <c r="D26" s="35">
        <v>146.19999999999999</v>
      </c>
      <c r="E26" s="36">
        <v>148.90000000000001</v>
      </c>
      <c r="F26" s="44">
        <v>43958</v>
      </c>
      <c r="G26" s="36" t="s">
        <v>107</v>
      </c>
      <c r="H26" s="35">
        <v>125000</v>
      </c>
      <c r="I26" s="35">
        <v>1250</v>
      </c>
      <c r="J26" s="37">
        <v>6750</v>
      </c>
      <c r="K26" s="43">
        <v>0.053999999999999999</v>
      </c>
      <c r="L26" s="39">
        <v>2</v>
      </c>
    </row>
    <row r="27" spans="1:12" ht="15">
      <c r="A27" s="34">
        <v>43958</v>
      </c>
      <c r="B27" s="35" t="s">
        <v>108</v>
      </c>
      <c r="C27" s="35" t="s">
        <v>90</v>
      </c>
      <c r="D27" s="35">
        <v>147</v>
      </c>
      <c r="E27" s="36">
        <v>145.40000000000001</v>
      </c>
      <c r="F27" s="44">
        <v>43958</v>
      </c>
      <c r="G27" s="36" t="s">
        <v>107</v>
      </c>
      <c r="H27" s="35">
        <v>125000</v>
      </c>
      <c r="I27" s="35">
        <v>1250</v>
      </c>
      <c r="J27" s="45">
        <v>-4000</v>
      </c>
      <c r="K27" s="43">
        <v>-0.032000000000000001</v>
      </c>
      <c r="L27" s="39">
        <v>2</v>
      </c>
    </row>
    <row r="28" spans="1:12" ht="15">
      <c r="A28" s="40">
        <v>43963</v>
      </c>
      <c r="B28" s="41" t="s">
        <v>108</v>
      </c>
      <c r="C28" s="41" t="s">
        <v>89</v>
      </c>
      <c r="D28" s="41">
        <v>139.80000000000001</v>
      </c>
      <c r="E28" s="41">
        <v>137</v>
      </c>
      <c r="F28" s="40">
        <v>43963</v>
      </c>
      <c r="G28" s="42" t="s">
        <v>107</v>
      </c>
      <c r="H28" s="41">
        <v>45000</v>
      </c>
      <c r="I28" s="41">
        <v>1250</v>
      </c>
      <c r="J28" s="37">
        <v>7000</v>
      </c>
      <c r="K28" s="43">
        <v>0.15559999999999999</v>
      </c>
      <c r="L28" s="46">
        <v>2</v>
      </c>
    </row>
    <row r="29" spans="1:12" ht="15">
      <c r="A29" s="40">
        <v>43964</v>
      </c>
      <c r="B29" s="41" t="s">
        <v>108</v>
      </c>
      <c r="C29" s="41" t="s">
        <v>89</v>
      </c>
      <c r="D29" s="41">
        <v>127</v>
      </c>
      <c r="E29" s="41">
        <v>129.09999999999999</v>
      </c>
      <c r="F29" s="40">
        <v>43963</v>
      </c>
      <c r="G29" s="42" t="s">
        <v>107</v>
      </c>
      <c r="H29" s="41">
        <v>45000</v>
      </c>
      <c r="I29" s="41">
        <v>1250</v>
      </c>
      <c r="J29" s="45">
        <v>-5250</v>
      </c>
      <c r="K29" s="43">
        <v>-0.1167</v>
      </c>
      <c r="L29" s="46">
        <v>2</v>
      </c>
    </row>
    <row r="30" spans="1:12" ht="15">
      <c r="A30" s="34">
        <v>43965</v>
      </c>
      <c r="B30" s="35" t="s">
        <v>108</v>
      </c>
      <c r="C30" s="35" t="s">
        <v>89</v>
      </c>
      <c r="D30" s="35">
        <v>128</v>
      </c>
      <c r="E30" s="36">
        <v>127.2</v>
      </c>
      <c r="F30" s="44">
        <v>43966</v>
      </c>
      <c r="G30" s="36" t="s">
        <v>107</v>
      </c>
      <c r="H30" s="35">
        <v>125000</v>
      </c>
      <c r="I30" s="35">
        <v>1250</v>
      </c>
      <c r="J30" s="37">
        <v>2000</v>
      </c>
      <c r="K30" s="43">
        <v>0.016</v>
      </c>
      <c r="L30" s="39">
        <v>2</v>
      </c>
    </row>
    <row r="31" spans="1:12" ht="15">
      <c r="A31" s="40">
        <v>43966</v>
      </c>
      <c r="B31" s="41" t="s">
        <v>108</v>
      </c>
      <c r="C31" s="41" t="s">
        <v>89</v>
      </c>
      <c r="D31" s="41">
        <v>128.5</v>
      </c>
      <c r="E31" s="41">
        <v>129.5</v>
      </c>
      <c r="F31" s="40">
        <v>43969</v>
      </c>
      <c r="G31" s="42" t="s">
        <v>107</v>
      </c>
      <c r="H31" s="41">
        <v>45000</v>
      </c>
      <c r="I31" s="41">
        <v>1250</v>
      </c>
      <c r="J31" s="45">
        <v>-2500</v>
      </c>
      <c r="K31" s="43">
        <v>-0.055599999999999997</v>
      </c>
      <c r="L31" s="46">
        <v>2</v>
      </c>
    </row>
    <row r="32" spans="1:12" ht="15">
      <c r="A32" s="34">
        <v>43969</v>
      </c>
      <c r="B32" s="35" t="s">
        <v>108</v>
      </c>
      <c r="C32" s="35" t="s">
        <v>89</v>
      </c>
      <c r="D32" s="35">
        <v>133.5</v>
      </c>
      <c r="E32" s="36">
        <v>132.5</v>
      </c>
      <c r="F32" s="34">
        <v>43969</v>
      </c>
      <c r="G32" s="36" t="s">
        <v>107</v>
      </c>
      <c r="H32" s="35">
        <v>125000</v>
      </c>
      <c r="I32" s="35">
        <v>1250</v>
      </c>
      <c r="J32" s="37">
        <v>2500</v>
      </c>
      <c r="K32" s="43">
        <v>0.02</v>
      </c>
      <c r="L32" s="39">
        <v>2</v>
      </c>
    </row>
    <row r="33" spans="1:12" ht="15">
      <c r="A33" s="34">
        <v>43972</v>
      </c>
      <c r="B33" s="35" t="s">
        <v>108</v>
      </c>
      <c r="C33" s="35" t="s">
        <v>89</v>
      </c>
      <c r="D33" s="35">
        <v>134.69999999999999</v>
      </c>
      <c r="E33" s="36">
        <v>132.30000000000001</v>
      </c>
      <c r="F33" s="34">
        <v>43969</v>
      </c>
      <c r="G33" s="36" t="s">
        <v>107</v>
      </c>
      <c r="H33" s="35">
        <v>125000</v>
      </c>
      <c r="I33" s="35">
        <v>1250</v>
      </c>
      <c r="J33" s="37">
        <v>6000</v>
      </c>
      <c r="K33" s="43">
        <v>0.048000000000000001</v>
      </c>
      <c r="L33" s="39">
        <v>2</v>
      </c>
    </row>
    <row r="34" spans="1:12" ht="15">
      <c r="A34" s="40">
        <v>43972</v>
      </c>
      <c r="B34" s="41" t="s">
        <v>108</v>
      </c>
      <c r="C34" s="41" t="s">
        <v>89</v>
      </c>
      <c r="D34" s="41">
        <v>132</v>
      </c>
      <c r="E34" s="41">
        <v>131</v>
      </c>
      <c r="F34" s="40">
        <v>43973</v>
      </c>
      <c r="G34" s="42" t="s">
        <v>107</v>
      </c>
      <c r="H34" s="41">
        <v>45000</v>
      </c>
      <c r="I34" s="41">
        <v>1250</v>
      </c>
      <c r="J34" s="37">
        <v>2500</v>
      </c>
      <c r="K34" s="43">
        <v>0.055599999999999997</v>
      </c>
      <c r="L34" s="47">
        <v>2</v>
      </c>
    </row>
    <row r="35" spans="1:12" ht="15.75" thickBot="1">
      <c r="A35" s="40">
        <v>43977</v>
      </c>
      <c r="B35" s="41" t="s">
        <v>108</v>
      </c>
      <c r="C35" s="41" t="s">
        <v>90</v>
      </c>
      <c r="D35" s="41">
        <v>146</v>
      </c>
      <c r="E35" s="41">
        <v>148.90000000000001</v>
      </c>
      <c r="F35" s="40">
        <v>43978</v>
      </c>
      <c r="G35" s="42" t="s">
        <v>107</v>
      </c>
      <c r="H35" s="41">
        <v>65000</v>
      </c>
      <c r="I35" s="41">
        <v>1250</v>
      </c>
      <c r="J35" s="37">
        <v>7250</v>
      </c>
      <c r="K35" s="43">
        <v>0.1115</v>
      </c>
      <c r="L35" s="46">
        <v>2</v>
      </c>
    </row>
    <row r="36" spans="1:12" ht="21">
      <c r="A36" s="118" t="s">
        <v>109</v>
      </c>
      <c r="B36" s="118"/>
      <c r="C36" s="118"/>
      <c r="D36" s="118"/>
      <c r="E36" s="118"/>
      <c r="F36" s="118"/>
      <c r="G36" s="118"/>
      <c r="H36" s="118"/>
      <c r="I36" s="118"/>
      <c r="J36" s="49">
        <f>SUM(J23:J35)</f>
        <v>40750</v>
      </c>
      <c r="K36" s="48"/>
      <c r="L36" s="48"/>
    </row>
    <row r="51" spans="2:4" ht="15">
      <c r="B51">
        <v>22000</v>
      </c>
      <c r="C51">
        <v>84</v>
      </c>
      <c r="D51">
        <f>SUM(B51*C51)</f>
        <v>1848000</v>
      </c>
    </row>
    <row r="52" spans="2:4" ht="15">
      <c r="B52">
        <v>2000</v>
      </c>
      <c r="C52">
        <v>300</v>
      </c>
      <c r="D52">
        <f>SUM(B52*C52)</f>
        <v>600000</v>
      </c>
    </row>
    <row r="53" spans="2:4" ht="15">
      <c r="B53">
        <v>200</v>
      </c>
      <c r="C53">
        <v>280</v>
      </c>
      <c r="D53">
        <f>SUM(B53*C53)</f>
        <v>56000</v>
      </c>
    </row>
    <row r="54" spans="3:4" ht="15">
      <c r="C54">
        <f>SUM(C51:C53)</f>
        <v>664</v>
      </c>
      <c r="D54">
        <f>SUM(D51:D53)</f>
        <v>2504000</v>
      </c>
    </row>
    <row r="59" spans="1:8" ht="15">
      <c r="A59" s="121" t="s">
        <v>117</v>
      </c>
      <c r="B59" s="122"/>
      <c r="C59" s="122"/>
      <c r="D59" s="122"/>
      <c r="E59" s="122"/>
      <c r="F59" s="122"/>
      <c r="G59" s="122"/>
      <c r="H59" s="123"/>
    </row>
    <row r="60" spans="1:8" ht="15">
      <c r="A60" s="114" t="s">
        <v>118</v>
      </c>
      <c r="B60" s="114"/>
      <c r="C60" s="114"/>
      <c r="D60" s="114"/>
      <c r="E60" s="114"/>
      <c r="F60" s="114"/>
      <c r="G60" s="115">
        <v>506</v>
      </c>
      <c r="H60" s="116"/>
    </row>
    <row r="61" spans="1:8" ht="15">
      <c r="A61" s="114" t="s">
        <v>119</v>
      </c>
      <c r="B61" s="114"/>
      <c r="C61" s="114"/>
      <c r="D61" s="114"/>
      <c r="E61" s="114"/>
      <c r="F61" s="114"/>
      <c r="G61" s="115">
        <v>698</v>
      </c>
      <c r="H61" s="116"/>
    </row>
    <row r="62" spans="1:8" ht="15">
      <c r="A62" s="114" t="s">
        <v>1</v>
      </c>
      <c r="B62" s="114"/>
      <c r="C62" s="114"/>
      <c r="D62" s="114"/>
      <c r="E62" s="114"/>
      <c r="F62" s="114"/>
      <c r="G62" s="115">
        <v>9500</v>
      </c>
      <c r="H62" s="116"/>
    </row>
    <row r="63" spans="1:8" ht="15">
      <c r="A63" s="114" t="s">
        <v>120</v>
      </c>
      <c r="B63" s="114"/>
      <c r="C63" s="114"/>
      <c r="D63" s="114"/>
      <c r="E63" s="114"/>
      <c r="F63" s="114"/>
      <c r="G63" s="115">
        <f>SUM(G62*G61)</f>
        <v>6631000</v>
      </c>
      <c r="H63" s="116"/>
    </row>
    <row r="64" spans="1:8" ht="15">
      <c r="A64" s="114" t="s">
        <v>121</v>
      </c>
      <c r="B64" s="114"/>
      <c r="C64" s="114"/>
      <c r="D64" s="114"/>
      <c r="E64" s="114"/>
      <c r="F64" s="114"/>
      <c r="G64" s="115">
        <v>700000</v>
      </c>
      <c r="H64" s="116"/>
    </row>
    <row r="65" spans="1:8" ht="15">
      <c r="A65" s="99" t="s">
        <v>129</v>
      </c>
      <c r="B65" s="100"/>
      <c r="C65" s="100"/>
      <c r="D65" s="100"/>
      <c r="E65" s="100"/>
      <c r="F65" s="101"/>
      <c r="G65" s="99">
        <f>SUM(G63+G64)</f>
        <v>7331000</v>
      </c>
      <c r="H65" s="101"/>
    </row>
    <row r="66" spans="1:8" ht="15">
      <c r="A66" s="102"/>
      <c r="B66" s="103"/>
      <c r="C66" s="103"/>
      <c r="D66" s="103"/>
      <c r="E66" s="103"/>
      <c r="F66" s="104"/>
      <c r="G66" s="102"/>
      <c r="H66" s="104"/>
    </row>
    <row r="67" spans="1:8" ht="15">
      <c r="A67" s="105"/>
      <c r="B67" s="106"/>
      <c r="C67" s="106"/>
      <c r="D67" s="106"/>
      <c r="E67" s="106"/>
      <c r="F67" s="107"/>
      <c r="G67" s="105"/>
      <c r="H67" s="107"/>
    </row>
    <row r="68" spans="1:8" ht="15">
      <c r="A68" s="114" t="s">
        <v>122</v>
      </c>
      <c r="B68" s="114"/>
      <c r="C68" s="114"/>
      <c r="D68" s="114"/>
      <c r="E68" s="114"/>
      <c r="F68" s="114"/>
      <c r="G68" s="114">
        <f>SUM(G61*200)</f>
        <v>139600</v>
      </c>
      <c r="H68" s="114"/>
    </row>
    <row r="69" spans="1:8" ht="15">
      <c r="A69" s="114" t="s">
        <v>123</v>
      </c>
      <c r="B69" s="114"/>
      <c r="C69" s="114"/>
      <c r="D69" s="114"/>
      <c r="E69" s="114"/>
      <c r="F69" s="114"/>
      <c r="G69" s="114">
        <f>SUM(G61*150)</f>
        <v>104700</v>
      </c>
      <c r="H69" s="114"/>
    </row>
    <row r="70" spans="1:8" ht="15">
      <c r="A70" s="114" t="s">
        <v>130</v>
      </c>
      <c r="B70" s="114"/>
      <c r="C70" s="114"/>
      <c r="D70" s="114"/>
      <c r="E70" s="114"/>
      <c r="F70" s="114"/>
      <c r="G70" s="114">
        <f>SUM(G61*12*7)</f>
        <v>58632</v>
      </c>
      <c r="H70" s="114"/>
    </row>
    <row r="71" spans="1:8" ht="15">
      <c r="A71" s="108"/>
      <c r="B71" s="109"/>
      <c r="C71" s="109"/>
      <c r="D71" s="109"/>
      <c r="E71" s="109"/>
      <c r="F71" s="109"/>
      <c r="G71" s="109"/>
      <c r="H71" s="110"/>
    </row>
    <row r="72" spans="1:8" ht="15">
      <c r="A72" s="111"/>
      <c r="B72" s="112"/>
      <c r="C72" s="112"/>
      <c r="D72" s="112"/>
      <c r="E72" s="112"/>
      <c r="F72" s="112"/>
      <c r="G72" s="112"/>
      <c r="H72" s="113"/>
    </row>
    <row r="73" spans="1:8" ht="15">
      <c r="A73" s="114" t="s">
        <v>124</v>
      </c>
      <c r="B73" s="114"/>
      <c r="C73" s="114"/>
      <c r="D73" s="114"/>
      <c r="E73" s="114"/>
      <c r="F73" s="114"/>
      <c r="G73" s="114">
        <f>SUM(G68+G69+G70)*18%</f>
        <v>54527.759999999995</v>
      </c>
      <c r="H73" s="114"/>
    </row>
    <row r="74" spans="1:8" ht="15">
      <c r="A74" s="114" t="s">
        <v>125</v>
      </c>
      <c r="B74" s="114"/>
      <c r="C74" s="114"/>
      <c r="D74" s="114"/>
      <c r="E74" s="114"/>
      <c r="F74" s="114"/>
      <c r="G74" s="114">
        <f>SUM(G65*3%)</f>
        <v>219930</v>
      </c>
      <c r="H74" s="114"/>
    </row>
    <row r="75" spans="1:8" ht="15">
      <c r="A75" s="114" t="s">
        <v>126</v>
      </c>
      <c r="B75" s="114"/>
      <c r="C75" s="114"/>
      <c r="D75" s="114"/>
      <c r="E75" s="114"/>
      <c r="F75" s="114"/>
      <c r="G75" s="114">
        <v>30000</v>
      </c>
      <c r="H75" s="114"/>
    </row>
    <row r="76" spans="1:8" ht="15">
      <c r="A76" s="114" t="s">
        <v>127</v>
      </c>
      <c r="B76" s="114"/>
      <c r="C76" s="114"/>
      <c r="D76" s="114"/>
      <c r="E76" s="114"/>
      <c r="F76" s="114"/>
      <c r="G76" s="114">
        <v>10000</v>
      </c>
      <c r="H76" s="114"/>
    </row>
    <row r="77" spans="1:8" ht="15">
      <c r="A77" s="117" t="s">
        <v>128</v>
      </c>
      <c r="B77" s="117"/>
      <c r="C77" s="117"/>
      <c r="D77" s="117"/>
      <c r="E77" s="117"/>
      <c r="F77" s="117"/>
      <c r="G77" s="114">
        <f>SUM(G65+G68+G69+G70+G73+G74+G75+G76)</f>
        <v>7948389.7599999998</v>
      </c>
      <c r="H77" s="114"/>
    </row>
    <row r="78" spans="1:8" ht="15">
      <c r="A78" s="117"/>
      <c r="B78" s="117"/>
      <c r="C78" s="117"/>
      <c r="D78" s="117"/>
      <c r="E78" s="117"/>
      <c r="F78" s="117"/>
      <c r="G78" s="114"/>
      <c r="H78" s="114"/>
    </row>
  </sheetData>
  <mergeCells count="34">
    <mergeCell ref="A17:I17"/>
    <mergeCell ref="A36:I36"/>
    <mergeCell ref="A20:L22"/>
    <mergeCell ref="A1:L3"/>
    <mergeCell ref="A59:H59"/>
    <mergeCell ref="A60:F60"/>
    <mergeCell ref="A61:F61"/>
    <mergeCell ref="A62:F62"/>
    <mergeCell ref="A63:F63"/>
    <mergeCell ref="A64:F64"/>
    <mergeCell ref="A77:F78"/>
    <mergeCell ref="A68:F68"/>
    <mergeCell ref="A69:F69"/>
    <mergeCell ref="A70:F70"/>
    <mergeCell ref="A73:F73"/>
    <mergeCell ref="G60:H60"/>
    <mergeCell ref="G61:H61"/>
    <mergeCell ref="G62:H62"/>
    <mergeCell ref="G63:H63"/>
    <mergeCell ref="G64:H64"/>
    <mergeCell ref="G77:H78"/>
    <mergeCell ref="G68:H68"/>
    <mergeCell ref="G69:H69"/>
    <mergeCell ref="G70:H70"/>
    <mergeCell ref="G73:H73"/>
    <mergeCell ref="G74:H74"/>
    <mergeCell ref="A65:F67"/>
    <mergeCell ref="G65:H67"/>
    <mergeCell ref="A71:H72"/>
    <mergeCell ref="G75:H75"/>
    <mergeCell ref="G76:H76"/>
    <mergeCell ref="A74:F74"/>
    <mergeCell ref="A75:F75"/>
    <mergeCell ref="A76:F7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ScaleCrop>false</ScaleCrop>
  <HeadingPairs>
    <vt:vector size="2" baseType="variant">
      <vt:variant>
        <vt:lpstr>Worksheets</vt:lpstr>
      </vt:variant>
      <vt:variant>
        <vt:i4>3</vt:i4>
      </vt:variant>
    </vt:vector>
  </HeadingPairs>
  <TitlesOfParts>
    <vt:vector size="3" baseType="lpstr">
      <vt:lpstr>Sheet2</vt:lpstr>
      <vt:lpstr>CURRENCIES</vt:lpstr>
      <vt:lpstr>Sheet3</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2006-09-16T00:00:00Z</dcterms:created>
  <dcterms:modified xsi:type="dcterms:W3CDTF">2021-06-11T17:09:54Z</dcterms:modified>
  <cp:category/>
</cp:coreProperties>
</file>