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Raju Personal\Power BI Developer\Excel\"/>
    </mc:Choice>
  </mc:AlternateContent>
  <xr:revisionPtr revIDLastSave="0" documentId="8_{8760DB94-209E-4644-A98D-9D7C00DD61DF}" xr6:coauthVersionLast="47" xr6:coauthVersionMax="47" xr10:uidLastSave="{00000000-0000-0000-0000-000000000000}"/>
  <bookViews>
    <workbookView xWindow="-108" yWindow="-108" windowWidth="23256" windowHeight="12456" activeTab="2" xr2:uid="{8B78BFAF-A045-4CA1-9500-C8346E5695F4}"/>
  </bookViews>
  <sheets>
    <sheet name="Data" sheetId="1" r:id="rId1"/>
    <sheet name="Analyze" sheetId="4" r:id="rId2"/>
    <sheet name="Dashboard" sheetId="2" r:id="rId3"/>
  </sheets>
  <definedNames>
    <definedName name="_xlchart.v5.0" hidden="1">Analyze!$D$24</definedName>
    <definedName name="_xlchart.v5.1" hidden="1">Analyze!$D$25:$D$41</definedName>
    <definedName name="_xlchart.v5.2" hidden="1">Analyze!$E$24</definedName>
    <definedName name="_xlchart.v5.3" hidden="1">Analyze!$E$25:$E$41</definedName>
    <definedName name="_xlchart.v5.4" hidden="1">Analyze!$D$24</definedName>
    <definedName name="_xlchart.v5.5" hidden="1">Analyze!$D$25:$D$41</definedName>
    <definedName name="_xlchart.v5.6" hidden="1">Analyze!$E$24</definedName>
    <definedName name="_xlchart.v5.7" hidden="1">Analyze!$E$25:$E$41</definedName>
    <definedName name="NativeTimeline_Order_Date">#N/A</definedName>
    <definedName name="Slicer_Customer_Type">#N/A</definedName>
    <definedName name="Slicer_Region">#N/A</definedName>
    <definedName name="Slicer_Sales_Channel">#N/A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6" i="4" l="1"/>
  <c r="E26" i="4"/>
  <c r="D27" i="4"/>
  <c r="E27" i="4"/>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E25" i="4"/>
  <c r="D25" i="4"/>
  <c r="I4" i="4"/>
  <c r="H4" i="4"/>
  <c r="G4" i="4"/>
  <c r="F4" i="4"/>
  <c r="T2708" i="1"/>
  <c r="S2708" i="1"/>
  <c r="R2708" i="1"/>
  <c r="Q2708" i="1"/>
  <c r="N2708" i="1"/>
  <c r="M2708" i="1"/>
  <c r="O2708" i="1" s="1"/>
  <c r="P2708" i="1" s="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O2698" i="1" s="1"/>
  <c r="P2698" i="1" s="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O2694" i="1" s="1"/>
  <c r="P2694" i="1" s="1"/>
  <c r="T2693" i="1"/>
  <c r="S2693" i="1"/>
  <c r="R2693" i="1"/>
  <c r="Q2693" i="1"/>
  <c r="N2693" i="1"/>
  <c r="M2693" i="1"/>
  <c r="O2693" i="1" s="1"/>
  <c r="P2693" i="1" s="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N2682" i="1"/>
  <c r="M2682" i="1"/>
  <c r="O2682" i="1" s="1"/>
  <c r="P2682" i="1" s="1"/>
  <c r="T2681" i="1"/>
  <c r="S2681" i="1"/>
  <c r="R2681" i="1"/>
  <c r="Q2681" i="1"/>
  <c r="N2681" i="1"/>
  <c r="M2681" i="1"/>
  <c r="O2681" i="1" s="1"/>
  <c r="P2681" i="1" s="1"/>
  <c r="T2680" i="1"/>
  <c r="S2680" i="1"/>
  <c r="R2680" i="1"/>
  <c r="Q2680" i="1"/>
  <c r="N2680" i="1"/>
  <c r="M2680" i="1"/>
  <c r="O2680" i="1" s="1"/>
  <c r="P2680" i="1" s="1"/>
  <c r="T2679" i="1"/>
  <c r="S2679" i="1"/>
  <c r="R2679" i="1"/>
  <c r="Q2679" i="1"/>
  <c r="N2679" i="1"/>
  <c r="M2679" i="1"/>
  <c r="O2679" i="1" s="1"/>
  <c r="P2679" i="1" s="1"/>
  <c r="T2678" i="1"/>
  <c r="S2678" i="1"/>
  <c r="R2678" i="1"/>
  <c r="Q2678" i="1"/>
  <c r="N2678" i="1"/>
  <c r="M2678" i="1"/>
  <c r="O2678" i="1" s="1"/>
  <c r="P2678" i="1" s="1"/>
  <c r="T2677" i="1"/>
  <c r="S2677" i="1"/>
  <c r="R2677" i="1"/>
  <c r="Q2677" i="1"/>
  <c r="N2677" i="1"/>
  <c r="M2677" i="1"/>
  <c r="O2677" i="1" s="1"/>
  <c r="P2677" i="1" s="1"/>
  <c r="T2676" i="1"/>
  <c r="S2676" i="1"/>
  <c r="R2676" i="1"/>
  <c r="Q2676" i="1"/>
  <c r="N2676" i="1"/>
  <c r="M2676" i="1"/>
  <c r="O2676" i="1" s="1"/>
  <c r="P2676" i="1" s="1"/>
  <c r="T2675" i="1"/>
  <c r="S2675" i="1"/>
  <c r="R2675" i="1"/>
  <c r="Q2675" i="1"/>
  <c r="N2675" i="1"/>
  <c r="M2675" i="1"/>
  <c r="O2675" i="1" s="1"/>
  <c r="P2675" i="1" s="1"/>
  <c r="T2674" i="1"/>
  <c r="S2674" i="1"/>
  <c r="R2674" i="1"/>
  <c r="Q2674" i="1"/>
  <c r="N2674" i="1"/>
  <c r="M2674" i="1"/>
  <c r="O2674" i="1" s="1"/>
  <c r="P2674" i="1" s="1"/>
  <c r="T2673" i="1"/>
  <c r="S2673" i="1"/>
  <c r="R2673" i="1"/>
  <c r="Q2673" i="1"/>
  <c r="N2673" i="1"/>
  <c r="M2673" i="1"/>
  <c r="O2673" i="1" s="1"/>
  <c r="P2673" i="1" s="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O2669" i="1" s="1"/>
  <c r="P2669" i="1" s="1"/>
  <c r="T2668" i="1"/>
  <c r="S2668" i="1"/>
  <c r="R2668" i="1"/>
  <c r="Q2668" i="1"/>
  <c r="N2668" i="1"/>
  <c r="M2668" i="1"/>
  <c r="O2668" i="1" s="1"/>
  <c r="P2668" i="1" s="1"/>
  <c r="T2667" i="1"/>
  <c r="S2667" i="1"/>
  <c r="R2667" i="1"/>
  <c r="Q2667" i="1"/>
  <c r="N2667" i="1"/>
  <c r="M2667" i="1"/>
  <c r="O2667" i="1" s="1"/>
  <c r="P2667" i="1" s="1"/>
  <c r="T2666" i="1"/>
  <c r="S2666" i="1"/>
  <c r="R2666" i="1"/>
  <c r="Q2666" i="1"/>
  <c r="N2666" i="1"/>
  <c r="M2666" i="1"/>
  <c r="O2666" i="1" s="1"/>
  <c r="P2666" i="1" s="1"/>
  <c r="T2665" i="1"/>
  <c r="S2665" i="1"/>
  <c r="R2665" i="1"/>
  <c r="Q2665" i="1"/>
  <c r="N2665" i="1"/>
  <c r="M2665" i="1"/>
  <c r="O2665" i="1" s="1"/>
  <c r="P2665" i="1" s="1"/>
  <c r="T2664" i="1"/>
  <c r="S2664" i="1"/>
  <c r="R2664" i="1"/>
  <c r="Q2664" i="1"/>
  <c r="N2664" i="1"/>
  <c r="M2664" i="1"/>
  <c r="O2664" i="1" s="1"/>
  <c r="P2664" i="1" s="1"/>
  <c r="T2663" i="1"/>
  <c r="S2663" i="1"/>
  <c r="R2663" i="1"/>
  <c r="Q2663" i="1"/>
  <c r="N2663" i="1"/>
  <c r="M2663" i="1"/>
  <c r="O2663" i="1" s="1"/>
  <c r="P2663" i="1" s="1"/>
  <c r="T2662" i="1"/>
  <c r="S2662" i="1"/>
  <c r="R2662" i="1"/>
  <c r="Q2662" i="1"/>
  <c r="N2662" i="1"/>
  <c r="M2662" i="1"/>
  <c r="O2662" i="1" s="1"/>
  <c r="P2662" i="1" s="1"/>
  <c r="T2661" i="1"/>
  <c r="S2661" i="1"/>
  <c r="R2661" i="1"/>
  <c r="Q2661" i="1"/>
  <c r="N2661" i="1"/>
  <c r="M2661" i="1"/>
  <c r="O2661" i="1" s="1"/>
  <c r="P2661" i="1" s="1"/>
  <c r="T2660" i="1"/>
  <c r="S2660" i="1"/>
  <c r="R2660" i="1"/>
  <c r="Q2660" i="1"/>
  <c r="N2660" i="1"/>
  <c r="M2660" i="1"/>
  <c r="O2660" i="1" s="1"/>
  <c r="P2660" i="1" s="1"/>
  <c r="T2659" i="1"/>
  <c r="S2659" i="1"/>
  <c r="R2659" i="1"/>
  <c r="Q2659" i="1"/>
  <c r="N2659" i="1"/>
  <c r="M2659" i="1"/>
  <c r="O2659" i="1" s="1"/>
  <c r="P2659" i="1" s="1"/>
  <c r="T2658" i="1"/>
  <c r="S2658" i="1"/>
  <c r="R2658" i="1"/>
  <c r="Q2658" i="1"/>
  <c r="N2658" i="1"/>
  <c r="M2658" i="1"/>
  <c r="O2658" i="1" s="1"/>
  <c r="P2658" i="1" s="1"/>
  <c r="T2657" i="1"/>
  <c r="S2657" i="1"/>
  <c r="R2657" i="1"/>
  <c r="Q2657" i="1"/>
  <c r="N2657" i="1"/>
  <c r="M2657" i="1"/>
  <c r="O2657" i="1" s="1"/>
  <c r="P2657" i="1" s="1"/>
  <c r="T2656" i="1"/>
  <c r="S2656" i="1"/>
  <c r="R2656" i="1"/>
  <c r="Q2656" i="1"/>
  <c r="N2656" i="1"/>
  <c r="M2656" i="1"/>
  <c r="O2656" i="1" s="1"/>
  <c r="P2656" i="1" s="1"/>
  <c r="T2655" i="1"/>
  <c r="S2655" i="1"/>
  <c r="R2655" i="1"/>
  <c r="Q2655" i="1"/>
  <c r="N2655" i="1"/>
  <c r="M2655" i="1"/>
  <c r="O2655" i="1" s="1"/>
  <c r="P2655" i="1" s="1"/>
  <c r="T2654" i="1"/>
  <c r="S2654" i="1"/>
  <c r="R2654" i="1"/>
  <c r="Q2654" i="1"/>
  <c r="N2654" i="1"/>
  <c r="M2654" i="1"/>
  <c r="O2654" i="1" s="1"/>
  <c r="P2654" i="1" s="1"/>
  <c r="T2653" i="1"/>
  <c r="S2653" i="1"/>
  <c r="R2653" i="1"/>
  <c r="Q2653" i="1"/>
  <c r="N2653" i="1"/>
  <c r="M2653" i="1"/>
  <c r="O2653" i="1" s="1"/>
  <c r="P2653" i="1" s="1"/>
  <c r="T2652" i="1"/>
  <c r="S2652" i="1"/>
  <c r="R2652" i="1"/>
  <c r="Q2652" i="1"/>
  <c r="N2652" i="1"/>
  <c r="M2652" i="1"/>
  <c r="O2652" i="1" s="1"/>
  <c r="P2652" i="1" s="1"/>
  <c r="T2651" i="1"/>
  <c r="S2651" i="1"/>
  <c r="R2651" i="1"/>
  <c r="Q2651" i="1"/>
  <c r="N2651" i="1"/>
  <c r="M2651" i="1"/>
  <c r="O2651" i="1" s="1"/>
  <c r="P2651" i="1" s="1"/>
  <c r="T2650" i="1"/>
  <c r="S2650" i="1"/>
  <c r="R2650" i="1"/>
  <c r="Q2650" i="1"/>
  <c r="N2650" i="1"/>
  <c r="M2650" i="1"/>
  <c r="O2650" i="1" s="1"/>
  <c r="P2650" i="1" s="1"/>
  <c r="T2649" i="1"/>
  <c r="S2649" i="1"/>
  <c r="R2649" i="1"/>
  <c r="Q2649" i="1"/>
  <c r="N2649" i="1"/>
  <c r="M2649" i="1"/>
  <c r="O2649" i="1" s="1"/>
  <c r="P2649" i="1" s="1"/>
  <c r="T2648" i="1"/>
  <c r="S2648" i="1"/>
  <c r="R2648" i="1"/>
  <c r="Q2648" i="1"/>
  <c r="N2648" i="1"/>
  <c r="M2648" i="1"/>
  <c r="O2648" i="1" s="1"/>
  <c r="P2648" i="1" s="1"/>
  <c r="T2647" i="1"/>
  <c r="S2647" i="1"/>
  <c r="R2647" i="1"/>
  <c r="Q2647" i="1"/>
  <c r="N2647" i="1"/>
  <c r="M2647" i="1"/>
  <c r="O2647" i="1" s="1"/>
  <c r="P2647" i="1" s="1"/>
  <c r="T2646" i="1"/>
  <c r="S2646" i="1"/>
  <c r="R2646" i="1"/>
  <c r="Q2646" i="1"/>
  <c r="N2646" i="1"/>
  <c r="M2646" i="1"/>
  <c r="O2646" i="1" s="1"/>
  <c r="P2646" i="1" s="1"/>
  <c r="T2645" i="1"/>
  <c r="S2645" i="1"/>
  <c r="R2645" i="1"/>
  <c r="Q2645" i="1"/>
  <c r="N2645" i="1"/>
  <c r="M2645" i="1"/>
  <c r="O2645" i="1" s="1"/>
  <c r="P2645" i="1" s="1"/>
  <c r="T2644" i="1"/>
  <c r="S2644" i="1"/>
  <c r="R2644" i="1"/>
  <c r="Q2644" i="1"/>
  <c r="N2644" i="1"/>
  <c r="M2644" i="1"/>
  <c r="O2644" i="1" s="1"/>
  <c r="P2644" i="1" s="1"/>
  <c r="T2643" i="1"/>
  <c r="S2643" i="1"/>
  <c r="R2643" i="1"/>
  <c r="Q2643" i="1"/>
  <c r="N2643" i="1"/>
  <c r="M2643" i="1"/>
  <c r="O2643" i="1" s="1"/>
  <c r="P2643" i="1" s="1"/>
  <c r="T2642" i="1"/>
  <c r="S2642" i="1"/>
  <c r="R2642" i="1"/>
  <c r="Q2642" i="1"/>
  <c r="N2642" i="1"/>
  <c r="M2642" i="1"/>
  <c r="O2642" i="1" s="1"/>
  <c r="P2642" i="1" s="1"/>
  <c r="T2641" i="1"/>
  <c r="S2641" i="1"/>
  <c r="R2641" i="1"/>
  <c r="Q2641" i="1"/>
  <c r="N2641" i="1"/>
  <c r="M2641" i="1"/>
  <c r="O2641" i="1" s="1"/>
  <c r="P2641" i="1" s="1"/>
  <c r="T2640" i="1"/>
  <c r="S2640" i="1"/>
  <c r="R2640" i="1"/>
  <c r="Q2640" i="1"/>
  <c r="N2640" i="1"/>
  <c r="M2640" i="1"/>
  <c r="O2640" i="1" s="1"/>
  <c r="P2640" i="1" s="1"/>
  <c r="T2639" i="1"/>
  <c r="S2639" i="1"/>
  <c r="R2639" i="1"/>
  <c r="Q2639" i="1"/>
  <c r="N2639" i="1"/>
  <c r="M2639" i="1"/>
  <c r="O2639" i="1" s="1"/>
  <c r="P2639" i="1" s="1"/>
  <c r="T2638" i="1"/>
  <c r="S2638" i="1"/>
  <c r="R2638" i="1"/>
  <c r="Q2638" i="1"/>
  <c r="N2638" i="1"/>
  <c r="M2638" i="1"/>
  <c r="O2638" i="1" s="1"/>
  <c r="P2638" i="1" s="1"/>
  <c r="T2637" i="1"/>
  <c r="S2637" i="1"/>
  <c r="R2637" i="1"/>
  <c r="Q2637" i="1"/>
  <c r="N2637" i="1"/>
  <c r="M2637" i="1"/>
  <c r="O2637" i="1" s="1"/>
  <c r="P2637" i="1" s="1"/>
  <c r="T2636" i="1"/>
  <c r="S2636" i="1"/>
  <c r="R2636" i="1"/>
  <c r="Q2636" i="1"/>
  <c r="N2636" i="1"/>
  <c r="M2636" i="1"/>
  <c r="O2636" i="1" s="1"/>
  <c r="P2636" i="1" s="1"/>
  <c r="T2635" i="1"/>
  <c r="S2635" i="1"/>
  <c r="R2635" i="1"/>
  <c r="Q2635" i="1"/>
  <c r="N2635" i="1"/>
  <c r="M2635" i="1"/>
  <c r="O2635" i="1" s="1"/>
  <c r="P2635" i="1" s="1"/>
  <c r="T2634" i="1"/>
  <c r="S2634" i="1"/>
  <c r="R2634" i="1"/>
  <c r="Q2634" i="1"/>
  <c r="N2634" i="1"/>
  <c r="M2634" i="1"/>
  <c r="O2634" i="1" s="1"/>
  <c r="P2634" i="1" s="1"/>
  <c r="T2633" i="1"/>
  <c r="S2633" i="1"/>
  <c r="R2633" i="1"/>
  <c r="Q2633" i="1"/>
  <c r="N2633" i="1"/>
  <c r="M2633" i="1"/>
  <c r="O2633" i="1" s="1"/>
  <c r="P2633" i="1" s="1"/>
  <c r="T2632" i="1"/>
  <c r="S2632" i="1"/>
  <c r="R2632" i="1"/>
  <c r="Q2632" i="1"/>
  <c r="N2632" i="1"/>
  <c r="M2632" i="1"/>
  <c r="O2632" i="1" s="1"/>
  <c r="P2632" i="1" s="1"/>
  <c r="T2631" i="1"/>
  <c r="S2631" i="1"/>
  <c r="R2631" i="1"/>
  <c r="Q2631" i="1"/>
  <c r="N2631" i="1"/>
  <c r="M2631" i="1"/>
  <c r="O2631" i="1" s="1"/>
  <c r="P2631" i="1" s="1"/>
  <c r="T2630" i="1"/>
  <c r="S2630" i="1"/>
  <c r="R2630" i="1"/>
  <c r="Q2630" i="1"/>
  <c r="N2630" i="1"/>
  <c r="M2630" i="1"/>
  <c r="O2630" i="1" s="1"/>
  <c r="P2630" i="1" s="1"/>
  <c r="T2629" i="1"/>
  <c r="S2629" i="1"/>
  <c r="R2629" i="1"/>
  <c r="Q2629" i="1"/>
  <c r="N2629" i="1"/>
  <c r="M2629" i="1"/>
  <c r="O2629" i="1" s="1"/>
  <c r="P2629" i="1" s="1"/>
  <c r="T2628" i="1"/>
  <c r="S2628" i="1"/>
  <c r="R2628" i="1"/>
  <c r="Q2628" i="1"/>
  <c r="N2628" i="1"/>
  <c r="M2628" i="1"/>
  <c r="O2628" i="1" s="1"/>
  <c r="P2628" i="1" s="1"/>
  <c r="T2627" i="1"/>
  <c r="S2627" i="1"/>
  <c r="R2627" i="1"/>
  <c r="Q2627" i="1"/>
  <c r="N2627" i="1"/>
  <c r="M2627" i="1"/>
  <c r="O2627" i="1" s="1"/>
  <c r="P2627" i="1" s="1"/>
  <c r="T2626" i="1"/>
  <c r="S2626" i="1"/>
  <c r="R2626" i="1"/>
  <c r="Q2626" i="1"/>
  <c r="N2626" i="1"/>
  <c r="M2626" i="1"/>
  <c r="O2626" i="1" s="1"/>
  <c r="P2626" i="1" s="1"/>
  <c r="T2625" i="1"/>
  <c r="S2625" i="1"/>
  <c r="R2625" i="1"/>
  <c r="Q2625" i="1"/>
  <c r="N2625" i="1"/>
  <c r="M2625" i="1"/>
  <c r="O2625" i="1" s="1"/>
  <c r="P2625" i="1" s="1"/>
  <c r="T2624" i="1"/>
  <c r="S2624" i="1"/>
  <c r="R2624" i="1"/>
  <c r="Q2624" i="1"/>
  <c r="N2624" i="1"/>
  <c r="M2624" i="1"/>
  <c r="O2624" i="1" s="1"/>
  <c r="P2624" i="1" s="1"/>
  <c r="T2623" i="1"/>
  <c r="S2623" i="1"/>
  <c r="R2623" i="1"/>
  <c r="Q2623" i="1"/>
  <c r="N2623" i="1"/>
  <c r="M2623" i="1"/>
  <c r="O2623" i="1" s="1"/>
  <c r="P2623" i="1" s="1"/>
  <c r="T2622" i="1"/>
  <c r="S2622" i="1"/>
  <c r="R2622" i="1"/>
  <c r="Q2622" i="1"/>
  <c r="N2622" i="1"/>
  <c r="M2622" i="1"/>
  <c r="O2622" i="1" s="1"/>
  <c r="P2622" i="1" s="1"/>
  <c r="T2621" i="1"/>
  <c r="S2621" i="1"/>
  <c r="R2621" i="1"/>
  <c r="Q2621" i="1"/>
  <c r="N2621" i="1"/>
  <c r="M2621" i="1"/>
  <c r="O2621" i="1" s="1"/>
  <c r="P2621" i="1" s="1"/>
  <c r="T2620" i="1"/>
  <c r="S2620" i="1"/>
  <c r="R2620" i="1"/>
  <c r="Q2620" i="1"/>
  <c r="N2620" i="1"/>
  <c r="M2620" i="1"/>
  <c r="O2620" i="1" s="1"/>
  <c r="P2620" i="1" s="1"/>
  <c r="T2619" i="1"/>
  <c r="S2619" i="1"/>
  <c r="R2619" i="1"/>
  <c r="Q2619" i="1"/>
  <c r="N2619" i="1"/>
  <c r="M2619" i="1"/>
  <c r="O2619" i="1" s="1"/>
  <c r="P2619" i="1" s="1"/>
  <c r="T2618" i="1"/>
  <c r="S2618" i="1"/>
  <c r="R2618" i="1"/>
  <c r="Q2618" i="1"/>
  <c r="N2618" i="1"/>
  <c r="M2618" i="1"/>
  <c r="O2618" i="1" s="1"/>
  <c r="P2618" i="1" s="1"/>
  <c r="T2617" i="1"/>
  <c r="S2617" i="1"/>
  <c r="R2617" i="1"/>
  <c r="Q2617" i="1"/>
  <c r="N2617" i="1"/>
  <c r="M2617" i="1"/>
  <c r="O2617" i="1" s="1"/>
  <c r="P2617" i="1" s="1"/>
  <c r="T2616" i="1"/>
  <c r="S2616" i="1"/>
  <c r="R2616" i="1"/>
  <c r="Q2616" i="1"/>
  <c r="N2616" i="1"/>
  <c r="M2616" i="1"/>
  <c r="O2616" i="1" s="1"/>
  <c r="P2616" i="1" s="1"/>
  <c r="T2615" i="1"/>
  <c r="S2615" i="1"/>
  <c r="R2615" i="1"/>
  <c r="Q2615" i="1"/>
  <c r="N2615" i="1"/>
  <c r="M2615" i="1"/>
  <c r="O2615" i="1" s="1"/>
  <c r="P2615" i="1" s="1"/>
  <c r="T2614" i="1"/>
  <c r="S2614" i="1"/>
  <c r="R2614" i="1"/>
  <c r="Q2614" i="1"/>
  <c r="N2614" i="1"/>
  <c r="M2614" i="1"/>
  <c r="O2614" i="1" s="1"/>
  <c r="P2614" i="1" s="1"/>
  <c r="T2613" i="1"/>
  <c r="S2613" i="1"/>
  <c r="R2613" i="1"/>
  <c r="Q2613" i="1"/>
  <c r="N2613" i="1"/>
  <c r="M2613" i="1"/>
  <c r="O2613" i="1" s="1"/>
  <c r="P2613" i="1" s="1"/>
  <c r="T2612" i="1"/>
  <c r="S2612" i="1"/>
  <c r="R2612" i="1"/>
  <c r="Q2612" i="1"/>
  <c r="N2612" i="1"/>
  <c r="M2612" i="1"/>
  <c r="O2612" i="1" s="1"/>
  <c r="P2612" i="1" s="1"/>
  <c r="T2611" i="1"/>
  <c r="S2611" i="1"/>
  <c r="R2611" i="1"/>
  <c r="Q2611" i="1"/>
  <c r="N2611" i="1"/>
  <c r="M2611" i="1"/>
  <c r="O2611" i="1" s="1"/>
  <c r="P2611" i="1" s="1"/>
  <c r="T2610" i="1"/>
  <c r="S2610" i="1"/>
  <c r="R2610" i="1"/>
  <c r="Q2610" i="1"/>
  <c r="N2610" i="1"/>
  <c r="M2610" i="1"/>
  <c r="O2610" i="1" s="1"/>
  <c r="P2610" i="1" s="1"/>
  <c r="T2609" i="1"/>
  <c r="S2609" i="1"/>
  <c r="R2609" i="1"/>
  <c r="Q2609" i="1"/>
  <c r="N2609" i="1"/>
  <c r="M2609" i="1"/>
  <c r="O2609" i="1" s="1"/>
  <c r="P2609" i="1" s="1"/>
  <c r="T2608" i="1"/>
  <c r="S2608" i="1"/>
  <c r="R2608" i="1"/>
  <c r="Q2608" i="1"/>
  <c r="N2608" i="1"/>
  <c r="M2608" i="1"/>
  <c r="O2608" i="1" s="1"/>
  <c r="P2608" i="1" s="1"/>
  <c r="T2607" i="1"/>
  <c r="S2607" i="1"/>
  <c r="R2607" i="1"/>
  <c r="Q2607" i="1"/>
  <c r="N2607" i="1"/>
  <c r="M2607" i="1"/>
  <c r="O2607" i="1" s="1"/>
  <c r="P2607" i="1" s="1"/>
  <c r="T2606" i="1"/>
  <c r="S2606" i="1"/>
  <c r="R2606" i="1"/>
  <c r="Q2606" i="1"/>
  <c r="N2606" i="1"/>
  <c r="M2606" i="1"/>
  <c r="O2606" i="1" s="1"/>
  <c r="P2606" i="1" s="1"/>
  <c r="T2605" i="1"/>
  <c r="S2605" i="1"/>
  <c r="R2605" i="1"/>
  <c r="Q2605" i="1"/>
  <c r="N2605" i="1"/>
  <c r="M2605" i="1"/>
  <c r="O2605" i="1" s="1"/>
  <c r="P2605" i="1" s="1"/>
  <c r="T2604" i="1"/>
  <c r="S2604" i="1"/>
  <c r="R2604" i="1"/>
  <c r="Q2604" i="1"/>
  <c r="N2604" i="1"/>
  <c r="M2604" i="1"/>
  <c r="O2604" i="1" s="1"/>
  <c r="P2604" i="1" s="1"/>
  <c r="T2603" i="1"/>
  <c r="S2603" i="1"/>
  <c r="R2603" i="1"/>
  <c r="Q2603" i="1"/>
  <c r="N2603" i="1"/>
  <c r="M2603" i="1"/>
  <c r="O2603" i="1" s="1"/>
  <c r="P2603" i="1" s="1"/>
  <c r="T2602" i="1"/>
  <c r="S2602" i="1"/>
  <c r="R2602" i="1"/>
  <c r="Q2602" i="1"/>
  <c r="N2602" i="1"/>
  <c r="M2602" i="1"/>
  <c r="O2602" i="1" s="1"/>
  <c r="P2602" i="1" s="1"/>
  <c r="T2601" i="1"/>
  <c r="S2601" i="1"/>
  <c r="R2601" i="1"/>
  <c r="Q2601" i="1"/>
  <c r="N2601" i="1"/>
  <c r="M2601" i="1"/>
  <c r="O2601" i="1" s="1"/>
  <c r="P2601" i="1" s="1"/>
  <c r="T2600" i="1"/>
  <c r="S2600" i="1"/>
  <c r="R2600" i="1"/>
  <c r="Q2600" i="1"/>
  <c r="O2600" i="1"/>
  <c r="P2600" i="1" s="1"/>
  <c r="N2600" i="1"/>
  <c r="M2600" i="1"/>
  <c r="T2599" i="1"/>
  <c r="S2599" i="1"/>
  <c r="R2599" i="1"/>
  <c r="Q2599" i="1"/>
  <c r="N2599" i="1"/>
  <c r="M2599" i="1"/>
  <c r="O2599" i="1" s="1"/>
  <c r="P2599" i="1" s="1"/>
  <c r="T2598" i="1"/>
  <c r="S2598" i="1"/>
  <c r="R2598" i="1"/>
  <c r="Q2598" i="1"/>
  <c r="N2598" i="1"/>
  <c r="M2598" i="1"/>
  <c r="O2598" i="1" s="1"/>
  <c r="P2598" i="1" s="1"/>
  <c r="T2597" i="1"/>
  <c r="S2597" i="1"/>
  <c r="R2597" i="1"/>
  <c r="Q2597" i="1"/>
  <c r="N2597" i="1"/>
  <c r="M2597" i="1"/>
  <c r="O2597" i="1" s="1"/>
  <c r="P2597" i="1" s="1"/>
  <c r="T2596" i="1"/>
  <c r="S2596" i="1"/>
  <c r="R2596" i="1"/>
  <c r="Q2596" i="1"/>
  <c r="N2596" i="1"/>
  <c r="M2596" i="1"/>
  <c r="O2596" i="1" s="1"/>
  <c r="P2596" i="1" s="1"/>
  <c r="T2595" i="1"/>
  <c r="S2595" i="1"/>
  <c r="R2595" i="1"/>
  <c r="Q2595" i="1"/>
  <c r="N2595" i="1"/>
  <c r="M2595" i="1"/>
  <c r="O2595" i="1" s="1"/>
  <c r="P2595" i="1" s="1"/>
  <c r="T2594" i="1"/>
  <c r="S2594" i="1"/>
  <c r="R2594" i="1"/>
  <c r="Q2594" i="1"/>
  <c r="N2594" i="1"/>
  <c r="M2594" i="1"/>
  <c r="O2594" i="1" s="1"/>
  <c r="P2594" i="1" s="1"/>
  <c r="T2593" i="1"/>
  <c r="S2593" i="1"/>
  <c r="R2593" i="1"/>
  <c r="Q2593" i="1"/>
  <c r="N2593" i="1"/>
  <c r="M2593" i="1"/>
  <c r="O2593" i="1" s="1"/>
  <c r="P2593" i="1" s="1"/>
  <c r="T2592" i="1"/>
  <c r="S2592" i="1"/>
  <c r="R2592" i="1"/>
  <c r="Q2592" i="1"/>
  <c r="N2592" i="1"/>
  <c r="M2592" i="1"/>
  <c r="O2592" i="1" s="1"/>
  <c r="P2592" i="1" s="1"/>
  <c r="T2591" i="1"/>
  <c r="S2591" i="1"/>
  <c r="R2591" i="1"/>
  <c r="Q2591" i="1"/>
  <c r="N2591" i="1"/>
  <c r="M2591" i="1"/>
  <c r="O2591" i="1" s="1"/>
  <c r="P2591" i="1" s="1"/>
  <c r="T2590" i="1"/>
  <c r="S2590" i="1"/>
  <c r="R2590" i="1"/>
  <c r="Q2590" i="1"/>
  <c r="N2590" i="1"/>
  <c r="M2590" i="1"/>
  <c r="O2590" i="1" s="1"/>
  <c r="P2590" i="1" s="1"/>
  <c r="T2589" i="1"/>
  <c r="S2589" i="1"/>
  <c r="R2589" i="1"/>
  <c r="Q2589" i="1"/>
  <c r="N2589" i="1"/>
  <c r="M2589" i="1"/>
  <c r="O2589" i="1" s="1"/>
  <c r="P2589" i="1" s="1"/>
  <c r="T2588" i="1"/>
  <c r="S2588" i="1"/>
  <c r="R2588" i="1"/>
  <c r="Q2588" i="1"/>
  <c r="N2588" i="1"/>
  <c r="M2588" i="1"/>
  <c r="O2588" i="1" s="1"/>
  <c r="P2588" i="1" s="1"/>
  <c r="T2587" i="1"/>
  <c r="S2587" i="1"/>
  <c r="R2587" i="1"/>
  <c r="Q2587" i="1"/>
  <c r="N2587" i="1"/>
  <c r="M2587" i="1"/>
  <c r="O2587" i="1" s="1"/>
  <c r="P2587" i="1" s="1"/>
  <c r="T2586" i="1"/>
  <c r="S2586" i="1"/>
  <c r="R2586" i="1"/>
  <c r="Q2586" i="1"/>
  <c r="N2586" i="1"/>
  <c r="M2586" i="1"/>
  <c r="O2586" i="1" s="1"/>
  <c r="P2586" i="1" s="1"/>
  <c r="T2585" i="1"/>
  <c r="S2585" i="1"/>
  <c r="R2585" i="1"/>
  <c r="Q2585" i="1"/>
  <c r="N2585" i="1"/>
  <c r="M2585" i="1"/>
  <c r="O2585" i="1" s="1"/>
  <c r="P2585" i="1" s="1"/>
  <c r="T2584" i="1"/>
  <c r="S2584" i="1"/>
  <c r="R2584" i="1"/>
  <c r="Q2584" i="1"/>
  <c r="N2584" i="1"/>
  <c r="M2584" i="1"/>
  <c r="O2584" i="1" s="1"/>
  <c r="P2584" i="1" s="1"/>
  <c r="T2583" i="1"/>
  <c r="S2583" i="1"/>
  <c r="R2583" i="1"/>
  <c r="Q2583" i="1"/>
  <c r="N2583" i="1"/>
  <c r="M2583" i="1"/>
  <c r="O2583" i="1" s="1"/>
  <c r="P2583" i="1" s="1"/>
  <c r="T2582" i="1"/>
  <c r="S2582" i="1"/>
  <c r="R2582" i="1"/>
  <c r="Q2582" i="1"/>
  <c r="N2582" i="1"/>
  <c r="M2582" i="1"/>
  <c r="O2582" i="1" s="1"/>
  <c r="P2582" i="1" s="1"/>
  <c r="T2581" i="1"/>
  <c r="S2581" i="1"/>
  <c r="R2581" i="1"/>
  <c r="Q2581" i="1"/>
  <c r="N2581" i="1"/>
  <c r="M2581" i="1"/>
  <c r="O2581" i="1" s="1"/>
  <c r="P2581" i="1" s="1"/>
  <c r="T2580" i="1"/>
  <c r="S2580" i="1"/>
  <c r="R2580" i="1"/>
  <c r="Q2580" i="1"/>
  <c r="N2580" i="1"/>
  <c r="M2580" i="1"/>
  <c r="O2580" i="1" s="1"/>
  <c r="P2580" i="1" s="1"/>
  <c r="T2579" i="1"/>
  <c r="S2579" i="1"/>
  <c r="R2579" i="1"/>
  <c r="Q2579" i="1"/>
  <c r="N2579" i="1"/>
  <c r="M2579" i="1"/>
  <c r="O2579" i="1" s="1"/>
  <c r="P2579" i="1" s="1"/>
  <c r="T2578" i="1"/>
  <c r="S2578" i="1"/>
  <c r="R2578" i="1"/>
  <c r="Q2578" i="1"/>
  <c r="N2578" i="1"/>
  <c r="M2578" i="1"/>
  <c r="O2578" i="1" s="1"/>
  <c r="P2578" i="1" s="1"/>
  <c r="T2577" i="1"/>
  <c r="S2577" i="1"/>
  <c r="R2577" i="1"/>
  <c r="Q2577" i="1"/>
  <c r="N2577" i="1"/>
  <c r="M2577" i="1"/>
  <c r="O2577" i="1" s="1"/>
  <c r="P2577" i="1" s="1"/>
  <c r="T2576" i="1"/>
  <c r="S2576" i="1"/>
  <c r="R2576" i="1"/>
  <c r="Q2576" i="1"/>
  <c r="N2576" i="1"/>
  <c r="M2576" i="1"/>
  <c r="O2576" i="1" s="1"/>
  <c r="P2576" i="1" s="1"/>
  <c r="T2575" i="1"/>
  <c r="S2575" i="1"/>
  <c r="R2575" i="1"/>
  <c r="Q2575" i="1"/>
  <c r="N2575" i="1"/>
  <c r="M2575" i="1"/>
  <c r="O2575" i="1" s="1"/>
  <c r="P2575" i="1" s="1"/>
  <c r="T2574" i="1"/>
  <c r="S2574" i="1"/>
  <c r="R2574" i="1"/>
  <c r="Q2574" i="1"/>
  <c r="N2574" i="1"/>
  <c r="M2574" i="1"/>
  <c r="O2574" i="1" s="1"/>
  <c r="P2574" i="1" s="1"/>
  <c r="T2573" i="1"/>
  <c r="S2573" i="1"/>
  <c r="R2573" i="1"/>
  <c r="Q2573" i="1"/>
  <c r="N2573" i="1"/>
  <c r="M2573" i="1"/>
  <c r="O2573" i="1" s="1"/>
  <c r="P2573" i="1" s="1"/>
  <c r="T2572" i="1"/>
  <c r="S2572" i="1"/>
  <c r="R2572" i="1"/>
  <c r="Q2572" i="1"/>
  <c r="N2572" i="1"/>
  <c r="M2572" i="1"/>
  <c r="O2572" i="1" s="1"/>
  <c r="P2572" i="1" s="1"/>
  <c r="T2571" i="1"/>
  <c r="S2571" i="1"/>
  <c r="R2571" i="1"/>
  <c r="Q2571" i="1"/>
  <c r="N2571" i="1"/>
  <c r="M2571" i="1"/>
  <c r="O2571" i="1" s="1"/>
  <c r="P2571" i="1" s="1"/>
  <c r="T2570" i="1"/>
  <c r="S2570" i="1"/>
  <c r="R2570" i="1"/>
  <c r="Q2570" i="1"/>
  <c r="N2570" i="1"/>
  <c r="M2570" i="1"/>
  <c r="O2570" i="1" s="1"/>
  <c r="P2570" i="1" s="1"/>
  <c r="T2569" i="1"/>
  <c r="S2569" i="1"/>
  <c r="R2569" i="1"/>
  <c r="Q2569" i="1"/>
  <c r="N2569" i="1"/>
  <c r="M2569" i="1"/>
  <c r="O2569" i="1" s="1"/>
  <c r="P2569" i="1" s="1"/>
  <c r="T2568" i="1"/>
  <c r="S2568" i="1"/>
  <c r="R2568" i="1"/>
  <c r="Q2568" i="1"/>
  <c r="N2568" i="1"/>
  <c r="M2568" i="1"/>
  <c r="O2568" i="1" s="1"/>
  <c r="P2568" i="1" s="1"/>
  <c r="T2567" i="1"/>
  <c r="S2567" i="1"/>
  <c r="R2567" i="1"/>
  <c r="Q2567" i="1"/>
  <c r="N2567" i="1"/>
  <c r="M2567" i="1"/>
  <c r="O2567" i="1" s="1"/>
  <c r="P2567" i="1" s="1"/>
  <c r="T2566" i="1"/>
  <c r="S2566" i="1"/>
  <c r="R2566" i="1"/>
  <c r="Q2566" i="1"/>
  <c r="N2566" i="1"/>
  <c r="M2566" i="1"/>
  <c r="O2566" i="1" s="1"/>
  <c r="P2566" i="1" s="1"/>
  <c r="T2565" i="1"/>
  <c r="S2565" i="1"/>
  <c r="R2565" i="1"/>
  <c r="Q2565" i="1"/>
  <c r="N2565" i="1"/>
  <c r="M2565" i="1"/>
  <c r="O2565" i="1" s="1"/>
  <c r="P2565" i="1" s="1"/>
  <c r="T2564" i="1"/>
  <c r="S2564" i="1"/>
  <c r="R2564" i="1"/>
  <c r="Q2564" i="1"/>
  <c r="N2564" i="1"/>
  <c r="M2564" i="1"/>
  <c r="O2564" i="1" s="1"/>
  <c r="P2564" i="1" s="1"/>
  <c r="T2563" i="1"/>
  <c r="S2563" i="1"/>
  <c r="R2563" i="1"/>
  <c r="Q2563" i="1"/>
  <c r="N2563" i="1"/>
  <c r="M2563" i="1"/>
  <c r="O2563" i="1" s="1"/>
  <c r="P2563" i="1" s="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O2560" i="1" s="1"/>
  <c r="P2560" i="1" s="1"/>
  <c r="T2559" i="1"/>
  <c r="S2559" i="1"/>
  <c r="R2559" i="1"/>
  <c r="Q2559" i="1"/>
  <c r="N2559" i="1"/>
  <c r="M2559" i="1"/>
  <c r="O2559" i="1" s="1"/>
  <c r="P2559" i="1" s="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O2556" i="1" s="1"/>
  <c r="P2556" i="1" s="1"/>
  <c r="T2555" i="1"/>
  <c r="S2555" i="1"/>
  <c r="R2555" i="1"/>
  <c r="Q2555" i="1"/>
  <c r="N2555" i="1"/>
  <c r="M2555" i="1"/>
  <c r="O2555" i="1" s="1"/>
  <c r="P2555" i="1" s="1"/>
  <c r="T2554" i="1"/>
  <c r="S2554" i="1"/>
  <c r="R2554" i="1"/>
  <c r="Q2554" i="1"/>
  <c r="N2554" i="1"/>
  <c r="M2554" i="1"/>
  <c r="O2554" i="1" s="1"/>
  <c r="P2554" i="1" s="1"/>
  <c r="T2553" i="1"/>
  <c r="S2553" i="1"/>
  <c r="R2553" i="1"/>
  <c r="Q2553" i="1"/>
  <c r="N2553" i="1"/>
  <c r="M2553" i="1"/>
  <c r="O2553" i="1" s="1"/>
  <c r="P2553" i="1" s="1"/>
  <c r="T2552" i="1"/>
  <c r="S2552" i="1"/>
  <c r="R2552" i="1"/>
  <c r="Q2552" i="1"/>
  <c r="N2552" i="1"/>
  <c r="M2552" i="1"/>
  <c r="O2552" i="1" s="1"/>
  <c r="P2552" i="1" s="1"/>
  <c r="T2551" i="1"/>
  <c r="S2551" i="1"/>
  <c r="R2551" i="1"/>
  <c r="Q2551" i="1"/>
  <c r="N2551" i="1"/>
  <c r="M2551" i="1"/>
  <c r="O2551" i="1" s="1"/>
  <c r="P2551" i="1" s="1"/>
  <c r="T2550" i="1"/>
  <c r="S2550" i="1"/>
  <c r="R2550" i="1"/>
  <c r="Q2550" i="1"/>
  <c r="N2550" i="1"/>
  <c r="M2550" i="1"/>
  <c r="O2550" i="1" s="1"/>
  <c r="P2550" i="1" s="1"/>
  <c r="T2549" i="1"/>
  <c r="S2549" i="1"/>
  <c r="R2549" i="1"/>
  <c r="Q2549" i="1"/>
  <c r="N2549" i="1"/>
  <c r="M2549" i="1"/>
  <c r="O2549" i="1" s="1"/>
  <c r="P2549" i="1" s="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O2546" i="1" s="1"/>
  <c r="P2546" i="1" s="1"/>
  <c r="T2545" i="1"/>
  <c r="S2545" i="1"/>
  <c r="R2545" i="1"/>
  <c r="Q2545" i="1"/>
  <c r="N2545" i="1"/>
  <c r="M2545" i="1"/>
  <c r="O2545" i="1" s="1"/>
  <c r="P2545" i="1" s="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O2542" i="1" s="1"/>
  <c r="P2542" i="1" s="1"/>
  <c r="T2541" i="1"/>
  <c r="S2541" i="1"/>
  <c r="R2541" i="1"/>
  <c r="Q2541" i="1"/>
  <c r="N2541" i="1"/>
  <c r="M2541" i="1"/>
  <c r="O2541" i="1" s="1"/>
  <c r="P2541" i="1" s="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O2538" i="1" s="1"/>
  <c r="P2538" i="1" s="1"/>
  <c r="T2537" i="1"/>
  <c r="S2537" i="1"/>
  <c r="R2537" i="1"/>
  <c r="Q2537" i="1"/>
  <c r="N2537" i="1"/>
  <c r="M2537" i="1"/>
  <c r="O2537" i="1" s="1"/>
  <c r="P2537" i="1" s="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O2534" i="1" s="1"/>
  <c r="P2534" i="1" s="1"/>
  <c r="T2533" i="1"/>
  <c r="S2533" i="1"/>
  <c r="R2533" i="1"/>
  <c r="Q2533" i="1"/>
  <c r="N2533" i="1"/>
  <c r="M2533" i="1"/>
  <c r="O2533" i="1" s="1"/>
  <c r="P2533" i="1" s="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O2526" i="1" s="1"/>
  <c r="P2526" i="1" s="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O2522" i="1" s="1"/>
  <c r="P2522" i="1" s="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O2518" i="1" s="1"/>
  <c r="P2518" i="1" s="1"/>
  <c r="T2517" i="1"/>
  <c r="S2517" i="1"/>
  <c r="R2517" i="1"/>
  <c r="Q2517" i="1"/>
  <c r="N2517" i="1"/>
  <c r="M2517" i="1"/>
  <c r="O2517" i="1" s="1"/>
  <c r="P2517" i="1" s="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O2514" i="1" s="1"/>
  <c r="P2514" i="1" s="1"/>
  <c r="T2513" i="1"/>
  <c r="S2513" i="1"/>
  <c r="R2513" i="1"/>
  <c r="Q2513" i="1"/>
  <c r="N2513" i="1"/>
  <c r="M2513" i="1"/>
  <c r="O2513" i="1" s="1"/>
  <c r="P2513" i="1" s="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O2509" i="1" s="1"/>
  <c r="P2509" i="1" s="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O2505" i="1" s="1"/>
  <c r="P2505" i="1" s="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O2501" i="1" s="1"/>
  <c r="P2501" i="1" s="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N2496" i="1"/>
  <c r="M2496" i="1"/>
  <c r="O2496" i="1" s="1"/>
  <c r="P2496" i="1" s="1"/>
  <c r="T2495" i="1"/>
  <c r="S2495" i="1"/>
  <c r="R2495" i="1"/>
  <c r="Q2495" i="1"/>
  <c r="N2495" i="1"/>
  <c r="M2495" i="1"/>
  <c r="O2495" i="1" s="1"/>
  <c r="P2495" i="1" s="1"/>
  <c r="T2494" i="1"/>
  <c r="S2494" i="1"/>
  <c r="R2494" i="1"/>
  <c r="Q2494" i="1"/>
  <c r="N2494" i="1"/>
  <c r="M2494" i="1"/>
  <c r="O2494" i="1" s="1"/>
  <c r="P2494" i="1" s="1"/>
  <c r="T2493" i="1"/>
  <c r="S2493" i="1"/>
  <c r="R2493" i="1"/>
  <c r="Q2493" i="1"/>
  <c r="N2493" i="1"/>
  <c r="M2493" i="1"/>
  <c r="O2493" i="1" s="1"/>
  <c r="P2493" i="1" s="1"/>
  <c r="T2492" i="1"/>
  <c r="S2492" i="1"/>
  <c r="R2492" i="1"/>
  <c r="Q2492" i="1"/>
  <c r="N2492" i="1"/>
  <c r="M2492" i="1"/>
  <c r="O2492" i="1" s="1"/>
  <c r="P2492" i="1" s="1"/>
  <c r="T2491" i="1"/>
  <c r="S2491" i="1"/>
  <c r="R2491" i="1"/>
  <c r="Q2491" i="1"/>
  <c r="N2491" i="1"/>
  <c r="M2491" i="1"/>
  <c r="O2491" i="1" s="1"/>
  <c r="P2491" i="1" s="1"/>
  <c r="T2490" i="1"/>
  <c r="S2490" i="1"/>
  <c r="R2490" i="1"/>
  <c r="Q2490" i="1"/>
  <c r="N2490" i="1"/>
  <c r="M2490" i="1"/>
  <c r="O2490" i="1" s="1"/>
  <c r="P2490" i="1" s="1"/>
  <c r="T2489" i="1"/>
  <c r="S2489" i="1"/>
  <c r="R2489" i="1"/>
  <c r="Q2489" i="1"/>
  <c r="N2489" i="1"/>
  <c r="M2489" i="1"/>
  <c r="O2489" i="1" s="1"/>
  <c r="P2489" i="1" s="1"/>
  <c r="T2488" i="1"/>
  <c r="S2488" i="1"/>
  <c r="R2488" i="1"/>
  <c r="Q2488" i="1"/>
  <c r="N2488" i="1"/>
  <c r="M2488" i="1"/>
  <c r="O2488" i="1" s="1"/>
  <c r="P2488" i="1" s="1"/>
  <c r="T2487" i="1"/>
  <c r="S2487" i="1"/>
  <c r="R2487" i="1"/>
  <c r="Q2487" i="1"/>
  <c r="N2487" i="1"/>
  <c r="M2487" i="1"/>
  <c r="O2487" i="1" s="1"/>
  <c r="P2487" i="1" s="1"/>
  <c r="T2486" i="1"/>
  <c r="S2486" i="1"/>
  <c r="R2486" i="1"/>
  <c r="Q2486" i="1"/>
  <c r="N2486" i="1"/>
  <c r="M2486" i="1"/>
  <c r="O2486" i="1" s="1"/>
  <c r="P2486" i="1" s="1"/>
  <c r="T2485" i="1"/>
  <c r="S2485" i="1"/>
  <c r="R2485" i="1"/>
  <c r="Q2485" i="1"/>
  <c r="N2485" i="1"/>
  <c r="M2485" i="1"/>
  <c r="O2485" i="1" s="1"/>
  <c r="P2485" i="1" s="1"/>
  <c r="T2484" i="1"/>
  <c r="S2484" i="1"/>
  <c r="R2484" i="1"/>
  <c r="Q2484" i="1"/>
  <c r="N2484" i="1"/>
  <c r="M2484" i="1"/>
  <c r="O2484" i="1" s="1"/>
  <c r="P2484" i="1" s="1"/>
  <c r="T2483" i="1"/>
  <c r="S2483" i="1"/>
  <c r="R2483" i="1"/>
  <c r="Q2483" i="1"/>
  <c r="N2483" i="1"/>
  <c r="M2483" i="1"/>
  <c r="O2483" i="1" s="1"/>
  <c r="P2483" i="1" s="1"/>
  <c r="T2482" i="1"/>
  <c r="S2482" i="1"/>
  <c r="R2482" i="1"/>
  <c r="Q2482" i="1"/>
  <c r="N2482" i="1"/>
  <c r="M2482" i="1"/>
  <c r="O2482" i="1" s="1"/>
  <c r="P2482" i="1" s="1"/>
  <c r="T2481" i="1"/>
  <c r="S2481" i="1"/>
  <c r="R2481" i="1"/>
  <c r="Q2481" i="1"/>
  <c r="N2481" i="1"/>
  <c r="M2481" i="1"/>
  <c r="O2481" i="1" s="1"/>
  <c r="P2481" i="1" s="1"/>
  <c r="T2480" i="1"/>
  <c r="S2480" i="1"/>
  <c r="R2480" i="1"/>
  <c r="Q2480" i="1"/>
  <c r="N2480" i="1"/>
  <c r="M2480" i="1"/>
  <c r="O2480" i="1" s="1"/>
  <c r="P2480" i="1" s="1"/>
  <c r="T2479" i="1"/>
  <c r="S2479" i="1"/>
  <c r="R2479" i="1"/>
  <c r="Q2479" i="1"/>
  <c r="N2479" i="1"/>
  <c r="M2479" i="1"/>
  <c r="O2479" i="1" s="1"/>
  <c r="P2479" i="1" s="1"/>
  <c r="T2478" i="1"/>
  <c r="S2478" i="1"/>
  <c r="R2478" i="1"/>
  <c r="Q2478" i="1"/>
  <c r="N2478" i="1"/>
  <c r="M2478" i="1"/>
  <c r="O2478" i="1" s="1"/>
  <c r="P2478" i="1" s="1"/>
  <c r="T2477" i="1"/>
  <c r="S2477" i="1"/>
  <c r="R2477" i="1"/>
  <c r="Q2477" i="1"/>
  <c r="N2477" i="1"/>
  <c r="M2477" i="1"/>
  <c r="O2477" i="1" s="1"/>
  <c r="P2477" i="1" s="1"/>
  <c r="T2476" i="1"/>
  <c r="S2476" i="1"/>
  <c r="R2476" i="1"/>
  <c r="Q2476" i="1"/>
  <c r="N2476" i="1"/>
  <c r="M2476" i="1"/>
  <c r="O2476" i="1" s="1"/>
  <c r="P2476" i="1" s="1"/>
  <c r="T2475" i="1"/>
  <c r="S2475" i="1"/>
  <c r="R2475" i="1"/>
  <c r="Q2475" i="1"/>
  <c r="N2475" i="1"/>
  <c r="M2475" i="1"/>
  <c r="O2475" i="1" s="1"/>
  <c r="P2475" i="1" s="1"/>
  <c r="T2474" i="1"/>
  <c r="S2474" i="1"/>
  <c r="R2474" i="1"/>
  <c r="Q2474" i="1"/>
  <c r="N2474" i="1"/>
  <c r="M2474" i="1"/>
  <c r="O2474" i="1" s="1"/>
  <c r="P2474" i="1" s="1"/>
  <c r="T2473" i="1"/>
  <c r="S2473" i="1"/>
  <c r="R2473" i="1"/>
  <c r="Q2473" i="1"/>
  <c r="N2473" i="1"/>
  <c r="M2473" i="1"/>
  <c r="O2473" i="1" s="1"/>
  <c r="P2473" i="1" s="1"/>
  <c r="T2472" i="1"/>
  <c r="S2472" i="1"/>
  <c r="R2472" i="1"/>
  <c r="Q2472" i="1"/>
  <c r="N2472" i="1"/>
  <c r="M2472" i="1"/>
  <c r="O2472" i="1" s="1"/>
  <c r="P2472" i="1" s="1"/>
  <c r="T2471" i="1"/>
  <c r="S2471" i="1"/>
  <c r="R2471" i="1"/>
  <c r="Q2471" i="1"/>
  <c r="N2471" i="1"/>
  <c r="M2471" i="1"/>
  <c r="O2471" i="1" s="1"/>
  <c r="P2471" i="1" s="1"/>
  <c r="T2470" i="1"/>
  <c r="S2470" i="1"/>
  <c r="R2470" i="1"/>
  <c r="Q2470" i="1"/>
  <c r="N2470" i="1"/>
  <c r="M2470" i="1"/>
  <c r="O2470" i="1" s="1"/>
  <c r="P2470" i="1" s="1"/>
  <c r="T2469" i="1"/>
  <c r="S2469" i="1"/>
  <c r="R2469" i="1"/>
  <c r="Q2469" i="1"/>
  <c r="N2469" i="1"/>
  <c r="M2469" i="1"/>
  <c r="O2469" i="1" s="1"/>
  <c r="P2469" i="1" s="1"/>
  <c r="T2468" i="1"/>
  <c r="S2468" i="1"/>
  <c r="R2468" i="1"/>
  <c r="Q2468" i="1"/>
  <c r="N2468" i="1"/>
  <c r="M2468" i="1"/>
  <c r="O2468" i="1" s="1"/>
  <c r="P2468" i="1" s="1"/>
  <c r="T2467" i="1"/>
  <c r="S2467" i="1"/>
  <c r="R2467" i="1"/>
  <c r="Q2467" i="1"/>
  <c r="N2467" i="1"/>
  <c r="M2467" i="1"/>
  <c r="O2467" i="1" s="1"/>
  <c r="P2467" i="1" s="1"/>
  <c r="T2466" i="1"/>
  <c r="S2466" i="1"/>
  <c r="R2466" i="1"/>
  <c r="Q2466" i="1"/>
  <c r="N2466" i="1"/>
  <c r="M2466" i="1"/>
  <c r="O2466" i="1" s="1"/>
  <c r="P2466" i="1" s="1"/>
  <c r="T2465" i="1"/>
  <c r="S2465" i="1"/>
  <c r="R2465" i="1"/>
  <c r="Q2465" i="1"/>
  <c r="N2465" i="1"/>
  <c r="M2465" i="1"/>
  <c r="O2465" i="1" s="1"/>
  <c r="P2465" i="1" s="1"/>
  <c r="T2464" i="1"/>
  <c r="S2464" i="1"/>
  <c r="R2464" i="1"/>
  <c r="Q2464" i="1"/>
  <c r="N2464" i="1"/>
  <c r="M2464" i="1"/>
  <c r="O2464" i="1" s="1"/>
  <c r="P2464" i="1" s="1"/>
  <c r="T2463" i="1"/>
  <c r="S2463" i="1"/>
  <c r="R2463" i="1"/>
  <c r="Q2463" i="1"/>
  <c r="N2463" i="1"/>
  <c r="M2463" i="1"/>
  <c r="O2463" i="1" s="1"/>
  <c r="P2463" i="1" s="1"/>
  <c r="T2462" i="1"/>
  <c r="S2462" i="1"/>
  <c r="R2462" i="1"/>
  <c r="Q2462" i="1"/>
  <c r="N2462" i="1"/>
  <c r="M2462" i="1"/>
  <c r="O2462" i="1" s="1"/>
  <c r="P2462" i="1" s="1"/>
  <c r="T2461" i="1"/>
  <c r="S2461" i="1"/>
  <c r="R2461" i="1"/>
  <c r="Q2461" i="1"/>
  <c r="N2461" i="1"/>
  <c r="M2461" i="1"/>
  <c r="O2461" i="1" s="1"/>
  <c r="P2461" i="1" s="1"/>
  <c r="T2460" i="1"/>
  <c r="S2460" i="1"/>
  <c r="R2460" i="1"/>
  <c r="Q2460" i="1"/>
  <c r="N2460" i="1"/>
  <c r="M2460" i="1"/>
  <c r="O2460" i="1" s="1"/>
  <c r="P2460" i="1" s="1"/>
  <c r="T2459" i="1"/>
  <c r="S2459" i="1"/>
  <c r="R2459" i="1"/>
  <c r="Q2459" i="1"/>
  <c r="N2459" i="1"/>
  <c r="M2459" i="1"/>
  <c r="O2459" i="1" s="1"/>
  <c r="P2459" i="1" s="1"/>
  <c r="T2458" i="1"/>
  <c r="S2458" i="1"/>
  <c r="R2458" i="1"/>
  <c r="Q2458" i="1"/>
  <c r="N2458" i="1"/>
  <c r="M2458" i="1"/>
  <c r="O2458" i="1" s="1"/>
  <c r="P2458" i="1" s="1"/>
  <c r="T2457" i="1"/>
  <c r="S2457" i="1"/>
  <c r="R2457" i="1"/>
  <c r="Q2457" i="1"/>
  <c r="N2457" i="1"/>
  <c r="M2457" i="1"/>
  <c r="O2457" i="1" s="1"/>
  <c r="P2457" i="1" s="1"/>
  <c r="T2456" i="1"/>
  <c r="S2456" i="1"/>
  <c r="R2456" i="1"/>
  <c r="Q2456" i="1"/>
  <c r="N2456" i="1"/>
  <c r="M2456" i="1"/>
  <c r="O2456" i="1" s="1"/>
  <c r="P2456" i="1" s="1"/>
  <c r="T2455" i="1"/>
  <c r="S2455" i="1"/>
  <c r="R2455" i="1"/>
  <c r="Q2455" i="1"/>
  <c r="N2455" i="1"/>
  <c r="M2455" i="1"/>
  <c r="O2455" i="1" s="1"/>
  <c r="P2455" i="1" s="1"/>
  <c r="T2454" i="1"/>
  <c r="S2454" i="1"/>
  <c r="R2454" i="1"/>
  <c r="Q2454" i="1"/>
  <c r="N2454" i="1"/>
  <c r="M2454" i="1"/>
  <c r="O2454" i="1" s="1"/>
  <c r="P2454" i="1" s="1"/>
  <c r="T2453" i="1"/>
  <c r="S2453" i="1"/>
  <c r="R2453" i="1"/>
  <c r="Q2453" i="1"/>
  <c r="N2453" i="1"/>
  <c r="M2453" i="1"/>
  <c r="O2453" i="1" s="1"/>
  <c r="P2453" i="1" s="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N2449" i="1"/>
  <c r="M2449" i="1"/>
  <c r="O2449" i="1" s="1"/>
  <c r="P2449" i="1" s="1"/>
  <c r="T2448" i="1"/>
  <c r="S2448" i="1"/>
  <c r="R2448" i="1"/>
  <c r="Q2448" i="1"/>
  <c r="N2448" i="1"/>
  <c r="M2448" i="1"/>
  <c r="O2448" i="1" s="1"/>
  <c r="P2448" i="1" s="1"/>
  <c r="T2447" i="1"/>
  <c r="S2447" i="1"/>
  <c r="R2447" i="1"/>
  <c r="Q2447" i="1"/>
  <c r="N2447" i="1"/>
  <c r="M2447" i="1"/>
  <c r="O2447" i="1" s="1"/>
  <c r="P2447" i="1" s="1"/>
  <c r="T2446" i="1"/>
  <c r="S2446" i="1"/>
  <c r="R2446" i="1"/>
  <c r="Q2446" i="1"/>
  <c r="N2446" i="1"/>
  <c r="M2446" i="1"/>
  <c r="O2446" i="1" s="1"/>
  <c r="P2446" i="1" s="1"/>
  <c r="T2445" i="1"/>
  <c r="S2445" i="1"/>
  <c r="R2445" i="1"/>
  <c r="Q2445" i="1"/>
  <c r="N2445" i="1"/>
  <c r="M2445" i="1"/>
  <c r="O2445" i="1" s="1"/>
  <c r="P2445" i="1" s="1"/>
  <c r="T2444" i="1"/>
  <c r="S2444" i="1"/>
  <c r="R2444" i="1"/>
  <c r="Q2444" i="1"/>
  <c r="N2444" i="1"/>
  <c r="M2444" i="1"/>
  <c r="O2444" i="1" s="1"/>
  <c r="P2444" i="1" s="1"/>
  <c r="T2443" i="1"/>
  <c r="S2443" i="1"/>
  <c r="R2443" i="1"/>
  <c r="Q2443" i="1"/>
  <c r="N2443" i="1"/>
  <c r="M2443" i="1"/>
  <c r="O2443" i="1" s="1"/>
  <c r="P2443" i="1" s="1"/>
  <c r="T2442" i="1"/>
  <c r="S2442" i="1"/>
  <c r="R2442" i="1"/>
  <c r="Q2442" i="1"/>
  <c r="N2442" i="1"/>
  <c r="M2442" i="1"/>
  <c r="O2442" i="1" s="1"/>
  <c r="P2442" i="1" s="1"/>
  <c r="T2441" i="1"/>
  <c r="S2441" i="1"/>
  <c r="R2441" i="1"/>
  <c r="Q2441" i="1"/>
  <c r="N2441" i="1"/>
  <c r="M2441" i="1"/>
  <c r="O2441" i="1" s="1"/>
  <c r="P2441" i="1" s="1"/>
  <c r="T2440" i="1"/>
  <c r="S2440" i="1"/>
  <c r="R2440" i="1"/>
  <c r="Q2440" i="1"/>
  <c r="N2440" i="1"/>
  <c r="M2440" i="1"/>
  <c r="O2440" i="1" s="1"/>
  <c r="P2440" i="1" s="1"/>
  <c r="T2439" i="1"/>
  <c r="S2439" i="1"/>
  <c r="R2439" i="1"/>
  <c r="Q2439" i="1"/>
  <c r="N2439" i="1"/>
  <c r="M2439" i="1"/>
  <c r="O2439" i="1" s="1"/>
  <c r="P2439" i="1" s="1"/>
  <c r="T2438" i="1"/>
  <c r="S2438" i="1"/>
  <c r="R2438" i="1"/>
  <c r="Q2438" i="1"/>
  <c r="N2438" i="1"/>
  <c r="M2438" i="1"/>
  <c r="O2438" i="1" s="1"/>
  <c r="P2438" i="1" s="1"/>
  <c r="T2437" i="1"/>
  <c r="S2437" i="1"/>
  <c r="R2437" i="1"/>
  <c r="Q2437" i="1"/>
  <c r="N2437" i="1"/>
  <c r="M2437" i="1"/>
  <c r="O2437" i="1" s="1"/>
  <c r="P2437" i="1" s="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N2433" i="1"/>
  <c r="M2433" i="1"/>
  <c r="O2433" i="1" s="1"/>
  <c r="P2433" i="1" s="1"/>
  <c r="T2432" i="1"/>
  <c r="S2432" i="1"/>
  <c r="R2432" i="1"/>
  <c r="Q2432" i="1"/>
  <c r="N2432" i="1"/>
  <c r="M2432" i="1"/>
  <c r="O2432" i="1" s="1"/>
  <c r="P2432" i="1" s="1"/>
  <c r="T2431" i="1"/>
  <c r="S2431" i="1"/>
  <c r="R2431" i="1"/>
  <c r="Q2431" i="1"/>
  <c r="N2431" i="1"/>
  <c r="M2431" i="1"/>
  <c r="O2431" i="1" s="1"/>
  <c r="P2431" i="1" s="1"/>
  <c r="T2430" i="1"/>
  <c r="S2430" i="1"/>
  <c r="R2430" i="1"/>
  <c r="Q2430" i="1"/>
  <c r="N2430" i="1"/>
  <c r="M2430" i="1"/>
  <c r="O2430" i="1" s="1"/>
  <c r="P2430" i="1" s="1"/>
  <c r="T2429" i="1"/>
  <c r="S2429" i="1"/>
  <c r="R2429" i="1"/>
  <c r="Q2429" i="1"/>
  <c r="N2429" i="1"/>
  <c r="M2429" i="1"/>
  <c r="O2429" i="1" s="1"/>
  <c r="P2429" i="1" s="1"/>
  <c r="T2428" i="1"/>
  <c r="S2428" i="1"/>
  <c r="R2428" i="1"/>
  <c r="Q2428" i="1"/>
  <c r="N2428" i="1"/>
  <c r="M2428" i="1"/>
  <c r="O2428" i="1" s="1"/>
  <c r="P2428" i="1" s="1"/>
  <c r="T2427" i="1"/>
  <c r="S2427" i="1"/>
  <c r="R2427" i="1"/>
  <c r="Q2427" i="1"/>
  <c r="N2427" i="1"/>
  <c r="M2427" i="1"/>
  <c r="O2427" i="1" s="1"/>
  <c r="P2427" i="1" s="1"/>
  <c r="T2426" i="1"/>
  <c r="S2426" i="1"/>
  <c r="R2426" i="1"/>
  <c r="Q2426" i="1"/>
  <c r="N2426" i="1"/>
  <c r="M2426" i="1"/>
  <c r="O2426" i="1" s="1"/>
  <c r="P2426" i="1" s="1"/>
  <c r="T2425" i="1"/>
  <c r="S2425" i="1"/>
  <c r="R2425" i="1"/>
  <c r="Q2425" i="1"/>
  <c r="N2425" i="1"/>
  <c r="M2425" i="1"/>
  <c r="O2425" i="1" s="1"/>
  <c r="P2425" i="1" s="1"/>
  <c r="T2424" i="1"/>
  <c r="S2424" i="1"/>
  <c r="R2424" i="1"/>
  <c r="Q2424" i="1"/>
  <c r="N2424" i="1"/>
  <c r="M2424" i="1"/>
  <c r="O2424" i="1" s="1"/>
  <c r="P2424" i="1" s="1"/>
  <c r="T2423" i="1"/>
  <c r="S2423" i="1"/>
  <c r="R2423" i="1"/>
  <c r="Q2423" i="1"/>
  <c r="N2423" i="1"/>
  <c r="M2423" i="1"/>
  <c r="O2423" i="1" s="1"/>
  <c r="P2423" i="1" s="1"/>
  <c r="T2422" i="1"/>
  <c r="S2422" i="1"/>
  <c r="R2422" i="1"/>
  <c r="Q2422" i="1"/>
  <c r="N2422" i="1"/>
  <c r="M2422" i="1"/>
  <c r="O2422" i="1" s="1"/>
  <c r="P2422" i="1" s="1"/>
  <c r="T2421" i="1"/>
  <c r="S2421" i="1"/>
  <c r="R2421" i="1"/>
  <c r="Q2421" i="1"/>
  <c r="N2421" i="1"/>
  <c r="M2421" i="1"/>
  <c r="O2421" i="1" s="1"/>
  <c r="P2421" i="1" s="1"/>
  <c r="T2420" i="1"/>
  <c r="S2420" i="1"/>
  <c r="R2420" i="1"/>
  <c r="Q2420" i="1"/>
  <c r="N2420" i="1"/>
  <c r="M2420" i="1"/>
  <c r="O2420" i="1" s="1"/>
  <c r="P2420" i="1" s="1"/>
  <c r="T2419" i="1"/>
  <c r="S2419" i="1"/>
  <c r="R2419" i="1"/>
  <c r="Q2419" i="1"/>
  <c r="N2419" i="1"/>
  <c r="M2419" i="1"/>
  <c r="O2419" i="1" s="1"/>
  <c r="P2419" i="1" s="1"/>
  <c r="T2418" i="1"/>
  <c r="S2418" i="1"/>
  <c r="R2418" i="1"/>
  <c r="Q2418" i="1"/>
  <c r="N2418" i="1"/>
  <c r="M2418" i="1"/>
  <c r="O2418" i="1" s="1"/>
  <c r="P2418" i="1" s="1"/>
  <c r="T2417" i="1"/>
  <c r="S2417" i="1"/>
  <c r="R2417" i="1"/>
  <c r="Q2417" i="1"/>
  <c r="N2417" i="1"/>
  <c r="M2417" i="1"/>
  <c r="O2417" i="1" s="1"/>
  <c r="P2417" i="1" s="1"/>
  <c r="T2416" i="1"/>
  <c r="S2416" i="1"/>
  <c r="R2416" i="1"/>
  <c r="Q2416" i="1"/>
  <c r="N2416" i="1"/>
  <c r="M2416" i="1"/>
  <c r="O2416" i="1" s="1"/>
  <c r="P2416" i="1" s="1"/>
  <c r="T2415" i="1"/>
  <c r="S2415" i="1"/>
  <c r="R2415" i="1"/>
  <c r="Q2415" i="1"/>
  <c r="N2415" i="1"/>
  <c r="M2415" i="1"/>
  <c r="O2415" i="1" s="1"/>
  <c r="P2415" i="1" s="1"/>
  <c r="T2414" i="1"/>
  <c r="S2414" i="1"/>
  <c r="R2414" i="1"/>
  <c r="Q2414" i="1"/>
  <c r="N2414" i="1"/>
  <c r="M2414" i="1"/>
  <c r="O2414" i="1" s="1"/>
  <c r="P2414" i="1" s="1"/>
  <c r="T2413" i="1"/>
  <c r="S2413" i="1"/>
  <c r="R2413" i="1"/>
  <c r="Q2413" i="1"/>
  <c r="N2413" i="1"/>
  <c r="M2413" i="1"/>
  <c r="O2413" i="1" s="1"/>
  <c r="P2413" i="1" s="1"/>
  <c r="T2412" i="1"/>
  <c r="S2412" i="1"/>
  <c r="R2412" i="1"/>
  <c r="Q2412" i="1"/>
  <c r="N2412" i="1"/>
  <c r="M2412" i="1"/>
  <c r="O2412" i="1" s="1"/>
  <c r="P2412" i="1" s="1"/>
  <c r="T2411" i="1"/>
  <c r="S2411" i="1"/>
  <c r="R2411" i="1"/>
  <c r="Q2411" i="1"/>
  <c r="N2411" i="1"/>
  <c r="M2411" i="1"/>
  <c r="O2411" i="1" s="1"/>
  <c r="P2411" i="1" s="1"/>
  <c r="T2410" i="1"/>
  <c r="S2410" i="1"/>
  <c r="R2410" i="1"/>
  <c r="Q2410" i="1"/>
  <c r="N2410" i="1"/>
  <c r="M2410" i="1"/>
  <c r="O2410" i="1" s="1"/>
  <c r="P2410" i="1" s="1"/>
  <c r="T2409" i="1"/>
  <c r="S2409" i="1"/>
  <c r="R2409" i="1"/>
  <c r="Q2409" i="1"/>
  <c r="N2409" i="1"/>
  <c r="M2409" i="1"/>
  <c r="O2409" i="1" s="1"/>
  <c r="P2409" i="1" s="1"/>
  <c r="T2408" i="1"/>
  <c r="S2408" i="1"/>
  <c r="R2408" i="1"/>
  <c r="Q2408" i="1"/>
  <c r="N2408" i="1"/>
  <c r="M2408" i="1"/>
  <c r="O2408" i="1" s="1"/>
  <c r="P2408" i="1" s="1"/>
  <c r="T2407" i="1"/>
  <c r="S2407" i="1"/>
  <c r="R2407" i="1"/>
  <c r="Q2407" i="1"/>
  <c r="N2407" i="1"/>
  <c r="M2407" i="1"/>
  <c r="O2407" i="1" s="1"/>
  <c r="P2407" i="1" s="1"/>
  <c r="T2406" i="1"/>
  <c r="S2406" i="1"/>
  <c r="R2406" i="1"/>
  <c r="Q2406" i="1"/>
  <c r="N2406" i="1"/>
  <c r="M2406" i="1"/>
  <c r="O2406" i="1" s="1"/>
  <c r="P2406" i="1" s="1"/>
  <c r="T2405" i="1"/>
  <c r="S2405" i="1"/>
  <c r="R2405" i="1"/>
  <c r="Q2405" i="1"/>
  <c r="N2405" i="1"/>
  <c r="M2405" i="1"/>
  <c r="O2405" i="1" s="1"/>
  <c r="P2405" i="1" s="1"/>
  <c r="T2404" i="1"/>
  <c r="S2404" i="1"/>
  <c r="R2404" i="1"/>
  <c r="Q2404" i="1"/>
  <c r="N2404" i="1"/>
  <c r="M2404" i="1"/>
  <c r="O2404" i="1" s="1"/>
  <c r="P2404" i="1" s="1"/>
  <c r="T2403" i="1"/>
  <c r="S2403" i="1"/>
  <c r="R2403" i="1"/>
  <c r="Q2403" i="1"/>
  <c r="N2403" i="1"/>
  <c r="M2403" i="1"/>
  <c r="O2403" i="1" s="1"/>
  <c r="P2403" i="1" s="1"/>
  <c r="T2402" i="1"/>
  <c r="S2402" i="1"/>
  <c r="R2402" i="1"/>
  <c r="Q2402" i="1"/>
  <c r="N2402" i="1"/>
  <c r="M2402" i="1"/>
  <c r="O2402" i="1" s="1"/>
  <c r="P2402" i="1" s="1"/>
  <c r="T2401" i="1"/>
  <c r="S2401" i="1"/>
  <c r="R2401" i="1"/>
  <c r="Q2401" i="1"/>
  <c r="N2401" i="1"/>
  <c r="M2401" i="1"/>
  <c r="O2401" i="1" s="1"/>
  <c r="P2401" i="1" s="1"/>
  <c r="T2400" i="1"/>
  <c r="S2400" i="1"/>
  <c r="R2400" i="1"/>
  <c r="Q2400" i="1"/>
  <c r="N2400" i="1"/>
  <c r="M2400" i="1"/>
  <c r="O2400" i="1" s="1"/>
  <c r="P2400" i="1" s="1"/>
  <c r="T2399" i="1"/>
  <c r="S2399" i="1"/>
  <c r="R2399" i="1"/>
  <c r="Q2399" i="1"/>
  <c r="N2399" i="1"/>
  <c r="M2399" i="1"/>
  <c r="O2399" i="1" s="1"/>
  <c r="P2399" i="1" s="1"/>
  <c r="T2398" i="1"/>
  <c r="S2398" i="1"/>
  <c r="R2398" i="1"/>
  <c r="Q2398" i="1"/>
  <c r="N2398" i="1"/>
  <c r="M2398" i="1"/>
  <c r="O2398" i="1" s="1"/>
  <c r="P2398" i="1" s="1"/>
  <c r="T2397" i="1"/>
  <c r="S2397" i="1"/>
  <c r="R2397" i="1"/>
  <c r="Q2397" i="1"/>
  <c r="N2397" i="1"/>
  <c r="M2397" i="1"/>
  <c r="O2397" i="1" s="1"/>
  <c r="P2397" i="1" s="1"/>
  <c r="T2396" i="1"/>
  <c r="S2396" i="1"/>
  <c r="R2396" i="1"/>
  <c r="Q2396" i="1"/>
  <c r="N2396" i="1"/>
  <c r="M2396" i="1"/>
  <c r="O2396" i="1" s="1"/>
  <c r="P2396" i="1" s="1"/>
  <c r="T2395" i="1"/>
  <c r="S2395" i="1"/>
  <c r="R2395" i="1"/>
  <c r="Q2395" i="1"/>
  <c r="N2395" i="1"/>
  <c r="M2395" i="1"/>
  <c r="O2395" i="1" s="1"/>
  <c r="P2395" i="1" s="1"/>
  <c r="T2394" i="1"/>
  <c r="S2394" i="1"/>
  <c r="R2394" i="1"/>
  <c r="Q2394" i="1"/>
  <c r="N2394" i="1"/>
  <c r="M2394" i="1"/>
  <c r="O2394" i="1" s="1"/>
  <c r="P2394" i="1" s="1"/>
  <c r="T2393" i="1"/>
  <c r="S2393" i="1"/>
  <c r="R2393" i="1"/>
  <c r="Q2393" i="1"/>
  <c r="N2393" i="1"/>
  <c r="M2393" i="1"/>
  <c r="O2393" i="1" s="1"/>
  <c r="P2393" i="1" s="1"/>
  <c r="T2392" i="1"/>
  <c r="S2392" i="1"/>
  <c r="R2392" i="1"/>
  <c r="Q2392" i="1"/>
  <c r="N2392" i="1"/>
  <c r="M2392" i="1"/>
  <c r="O2392" i="1" s="1"/>
  <c r="P2392" i="1" s="1"/>
  <c r="T2391" i="1"/>
  <c r="S2391" i="1"/>
  <c r="R2391" i="1"/>
  <c r="Q2391" i="1"/>
  <c r="N2391" i="1"/>
  <c r="M2391" i="1"/>
  <c r="O2391" i="1" s="1"/>
  <c r="P2391" i="1" s="1"/>
  <c r="T2390" i="1"/>
  <c r="S2390" i="1"/>
  <c r="R2390" i="1"/>
  <c r="Q2390" i="1"/>
  <c r="N2390" i="1"/>
  <c r="M2390" i="1"/>
  <c r="O2390" i="1" s="1"/>
  <c r="P2390" i="1" s="1"/>
  <c r="T2389" i="1"/>
  <c r="S2389" i="1"/>
  <c r="R2389" i="1"/>
  <c r="Q2389" i="1"/>
  <c r="N2389" i="1"/>
  <c r="M2389" i="1"/>
  <c r="O2389" i="1" s="1"/>
  <c r="P2389" i="1" s="1"/>
  <c r="T2388" i="1"/>
  <c r="S2388" i="1"/>
  <c r="R2388" i="1"/>
  <c r="Q2388" i="1"/>
  <c r="N2388" i="1"/>
  <c r="M2388" i="1"/>
  <c r="O2388" i="1" s="1"/>
  <c r="P2388" i="1" s="1"/>
  <c r="T2387" i="1"/>
  <c r="S2387" i="1"/>
  <c r="R2387" i="1"/>
  <c r="Q2387" i="1"/>
  <c r="N2387" i="1"/>
  <c r="M2387" i="1"/>
  <c r="O2387" i="1" s="1"/>
  <c r="P2387" i="1" s="1"/>
  <c r="T2386" i="1"/>
  <c r="S2386" i="1"/>
  <c r="R2386" i="1"/>
  <c r="Q2386" i="1"/>
  <c r="O2386" i="1"/>
  <c r="P2386" i="1" s="1"/>
  <c r="N2386" i="1"/>
  <c r="M2386" i="1"/>
  <c r="T2385" i="1"/>
  <c r="S2385" i="1"/>
  <c r="R2385" i="1"/>
  <c r="Q2385" i="1"/>
  <c r="N2385" i="1"/>
  <c r="M2385" i="1"/>
  <c r="O2385" i="1" s="1"/>
  <c r="P2385" i="1" s="1"/>
  <c r="T2384" i="1"/>
  <c r="S2384" i="1"/>
  <c r="R2384" i="1"/>
  <c r="Q2384" i="1"/>
  <c r="N2384" i="1"/>
  <c r="M2384" i="1"/>
  <c r="O2384" i="1" s="1"/>
  <c r="P2384" i="1" s="1"/>
  <c r="T2383" i="1"/>
  <c r="S2383" i="1"/>
  <c r="R2383" i="1"/>
  <c r="Q2383" i="1"/>
  <c r="N2383" i="1"/>
  <c r="M2383" i="1"/>
  <c r="O2383" i="1" s="1"/>
  <c r="P2383" i="1" s="1"/>
  <c r="T2382" i="1"/>
  <c r="S2382" i="1"/>
  <c r="R2382" i="1"/>
  <c r="Q2382" i="1"/>
  <c r="N2382" i="1"/>
  <c r="M2382" i="1"/>
  <c r="O2382" i="1" s="1"/>
  <c r="P2382" i="1" s="1"/>
  <c r="T2381" i="1"/>
  <c r="S2381" i="1"/>
  <c r="R2381" i="1"/>
  <c r="Q2381" i="1"/>
  <c r="N2381" i="1"/>
  <c r="M2381" i="1"/>
  <c r="O2381" i="1" s="1"/>
  <c r="P2381" i="1" s="1"/>
  <c r="T2380" i="1"/>
  <c r="S2380" i="1"/>
  <c r="R2380" i="1"/>
  <c r="Q2380" i="1"/>
  <c r="N2380" i="1"/>
  <c r="M2380" i="1"/>
  <c r="O2380" i="1" s="1"/>
  <c r="P2380" i="1" s="1"/>
  <c r="T2379" i="1"/>
  <c r="S2379" i="1"/>
  <c r="R2379" i="1"/>
  <c r="Q2379" i="1"/>
  <c r="N2379" i="1"/>
  <c r="M2379" i="1"/>
  <c r="O2379" i="1" s="1"/>
  <c r="P2379" i="1" s="1"/>
  <c r="T2378" i="1"/>
  <c r="S2378" i="1"/>
  <c r="R2378" i="1"/>
  <c r="Q2378" i="1"/>
  <c r="N2378" i="1"/>
  <c r="M2378" i="1"/>
  <c r="O2378" i="1" s="1"/>
  <c r="P2378" i="1" s="1"/>
  <c r="T2377" i="1"/>
  <c r="S2377" i="1"/>
  <c r="R2377" i="1"/>
  <c r="Q2377" i="1"/>
  <c r="N2377" i="1"/>
  <c r="M2377" i="1"/>
  <c r="O2377" i="1" s="1"/>
  <c r="P2377" i="1" s="1"/>
  <c r="T2376" i="1"/>
  <c r="S2376" i="1"/>
  <c r="R2376" i="1"/>
  <c r="Q2376" i="1"/>
  <c r="N2376" i="1"/>
  <c r="M2376" i="1"/>
  <c r="O2376" i="1" s="1"/>
  <c r="P2376" i="1" s="1"/>
  <c r="T2375" i="1"/>
  <c r="S2375" i="1"/>
  <c r="R2375" i="1"/>
  <c r="Q2375" i="1"/>
  <c r="N2375" i="1"/>
  <c r="M2375" i="1"/>
  <c r="O2375" i="1" s="1"/>
  <c r="P2375" i="1" s="1"/>
  <c r="T2374" i="1"/>
  <c r="S2374" i="1"/>
  <c r="R2374" i="1"/>
  <c r="Q2374" i="1"/>
  <c r="N2374" i="1"/>
  <c r="M2374" i="1"/>
  <c r="O2374" i="1" s="1"/>
  <c r="P2374" i="1" s="1"/>
  <c r="T2373" i="1"/>
  <c r="S2373" i="1"/>
  <c r="R2373" i="1"/>
  <c r="Q2373" i="1"/>
  <c r="N2373" i="1"/>
  <c r="M2373" i="1"/>
  <c r="O2373" i="1" s="1"/>
  <c r="P2373" i="1" s="1"/>
  <c r="T2372" i="1"/>
  <c r="S2372" i="1"/>
  <c r="R2372" i="1"/>
  <c r="Q2372" i="1"/>
  <c r="N2372" i="1"/>
  <c r="M2372" i="1"/>
  <c r="O2372" i="1" s="1"/>
  <c r="P2372" i="1" s="1"/>
  <c r="T2371" i="1"/>
  <c r="S2371" i="1"/>
  <c r="R2371" i="1"/>
  <c r="Q2371" i="1"/>
  <c r="N2371" i="1"/>
  <c r="M2371" i="1"/>
  <c r="O2371" i="1" s="1"/>
  <c r="P2371" i="1" s="1"/>
  <c r="T2370" i="1"/>
  <c r="S2370" i="1"/>
  <c r="R2370" i="1"/>
  <c r="Q2370" i="1"/>
  <c r="N2370" i="1"/>
  <c r="M2370" i="1"/>
  <c r="O2370" i="1" s="1"/>
  <c r="P2370" i="1" s="1"/>
  <c r="T2369" i="1"/>
  <c r="S2369" i="1"/>
  <c r="R2369" i="1"/>
  <c r="Q2369" i="1"/>
  <c r="N2369" i="1"/>
  <c r="M2369" i="1"/>
  <c r="O2369" i="1" s="1"/>
  <c r="P2369" i="1" s="1"/>
  <c r="T2368" i="1"/>
  <c r="S2368" i="1"/>
  <c r="R2368" i="1"/>
  <c r="Q2368" i="1"/>
  <c r="N2368" i="1"/>
  <c r="M2368" i="1"/>
  <c r="O2368" i="1" s="1"/>
  <c r="P2368" i="1" s="1"/>
  <c r="T2367" i="1"/>
  <c r="S2367" i="1"/>
  <c r="R2367" i="1"/>
  <c r="Q2367" i="1"/>
  <c r="N2367" i="1"/>
  <c r="M2367" i="1"/>
  <c r="O2367" i="1" s="1"/>
  <c r="P2367" i="1" s="1"/>
  <c r="T2366" i="1"/>
  <c r="S2366" i="1"/>
  <c r="R2366" i="1"/>
  <c r="Q2366" i="1"/>
  <c r="N2366" i="1"/>
  <c r="M2366" i="1"/>
  <c r="O2366" i="1" s="1"/>
  <c r="P2366" i="1" s="1"/>
  <c r="T2365" i="1"/>
  <c r="S2365" i="1"/>
  <c r="R2365" i="1"/>
  <c r="Q2365" i="1"/>
  <c r="N2365" i="1"/>
  <c r="M2365" i="1"/>
  <c r="O2365" i="1" s="1"/>
  <c r="P2365" i="1" s="1"/>
  <c r="T2364" i="1"/>
  <c r="S2364" i="1"/>
  <c r="R2364" i="1"/>
  <c r="Q2364" i="1"/>
  <c r="N2364" i="1"/>
  <c r="M2364" i="1"/>
  <c r="O2364" i="1" s="1"/>
  <c r="P2364" i="1" s="1"/>
  <c r="T2363" i="1"/>
  <c r="S2363" i="1"/>
  <c r="R2363" i="1"/>
  <c r="Q2363" i="1"/>
  <c r="N2363" i="1"/>
  <c r="M2363" i="1"/>
  <c r="O2363" i="1" s="1"/>
  <c r="P2363" i="1" s="1"/>
  <c r="T2362" i="1"/>
  <c r="S2362" i="1"/>
  <c r="R2362" i="1"/>
  <c r="Q2362" i="1"/>
  <c r="N2362" i="1"/>
  <c r="M2362" i="1"/>
  <c r="O2362" i="1" s="1"/>
  <c r="P2362" i="1" s="1"/>
  <c r="T2361" i="1"/>
  <c r="S2361" i="1"/>
  <c r="R2361" i="1"/>
  <c r="Q2361" i="1"/>
  <c r="N2361" i="1"/>
  <c r="M2361" i="1"/>
  <c r="O2361" i="1" s="1"/>
  <c r="P2361" i="1" s="1"/>
  <c r="T2360" i="1"/>
  <c r="S2360" i="1"/>
  <c r="R2360" i="1"/>
  <c r="Q2360" i="1"/>
  <c r="N2360" i="1"/>
  <c r="M2360" i="1"/>
  <c r="O2360" i="1" s="1"/>
  <c r="P2360" i="1" s="1"/>
  <c r="T2359" i="1"/>
  <c r="S2359" i="1"/>
  <c r="R2359" i="1"/>
  <c r="Q2359" i="1"/>
  <c r="N2359" i="1"/>
  <c r="M2359" i="1"/>
  <c r="O2359" i="1" s="1"/>
  <c r="P2359" i="1" s="1"/>
  <c r="T2358" i="1"/>
  <c r="S2358" i="1"/>
  <c r="R2358" i="1"/>
  <c r="Q2358" i="1"/>
  <c r="N2358" i="1"/>
  <c r="M2358" i="1"/>
  <c r="O2358" i="1" s="1"/>
  <c r="P2358" i="1" s="1"/>
  <c r="T2357" i="1"/>
  <c r="S2357" i="1"/>
  <c r="R2357" i="1"/>
  <c r="Q2357" i="1"/>
  <c r="N2357" i="1"/>
  <c r="M2357" i="1"/>
  <c r="O2357" i="1" s="1"/>
  <c r="P2357" i="1" s="1"/>
  <c r="T2356" i="1"/>
  <c r="S2356" i="1"/>
  <c r="R2356" i="1"/>
  <c r="Q2356" i="1"/>
  <c r="N2356" i="1"/>
  <c r="M2356" i="1"/>
  <c r="O2356" i="1" s="1"/>
  <c r="P2356" i="1" s="1"/>
  <c r="T2355" i="1"/>
  <c r="S2355" i="1"/>
  <c r="R2355" i="1"/>
  <c r="Q2355" i="1"/>
  <c r="N2355" i="1"/>
  <c r="M2355" i="1"/>
  <c r="O2355" i="1" s="1"/>
  <c r="P2355" i="1" s="1"/>
  <c r="T2354" i="1"/>
  <c r="S2354" i="1"/>
  <c r="R2354" i="1"/>
  <c r="Q2354" i="1"/>
  <c r="N2354" i="1"/>
  <c r="M2354" i="1"/>
  <c r="O2354" i="1" s="1"/>
  <c r="P2354" i="1" s="1"/>
  <c r="T2353" i="1"/>
  <c r="S2353" i="1"/>
  <c r="R2353" i="1"/>
  <c r="Q2353" i="1"/>
  <c r="N2353" i="1"/>
  <c r="M2353" i="1"/>
  <c r="O2353" i="1" s="1"/>
  <c r="P2353" i="1" s="1"/>
  <c r="T2352" i="1"/>
  <c r="S2352" i="1"/>
  <c r="R2352" i="1"/>
  <c r="Q2352" i="1"/>
  <c r="N2352" i="1"/>
  <c r="M2352" i="1"/>
  <c r="O2352" i="1" s="1"/>
  <c r="P2352" i="1" s="1"/>
  <c r="T2351" i="1"/>
  <c r="S2351" i="1"/>
  <c r="R2351" i="1"/>
  <c r="Q2351" i="1"/>
  <c r="N2351" i="1"/>
  <c r="M2351" i="1"/>
  <c r="O2351" i="1" s="1"/>
  <c r="P2351" i="1" s="1"/>
  <c r="T2350" i="1"/>
  <c r="S2350" i="1"/>
  <c r="R2350" i="1"/>
  <c r="Q2350" i="1"/>
  <c r="N2350" i="1"/>
  <c r="M2350" i="1"/>
  <c r="O2350" i="1" s="1"/>
  <c r="P2350" i="1" s="1"/>
  <c r="T2349" i="1"/>
  <c r="S2349" i="1"/>
  <c r="R2349" i="1"/>
  <c r="Q2349" i="1"/>
  <c r="N2349" i="1"/>
  <c r="M2349" i="1"/>
  <c r="O2349" i="1" s="1"/>
  <c r="P2349" i="1" s="1"/>
  <c r="T2348" i="1"/>
  <c r="S2348" i="1"/>
  <c r="R2348" i="1"/>
  <c r="Q2348" i="1"/>
  <c r="N2348" i="1"/>
  <c r="M2348" i="1"/>
  <c r="O2348" i="1" s="1"/>
  <c r="P2348" i="1" s="1"/>
  <c r="T2347" i="1"/>
  <c r="S2347" i="1"/>
  <c r="R2347" i="1"/>
  <c r="Q2347" i="1"/>
  <c r="N2347" i="1"/>
  <c r="M2347" i="1"/>
  <c r="O2347" i="1" s="1"/>
  <c r="P2347" i="1" s="1"/>
  <c r="T2346" i="1"/>
  <c r="S2346" i="1"/>
  <c r="R2346" i="1"/>
  <c r="Q2346" i="1"/>
  <c r="N2346" i="1"/>
  <c r="M2346" i="1"/>
  <c r="O2346" i="1" s="1"/>
  <c r="P2346" i="1" s="1"/>
  <c r="T2345" i="1"/>
  <c r="S2345" i="1"/>
  <c r="R2345" i="1"/>
  <c r="Q2345" i="1"/>
  <c r="N2345" i="1"/>
  <c r="M2345" i="1"/>
  <c r="O2345" i="1" s="1"/>
  <c r="P2345" i="1" s="1"/>
  <c r="T2344" i="1"/>
  <c r="S2344" i="1"/>
  <c r="R2344" i="1"/>
  <c r="Q2344" i="1"/>
  <c r="N2344" i="1"/>
  <c r="M2344" i="1"/>
  <c r="O2344" i="1" s="1"/>
  <c r="P2344" i="1" s="1"/>
  <c r="T2343" i="1"/>
  <c r="S2343" i="1"/>
  <c r="R2343" i="1"/>
  <c r="Q2343" i="1"/>
  <c r="N2343" i="1"/>
  <c r="M2343" i="1"/>
  <c r="O2343" i="1" s="1"/>
  <c r="P2343" i="1" s="1"/>
  <c r="T2342" i="1"/>
  <c r="S2342" i="1"/>
  <c r="R2342" i="1"/>
  <c r="Q2342" i="1"/>
  <c r="N2342" i="1"/>
  <c r="M2342" i="1"/>
  <c r="O2342" i="1" s="1"/>
  <c r="P2342" i="1" s="1"/>
  <c r="T2341" i="1"/>
  <c r="S2341" i="1"/>
  <c r="R2341" i="1"/>
  <c r="Q2341" i="1"/>
  <c r="N2341" i="1"/>
  <c r="M2341" i="1"/>
  <c r="O2341" i="1" s="1"/>
  <c r="P2341" i="1" s="1"/>
  <c r="T2340" i="1"/>
  <c r="S2340" i="1"/>
  <c r="R2340" i="1"/>
  <c r="Q2340" i="1"/>
  <c r="N2340" i="1"/>
  <c r="M2340" i="1"/>
  <c r="O2340" i="1" s="1"/>
  <c r="P2340" i="1" s="1"/>
  <c r="T2339" i="1"/>
  <c r="S2339" i="1"/>
  <c r="R2339" i="1"/>
  <c r="Q2339" i="1"/>
  <c r="N2339" i="1"/>
  <c r="M2339" i="1"/>
  <c r="O2339" i="1" s="1"/>
  <c r="P2339" i="1" s="1"/>
  <c r="T2338" i="1"/>
  <c r="S2338" i="1"/>
  <c r="R2338" i="1"/>
  <c r="Q2338" i="1"/>
  <c r="N2338" i="1"/>
  <c r="M2338" i="1"/>
  <c r="O2338" i="1" s="1"/>
  <c r="P2338" i="1" s="1"/>
  <c r="T2337" i="1"/>
  <c r="S2337" i="1"/>
  <c r="R2337" i="1"/>
  <c r="Q2337" i="1"/>
  <c r="N2337" i="1"/>
  <c r="M2337" i="1"/>
  <c r="O2337" i="1" s="1"/>
  <c r="P2337" i="1" s="1"/>
  <c r="T2336" i="1"/>
  <c r="S2336" i="1"/>
  <c r="R2336" i="1"/>
  <c r="Q2336" i="1"/>
  <c r="N2336" i="1"/>
  <c r="M2336" i="1"/>
  <c r="O2336" i="1" s="1"/>
  <c r="P2336" i="1" s="1"/>
  <c r="T2335" i="1"/>
  <c r="S2335" i="1"/>
  <c r="R2335" i="1"/>
  <c r="Q2335" i="1"/>
  <c r="N2335" i="1"/>
  <c r="M2335" i="1"/>
  <c r="O2335" i="1" s="1"/>
  <c r="P2335" i="1" s="1"/>
  <c r="T2334" i="1"/>
  <c r="S2334" i="1"/>
  <c r="R2334" i="1"/>
  <c r="Q2334" i="1"/>
  <c r="N2334" i="1"/>
  <c r="M2334" i="1"/>
  <c r="O2334" i="1" s="1"/>
  <c r="P2334" i="1" s="1"/>
  <c r="T2333" i="1"/>
  <c r="S2333" i="1"/>
  <c r="R2333" i="1"/>
  <c r="Q2333" i="1"/>
  <c r="N2333" i="1"/>
  <c r="M2333" i="1"/>
  <c r="O2333" i="1" s="1"/>
  <c r="P2333" i="1" s="1"/>
  <c r="T2332" i="1"/>
  <c r="S2332" i="1"/>
  <c r="R2332" i="1"/>
  <c r="Q2332" i="1"/>
  <c r="N2332" i="1"/>
  <c r="M2332" i="1"/>
  <c r="O2332" i="1" s="1"/>
  <c r="P2332" i="1" s="1"/>
  <c r="T2331" i="1"/>
  <c r="S2331" i="1"/>
  <c r="R2331" i="1"/>
  <c r="Q2331" i="1"/>
  <c r="N2331" i="1"/>
  <c r="M2331" i="1"/>
  <c r="O2331" i="1" s="1"/>
  <c r="P2331" i="1" s="1"/>
  <c r="T2330" i="1"/>
  <c r="S2330" i="1"/>
  <c r="R2330" i="1"/>
  <c r="Q2330" i="1"/>
  <c r="N2330" i="1"/>
  <c r="M2330" i="1"/>
  <c r="O2330" i="1" s="1"/>
  <c r="P2330" i="1" s="1"/>
  <c r="T2329" i="1"/>
  <c r="S2329" i="1"/>
  <c r="R2329" i="1"/>
  <c r="Q2329" i="1"/>
  <c r="N2329" i="1"/>
  <c r="M2329" i="1"/>
  <c r="O2329" i="1" s="1"/>
  <c r="P2329" i="1" s="1"/>
  <c r="T2328" i="1"/>
  <c r="S2328" i="1"/>
  <c r="R2328" i="1"/>
  <c r="Q2328" i="1"/>
  <c r="N2328" i="1"/>
  <c r="M2328" i="1"/>
  <c r="O2328" i="1" s="1"/>
  <c r="P2328" i="1" s="1"/>
  <c r="T2327" i="1"/>
  <c r="S2327" i="1"/>
  <c r="R2327" i="1"/>
  <c r="Q2327" i="1"/>
  <c r="N2327" i="1"/>
  <c r="M2327" i="1"/>
  <c r="O2327" i="1" s="1"/>
  <c r="P2327" i="1" s="1"/>
  <c r="T2326" i="1"/>
  <c r="S2326" i="1"/>
  <c r="R2326" i="1"/>
  <c r="Q2326" i="1"/>
  <c r="N2326" i="1"/>
  <c r="M2326" i="1"/>
  <c r="O2326" i="1" s="1"/>
  <c r="P2326" i="1" s="1"/>
  <c r="T2325" i="1"/>
  <c r="S2325" i="1"/>
  <c r="R2325" i="1"/>
  <c r="Q2325" i="1"/>
  <c r="N2325" i="1"/>
  <c r="M2325" i="1"/>
  <c r="O2325" i="1" s="1"/>
  <c r="P2325" i="1" s="1"/>
  <c r="T2324" i="1"/>
  <c r="S2324" i="1"/>
  <c r="R2324" i="1"/>
  <c r="Q2324" i="1"/>
  <c r="N2324" i="1"/>
  <c r="M2324" i="1"/>
  <c r="O2324" i="1" s="1"/>
  <c r="P2324" i="1" s="1"/>
  <c r="T2323" i="1"/>
  <c r="S2323" i="1"/>
  <c r="R2323" i="1"/>
  <c r="Q2323" i="1"/>
  <c r="N2323" i="1"/>
  <c r="M2323" i="1"/>
  <c r="O2323" i="1" s="1"/>
  <c r="P2323" i="1" s="1"/>
  <c r="T2322" i="1"/>
  <c r="S2322" i="1"/>
  <c r="R2322" i="1"/>
  <c r="Q2322" i="1"/>
  <c r="N2322" i="1"/>
  <c r="M2322" i="1"/>
  <c r="O2322" i="1" s="1"/>
  <c r="P2322" i="1" s="1"/>
  <c r="T2321" i="1"/>
  <c r="S2321" i="1"/>
  <c r="R2321" i="1"/>
  <c r="Q2321" i="1"/>
  <c r="N2321" i="1"/>
  <c r="M2321" i="1"/>
  <c r="O2321" i="1" s="1"/>
  <c r="P2321" i="1" s="1"/>
  <c r="T2320" i="1"/>
  <c r="S2320" i="1"/>
  <c r="R2320" i="1"/>
  <c r="Q2320" i="1"/>
  <c r="N2320" i="1"/>
  <c r="M2320" i="1"/>
  <c r="O2320" i="1" s="1"/>
  <c r="P2320" i="1" s="1"/>
  <c r="T2319" i="1"/>
  <c r="S2319" i="1"/>
  <c r="R2319" i="1"/>
  <c r="Q2319" i="1"/>
  <c r="N2319" i="1"/>
  <c r="M2319" i="1"/>
  <c r="O2319" i="1" s="1"/>
  <c r="P2319" i="1" s="1"/>
  <c r="T2318" i="1"/>
  <c r="S2318" i="1"/>
  <c r="R2318" i="1"/>
  <c r="Q2318" i="1"/>
  <c r="N2318" i="1"/>
  <c r="M2318" i="1"/>
  <c r="O2318" i="1" s="1"/>
  <c r="P2318" i="1" s="1"/>
  <c r="T2317" i="1"/>
  <c r="S2317" i="1"/>
  <c r="R2317" i="1"/>
  <c r="Q2317" i="1"/>
  <c r="N2317" i="1"/>
  <c r="M2317" i="1"/>
  <c r="O2317" i="1" s="1"/>
  <c r="P2317" i="1" s="1"/>
  <c r="T2316" i="1"/>
  <c r="S2316" i="1"/>
  <c r="R2316" i="1"/>
  <c r="Q2316" i="1"/>
  <c r="N2316" i="1"/>
  <c r="M2316" i="1"/>
  <c r="O2316" i="1" s="1"/>
  <c r="P2316" i="1" s="1"/>
  <c r="T2315" i="1"/>
  <c r="S2315" i="1"/>
  <c r="R2315" i="1"/>
  <c r="Q2315" i="1"/>
  <c r="N2315" i="1"/>
  <c r="M2315" i="1"/>
  <c r="O2315" i="1" s="1"/>
  <c r="P2315" i="1" s="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O2312" i="1" s="1"/>
  <c r="P2312" i="1" s="1"/>
  <c r="T2311" i="1"/>
  <c r="S2311" i="1"/>
  <c r="R2311" i="1"/>
  <c r="Q2311" i="1"/>
  <c r="N2311" i="1"/>
  <c r="M2311" i="1"/>
  <c r="O2311" i="1" s="1"/>
  <c r="P2311" i="1" s="1"/>
  <c r="T2310" i="1"/>
  <c r="S2310" i="1"/>
  <c r="R2310" i="1"/>
  <c r="Q2310" i="1"/>
  <c r="N2310" i="1"/>
  <c r="M2310" i="1"/>
  <c r="O2310" i="1" s="1"/>
  <c r="P2310" i="1" s="1"/>
  <c r="T2309" i="1"/>
  <c r="S2309" i="1"/>
  <c r="R2309" i="1"/>
  <c r="Q2309" i="1"/>
  <c r="N2309" i="1"/>
  <c r="M2309" i="1"/>
  <c r="O2309" i="1" s="1"/>
  <c r="P2309" i="1" s="1"/>
  <c r="T2308" i="1"/>
  <c r="S2308" i="1"/>
  <c r="R2308" i="1"/>
  <c r="Q2308" i="1"/>
  <c r="N2308" i="1"/>
  <c r="M2308" i="1"/>
  <c r="O2308" i="1" s="1"/>
  <c r="P2308" i="1" s="1"/>
  <c r="T2307" i="1"/>
  <c r="S2307" i="1"/>
  <c r="R2307" i="1"/>
  <c r="Q2307" i="1"/>
  <c r="N2307" i="1"/>
  <c r="M2307" i="1"/>
  <c r="O2307" i="1" s="1"/>
  <c r="P2307" i="1" s="1"/>
  <c r="T2306" i="1"/>
  <c r="S2306" i="1"/>
  <c r="R2306" i="1"/>
  <c r="Q2306" i="1"/>
  <c r="N2306" i="1"/>
  <c r="M2306" i="1"/>
  <c r="O2306" i="1" s="1"/>
  <c r="P2306" i="1" s="1"/>
  <c r="T2305" i="1"/>
  <c r="S2305" i="1"/>
  <c r="R2305" i="1"/>
  <c r="Q2305" i="1"/>
  <c r="N2305" i="1"/>
  <c r="M2305" i="1"/>
  <c r="O2305" i="1" s="1"/>
  <c r="P2305" i="1" s="1"/>
  <c r="T2304" i="1"/>
  <c r="S2304" i="1"/>
  <c r="R2304" i="1"/>
  <c r="Q2304" i="1"/>
  <c r="N2304" i="1"/>
  <c r="M2304" i="1"/>
  <c r="O2304" i="1" s="1"/>
  <c r="P2304" i="1" s="1"/>
  <c r="T2303" i="1"/>
  <c r="S2303" i="1"/>
  <c r="R2303" i="1"/>
  <c r="Q2303" i="1"/>
  <c r="N2303" i="1"/>
  <c r="M2303" i="1"/>
  <c r="O2303" i="1" s="1"/>
  <c r="P2303" i="1" s="1"/>
  <c r="T2302" i="1"/>
  <c r="S2302" i="1"/>
  <c r="R2302" i="1"/>
  <c r="Q2302" i="1"/>
  <c r="N2302" i="1"/>
  <c r="M2302" i="1"/>
  <c r="O2302" i="1" s="1"/>
  <c r="P2302" i="1" s="1"/>
  <c r="T2301" i="1"/>
  <c r="S2301" i="1"/>
  <c r="R2301" i="1"/>
  <c r="Q2301" i="1"/>
  <c r="N2301" i="1"/>
  <c r="M2301" i="1"/>
  <c r="O2301" i="1" s="1"/>
  <c r="P2301" i="1" s="1"/>
  <c r="T2300" i="1"/>
  <c r="S2300" i="1"/>
  <c r="R2300" i="1"/>
  <c r="Q2300" i="1"/>
  <c r="N2300" i="1"/>
  <c r="M2300" i="1"/>
  <c r="O2300" i="1" s="1"/>
  <c r="P2300" i="1" s="1"/>
  <c r="T2299" i="1"/>
  <c r="S2299" i="1"/>
  <c r="R2299" i="1"/>
  <c r="Q2299" i="1"/>
  <c r="N2299" i="1"/>
  <c r="M2299" i="1"/>
  <c r="O2299" i="1" s="1"/>
  <c r="P2299" i="1" s="1"/>
  <c r="T2298" i="1"/>
  <c r="S2298" i="1"/>
  <c r="R2298" i="1"/>
  <c r="Q2298" i="1"/>
  <c r="N2298" i="1"/>
  <c r="M2298" i="1"/>
  <c r="O2298" i="1" s="1"/>
  <c r="P2298" i="1" s="1"/>
  <c r="T2297" i="1"/>
  <c r="S2297" i="1"/>
  <c r="R2297" i="1"/>
  <c r="Q2297" i="1"/>
  <c r="N2297" i="1"/>
  <c r="M2297" i="1"/>
  <c r="O2297" i="1" s="1"/>
  <c r="P2297" i="1" s="1"/>
  <c r="T2296" i="1"/>
  <c r="S2296" i="1"/>
  <c r="R2296" i="1"/>
  <c r="Q2296" i="1"/>
  <c r="N2296" i="1"/>
  <c r="M2296" i="1"/>
  <c r="O2296" i="1" s="1"/>
  <c r="P2296" i="1" s="1"/>
  <c r="T2295" i="1"/>
  <c r="S2295" i="1"/>
  <c r="R2295" i="1"/>
  <c r="Q2295" i="1"/>
  <c r="N2295" i="1"/>
  <c r="M2295" i="1"/>
  <c r="O2295" i="1" s="1"/>
  <c r="P2295" i="1" s="1"/>
  <c r="T2294" i="1"/>
  <c r="S2294" i="1"/>
  <c r="R2294" i="1"/>
  <c r="Q2294" i="1"/>
  <c r="N2294" i="1"/>
  <c r="M2294" i="1"/>
  <c r="O2294" i="1" s="1"/>
  <c r="P2294" i="1" s="1"/>
  <c r="T2293" i="1"/>
  <c r="S2293" i="1"/>
  <c r="R2293" i="1"/>
  <c r="Q2293" i="1"/>
  <c r="N2293" i="1"/>
  <c r="M2293" i="1"/>
  <c r="O2293" i="1" s="1"/>
  <c r="P2293" i="1" s="1"/>
  <c r="T2292" i="1"/>
  <c r="S2292" i="1"/>
  <c r="R2292" i="1"/>
  <c r="Q2292" i="1"/>
  <c r="N2292" i="1"/>
  <c r="M2292" i="1"/>
  <c r="O2292" i="1" s="1"/>
  <c r="P2292" i="1" s="1"/>
  <c r="T2291" i="1"/>
  <c r="S2291" i="1"/>
  <c r="R2291" i="1"/>
  <c r="Q2291" i="1"/>
  <c r="N2291" i="1"/>
  <c r="M2291" i="1"/>
  <c r="O2291" i="1" s="1"/>
  <c r="P2291" i="1" s="1"/>
  <c r="T2290" i="1"/>
  <c r="S2290" i="1"/>
  <c r="R2290" i="1"/>
  <c r="Q2290" i="1"/>
  <c r="N2290" i="1"/>
  <c r="M2290" i="1"/>
  <c r="O2290" i="1" s="1"/>
  <c r="P2290" i="1" s="1"/>
  <c r="T2289" i="1"/>
  <c r="S2289" i="1"/>
  <c r="R2289" i="1"/>
  <c r="Q2289" i="1"/>
  <c r="N2289" i="1"/>
  <c r="M2289" i="1"/>
  <c r="O2289" i="1" s="1"/>
  <c r="P2289" i="1" s="1"/>
  <c r="T2288" i="1"/>
  <c r="S2288" i="1"/>
  <c r="R2288" i="1"/>
  <c r="Q2288" i="1"/>
  <c r="N2288" i="1"/>
  <c r="M2288" i="1"/>
  <c r="O2288" i="1" s="1"/>
  <c r="P2288" i="1" s="1"/>
  <c r="T2287" i="1"/>
  <c r="S2287" i="1"/>
  <c r="R2287" i="1"/>
  <c r="Q2287" i="1"/>
  <c r="N2287" i="1"/>
  <c r="M2287" i="1"/>
  <c r="O2287" i="1" s="1"/>
  <c r="P2287" i="1" s="1"/>
  <c r="T2286" i="1"/>
  <c r="S2286" i="1"/>
  <c r="R2286" i="1"/>
  <c r="Q2286" i="1"/>
  <c r="N2286" i="1"/>
  <c r="M2286" i="1"/>
  <c r="O2286" i="1" s="1"/>
  <c r="P2286" i="1" s="1"/>
  <c r="T2285" i="1"/>
  <c r="S2285" i="1"/>
  <c r="R2285" i="1"/>
  <c r="Q2285" i="1"/>
  <c r="N2285" i="1"/>
  <c r="M2285" i="1"/>
  <c r="O2285" i="1" s="1"/>
  <c r="P2285" i="1" s="1"/>
  <c r="T2284" i="1"/>
  <c r="S2284" i="1"/>
  <c r="R2284" i="1"/>
  <c r="Q2284" i="1"/>
  <c r="N2284" i="1"/>
  <c r="M2284" i="1"/>
  <c r="O2284" i="1" s="1"/>
  <c r="P2284" i="1" s="1"/>
  <c r="T2283" i="1"/>
  <c r="S2283" i="1"/>
  <c r="R2283" i="1"/>
  <c r="Q2283" i="1"/>
  <c r="N2283" i="1"/>
  <c r="M2283" i="1"/>
  <c r="O2283" i="1" s="1"/>
  <c r="P2283" i="1" s="1"/>
  <c r="T2282" i="1"/>
  <c r="S2282" i="1"/>
  <c r="R2282" i="1"/>
  <c r="Q2282" i="1"/>
  <c r="N2282" i="1"/>
  <c r="M2282" i="1"/>
  <c r="O2282" i="1" s="1"/>
  <c r="P2282" i="1" s="1"/>
  <c r="T2281" i="1"/>
  <c r="S2281" i="1"/>
  <c r="R2281" i="1"/>
  <c r="Q2281" i="1"/>
  <c r="N2281" i="1"/>
  <c r="M2281" i="1"/>
  <c r="O2281" i="1" s="1"/>
  <c r="P2281" i="1" s="1"/>
  <c r="T2280" i="1"/>
  <c r="S2280" i="1"/>
  <c r="R2280" i="1"/>
  <c r="Q2280" i="1"/>
  <c r="N2280" i="1"/>
  <c r="M2280" i="1"/>
  <c r="O2280" i="1" s="1"/>
  <c r="P2280" i="1" s="1"/>
  <c r="T2279" i="1"/>
  <c r="S2279" i="1"/>
  <c r="R2279" i="1"/>
  <c r="Q2279" i="1"/>
  <c r="N2279" i="1"/>
  <c r="M2279" i="1"/>
  <c r="O2279" i="1" s="1"/>
  <c r="P2279" i="1" s="1"/>
  <c r="T2278" i="1"/>
  <c r="S2278" i="1"/>
  <c r="R2278" i="1"/>
  <c r="Q2278" i="1"/>
  <c r="N2278" i="1"/>
  <c r="M2278" i="1"/>
  <c r="O2278" i="1" s="1"/>
  <c r="P2278" i="1" s="1"/>
  <c r="T2277" i="1"/>
  <c r="S2277" i="1"/>
  <c r="R2277" i="1"/>
  <c r="Q2277" i="1"/>
  <c r="N2277" i="1"/>
  <c r="M2277" i="1"/>
  <c r="O2277" i="1" s="1"/>
  <c r="P2277" i="1" s="1"/>
  <c r="T2276" i="1"/>
  <c r="S2276" i="1"/>
  <c r="R2276" i="1"/>
  <c r="Q2276" i="1"/>
  <c r="N2276" i="1"/>
  <c r="M2276" i="1"/>
  <c r="O2276" i="1" s="1"/>
  <c r="P2276" i="1" s="1"/>
  <c r="T2275" i="1"/>
  <c r="S2275" i="1"/>
  <c r="R2275" i="1"/>
  <c r="Q2275" i="1"/>
  <c r="N2275" i="1"/>
  <c r="M2275" i="1"/>
  <c r="O2275" i="1" s="1"/>
  <c r="P2275" i="1" s="1"/>
  <c r="T2274" i="1"/>
  <c r="S2274" i="1"/>
  <c r="R2274" i="1"/>
  <c r="Q2274" i="1"/>
  <c r="N2274" i="1"/>
  <c r="M2274" i="1"/>
  <c r="O2274" i="1" s="1"/>
  <c r="P2274" i="1" s="1"/>
  <c r="T2273" i="1"/>
  <c r="S2273" i="1"/>
  <c r="R2273" i="1"/>
  <c r="Q2273" i="1"/>
  <c r="N2273" i="1"/>
  <c r="M2273" i="1"/>
  <c r="O2273" i="1" s="1"/>
  <c r="P2273" i="1" s="1"/>
  <c r="T2272" i="1"/>
  <c r="S2272" i="1"/>
  <c r="R2272" i="1"/>
  <c r="Q2272" i="1"/>
  <c r="N2272" i="1"/>
  <c r="M2272" i="1"/>
  <c r="O2272" i="1" s="1"/>
  <c r="P2272" i="1" s="1"/>
  <c r="T2271" i="1"/>
  <c r="S2271" i="1"/>
  <c r="R2271" i="1"/>
  <c r="Q2271" i="1"/>
  <c r="N2271" i="1"/>
  <c r="M2271" i="1"/>
  <c r="O2271" i="1" s="1"/>
  <c r="P2271" i="1" s="1"/>
  <c r="T2270" i="1"/>
  <c r="S2270" i="1"/>
  <c r="R2270" i="1"/>
  <c r="Q2270" i="1"/>
  <c r="N2270" i="1"/>
  <c r="M2270" i="1"/>
  <c r="O2270" i="1" s="1"/>
  <c r="P2270" i="1" s="1"/>
  <c r="T2269" i="1"/>
  <c r="S2269" i="1"/>
  <c r="R2269" i="1"/>
  <c r="Q2269" i="1"/>
  <c r="N2269" i="1"/>
  <c r="M2269" i="1"/>
  <c r="O2269" i="1" s="1"/>
  <c r="P2269" i="1" s="1"/>
  <c r="T2268" i="1"/>
  <c r="S2268" i="1"/>
  <c r="R2268" i="1"/>
  <c r="Q2268" i="1"/>
  <c r="N2268" i="1"/>
  <c r="M2268" i="1"/>
  <c r="O2268" i="1" s="1"/>
  <c r="P2268" i="1" s="1"/>
  <c r="T2267" i="1"/>
  <c r="S2267" i="1"/>
  <c r="R2267" i="1"/>
  <c r="Q2267" i="1"/>
  <c r="N2267" i="1"/>
  <c r="M2267" i="1"/>
  <c r="O2267" i="1" s="1"/>
  <c r="P2267" i="1" s="1"/>
  <c r="T2266" i="1"/>
  <c r="S2266" i="1"/>
  <c r="R2266" i="1"/>
  <c r="Q2266" i="1"/>
  <c r="N2266" i="1"/>
  <c r="M2266" i="1"/>
  <c r="O2266" i="1" s="1"/>
  <c r="P2266" i="1" s="1"/>
  <c r="T2265" i="1"/>
  <c r="S2265" i="1"/>
  <c r="R2265" i="1"/>
  <c r="Q2265" i="1"/>
  <c r="N2265" i="1"/>
  <c r="M2265" i="1"/>
  <c r="O2265" i="1" s="1"/>
  <c r="P2265" i="1" s="1"/>
  <c r="T2264" i="1"/>
  <c r="S2264" i="1"/>
  <c r="R2264" i="1"/>
  <c r="Q2264" i="1"/>
  <c r="N2264" i="1"/>
  <c r="M2264" i="1"/>
  <c r="O2264" i="1" s="1"/>
  <c r="P2264" i="1" s="1"/>
  <c r="T2263" i="1"/>
  <c r="S2263" i="1"/>
  <c r="R2263" i="1"/>
  <c r="Q2263" i="1"/>
  <c r="N2263" i="1"/>
  <c r="M2263" i="1"/>
  <c r="O2263" i="1" s="1"/>
  <c r="P2263" i="1" s="1"/>
  <c r="T2262" i="1"/>
  <c r="S2262" i="1"/>
  <c r="R2262" i="1"/>
  <c r="Q2262" i="1"/>
  <c r="N2262" i="1"/>
  <c r="M2262" i="1"/>
  <c r="O2262" i="1" s="1"/>
  <c r="P2262" i="1" s="1"/>
  <c r="T2261" i="1"/>
  <c r="S2261" i="1"/>
  <c r="R2261" i="1"/>
  <c r="Q2261" i="1"/>
  <c r="N2261" i="1"/>
  <c r="M2261" i="1"/>
  <c r="O2261" i="1" s="1"/>
  <c r="P2261" i="1" s="1"/>
  <c r="T2260" i="1"/>
  <c r="S2260" i="1"/>
  <c r="R2260" i="1"/>
  <c r="Q2260" i="1"/>
  <c r="N2260" i="1"/>
  <c r="M2260" i="1"/>
  <c r="O2260" i="1" s="1"/>
  <c r="P2260" i="1" s="1"/>
  <c r="T2259" i="1"/>
  <c r="S2259" i="1"/>
  <c r="R2259" i="1"/>
  <c r="Q2259" i="1"/>
  <c r="N2259" i="1"/>
  <c r="M2259" i="1"/>
  <c r="O2259" i="1" s="1"/>
  <c r="P2259" i="1" s="1"/>
  <c r="T2258" i="1"/>
  <c r="S2258" i="1"/>
  <c r="R2258" i="1"/>
  <c r="Q2258" i="1"/>
  <c r="N2258" i="1"/>
  <c r="M2258" i="1"/>
  <c r="O2258" i="1" s="1"/>
  <c r="P2258" i="1" s="1"/>
  <c r="T2257" i="1"/>
  <c r="S2257" i="1"/>
  <c r="R2257" i="1"/>
  <c r="Q2257" i="1"/>
  <c r="N2257" i="1"/>
  <c r="M2257" i="1"/>
  <c r="O2257" i="1" s="1"/>
  <c r="P2257" i="1" s="1"/>
  <c r="T2256" i="1"/>
  <c r="S2256" i="1"/>
  <c r="R2256" i="1"/>
  <c r="Q2256" i="1"/>
  <c r="N2256" i="1"/>
  <c r="M2256" i="1"/>
  <c r="O2256" i="1" s="1"/>
  <c r="P2256" i="1" s="1"/>
  <c r="T2255" i="1"/>
  <c r="S2255" i="1"/>
  <c r="R2255" i="1"/>
  <c r="Q2255" i="1"/>
  <c r="N2255" i="1"/>
  <c r="M2255" i="1"/>
  <c r="O2255" i="1" s="1"/>
  <c r="P2255" i="1" s="1"/>
  <c r="T2254" i="1"/>
  <c r="S2254" i="1"/>
  <c r="R2254" i="1"/>
  <c r="Q2254" i="1"/>
  <c r="N2254" i="1"/>
  <c r="M2254" i="1"/>
  <c r="O2254" i="1" s="1"/>
  <c r="P2254" i="1" s="1"/>
  <c r="T2253" i="1"/>
  <c r="S2253" i="1"/>
  <c r="R2253" i="1"/>
  <c r="Q2253" i="1"/>
  <c r="N2253" i="1"/>
  <c r="M2253" i="1"/>
  <c r="O2253" i="1" s="1"/>
  <c r="P2253" i="1" s="1"/>
  <c r="T2252" i="1"/>
  <c r="S2252" i="1"/>
  <c r="R2252" i="1"/>
  <c r="Q2252" i="1"/>
  <c r="N2252" i="1"/>
  <c r="M2252" i="1"/>
  <c r="O2252" i="1" s="1"/>
  <c r="P2252" i="1" s="1"/>
  <c r="T2251" i="1"/>
  <c r="S2251" i="1"/>
  <c r="R2251" i="1"/>
  <c r="Q2251" i="1"/>
  <c r="N2251" i="1"/>
  <c r="M2251" i="1"/>
  <c r="O2251" i="1" s="1"/>
  <c r="P2251" i="1" s="1"/>
  <c r="T2250" i="1"/>
  <c r="S2250" i="1"/>
  <c r="R2250" i="1"/>
  <c r="Q2250" i="1"/>
  <c r="N2250" i="1"/>
  <c r="M2250" i="1"/>
  <c r="O2250" i="1" s="1"/>
  <c r="P2250" i="1" s="1"/>
  <c r="T2249" i="1"/>
  <c r="S2249" i="1"/>
  <c r="R2249" i="1"/>
  <c r="Q2249" i="1"/>
  <c r="N2249" i="1"/>
  <c r="M2249" i="1"/>
  <c r="O2249" i="1" s="1"/>
  <c r="P2249" i="1" s="1"/>
  <c r="T2248" i="1"/>
  <c r="S2248" i="1"/>
  <c r="R2248" i="1"/>
  <c r="Q2248" i="1"/>
  <c r="N2248" i="1"/>
  <c r="M2248" i="1"/>
  <c r="O2248" i="1" s="1"/>
  <c r="P2248" i="1" s="1"/>
  <c r="T2247" i="1"/>
  <c r="S2247" i="1"/>
  <c r="R2247" i="1"/>
  <c r="Q2247" i="1"/>
  <c r="N2247" i="1"/>
  <c r="M2247" i="1"/>
  <c r="O2247" i="1" s="1"/>
  <c r="P2247" i="1" s="1"/>
  <c r="T2246" i="1"/>
  <c r="S2246" i="1"/>
  <c r="R2246" i="1"/>
  <c r="Q2246" i="1"/>
  <c r="N2246" i="1"/>
  <c r="M2246" i="1"/>
  <c r="O2246" i="1" s="1"/>
  <c r="P2246" i="1" s="1"/>
  <c r="T2245" i="1"/>
  <c r="S2245" i="1"/>
  <c r="R2245" i="1"/>
  <c r="Q2245" i="1"/>
  <c r="N2245" i="1"/>
  <c r="M2245" i="1"/>
  <c r="O2245" i="1" s="1"/>
  <c r="P2245" i="1" s="1"/>
  <c r="T2244" i="1"/>
  <c r="S2244" i="1"/>
  <c r="R2244" i="1"/>
  <c r="Q2244" i="1"/>
  <c r="N2244" i="1"/>
  <c r="M2244" i="1"/>
  <c r="O2244" i="1" s="1"/>
  <c r="P2244" i="1" s="1"/>
  <c r="T2243" i="1"/>
  <c r="S2243" i="1"/>
  <c r="R2243" i="1"/>
  <c r="Q2243" i="1"/>
  <c r="N2243" i="1"/>
  <c r="M2243" i="1"/>
  <c r="O2243" i="1" s="1"/>
  <c r="P2243" i="1" s="1"/>
  <c r="T2242" i="1"/>
  <c r="S2242" i="1"/>
  <c r="R2242" i="1"/>
  <c r="Q2242" i="1"/>
  <c r="N2242" i="1"/>
  <c r="M2242" i="1"/>
  <c r="O2242" i="1" s="1"/>
  <c r="P2242" i="1" s="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O2239" i="1" s="1"/>
  <c r="P2239" i="1" s="1"/>
  <c r="T2238" i="1"/>
  <c r="S2238" i="1"/>
  <c r="R2238" i="1"/>
  <c r="Q2238" i="1"/>
  <c r="N2238" i="1"/>
  <c r="M2238" i="1"/>
  <c r="O2238" i="1" s="1"/>
  <c r="P2238" i="1" s="1"/>
  <c r="T2237" i="1"/>
  <c r="S2237" i="1"/>
  <c r="R2237" i="1"/>
  <c r="Q2237" i="1"/>
  <c r="N2237" i="1"/>
  <c r="M2237" i="1"/>
  <c r="O2237" i="1" s="1"/>
  <c r="P2237" i="1" s="1"/>
  <c r="T2236" i="1"/>
  <c r="S2236" i="1"/>
  <c r="R2236" i="1"/>
  <c r="Q2236" i="1"/>
  <c r="N2236" i="1"/>
  <c r="M2236" i="1"/>
  <c r="O2236" i="1" s="1"/>
  <c r="P2236" i="1" s="1"/>
  <c r="T2235" i="1"/>
  <c r="S2235" i="1"/>
  <c r="R2235" i="1"/>
  <c r="Q2235" i="1"/>
  <c r="N2235" i="1"/>
  <c r="M2235" i="1"/>
  <c r="O2235" i="1" s="1"/>
  <c r="P2235" i="1" s="1"/>
  <c r="T2234" i="1"/>
  <c r="S2234" i="1"/>
  <c r="R2234" i="1"/>
  <c r="Q2234" i="1"/>
  <c r="N2234" i="1"/>
  <c r="M2234" i="1"/>
  <c r="O2234" i="1" s="1"/>
  <c r="P2234" i="1" s="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N2230" i="1"/>
  <c r="M2230" i="1"/>
  <c r="O2230" i="1" s="1"/>
  <c r="P2230" i="1" s="1"/>
  <c r="T2229" i="1"/>
  <c r="S2229" i="1"/>
  <c r="R2229" i="1"/>
  <c r="Q2229" i="1"/>
  <c r="N2229" i="1"/>
  <c r="M2229" i="1"/>
  <c r="O2229" i="1" s="1"/>
  <c r="P2229" i="1" s="1"/>
  <c r="T2228" i="1"/>
  <c r="S2228" i="1"/>
  <c r="R2228" i="1"/>
  <c r="Q2228" i="1"/>
  <c r="N2228" i="1"/>
  <c r="M2228" i="1"/>
  <c r="O2228" i="1" s="1"/>
  <c r="P2228" i="1" s="1"/>
  <c r="T2227" i="1"/>
  <c r="S2227" i="1"/>
  <c r="R2227" i="1"/>
  <c r="Q2227" i="1"/>
  <c r="N2227" i="1"/>
  <c r="M2227" i="1"/>
  <c r="O2227" i="1" s="1"/>
  <c r="P2227" i="1" s="1"/>
  <c r="T2226" i="1"/>
  <c r="S2226" i="1"/>
  <c r="R2226" i="1"/>
  <c r="Q2226" i="1"/>
  <c r="N2226" i="1"/>
  <c r="M2226" i="1"/>
  <c r="O2226" i="1" s="1"/>
  <c r="P2226" i="1" s="1"/>
  <c r="T2225" i="1"/>
  <c r="S2225" i="1"/>
  <c r="R2225" i="1"/>
  <c r="Q2225" i="1"/>
  <c r="N2225" i="1"/>
  <c r="M2225" i="1"/>
  <c r="O2225" i="1" s="1"/>
  <c r="P2225" i="1" s="1"/>
  <c r="T2224" i="1"/>
  <c r="S2224" i="1"/>
  <c r="R2224" i="1"/>
  <c r="Q2224" i="1"/>
  <c r="N2224" i="1"/>
  <c r="M2224" i="1"/>
  <c r="O2224" i="1" s="1"/>
  <c r="P2224" i="1" s="1"/>
  <c r="T2223" i="1"/>
  <c r="S2223" i="1"/>
  <c r="R2223" i="1"/>
  <c r="Q2223" i="1"/>
  <c r="N2223" i="1"/>
  <c r="M2223" i="1"/>
  <c r="O2223" i="1" s="1"/>
  <c r="P2223" i="1" s="1"/>
  <c r="T2222" i="1"/>
  <c r="S2222" i="1"/>
  <c r="R2222" i="1"/>
  <c r="Q2222" i="1"/>
  <c r="N2222" i="1"/>
  <c r="M2222" i="1"/>
  <c r="O2222" i="1" s="1"/>
  <c r="P2222" i="1" s="1"/>
  <c r="T2221" i="1"/>
  <c r="S2221" i="1"/>
  <c r="R2221" i="1"/>
  <c r="Q2221" i="1"/>
  <c r="N2221" i="1"/>
  <c r="M2221" i="1"/>
  <c r="O2221" i="1" s="1"/>
  <c r="P2221" i="1" s="1"/>
  <c r="T2220" i="1"/>
  <c r="S2220" i="1"/>
  <c r="R2220" i="1"/>
  <c r="Q2220" i="1"/>
  <c r="N2220" i="1"/>
  <c r="M2220" i="1"/>
  <c r="O2220" i="1" s="1"/>
  <c r="P2220" i="1" s="1"/>
  <c r="T2219" i="1"/>
  <c r="S2219" i="1"/>
  <c r="R2219" i="1"/>
  <c r="Q2219" i="1"/>
  <c r="N2219" i="1"/>
  <c r="M2219" i="1"/>
  <c r="O2219" i="1" s="1"/>
  <c r="P2219" i="1" s="1"/>
  <c r="T2218" i="1"/>
  <c r="S2218" i="1"/>
  <c r="R2218" i="1"/>
  <c r="Q2218" i="1"/>
  <c r="N2218" i="1"/>
  <c r="M2218" i="1"/>
  <c r="O2218" i="1" s="1"/>
  <c r="P2218" i="1" s="1"/>
  <c r="T2217" i="1"/>
  <c r="S2217" i="1"/>
  <c r="R2217" i="1"/>
  <c r="Q2217" i="1"/>
  <c r="N2217" i="1"/>
  <c r="M2217" i="1"/>
  <c r="O2217" i="1" s="1"/>
  <c r="P2217" i="1" s="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O2213" i="1" s="1"/>
  <c r="P2213" i="1" s="1"/>
  <c r="T2212" i="1"/>
  <c r="S2212" i="1"/>
  <c r="R2212" i="1"/>
  <c r="Q2212" i="1"/>
  <c r="N2212" i="1"/>
  <c r="M2212" i="1"/>
  <c r="O2212" i="1" s="1"/>
  <c r="P2212" i="1" s="1"/>
  <c r="T2211" i="1"/>
  <c r="S2211" i="1"/>
  <c r="R2211" i="1"/>
  <c r="Q2211" i="1"/>
  <c r="N2211" i="1"/>
  <c r="M2211" i="1"/>
  <c r="O2211" i="1" s="1"/>
  <c r="P2211" i="1" s="1"/>
  <c r="T2210" i="1"/>
  <c r="S2210" i="1"/>
  <c r="R2210" i="1"/>
  <c r="Q2210" i="1"/>
  <c r="N2210" i="1"/>
  <c r="M2210" i="1"/>
  <c r="O2210" i="1" s="1"/>
  <c r="P2210" i="1" s="1"/>
  <c r="T2209" i="1"/>
  <c r="S2209" i="1"/>
  <c r="R2209" i="1"/>
  <c r="Q2209" i="1"/>
  <c r="N2209" i="1"/>
  <c r="M2209" i="1"/>
  <c r="O2209" i="1" s="1"/>
  <c r="P2209" i="1" s="1"/>
  <c r="T2208" i="1"/>
  <c r="S2208" i="1"/>
  <c r="R2208" i="1"/>
  <c r="Q2208" i="1"/>
  <c r="N2208" i="1"/>
  <c r="M2208" i="1"/>
  <c r="O2208" i="1" s="1"/>
  <c r="P2208" i="1" s="1"/>
  <c r="T2207" i="1"/>
  <c r="S2207" i="1"/>
  <c r="R2207" i="1"/>
  <c r="Q2207" i="1"/>
  <c r="N2207" i="1"/>
  <c r="M2207" i="1"/>
  <c r="O2207" i="1" s="1"/>
  <c r="P2207" i="1" s="1"/>
  <c r="T2206" i="1"/>
  <c r="S2206" i="1"/>
  <c r="R2206" i="1"/>
  <c r="Q2206" i="1"/>
  <c r="N2206" i="1"/>
  <c r="M2206" i="1"/>
  <c r="O2206" i="1" s="1"/>
  <c r="P2206" i="1" s="1"/>
  <c r="T2205" i="1"/>
  <c r="S2205" i="1"/>
  <c r="R2205" i="1"/>
  <c r="Q2205" i="1"/>
  <c r="N2205" i="1"/>
  <c r="M2205" i="1"/>
  <c r="O2205" i="1" s="1"/>
  <c r="P2205" i="1" s="1"/>
  <c r="T2204" i="1"/>
  <c r="S2204" i="1"/>
  <c r="R2204" i="1"/>
  <c r="Q2204" i="1"/>
  <c r="N2204" i="1"/>
  <c r="M2204" i="1"/>
  <c r="O2204" i="1" s="1"/>
  <c r="P2204" i="1" s="1"/>
  <c r="T2203" i="1"/>
  <c r="S2203" i="1"/>
  <c r="R2203" i="1"/>
  <c r="Q2203" i="1"/>
  <c r="N2203" i="1"/>
  <c r="M2203" i="1"/>
  <c r="O2203" i="1" s="1"/>
  <c r="P2203" i="1" s="1"/>
  <c r="T2202" i="1"/>
  <c r="S2202" i="1"/>
  <c r="R2202" i="1"/>
  <c r="Q2202" i="1"/>
  <c r="N2202" i="1"/>
  <c r="M2202" i="1"/>
  <c r="O2202" i="1" s="1"/>
  <c r="P2202" i="1" s="1"/>
  <c r="T2201" i="1"/>
  <c r="S2201" i="1"/>
  <c r="R2201" i="1"/>
  <c r="Q2201" i="1"/>
  <c r="N2201" i="1"/>
  <c r="M2201" i="1"/>
  <c r="O2201" i="1" s="1"/>
  <c r="P2201" i="1" s="1"/>
  <c r="T2200" i="1"/>
  <c r="S2200" i="1"/>
  <c r="R2200" i="1"/>
  <c r="Q2200" i="1"/>
  <c r="N2200" i="1"/>
  <c r="M2200" i="1"/>
  <c r="O2200" i="1" s="1"/>
  <c r="P2200" i="1" s="1"/>
  <c r="T2199" i="1"/>
  <c r="S2199" i="1"/>
  <c r="R2199" i="1"/>
  <c r="Q2199" i="1"/>
  <c r="N2199" i="1"/>
  <c r="M2199" i="1"/>
  <c r="O2199" i="1" s="1"/>
  <c r="P2199" i="1" s="1"/>
  <c r="T2198" i="1"/>
  <c r="S2198" i="1"/>
  <c r="R2198" i="1"/>
  <c r="Q2198" i="1"/>
  <c r="N2198" i="1"/>
  <c r="M2198" i="1"/>
  <c r="O2198" i="1" s="1"/>
  <c r="P2198" i="1" s="1"/>
  <c r="T2197" i="1"/>
  <c r="S2197" i="1"/>
  <c r="R2197" i="1"/>
  <c r="Q2197" i="1"/>
  <c r="N2197" i="1"/>
  <c r="M2197" i="1"/>
  <c r="O2197" i="1" s="1"/>
  <c r="P2197" i="1" s="1"/>
  <c r="T2196" i="1"/>
  <c r="S2196" i="1"/>
  <c r="R2196" i="1"/>
  <c r="Q2196" i="1"/>
  <c r="N2196" i="1"/>
  <c r="M2196" i="1"/>
  <c r="O2196" i="1" s="1"/>
  <c r="P2196" i="1" s="1"/>
  <c r="T2195" i="1"/>
  <c r="S2195" i="1"/>
  <c r="R2195" i="1"/>
  <c r="Q2195" i="1"/>
  <c r="N2195" i="1"/>
  <c r="M2195" i="1"/>
  <c r="O2195" i="1" s="1"/>
  <c r="P2195" i="1" s="1"/>
  <c r="T2194" i="1"/>
  <c r="S2194" i="1"/>
  <c r="R2194" i="1"/>
  <c r="Q2194" i="1"/>
  <c r="N2194" i="1"/>
  <c r="M2194" i="1"/>
  <c r="O2194" i="1" s="1"/>
  <c r="P2194" i="1" s="1"/>
  <c r="T2193" i="1"/>
  <c r="S2193" i="1"/>
  <c r="R2193" i="1"/>
  <c r="Q2193" i="1"/>
  <c r="N2193" i="1"/>
  <c r="M2193" i="1"/>
  <c r="O2193" i="1" s="1"/>
  <c r="P2193" i="1" s="1"/>
  <c r="T2192" i="1"/>
  <c r="S2192" i="1"/>
  <c r="R2192" i="1"/>
  <c r="Q2192" i="1"/>
  <c r="N2192" i="1"/>
  <c r="M2192" i="1"/>
  <c r="O2192" i="1" s="1"/>
  <c r="P2192" i="1" s="1"/>
  <c r="T2191" i="1"/>
  <c r="S2191" i="1"/>
  <c r="R2191" i="1"/>
  <c r="Q2191" i="1"/>
  <c r="N2191" i="1"/>
  <c r="M2191" i="1"/>
  <c r="O2191" i="1" s="1"/>
  <c r="P2191" i="1" s="1"/>
  <c r="T2190" i="1"/>
  <c r="S2190" i="1"/>
  <c r="R2190" i="1"/>
  <c r="Q2190" i="1"/>
  <c r="N2190" i="1"/>
  <c r="M2190" i="1"/>
  <c r="O2190" i="1" s="1"/>
  <c r="P2190" i="1" s="1"/>
  <c r="T2189" i="1"/>
  <c r="S2189" i="1"/>
  <c r="R2189" i="1"/>
  <c r="Q2189" i="1"/>
  <c r="N2189" i="1"/>
  <c r="M2189" i="1"/>
  <c r="O2189" i="1" s="1"/>
  <c r="P2189" i="1" s="1"/>
  <c r="T2188" i="1"/>
  <c r="S2188" i="1"/>
  <c r="R2188" i="1"/>
  <c r="Q2188" i="1"/>
  <c r="N2188" i="1"/>
  <c r="M2188" i="1"/>
  <c r="O2188" i="1" s="1"/>
  <c r="P2188" i="1" s="1"/>
  <c r="T2187" i="1"/>
  <c r="S2187" i="1"/>
  <c r="R2187" i="1"/>
  <c r="Q2187" i="1"/>
  <c r="N2187" i="1"/>
  <c r="M2187" i="1"/>
  <c r="O2187" i="1" s="1"/>
  <c r="P2187" i="1" s="1"/>
  <c r="T2186" i="1"/>
  <c r="S2186" i="1"/>
  <c r="R2186" i="1"/>
  <c r="Q2186" i="1"/>
  <c r="N2186" i="1"/>
  <c r="M2186" i="1"/>
  <c r="O2186" i="1" s="1"/>
  <c r="P2186" i="1" s="1"/>
  <c r="T2185" i="1"/>
  <c r="S2185" i="1"/>
  <c r="R2185" i="1"/>
  <c r="Q2185" i="1"/>
  <c r="N2185" i="1"/>
  <c r="M2185" i="1"/>
  <c r="O2185" i="1" s="1"/>
  <c r="P2185" i="1" s="1"/>
  <c r="T2184" i="1"/>
  <c r="S2184" i="1"/>
  <c r="R2184" i="1"/>
  <c r="Q2184" i="1"/>
  <c r="N2184" i="1"/>
  <c r="M2184" i="1"/>
  <c r="O2184" i="1" s="1"/>
  <c r="P2184" i="1" s="1"/>
  <c r="T2183" i="1"/>
  <c r="S2183" i="1"/>
  <c r="R2183" i="1"/>
  <c r="Q2183" i="1"/>
  <c r="N2183" i="1"/>
  <c r="M2183" i="1"/>
  <c r="O2183" i="1" s="1"/>
  <c r="P2183" i="1" s="1"/>
  <c r="T2182" i="1"/>
  <c r="S2182" i="1"/>
  <c r="R2182" i="1"/>
  <c r="Q2182" i="1"/>
  <c r="N2182" i="1"/>
  <c r="M2182" i="1"/>
  <c r="O2182" i="1" s="1"/>
  <c r="P2182" i="1" s="1"/>
  <c r="T2181" i="1"/>
  <c r="S2181" i="1"/>
  <c r="R2181" i="1"/>
  <c r="Q2181" i="1"/>
  <c r="N2181" i="1"/>
  <c r="M2181" i="1"/>
  <c r="O2181" i="1" s="1"/>
  <c r="P2181" i="1" s="1"/>
  <c r="T2180" i="1"/>
  <c r="S2180" i="1"/>
  <c r="R2180" i="1"/>
  <c r="Q2180" i="1"/>
  <c r="N2180" i="1"/>
  <c r="M2180" i="1"/>
  <c r="O2180" i="1" s="1"/>
  <c r="P2180" i="1" s="1"/>
  <c r="T2179" i="1"/>
  <c r="S2179" i="1"/>
  <c r="R2179" i="1"/>
  <c r="Q2179" i="1"/>
  <c r="N2179" i="1"/>
  <c r="M2179" i="1"/>
  <c r="O2179" i="1" s="1"/>
  <c r="P2179" i="1" s="1"/>
  <c r="T2178" i="1"/>
  <c r="S2178" i="1"/>
  <c r="R2178" i="1"/>
  <c r="Q2178" i="1"/>
  <c r="N2178" i="1"/>
  <c r="M2178" i="1"/>
  <c r="O2178" i="1" s="1"/>
  <c r="P2178" i="1" s="1"/>
  <c r="T2177" i="1"/>
  <c r="S2177" i="1"/>
  <c r="R2177" i="1"/>
  <c r="Q2177" i="1"/>
  <c r="N2177" i="1"/>
  <c r="M2177" i="1"/>
  <c r="O2177" i="1" s="1"/>
  <c r="P2177" i="1" s="1"/>
  <c r="T2176" i="1"/>
  <c r="S2176" i="1"/>
  <c r="R2176" i="1"/>
  <c r="Q2176" i="1"/>
  <c r="N2176" i="1"/>
  <c r="M2176" i="1"/>
  <c r="O2176" i="1" s="1"/>
  <c r="P2176" i="1" s="1"/>
  <c r="T2175" i="1"/>
  <c r="S2175" i="1"/>
  <c r="R2175" i="1"/>
  <c r="Q2175" i="1"/>
  <c r="N2175" i="1"/>
  <c r="M2175" i="1"/>
  <c r="O2175" i="1" s="1"/>
  <c r="P2175" i="1" s="1"/>
  <c r="T2174" i="1"/>
  <c r="S2174" i="1"/>
  <c r="R2174" i="1"/>
  <c r="Q2174" i="1"/>
  <c r="N2174" i="1"/>
  <c r="M2174" i="1"/>
  <c r="O2174" i="1" s="1"/>
  <c r="P2174" i="1" s="1"/>
  <c r="T2173" i="1"/>
  <c r="S2173" i="1"/>
  <c r="R2173" i="1"/>
  <c r="Q2173" i="1"/>
  <c r="N2173" i="1"/>
  <c r="M2173" i="1"/>
  <c r="O2173" i="1" s="1"/>
  <c r="P2173" i="1" s="1"/>
  <c r="T2172" i="1"/>
  <c r="S2172" i="1"/>
  <c r="R2172" i="1"/>
  <c r="Q2172" i="1"/>
  <c r="N2172" i="1"/>
  <c r="M2172" i="1"/>
  <c r="O2172" i="1" s="1"/>
  <c r="P2172" i="1" s="1"/>
  <c r="T2171" i="1"/>
  <c r="S2171" i="1"/>
  <c r="R2171" i="1"/>
  <c r="Q2171" i="1"/>
  <c r="N2171" i="1"/>
  <c r="M2171" i="1"/>
  <c r="O2171" i="1" s="1"/>
  <c r="P2171" i="1" s="1"/>
  <c r="T2170" i="1"/>
  <c r="S2170" i="1"/>
  <c r="R2170" i="1"/>
  <c r="Q2170" i="1"/>
  <c r="N2170" i="1"/>
  <c r="M2170" i="1"/>
  <c r="O2170" i="1" s="1"/>
  <c r="P2170" i="1" s="1"/>
  <c r="T2169" i="1"/>
  <c r="S2169" i="1"/>
  <c r="R2169" i="1"/>
  <c r="Q2169" i="1"/>
  <c r="N2169" i="1"/>
  <c r="M2169" i="1"/>
  <c r="O2169" i="1" s="1"/>
  <c r="P2169" i="1" s="1"/>
  <c r="T2168" i="1"/>
  <c r="S2168" i="1"/>
  <c r="R2168" i="1"/>
  <c r="Q2168" i="1"/>
  <c r="N2168" i="1"/>
  <c r="M2168" i="1"/>
  <c r="O2168" i="1" s="1"/>
  <c r="P2168" i="1" s="1"/>
  <c r="T2167" i="1"/>
  <c r="S2167" i="1"/>
  <c r="R2167" i="1"/>
  <c r="Q2167" i="1"/>
  <c r="N2167" i="1"/>
  <c r="M2167" i="1"/>
  <c r="O2167" i="1" s="1"/>
  <c r="P2167" i="1" s="1"/>
  <c r="T2166" i="1"/>
  <c r="S2166" i="1"/>
  <c r="R2166" i="1"/>
  <c r="Q2166" i="1"/>
  <c r="N2166" i="1"/>
  <c r="M2166" i="1"/>
  <c r="O2166" i="1" s="1"/>
  <c r="P2166" i="1" s="1"/>
  <c r="T2165" i="1"/>
  <c r="S2165" i="1"/>
  <c r="R2165" i="1"/>
  <c r="Q2165" i="1"/>
  <c r="N2165" i="1"/>
  <c r="M2165" i="1"/>
  <c r="O2165" i="1" s="1"/>
  <c r="P2165" i="1" s="1"/>
  <c r="T2164" i="1"/>
  <c r="S2164" i="1"/>
  <c r="R2164" i="1"/>
  <c r="Q2164" i="1"/>
  <c r="N2164" i="1"/>
  <c r="M2164" i="1"/>
  <c r="O2164" i="1" s="1"/>
  <c r="P2164" i="1" s="1"/>
  <c r="T2163" i="1"/>
  <c r="S2163" i="1"/>
  <c r="R2163" i="1"/>
  <c r="Q2163" i="1"/>
  <c r="N2163" i="1"/>
  <c r="M2163" i="1"/>
  <c r="O2163" i="1" s="1"/>
  <c r="P2163" i="1" s="1"/>
  <c r="T2162" i="1"/>
  <c r="S2162" i="1"/>
  <c r="R2162" i="1"/>
  <c r="Q2162" i="1"/>
  <c r="N2162" i="1"/>
  <c r="M2162" i="1"/>
  <c r="O2162" i="1" s="1"/>
  <c r="P2162" i="1" s="1"/>
  <c r="T2161" i="1"/>
  <c r="S2161" i="1"/>
  <c r="R2161" i="1"/>
  <c r="Q2161" i="1"/>
  <c r="N2161" i="1"/>
  <c r="M2161" i="1"/>
  <c r="O2161" i="1" s="1"/>
  <c r="P2161" i="1" s="1"/>
  <c r="T2160" i="1"/>
  <c r="S2160" i="1"/>
  <c r="R2160" i="1"/>
  <c r="Q2160" i="1"/>
  <c r="N2160" i="1"/>
  <c r="M2160" i="1"/>
  <c r="O2160" i="1" s="1"/>
  <c r="P2160" i="1" s="1"/>
  <c r="T2159" i="1"/>
  <c r="S2159" i="1"/>
  <c r="R2159" i="1"/>
  <c r="Q2159" i="1"/>
  <c r="N2159" i="1"/>
  <c r="M2159" i="1"/>
  <c r="O2159" i="1" s="1"/>
  <c r="P2159" i="1" s="1"/>
  <c r="T2158" i="1"/>
  <c r="S2158" i="1"/>
  <c r="R2158" i="1"/>
  <c r="Q2158" i="1"/>
  <c r="N2158" i="1"/>
  <c r="M2158" i="1"/>
  <c r="O2158" i="1" s="1"/>
  <c r="P2158" i="1" s="1"/>
  <c r="T2157" i="1"/>
  <c r="S2157" i="1"/>
  <c r="R2157" i="1"/>
  <c r="Q2157" i="1"/>
  <c r="N2157" i="1"/>
  <c r="M2157" i="1"/>
  <c r="O2157" i="1" s="1"/>
  <c r="P2157" i="1" s="1"/>
  <c r="T2156" i="1"/>
  <c r="S2156" i="1"/>
  <c r="R2156" i="1"/>
  <c r="Q2156" i="1"/>
  <c r="N2156" i="1"/>
  <c r="M2156" i="1"/>
  <c r="O2156" i="1" s="1"/>
  <c r="P2156" i="1" s="1"/>
  <c r="T2155" i="1"/>
  <c r="S2155" i="1"/>
  <c r="R2155" i="1"/>
  <c r="Q2155" i="1"/>
  <c r="N2155" i="1"/>
  <c r="M2155" i="1"/>
  <c r="O2155" i="1" s="1"/>
  <c r="P2155" i="1" s="1"/>
  <c r="T2154" i="1"/>
  <c r="S2154" i="1"/>
  <c r="R2154" i="1"/>
  <c r="Q2154" i="1"/>
  <c r="N2154" i="1"/>
  <c r="M2154" i="1"/>
  <c r="O2154" i="1" s="1"/>
  <c r="P2154" i="1" s="1"/>
  <c r="T2153" i="1"/>
  <c r="S2153" i="1"/>
  <c r="R2153" i="1"/>
  <c r="Q2153" i="1"/>
  <c r="N2153" i="1"/>
  <c r="M2153" i="1"/>
  <c r="O2153" i="1" s="1"/>
  <c r="P2153" i="1" s="1"/>
  <c r="T2152" i="1"/>
  <c r="S2152" i="1"/>
  <c r="R2152" i="1"/>
  <c r="Q2152" i="1"/>
  <c r="N2152" i="1"/>
  <c r="M2152" i="1"/>
  <c r="O2152" i="1" s="1"/>
  <c r="P2152" i="1" s="1"/>
  <c r="T2151" i="1"/>
  <c r="S2151" i="1"/>
  <c r="R2151" i="1"/>
  <c r="Q2151" i="1"/>
  <c r="N2151" i="1"/>
  <c r="M2151" i="1"/>
  <c r="O2151" i="1" s="1"/>
  <c r="P2151" i="1" s="1"/>
  <c r="T2150" i="1"/>
  <c r="S2150" i="1"/>
  <c r="R2150" i="1"/>
  <c r="Q2150" i="1"/>
  <c r="N2150" i="1"/>
  <c r="M2150" i="1"/>
  <c r="O2150" i="1" s="1"/>
  <c r="P2150" i="1" s="1"/>
  <c r="T2149" i="1"/>
  <c r="S2149" i="1"/>
  <c r="R2149" i="1"/>
  <c r="Q2149" i="1"/>
  <c r="N2149" i="1"/>
  <c r="M2149" i="1"/>
  <c r="O2149" i="1" s="1"/>
  <c r="P2149" i="1" s="1"/>
  <c r="T2148" i="1"/>
  <c r="S2148" i="1"/>
  <c r="R2148" i="1"/>
  <c r="Q2148" i="1"/>
  <c r="N2148" i="1"/>
  <c r="M2148" i="1"/>
  <c r="O2148" i="1" s="1"/>
  <c r="P2148" i="1" s="1"/>
  <c r="T2147" i="1"/>
  <c r="S2147" i="1"/>
  <c r="R2147" i="1"/>
  <c r="Q2147" i="1"/>
  <c r="N2147" i="1"/>
  <c r="M2147" i="1"/>
  <c r="O2147" i="1" s="1"/>
  <c r="P2147" i="1" s="1"/>
  <c r="T2146" i="1"/>
  <c r="S2146" i="1"/>
  <c r="R2146" i="1"/>
  <c r="Q2146" i="1"/>
  <c r="N2146" i="1"/>
  <c r="M2146" i="1"/>
  <c r="O2146" i="1" s="1"/>
  <c r="P2146" i="1" s="1"/>
  <c r="T2145" i="1"/>
  <c r="S2145" i="1"/>
  <c r="R2145" i="1"/>
  <c r="Q2145" i="1"/>
  <c r="N2145" i="1"/>
  <c r="M2145" i="1"/>
  <c r="O2145" i="1" s="1"/>
  <c r="P2145" i="1" s="1"/>
  <c r="T2144" i="1"/>
  <c r="S2144" i="1"/>
  <c r="R2144" i="1"/>
  <c r="Q2144" i="1"/>
  <c r="N2144" i="1"/>
  <c r="M2144" i="1"/>
  <c r="O2144" i="1" s="1"/>
  <c r="P2144" i="1" s="1"/>
  <c r="T2143" i="1"/>
  <c r="S2143" i="1"/>
  <c r="R2143" i="1"/>
  <c r="Q2143" i="1"/>
  <c r="N2143" i="1"/>
  <c r="M2143" i="1"/>
  <c r="O2143" i="1" s="1"/>
  <c r="P2143" i="1" s="1"/>
  <c r="T2142" i="1"/>
  <c r="S2142" i="1"/>
  <c r="R2142" i="1"/>
  <c r="Q2142" i="1"/>
  <c r="N2142" i="1"/>
  <c r="M2142" i="1"/>
  <c r="O2142" i="1" s="1"/>
  <c r="P2142" i="1" s="1"/>
  <c r="T2141" i="1"/>
  <c r="S2141" i="1"/>
  <c r="R2141" i="1"/>
  <c r="Q2141" i="1"/>
  <c r="N2141" i="1"/>
  <c r="M2141" i="1"/>
  <c r="O2141" i="1" s="1"/>
  <c r="P2141" i="1" s="1"/>
  <c r="T2140" i="1"/>
  <c r="S2140" i="1"/>
  <c r="R2140" i="1"/>
  <c r="Q2140" i="1"/>
  <c r="N2140" i="1"/>
  <c r="M2140" i="1"/>
  <c r="O2140" i="1" s="1"/>
  <c r="P2140" i="1" s="1"/>
  <c r="T2139" i="1"/>
  <c r="S2139" i="1"/>
  <c r="R2139" i="1"/>
  <c r="Q2139" i="1"/>
  <c r="N2139" i="1"/>
  <c r="M2139" i="1"/>
  <c r="O2139" i="1" s="1"/>
  <c r="P2139" i="1" s="1"/>
  <c r="T2138" i="1"/>
  <c r="S2138" i="1"/>
  <c r="R2138" i="1"/>
  <c r="Q2138" i="1"/>
  <c r="N2138" i="1"/>
  <c r="M2138" i="1"/>
  <c r="O2138" i="1" s="1"/>
  <c r="P2138" i="1" s="1"/>
  <c r="T2137" i="1"/>
  <c r="S2137" i="1"/>
  <c r="R2137" i="1"/>
  <c r="Q2137" i="1"/>
  <c r="N2137" i="1"/>
  <c r="M2137" i="1"/>
  <c r="O2137" i="1" s="1"/>
  <c r="P2137" i="1" s="1"/>
  <c r="T2136" i="1"/>
  <c r="S2136" i="1"/>
  <c r="R2136" i="1"/>
  <c r="Q2136" i="1"/>
  <c r="N2136" i="1"/>
  <c r="M2136" i="1"/>
  <c r="O2136" i="1" s="1"/>
  <c r="P2136" i="1" s="1"/>
  <c r="T2135" i="1"/>
  <c r="S2135" i="1"/>
  <c r="R2135" i="1"/>
  <c r="Q2135" i="1"/>
  <c r="N2135" i="1"/>
  <c r="M2135" i="1"/>
  <c r="O2135" i="1" s="1"/>
  <c r="P2135" i="1" s="1"/>
  <c r="T2134" i="1"/>
  <c r="S2134" i="1"/>
  <c r="R2134" i="1"/>
  <c r="Q2134" i="1"/>
  <c r="N2134" i="1"/>
  <c r="M2134" i="1"/>
  <c r="O2134" i="1" s="1"/>
  <c r="P2134" i="1" s="1"/>
  <c r="T2133" i="1"/>
  <c r="S2133" i="1"/>
  <c r="R2133" i="1"/>
  <c r="Q2133" i="1"/>
  <c r="N2133" i="1"/>
  <c r="M2133" i="1"/>
  <c r="O2133" i="1" s="1"/>
  <c r="P2133" i="1" s="1"/>
  <c r="T2132" i="1"/>
  <c r="S2132" i="1"/>
  <c r="R2132" i="1"/>
  <c r="Q2132" i="1"/>
  <c r="N2132" i="1"/>
  <c r="M2132" i="1"/>
  <c r="O2132" i="1" s="1"/>
  <c r="P2132" i="1" s="1"/>
  <c r="T2131" i="1"/>
  <c r="S2131" i="1"/>
  <c r="R2131" i="1"/>
  <c r="Q2131" i="1"/>
  <c r="N2131" i="1"/>
  <c r="M2131" i="1"/>
  <c r="O2131" i="1" s="1"/>
  <c r="P2131" i="1" s="1"/>
  <c r="T2130" i="1"/>
  <c r="S2130" i="1"/>
  <c r="R2130" i="1"/>
  <c r="Q2130" i="1"/>
  <c r="N2130" i="1"/>
  <c r="M2130" i="1"/>
  <c r="O2130" i="1" s="1"/>
  <c r="P2130" i="1" s="1"/>
  <c r="T2129" i="1"/>
  <c r="S2129" i="1"/>
  <c r="R2129" i="1"/>
  <c r="Q2129" i="1"/>
  <c r="N2129" i="1"/>
  <c r="M2129" i="1"/>
  <c r="O2129" i="1" s="1"/>
  <c r="P2129" i="1" s="1"/>
  <c r="T2128" i="1"/>
  <c r="S2128" i="1"/>
  <c r="R2128" i="1"/>
  <c r="Q2128" i="1"/>
  <c r="N2128" i="1"/>
  <c r="M2128" i="1"/>
  <c r="O2128" i="1" s="1"/>
  <c r="P2128" i="1" s="1"/>
  <c r="T2127" i="1"/>
  <c r="S2127" i="1"/>
  <c r="R2127" i="1"/>
  <c r="Q2127" i="1"/>
  <c r="N2127" i="1"/>
  <c r="M2127" i="1"/>
  <c r="O2127" i="1" s="1"/>
  <c r="P2127" i="1" s="1"/>
  <c r="T2126" i="1"/>
  <c r="S2126" i="1"/>
  <c r="R2126" i="1"/>
  <c r="Q2126" i="1"/>
  <c r="N2126" i="1"/>
  <c r="M2126" i="1"/>
  <c r="O2126" i="1" s="1"/>
  <c r="P2126" i="1" s="1"/>
  <c r="T2125" i="1"/>
  <c r="S2125" i="1"/>
  <c r="R2125" i="1"/>
  <c r="Q2125" i="1"/>
  <c r="N2125" i="1"/>
  <c r="M2125" i="1"/>
  <c r="O2125" i="1" s="1"/>
  <c r="P2125" i="1" s="1"/>
  <c r="T2124" i="1"/>
  <c r="S2124" i="1"/>
  <c r="R2124" i="1"/>
  <c r="Q2124" i="1"/>
  <c r="N2124" i="1"/>
  <c r="M2124" i="1"/>
  <c r="O2124" i="1" s="1"/>
  <c r="P2124" i="1" s="1"/>
  <c r="T2123" i="1"/>
  <c r="S2123" i="1"/>
  <c r="R2123" i="1"/>
  <c r="Q2123" i="1"/>
  <c r="N2123" i="1"/>
  <c r="M2123" i="1"/>
  <c r="O2123" i="1" s="1"/>
  <c r="P2123" i="1" s="1"/>
  <c r="T2122" i="1"/>
  <c r="S2122" i="1"/>
  <c r="R2122" i="1"/>
  <c r="Q2122" i="1"/>
  <c r="N2122" i="1"/>
  <c r="M2122" i="1"/>
  <c r="O2122" i="1" s="1"/>
  <c r="P2122" i="1" s="1"/>
  <c r="T2121" i="1"/>
  <c r="S2121" i="1"/>
  <c r="R2121" i="1"/>
  <c r="Q2121" i="1"/>
  <c r="N2121" i="1"/>
  <c r="M2121" i="1"/>
  <c r="O2121" i="1" s="1"/>
  <c r="P2121" i="1" s="1"/>
  <c r="T2120" i="1"/>
  <c r="S2120" i="1"/>
  <c r="R2120" i="1"/>
  <c r="Q2120" i="1"/>
  <c r="N2120" i="1"/>
  <c r="M2120" i="1"/>
  <c r="O2120" i="1" s="1"/>
  <c r="P2120" i="1" s="1"/>
  <c r="T2119" i="1"/>
  <c r="S2119" i="1"/>
  <c r="R2119" i="1"/>
  <c r="Q2119" i="1"/>
  <c r="N2119" i="1"/>
  <c r="M2119" i="1"/>
  <c r="O2119" i="1" s="1"/>
  <c r="P2119" i="1" s="1"/>
  <c r="T2118" i="1"/>
  <c r="S2118" i="1"/>
  <c r="R2118" i="1"/>
  <c r="Q2118" i="1"/>
  <c r="N2118" i="1"/>
  <c r="M2118" i="1"/>
  <c r="O2118" i="1" s="1"/>
  <c r="P2118" i="1" s="1"/>
  <c r="T2117" i="1"/>
  <c r="S2117" i="1"/>
  <c r="R2117" i="1"/>
  <c r="Q2117" i="1"/>
  <c r="N2117" i="1"/>
  <c r="M2117" i="1"/>
  <c r="O2117" i="1" s="1"/>
  <c r="P2117" i="1" s="1"/>
  <c r="T2116" i="1"/>
  <c r="S2116" i="1"/>
  <c r="R2116" i="1"/>
  <c r="Q2116" i="1"/>
  <c r="N2116" i="1"/>
  <c r="M2116" i="1"/>
  <c r="O2116" i="1" s="1"/>
  <c r="P2116" i="1" s="1"/>
  <c r="T2115" i="1"/>
  <c r="S2115" i="1"/>
  <c r="R2115" i="1"/>
  <c r="Q2115" i="1"/>
  <c r="N2115" i="1"/>
  <c r="M2115" i="1"/>
  <c r="O2115" i="1" s="1"/>
  <c r="P2115" i="1" s="1"/>
  <c r="T2114" i="1"/>
  <c r="S2114" i="1"/>
  <c r="R2114" i="1"/>
  <c r="Q2114" i="1"/>
  <c r="N2114" i="1"/>
  <c r="M2114" i="1"/>
  <c r="O2114" i="1" s="1"/>
  <c r="P2114" i="1" s="1"/>
  <c r="T2113" i="1"/>
  <c r="S2113" i="1"/>
  <c r="R2113" i="1"/>
  <c r="Q2113" i="1"/>
  <c r="N2113" i="1"/>
  <c r="M2113" i="1"/>
  <c r="O2113" i="1" s="1"/>
  <c r="P2113" i="1" s="1"/>
  <c r="T2112" i="1"/>
  <c r="S2112" i="1"/>
  <c r="R2112" i="1"/>
  <c r="Q2112" i="1"/>
  <c r="N2112" i="1"/>
  <c r="M2112" i="1"/>
  <c r="O2112" i="1" s="1"/>
  <c r="P2112" i="1" s="1"/>
  <c r="T2111" i="1"/>
  <c r="S2111" i="1"/>
  <c r="R2111" i="1"/>
  <c r="Q2111" i="1"/>
  <c r="N2111" i="1"/>
  <c r="M2111" i="1"/>
  <c r="O2111" i="1" s="1"/>
  <c r="P2111" i="1" s="1"/>
  <c r="T2110" i="1"/>
  <c r="S2110" i="1"/>
  <c r="R2110" i="1"/>
  <c r="Q2110" i="1"/>
  <c r="N2110" i="1"/>
  <c r="M2110" i="1"/>
  <c r="O2110" i="1" s="1"/>
  <c r="P2110" i="1" s="1"/>
  <c r="T2109" i="1"/>
  <c r="S2109" i="1"/>
  <c r="R2109" i="1"/>
  <c r="Q2109" i="1"/>
  <c r="N2109" i="1"/>
  <c r="M2109" i="1"/>
  <c r="O2109" i="1" s="1"/>
  <c r="P2109" i="1" s="1"/>
  <c r="T2108" i="1"/>
  <c r="S2108" i="1"/>
  <c r="R2108" i="1"/>
  <c r="Q2108" i="1"/>
  <c r="N2108" i="1"/>
  <c r="M2108" i="1"/>
  <c r="O2108" i="1" s="1"/>
  <c r="P2108" i="1" s="1"/>
  <c r="T2107" i="1"/>
  <c r="S2107" i="1"/>
  <c r="R2107" i="1"/>
  <c r="Q2107" i="1"/>
  <c r="N2107" i="1"/>
  <c r="M2107" i="1"/>
  <c r="O2107" i="1" s="1"/>
  <c r="P2107" i="1" s="1"/>
  <c r="T2106" i="1"/>
  <c r="S2106" i="1"/>
  <c r="R2106" i="1"/>
  <c r="Q2106" i="1"/>
  <c r="N2106" i="1"/>
  <c r="M2106" i="1"/>
  <c r="O2106" i="1" s="1"/>
  <c r="P2106" i="1" s="1"/>
  <c r="T2105" i="1"/>
  <c r="S2105" i="1"/>
  <c r="R2105" i="1"/>
  <c r="Q2105" i="1"/>
  <c r="N2105" i="1"/>
  <c r="M2105" i="1"/>
  <c r="O2105" i="1" s="1"/>
  <c r="P2105" i="1" s="1"/>
  <c r="T2104" i="1"/>
  <c r="S2104" i="1"/>
  <c r="R2104" i="1"/>
  <c r="Q2104" i="1"/>
  <c r="N2104" i="1"/>
  <c r="M2104" i="1"/>
  <c r="O2104" i="1" s="1"/>
  <c r="P2104" i="1" s="1"/>
  <c r="T2103" i="1"/>
  <c r="S2103" i="1"/>
  <c r="R2103" i="1"/>
  <c r="Q2103" i="1"/>
  <c r="N2103" i="1"/>
  <c r="M2103" i="1"/>
  <c r="O2103" i="1" s="1"/>
  <c r="P2103" i="1" s="1"/>
  <c r="T2102" i="1"/>
  <c r="S2102" i="1"/>
  <c r="R2102" i="1"/>
  <c r="Q2102" i="1"/>
  <c r="N2102" i="1"/>
  <c r="M2102" i="1"/>
  <c r="O2102" i="1" s="1"/>
  <c r="P2102" i="1" s="1"/>
  <c r="T2101" i="1"/>
  <c r="S2101" i="1"/>
  <c r="R2101" i="1"/>
  <c r="Q2101" i="1"/>
  <c r="N2101" i="1"/>
  <c r="M2101" i="1"/>
  <c r="O2101" i="1" s="1"/>
  <c r="P2101" i="1" s="1"/>
  <c r="T2100" i="1"/>
  <c r="S2100" i="1"/>
  <c r="R2100" i="1"/>
  <c r="Q2100" i="1"/>
  <c r="N2100" i="1"/>
  <c r="M2100" i="1"/>
  <c r="O2100" i="1" s="1"/>
  <c r="P2100" i="1" s="1"/>
  <c r="T2099" i="1"/>
  <c r="S2099" i="1"/>
  <c r="R2099" i="1"/>
  <c r="Q2099" i="1"/>
  <c r="N2099" i="1"/>
  <c r="M2099" i="1"/>
  <c r="O2099" i="1" s="1"/>
  <c r="P2099" i="1" s="1"/>
  <c r="T2098" i="1"/>
  <c r="S2098" i="1"/>
  <c r="R2098" i="1"/>
  <c r="Q2098" i="1"/>
  <c r="N2098" i="1"/>
  <c r="M2098" i="1"/>
  <c r="O2098" i="1" s="1"/>
  <c r="P2098" i="1" s="1"/>
  <c r="T2097" i="1"/>
  <c r="S2097" i="1"/>
  <c r="R2097" i="1"/>
  <c r="Q2097" i="1"/>
  <c r="N2097" i="1"/>
  <c r="M2097" i="1"/>
  <c r="O2097" i="1" s="1"/>
  <c r="P2097" i="1" s="1"/>
  <c r="T2096" i="1"/>
  <c r="S2096" i="1"/>
  <c r="R2096" i="1"/>
  <c r="Q2096" i="1"/>
  <c r="N2096" i="1"/>
  <c r="M2096" i="1"/>
  <c r="O2096" i="1" s="1"/>
  <c r="P2096" i="1" s="1"/>
  <c r="T2095" i="1"/>
  <c r="S2095" i="1"/>
  <c r="R2095" i="1"/>
  <c r="Q2095" i="1"/>
  <c r="N2095" i="1"/>
  <c r="M2095" i="1"/>
  <c r="O2095" i="1" s="1"/>
  <c r="P2095" i="1" s="1"/>
  <c r="T2094" i="1"/>
  <c r="S2094" i="1"/>
  <c r="R2094" i="1"/>
  <c r="Q2094" i="1"/>
  <c r="N2094" i="1"/>
  <c r="M2094" i="1"/>
  <c r="O2094" i="1" s="1"/>
  <c r="P2094" i="1" s="1"/>
  <c r="T2093" i="1"/>
  <c r="S2093" i="1"/>
  <c r="R2093" i="1"/>
  <c r="Q2093" i="1"/>
  <c r="N2093" i="1"/>
  <c r="M2093" i="1"/>
  <c r="O2093" i="1" s="1"/>
  <c r="P2093" i="1" s="1"/>
  <c r="T2092" i="1"/>
  <c r="S2092" i="1"/>
  <c r="R2092" i="1"/>
  <c r="Q2092" i="1"/>
  <c r="N2092" i="1"/>
  <c r="M2092" i="1"/>
  <c r="O2092" i="1" s="1"/>
  <c r="P2092" i="1" s="1"/>
  <c r="T2091" i="1"/>
  <c r="S2091" i="1"/>
  <c r="R2091" i="1"/>
  <c r="Q2091" i="1"/>
  <c r="N2091" i="1"/>
  <c r="M2091" i="1"/>
  <c r="O2091" i="1" s="1"/>
  <c r="P2091" i="1" s="1"/>
  <c r="T2090" i="1"/>
  <c r="S2090" i="1"/>
  <c r="R2090" i="1"/>
  <c r="Q2090" i="1"/>
  <c r="N2090" i="1"/>
  <c r="M2090" i="1"/>
  <c r="O2090" i="1" s="1"/>
  <c r="P2090" i="1" s="1"/>
  <c r="T2089" i="1"/>
  <c r="S2089" i="1"/>
  <c r="R2089" i="1"/>
  <c r="Q2089" i="1"/>
  <c r="N2089" i="1"/>
  <c r="M2089" i="1"/>
  <c r="O2089" i="1" s="1"/>
  <c r="P2089" i="1" s="1"/>
  <c r="T2088" i="1"/>
  <c r="S2088" i="1"/>
  <c r="R2088" i="1"/>
  <c r="Q2088" i="1"/>
  <c r="N2088" i="1"/>
  <c r="M2088" i="1"/>
  <c r="O2088" i="1" s="1"/>
  <c r="P2088" i="1" s="1"/>
  <c r="T2087" i="1"/>
  <c r="S2087" i="1"/>
  <c r="R2087" i="1"/>
  <c r="Q2087" i="1"/>
  <c r="N2087" i="1"/>
  <c r="M2087" i="1"/>
  <c r="O2087" i="1" s="1"/>
  <c r="P2087" i="1" s="1"/>
  <c r="T2086" i="1"/>
  <c r="S2086" i="1"/>
  <c r="R2086" i="1"/>
  <c r="Q2086" i="1"/>
  <c r="N2086" i="1"/>
  <c r="M2086" i="1"/>
  <c r="O2086" i="1" s="1"/>
  <c r="P2086" i="1" s="1"/>
  <c r="T2085" i="1"/>
  <c r="S2085" i="1"/>
  <c r="R2085" i="1"/>
  <c r="Q2085" i="1"/>
  <c r="N2085" i="1"/>
  <c r="M2085" i="1"/>
  <c r="O2085" i="1" s="1"/>
  <c r="P2085" i="1" s="1"/>
  <c r="T2084" i="1"/>
  <c r="S2084" i="1"/>
  <c r="R2084" i="1"/>
  <c r="Q2084" i="1"/>
  <c r="N2084" i="1"/>
  <c r="M2084" i="1"/>
  <c r="O2084" i="1" s="1"/>
  <c r="P2084" i="1" s="1"/>
  <c r="T2083" i="1"/>
  <c r="S2083" i="1"/>
  <c r="R2083" i="1"/>
  <c r="Q2083" i="1"/>
  <c r="N2083" i="1"/>
  <c r="M2083" i="1"/>
  <c r="O2083" i="1" s="1"/>
  <c r="P2083" i="1" s="1"/>
  <c r="T2082" i="1"/>
  <c r="S2082" i="1"/>
  <c r="R2082" i="1"/>
  <c r="Q2082" i="1"/>
  <c r="N2082" i="1"/>
  <c r="M2082" i="1"/>
  <c r="O2082" i="1" s="1"/>
  <c r="P2082" i="1" s="1"/>
  <c r="T2081" i="1"/>
  <c r="S2081" i="1"/>
  <c r="R2081" i="1"/>
  <c r="Q2081" i="1"/>
  <c r="N2081" i="1"/>
  <c r="M2081" i="1"/>
  <c r="O2081" i="1" s="1"/>
  <c r="P2081" i="1" s="1"/>
  <c r="T2080" i="1"/>
  <c r="S2080" i="1"/>
  <c r="R2080" i="1"/>
  <c r="Q2080" i="1"/>
  <c r="N2080" i="1"/>
  <c r="M2080" i="1"/>
  <c r="O2080" i="1" s="1"/>
  <c r="P2080" i="1" s="1"/>
  <c r="T2079" i="1"/>
  <c r="S2079" i="1"/>
  <c r="R2079" i="1"/>
  <c r="Q2079" i="1"/>
  <c r="N2079" i="1"/>
  <c r="M2079" i="1"/>
  <c r="O2079" i="1" s="1"/>
  <c r="P2079" i="1" s="1"/>
  <c r="T2078" i="1"/>
  <c r="S2078" i="1"/>
  <c r="R2078" i="1"/>
  <c r="Q2078" i="1"/>
  <c r="N2078" i="1"/>
  <c r="M2078" i="1"/>
  <c r="O2078" i="1" s="1"/>
  <c r="P2078" i="1" s="1"/>
  <c r="T2077" i="1"/>
  <c r="S2077" i="1"/>
  <c r="R2077" i="1"/>
  <c r="Q2077" i="1"/>
  <c r="N2077" i="1"/>
  <c r="M2077" i="1"/>
  <c r="O2077" i="1" s="1"/>
  <c r="P2077" i="1" s="1"/>
  <c r="T2076" i="1"/>
  <c r="S2076" i="1"/>
  <c r="R2076" i="1"/>
  <c r="Q2076" i="1"/>
  <c r="N2076" i="1"/>
  <c r="M2076" i="1"/>
  <c r="O2076" i="1" s="1"/>
  <c r="P2076" i="1" s="1"/>
  <c r="T2075" i="1"/>
  <c r="S2075" i="1"/>
  <c r="R2075" i="1"/>
  <c r="Q2075" i="1"/>
  <c r="N2075" i="1"/>
  <c r="M2075" i="1"/>
  <c r="O2075" i="1" s="1"/>
  <c r="P2075" i="1" s="1"/>
  <c r="T2074" i="1"/>
  <c r="S2074" i="1"/>
  <c r="R2074" i="1"/>
  <c r="Q2074" i="1"/>
  <c r="N2074" i="1"/>
  <c r="M2074" i="1"/>
  <c r="O2074" i="1" s="1"/>
  <c r="P2074" i="1" s="1"/>
  <c r="T2073" i="1"/>
  <c r="S2073" i="1"/>
  <c r="R2073" i="1"/>
  <c r="Q2073" i="1"/>
  <c r="N2073" i="1"/>
  <c r="M2073" i="1"/>
  <c r="O2073" i="1" s="1"/>
  <c r="P2073" i="1" s="1"/>
  <c r="T2072" i="1"/>
  <c r="S2072" i="1"/>
  <c r="R2072" i="1"/>
  <c r="Q2072" i="1"/>
  <c r="N2072" i="1"/>
  <c r="M2072" i="1"/>
  <c r="O2072" i="1" s="1"/>
  <c r="P2072" i="1" s="1"/>
  <c r="T2071" i="1"/>
  <c r="S2071" i="1"/>
  <c r="R2071" i="1"/>
  <c r="Q2071" i="1"/>
  <c r="N2071" i="1"/>
  <c r="M2071" i="1"/>
  <c r="O2071" i="1" s="1"/>
  <c r="P2071" i="1" s="1"/>
  <c r="T2070" i="1"/>
  <c r="S2070" i="1"/>
  <c r="R2070" i="1"/>
  <c r="Q2070" i="1"/>
  <c r="N2070" i="1"/>
  <c r="M2070" i="1"/>
  <c r="O2070" i="1" s="1"/>
  <c r="P2070" i="1" s="1"/>
  <c r="T2069" i="1"/>
  <c r="S2069" i="1"/>
  <c r="R2069" i="1"/>
  <c r="Q2069" i="1"/>
  <c r="N2069" i="1"/>
  <c r="M2069" i="1"/>
  <c r="O2069" i="1" s="1"/>
  <c r="P2069" i="1" s="1"/>
  <c r="T2068" i="1"/>
  <c r="S2068" i="1"/>
  <c r="R2068" i="1"/>
  <c r="Q2068" i="1"/>
  <c r="N2068" i="1"/>
  <c r="M2068" i="1"/>
  <c r="O2068" i="1" s="1"/>
  <c r="P2068" i="1" s="1"/>
  <c r="T2067" i="1"/>
  <c r="S2067" i="1"/>
  <c r="R2067" i="1"/>
  <c r="Q2067" i="1"/>
  <c r="N2067" i="1"/>
  <c r="M2067" i="1"/>
  <c r="O2067" i="1" s="1"/>
  <c r="P2067" i="1" s="1"/>
  <c r="T2066" i="1"/>
  <c r="S2066" i="1"/>
  <c r="R2066" i="1"/>
  <c r="Q2066" i="1"/>
  <c r="N2066" i="1"/>
  <c r="M2066" i="1"/>
  <c r="O2066" i="1" s="1"/>
  <c r="P2066" i="1" s="1"/>
  <c r="T2065" i="1"/>
  <c r="S2065" i="1"/>
  <c r="R2065" i="1"/>
  <c r="Q2065" i="1"/>
  <c r="N2065" i="1"/>
  <c r="M2065" i="1"/>
  <c r="O2065" i="1" s="1"/>
  <c r="P2065" i="1" s="1"/>
  <c r="T2064" i="1"/>
  <c r="S2064" i="1"/>
  <c r="R2064" i="1"/>
  <c r="Q2064" i="1"/>
  <c r="N2064" i="1"/>
  <c r="M2064" i="1"/>
  <c r="O2064" i="1" s="1"/>
  <c r="P2064" i="1" s="1"/>
  <c r="T2063" i="1"/>
  <c r="S2063" i="1"/>
  <c r="R2063" i="1"/>
  <c r="Q2063" i="1"/>
  <c r="N2063" i="1"/>
  <c r="M2063" i="1"/>
  <c r="O2063" i="1" s="1"/>
  <c r="P2063" i="1" s="1"/>
  <c r="T2062" i="1"/>
  <c r="S2062" i="1"/>
  <c r="R2062" i="1"/>
  <c r="Q2062" i="1"/>
  <c r="N2062" i="1"/>
  <c r="M2062" i="1"/>
  <c r="O2062" i="1" s="1"/>
  <c r="P2062" i="1" s="1"/>
  <c r="T2061" i="1"/>
  <c r="S2061" i="1"/>
  <c r="R2061" i="1"/>
  <c r="Q2061" i="1"/>
  <c r="N2061" i="1"/>
  <c r="M2061" i="1"/>
  <c r="O2061" i="1" s="1"/>
  <c r="P2061" i="1" s="1"/>
  <c r="T2060" i="1"/>
  <c r="S2060" i="1"/>
  <c r="R2060" i="1"/>
  <c r="Q2060" i="1"/>
  <c r="N2060" i="1"/>
  <c r="M2060" i="1"/>
  <c r="O2060" i="1" s="1"/>
  <c r="P2060" i="1" s="1"/>
  <c r="T2059" i="1"/>
  <c r="S2059" i="1"/>
  <c r="R2059" i="1"/>
  <c r="Q2059" i="1"/>
  <c r="N2059" i="1"/>
  <c r="M2059" i="1"/>
  <c r="O2059" i="1" s="1"/>
  <c r="P2059" i="1" s="1"/>
  <c r="T2058" i="1"/>
  <c r="S2058" i="1"/>
  <c r="R2058" i="1"/>
  <c r="Q2058" i="1"/>
  <c r="N2058" i="1"/>
  <c r="M2058" i="1"/>
  <c r="O2058" i="1" s="1"/>
  <c r="P2058" i="1" s="1"/>
  <c r="T2057" i="1"/>
  <c r="S2057" i="1"/>
  <c r="R2057" i="1"/>
  <c r="Q2057" i="1"/>
  <c r="N2057" i="1"/>
  <c r="M2057" i="1"/>
  <c r="O2057" i="1" s="1"/>
  <c r="P2057" i="1" s="1"/>
  <c r="T2056" i="1"/>
  <c r="S2056" i="1"/>
  <c r="R2056" i="1"/>
  <c r="Q2056" i="1"/>
  <c r="N2056" i="1"/>
  <c r="M2056" i="1"/>
  <c r="O2056" i="1" s="1"/>
  <c r="P2056" i="1" s="1"/>
  <c r="T2055" i="1"/>
  <c r="S2055" i="1"/>
  <c r="R2055" i="1"/>
  <c r="Q2055" i="1"/>
  <c r="N2055" i="1"/>
  <c r="M2055" i="1"/>
  <c r="O2055" i="1" s="1"/>
  <c r="P2055" i="1" s="1"/>
  <c r="T2054" i="1"/>
  <c r="S2054" i="1"/>
  <c r="R2054" i="1"/>
  <c r="Q2054" i="1"/>
  <c r="N2054" i="1"/>
  <c r="M2054" i="1"/>
  <c r="O2054" i="1" s="1"/>
  <c r="P2054" i="1" s="1"/>
  <c r="T2053" i="1"/>
  <c r="S2053" i="1"/>
  <c r="R2053" i="1"/>
  <c r="Q2053" i="1"/>
  <c r="N2053" i="1"/>
  <c r="M2053" i="1"/>
  <c r="O2053" i="1" s="1"/>
  <c r="P2053" i="1" s="1"/>
  <c r="T2052" i="1"/>
  <c r="S2052" i="1"/>
  <c r="R2052" i="1"/>
  <c r="Q2052" i="1"/>
  <c r="N2052" i="1"/>
  <c r="M2052" i="1"/>
  <c r="O2052" i="1" s="1"/>
  <c r="P2052" i="1" s="1"/>
  <c r="T2051" i="1"/>
  <c r="S2051" i="1"/>
  <c r="R2051" i="1"/>
  <c r="Q2051" i="1"/>
  <c r="N2051" i="1"/>
  <c r="M2051" i="1"/>
  <c r="O2051" i="1" s="1"/>
  <c r="P2051" i="1" s="1"/>
  <c r="T2050" i="1"/>
  <c r="S2050" i="1"/>
  <c r="R2050" i="1"/>
  <c r="Q2050" i="1"/>
  <c r="N2050" i="1"/>
  <c r="M2050" i="1"/>
  <c r="O2050" i="1" s="1"/>
  <c r="P2050" i="1" s="1"/>
  <c r="T2049" i="1"/>
  <c r="S2049" i="1"/>
  <c r="R2049" i="1"/>
  <c r="Q2049" i="1"/>
  <c r="N2049" i="1"/>
  <c r="M2049" i="1"/>
  <c r="O2049" i="1" s="1"/>
  <c r="P2049" i="1" s="1"/>
  <c r="T2048" i="1"/>
  <c r="S2048" i="1"/>
  <c r="R2048" i="1"/>
  <c r="Q2048" i="1"/>
  <c r="N2048" i="1"/>
  <c r="M2048" i="1"/>
  <c r="O2048" i="1" s="1"/>
  <c r="P2048" i="1" s="1"/>
  <c r="T2047" i="1"/>
  <c r="S2047" i="1"/>
  <c r="R2047" i="1"/>
  <c r="Q2047" i="1"/>
  <c r="N2047" i="1"/>
  <c r="M2047" i="1"/>
  <c r="O2047" i="1" s="1"/>
  <c r="P2047" i="1" s="1"/>
  <c r="T2046" i="1"/>
  <c r="S2046" i="1"/>
  <c r="R2046" i="1"/>
  <c r="Q2046" i="1"/>
  <c r="N2046" i="1"/>
  <c r="M2046" i="1"/>
  <c r="O2046" i="1" s="1"/>
  <c r="P2046" i="1" s="1"/>
  <c r="T2045" i="1"/>
  <c r="S2045" i="1"/>
  <c r="R2045" i="1"/>
  <c r="Q2045" i="1"/>
  <c r="N2045" i="1"/>
  <c r="M2045" i="1"/>
  <c r="O2045" i="1" s="1"/>
  <c r="P2045" i="1" s="1"/>
  <c r="T2044" i="1"/>
  <c r="S2044" i="1"/>
  <c r="R2044" i="1"/>
  <c r="Q2044" i="1"/>
  <c r="N2044" i="1"/>
  <c r="M2044" i="1"/>
  <c r="O2044" i="1" s="1"/>
  <c r="P2044" i="1" s="1"/>
  <c r="T2043" i="1"/>
  <c r="S2043" i="1"/>
  <c r="R2043" i="1"/>
  <c r="Q2043" i="1"/>
  <c r="N2043" i="1"/>
  <c r="M2043" i="1"/>
  <c r="O2043" i="1" s="1"/>
  <c r="P2043" i="1" s="1"/>
  <c r="T2042" i="1"/>
  <c r="S2042" i="1"/>
  <c r="R2042" i="1"/>
  <c r="Q2042" i="1"/>
  <c r="N2042" i="1"/>
  <c r="M2042" i="1"/>
  <c r="O2042" i="1" s="1"/>
  <c r="P2042" i="1" s="1"/>
  <c r="T2041" i="1"/>
  <c r="S2041" i="1"/>
  <c r="R2041" i="1"/>
  <c r="Q2041" i="1"/>
  <c r="N2041" i="1"/>
  <c r="M2041" i="1"/>
  <c r="O2041" i="1" s="1"/>
  <c r="P2041" i="1" s="1"/>
  <c r="T2040" i="1"/>
  <c r="S2040" i="1"/>
  <c r="R2040" i="1"/>
  <c r="Q2040" i="1"/>
  <c r="N2040" i="1"/>
  <c r="M2040" i="1"/>
  <c r="O2040" i="1" s="1"/>
  <c r="P2040" i="1" s="1"/>
  <c r="T2039" i="1"/>
  <c r="S2039" i="1"/>
  <c r="R2039" i="1"/>
  <c r="Q2039" i="1"/>
  <c r="N2039" i="1"/>
  <c r="M2039" i="1"/>
  <c r="O2039" i="1" s="1"/>
  <c r="P2039" i="1" s="1"/>
  <c r="T2038" i="1"/>
  <c r="S2038" i="1"/>
  <c r="R2038" i="1"/>
  <c r="Q2038" i="1"/>
  <c r="N2038" i="1"/>
  <c r="M2038" i="1"/>
  <c r="O2038" i="1" s="1"/>
  <c r="P2038" i="1" s="1"/>
  <c r="T2037" i="1"/>
  <c r="S2037" i="1"/>
  <c r="R2037" i="1"/>
  <c r="Q2037" i="1"/>
  <c r="N2037" i="1"/>
  <c r="M2037" i="1"/>
  <c r="O2037" i="1" s="1"/>
  <c r="P2037" i="1" s="1"/>
  <c r="T2036" i="1"/>
  <c r="S2036" i="1"/>
  <c r="R2036" i="1"/>
  <c r="Q2036" i="1"/>
  <c r="N2036" i="1"/>
  <c r="M2036" i="1"/>
  <c r="O2036" i="1" s="1"/>
  <c r="P2036" i="1" s="1"/>
  <c r="T2035" i="1"/>
  <c r="S2035" i="1"/>
  <c r="R2035" i="1"/>
  <c r="Q2035" i="1"/>
  <c r="N2035" i="1"/>
  <c r="M2035" i="1"/>
  <c r="O2035" i="1" s="1"/>
  <c r="P2035" i="1" s="1"/>
  <c r="T2034" i="1"/>
  <c r="S2034" i="1"/>
  <c r="R2034" i="1"/>
  <c r="Q2034" i="1"/>
  <c r="N2034" i="1"/>
  <c r="M2034" i="1"/>
  <c r="O2034" i="1" s="1"/>
  <c r="P2034" i="1" s="1"/>
  <c r="T2033" i="1"/>
  <c r="S2033" i="1"/>
  <c r="R2033" i="1"/>
  <c r="Q2033" i="1"/>
  <c r="N2033" i="1"/>
  <c r="M2033" i="1"/>
  <c r="O2033" i="1" s="1"/>
  <c r="P2033" i="1" s="1"/>
  <c r="T2032" i="1"/>
  <c r="S2032" i="1"/>
  <c r="R2032" i="1"/>
  <c r="Q2032" i="1"/>
  <c r="N2032" i="1"/>
  <c r="M2032" i="1"/>
  <c r="O2032" i="1" s="1"/>
  <c r="P2032" i="1" s="1"/>
  <c r="T2031" i="1"/>
  <c r="S2031" i="1"/>
  <c r="R2031" i="1"/>
  <c r="Q2031" i="1"/>
  <c r="N2031" i="1"/>
  <c r="M2031" i="1"/>
  <c r="O2031" i="1" s="1"/>
  <c r="P2031" i="1" s="1"/>
  <c r="T2030" i="1"/>
  <c r="S2030" i="1"/>
  <c r="R2030" i="1"/>
  <c r="Q2030" i="1"/>
  <c r="N2030" i="1"/>
  <c r="M2030" i="1"/>
  <c r="O2030" i="1" s="1"/>
  <c r="P2030" i="1" s="1"/>
  <c r="T2029" i="1"/>
  <c r="S2029" i="1"/>
  <c r="R2029" i="1"/>
  <c r="Q2029" i="1"/>
  <c r="N2029" i="1"/>
  <c r="M2029" i="1"/>
  <c r="O2029" i="1" s="1"/>
  <c r="P2029" i="1" s="1"/>
  <c r="T2028" i="1"/>
  <c r="S2028" i="1"/>
  <c r="R2028" i="1"/>
  <c r="Q2028" i="1"/>
  <c r="N2028" i="1"/>
  <c r="M2028" i="1"/>
  <c r="O2028" i="1" s="1"/>
  <c r="P2028" i="1" s="1"/>
  <c r="T2027" i="1"/>
  <c r="S2027" i="1"/>
  <c r="R2027" i="1"/>
  <c r="Q2027" i="1"/>
  <c r="N2027" i="1"/>
  <c r="M2027" i="1"/>
  <c r="O2027" i="1" s="1"/>
  <c r="P2027" i="1" s="1"/>
  <c r="T2026" i="1"/>
  <c r="S2026" i="1"/>
  <c r="R2026" i="1"/>
  <c r="Q2026" i="1"/>
  <c r="N2026" i="1"/>
  <c r="M2026" i="1"/>
  <c r="O2026" i="1" s="1"/>
  <c r="P2026" i="1" s="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O2023" i="1" s="1"/>
  <c r="P2023" i="1" s="1"/>
  <c r="T2022" i="1"/>
  <c r="S2022" i="1"/>
  <c r="R2022" i="1"/>
  <c r="Q2022" i="1"/>
  <c r="N2022" i="1"/>
  <c r="M2022" i="1"/>
  <c r="O2022" i="1" s="1"/>
  <c r="P2022" i="1" s="1"/>
  <c r="T2021" i="1"/>
  <c r="S2021" i="1"/>
  <c r="R2021" i="1"/>
  <c r="Q2021" i="1"/>
  <c r="N2021" i="1"/>
  <c r="M2021" i="1"/>
  <c r="O2021" i="1" s="1"/>
  <c r="P2021" i="1" s="1"/>
  <c r="T2020" i="1"/>
  <c r="S2020" i="1"/>
  <c r="R2020" i="1"/>
  <c r="Q2020" i="1"/>
  <c r="N2020" i="1"/>
  <c r="M2020" i="1"/>
  <c r="O2020" i="1" s="1"/>
  <c r="P2020" i="1" s="1"/>
  <c r="T2019" i="1"/>
  <c r="S2019" i="1"/>
  <c r="R2019" i="1"/>
  <c r="Q2019" i="1"/>
  <c r="N2019" i="1"/>
  <c r="M2019" i="1"/>
  <c r="O2019" i="1" s="1"/>
  <c r="P2019" i="1" s="1"/>
  <c r="T2018" i="1"/>
  <c r="S2018" i="1"/>
  <c r="R2018" i="1"/>
  <c r="Q2018" i="1"/>
  <c r="N2018" i="1"/>
  <c r="M2018" i="1"/>
  <c r="O2018" i="1" s="1"/>
  <c r="P2018" i="1" s="1"/>
  <c r="T2017" i="1"/>
  <c r="S2017" i="1"/>
  <c r="R2017" i="1"/>
  <c r="Q2017" i="1"/>
  <c r="N2017" i="1"/>
  <c r="M2017" i="1"/>
  <c r="O2017" i="1" s="1"/>
  <c r="P2017" i="1" s="1"/>
  <c r="T2016" i="1"/>
  <c r="S2016" i="1"/>
  <c r="R2016" i="1"/>
  <c r="Q2016" i="1"/>
  <c r="N2016" i="1"/>
  <c r="M2016" i="1"/>
  <c r="O2016" i="1" s="1"/>
  <c r="P2016" i="1" s="1"/>
  <c r="T2015" i="1"/>
  <c r="S2015" i="1"/>
  <c r="R2015" i="1"/>
  <c r="Q2015" i="1"/>
  <c r="N2015" i="1"/>
  <c r="M2015" i="1"/>
  <c r="O2015" i="1" s="1"/>
  <c r="P2015" i="1" s="1"/>
  <c r="T2014" i="1"/>
  <c r="S2014" i="1"/>
  <c r="R2014" i="1"/>
  <c r="Q2014" i="1"/>
  <c r="N2014" i="1"/>
  <c r="M2014" i="1"/>
  <c r="O2014" i="1" s="1"/>
  <c r="P2014" i="1" s="1"/>
  <c r="T2013" i="1"/>
  <c r="S2013" i="1"/>
  <c r="R2013" i="1"/>
  <c r="Q2013" i="1"/>
  <c r="N2013" i="1"/>
  <c r="M2013" i="1"/>
  <c r="O2013" i="1" s="1"/>
  <c r="P2013" i="1" s="1"/>
  <c r="T2012" i="1"/>
  <c r="S2012" i="1"/>
  <c r="R2012" i="1"/>
  <c r="Q2012" i="1"/>
  <c r="N2012" i="1"/>
  <c r="M2012" i="1"/>
  <c r="O2012" i="1" s="1"/>
  <c r="P2012" i="1" s="1"/>
  <c r="T2011" i="1"/>
  <c r="S2011" i="1"/>
  <c r="R2011" i="1"/>
  <c r="Q2011" i="1"/>
  <c r="N2011" i="1"/>
  <c r="M2011" i="1"/>
  <c r="O2011" i="1" s="1"/>
  <c r="P2011" i="1" s="1"/>
  <c r="T2010" i="1"/>
  <c r="S2010" i="1"/>
  <c r="R2010" i="1"/>
  <c r="Q2010" i="1"/>
  <c r="N2010" i="1"/>
  <c r="M2010" i="1"/>
  <c r="O2010" i="1" s="1"/>
  <c r="P2010" i="1" s="1"/>
  <c r="T2009" i="1"/>
  <c r="S2009" i="1"/>
  <c r="R2009" i="1"/>
  <c r="Q2009" i="1"/>
  <c r="N2009" i="1"/>
  <c r="M2009" i="1"/>
  <c r="O2009" i="1" s="1"/>
  <c r="P2009" i="1" s="1"/>
  <c r="T2008" i="1"/>
  <c r="S2008" i="1"/>
  <c r="R2008" i="1"/>
  <c r="Q2008" i="1"/>
  <c r="N2008" i="1"/>
  <c r="M2008" i="1"/>
  <c r="O2008" i="1" s="1"/>
  <c r="P2008" i="1" s="1"/>
  <c r="T2007" i="1"/>
  <c r="S2007" i="1"/>
  <c r="R2007" i="1"/>
  <c r="Q2007" i="1"/>
  <c r="N2007" i="1"/>
  <c r="M2007" i="1"/>
  <c r="O2007" i="1" s="1"/>
  <c r="P2007" i="1" s="1"/>
  <c r="T2006" i="1"/>
  <c r="S2006" i="1"/>
  <c r="R2006" i="1"/>
  <c r="Q2006" i="1"/>
  <c r="N2006" i="1"/>
  <c r="M2006" i="1"/>
  <c r="O2006" i="1" s="1"/>
  <c r="P2006" i="1" s="1"/>
  <c r="T2005" i="1"/>
  <c r="S2005" i="1"/>
  <c r="R2005" i="1"/>
  <c r="Q2005" i="1"/>
  <c r="N2005" i="1"/>
  <c r="M2005" i="1"/>
  <c r="O2005" i="1" s="1"/>
  <c r="P2005" i="1" s="1"/>
  <c r="T2004" i="1"/>
  <c r="S2004" i="1"/>
  <c r="R2004" i="1"/>
  <c r="Q2004" i="1"/>
  <c r="N2004" i="1"/>
  <c r="M2004" i="1"/>
  <c r="O2004" i="1" s="1"/>
  <c r="P2004" i="1" s="1"/>
  <c r="T2003" i="1"/>
  <c r="S2003" i="1"/>
  <c r="R2003" i="1"/>
  <c r="Q2003" i="1"/>
  <c r="N2003" i="1"/>
  <c r="M2003" i="1"/>
  <c r="O2003" i="1" s="1"/>
  <c r="P2003" i="1" s="1"/>
  <c r="T2002" i="1"/>
  <c r="S2002" i="1"/>
  <c r="R2002" i="1"/>
  <c r="Q2002" i="1"/>
  <c r="N2002" i="1"/>
  <c r="M2002" i="1"/>
  <c r="O2002" i="1" s="1"/>
  <c r="P2002" i="1" s="1"/>
  <c r="T2001" i="1"/>
  <c r="S2001" i="1"/>
  <c r="R2001" i="1"/>
  <c r="Q2001" i="1"/>
  <c r="N2001" i="1"/>
  <c r="M2001" i="1"/>
  <c r="O2001" i="1" s="1"/>
  <c r="P2001" i="1" s="1"/>
  <c r="T2000" i="1"/>
  <c r="S2000" i="1"/>
  <c r="R2000" i="1"/>
  <c r="Q2000" i="1"/>
  <c r="N2000" i="1"/>
  <c r="M2000" i="1"/>
  <c r="O2000" i="1" s="1"/>
  <c r="P2000" i="1" s="1"/>
  <c r="T1999" i="1"/>
  <c r="S1999" i="1"/>
  <c r="R1999" i="1"/>
  <c r="Q1999" i="1"/>
  <c r="N1999" i="1"/>
  <c r="M1999" i="1"/>
  <c r="O1999" i="1" s="1"/>
  <c r="P1999" i="1" s="1"/>
  <c r="T1998" i="1"/>
  <c r="S1998" i="1"/>
  <c r="R1998" i="1"/>
  <c r="Q1998" i="1"/>
  <c r="N1998" i="1"/>
  <c r="M1998" i="1"/>
  <c r="O1998" i="1" s="1"/>
  <c r="P1998" i="1" s="1"/>
  <c r="T1997" i="1"/>
  <c r="S1997" i="1"/>
  <c r="R1997" i="1"/>
  <c r="Q1997" i="1"/>
  <c r="N1997" i="1"/>
  <c r="M1997" i="1"/>
  <c r="O1997" i="1" s="1"/>
  <c r="P1997" i="1" s="1"/>
  <c r="T1996" i="1"/>
  <c r="S1996" i="1"/>
  <c r="R1996" i="1"/>
  <c r="Q1996" i="1"/>
  <c r="N1996" i="1"/>
  <c r="M1996" i="1"/>
  <c r="O1996" i="1" s="1"/>
  <c r="P1996" i="1" s="1"/>
  <c r="T1995" i="1"/>
  <c r="S1995" i="1"/>
  <c r="R1995" i="1"/>
  <c r="Q1995" i="1"/>
  <c r="N1995" i="1"/>
  <c r="M1995" i="1"/>
  <c r="O1995" i="1" s="1"/>
  <c r="P1995" i="1" s="1"/>
  <c r="T1994" i="1"/>
  <c r="S1994" i="1"/>
  <c r="R1994" i="1"/>
  <c r="Q1994" i="1"/>
  <c r="N1994" i="1"/>
  <c r="M1994" i="1"/>
  <c r="O1994" i="1" s="1"/>
  <c r="P1994" i="1" s="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O1991" i="1" s="1"/>
  <c r="P1991" i="1" s="1"/>
  <c r="T1990" i="1"/>
  <c r="S1990" i="1"/>
  <c r="R1990" i="1"/>
  <c r="Q1990" i="1"/>
  <c r="N1990" i="1"/>
  <c r="M1990" i="1"/>
  <c r="O1990" i="1" s="1"/>
  <c r="P1990" i="1" s="1"/>
  <c r="T1989" i="1"/>
  <c r="S1989" i="1"/>
  <c r="R1989" i="1"/>
  <c r="Q1989" i="1"/>
  <c r="N1989" i="1"/>
  <c r="M1989" i="1"/>
  <c r="O1989" i="1" s="1"/>
  <c r="P1989" i="1" s="1"/>
  <c r="T1988" i="1"/>
  <c r="S1988" i="1"/>
  <c r="R1988" i="1"/>
  <c r="Q1988" i="1"/>
  <c r="N1988" i="1"/>
  <c r="M1988" i="1"/>
  <c r="O1988" i="1" s="1"/>
  <c r="P1988" i="1" s="1"/>
  <c r="T1987" i="1"/>
  <c r="S1987" i="1"/>
  <c r="R1987" i="1"/>
  <c r="Q1987" i="1"/>
  <c r="N1987" i="1"/>
  <c r="M1987" i="1"/>
  <c r="O1987" i="1" s="1"/>
  <c r="P1987" i="1" s="1"/>
  <c r="T1986" i="1"/>
  <c r="S1986" i="1"/>
  <c r="R1986" i="1"/>
  <c r="Q1986" i="1"/>
  <c r="N1986" i="1"/>
  <c r="M1986" i="1"/>
  <c r="O1986" i="1" s="1"/>
  <c r="P1986" i="1" s="1"/>
  <c r="T1985" i="1"/>
  <c r="S1985" i="1"/>
  <c r="R1985" i="1"/>
  <c r="Q1985" i="1"/>
  <c r="N1985" i="1"/>
  <c r="M1985" i="1"/>
  <c r="O1985" i="1" s="1"/>
  <c r="P1985" i="1" s="1"/>
  <c r="T1984" i="1"/>
  <c r="S1984" i="1"/>
  <c r="R1984" i="1"/>
  <c r="Q1984" i="1"/>
  <c r="N1984" i="1"/>
  <c r="M1984" i="1"/>
  <c r="O1984" i="1" s="1"/>
  <c r="P1984" i="1" s="1"/>
  <c r="T1983" i="1"/>
  <c r="S1983" i="1"/>
  <c r="R1983" i="1"/>
  <c r="Q1983" i="1"/>
  <c r="N1983" i="1"/>
  <c r="M1983" i="1"/>
  <c r="O1983" i="1" s="1"/>
  <c r="P1983" i="1" s="1"/>
  <c r="T1982" i="1"/>
  <c r="S1982" i="1"/>
  <c r="R1982" i="1"/>
  <c r="Q1982" i="1"/>
  <c r="N1982" i="1"/>
  <c r="M1982" i="1"/>
  <c r="O1982" i="1" s="1"/>
  <c r="P1982" i="1" s="1"/>
  <c r="T1981" i="1"/>
  <c r="S1981" i="1"/>
  <c r="R1981" i="1"/>
  <c r="Q1981" i="1"/>
  <c r="N1981" i="1"/>
  <c r="M1981" i="1"/>
  <c r="O1981" i="1" s="1"/>
  <c r="P1981" i="1" s="1"/>
  <c r="T1980" i="1"/>
  <c r="S1980" i="1"/>
  <c r="R1980" i="1"/>
  <c r="Q1980" i="1"/>
  <c r="N1980" i="1"/>
  <c r="M1980" i="1"/>
  <c r="O1980" i="1" s="1"/>
  <c r="P1980" i="1" s="1"/>
  <c r="T1979" i="1"/>
  <c r="S1979" i="1"/>
  <c r="R1979" i="1"/>
  <c r="Q1979" i="1"/>
  <c r="N1979" i="1"/>
  <c r="M1979" i="1"/>
  <c r="O1979" i="1" s="1"/>
  <c r="P1979" i="1" s="1"/>
  <c r="T1978" i="1"/>
  <c r="S1978" i="1"/>
  <c r="R1978" i="1"/>
  <c r="Q1978" i="1"/>
  <c r="N1978" i="1"/>
  <c r="M1978" i="1"/>
  <c r="O1978" i="1" s="1"/>
  <c r="P1978" i="1" s="1"/>
  <c r="T1977" i="1"/>
  <c r="S1977" i="1"/>
  <c r="R1977" i="1"/>
  <c r="Q1977" i="1"/>
  <c r="N1977" i="1"/>
  <c r="M1977" i="1"/>
  <c r="O1977" i="1" s="1"/>
  <c r="P1977" i="1" s="1"/>
  <c r="T1976" i="1"/>
  <c r="S1976" i="1"/>
  <c r="R1976" i="1"/>
  <c r="Q1976" i="1"/>
  <c r="N1976" i="1"/>
  <c r="M1976" i="1"/>
  <c r="O1976" i="1" s="1"/>
  <c r="P1976" i="1" s="1"/>
  <c r="T1975" i="1"/>
  <c r="S1975" i="1"/>
  <c r="R1975" i="1"/>
  <c r="Q1975" i="1"/>
  <c r="N1975" i="1"/>
  <c r="M1975" i="1"/>
  <c r="O1975" i="1" s="1"/>
  <c r="P1975" i="1" s="1"/>
  <c r="T1974" i="1"/>
  <c r="S1974" i="1"/>
  <c r="R1974" i="1"/>
  <c r="Q1974" i="1"/>
  <c r="N1974" i="1"/>
  <c r="M1974" i="1"/>
  <c r="O1974" i="1" s="1"/>
  <c r="P1974" i="1" s="1"/>
  <c r="T1973" i="1"/>
  <c r="S1973" i="1"/>
  <c r="R1973" i="1"/>
  <c r="Q1973" i="1"/>
  <c r="N1973" i="1"/>
  <c r="M1973" i="1"/>
  <c r="O1973" i="1" s="1"/>
  <c r="P1973" i="1" s="1"/>
  <c r="T1972" i="1"/>
  <c r="S1972" i="1"/>
  <c r="R1972" i="1"/>
  <c r="Q1972" i="1"/>
  <c r="N1972" i="1"/>
  <c r="M1972" i="1"/>
  <c r="O1972" i="1" s="1"/>
  <c r="P1972" i="1" s="1"/>
  <c r="T1971" i="1"/>
  <c r="S1971" i="1"/>
  <c r="R1971" i="1"/>
  <c r="Q1971" i="1"/>
  <c r="N1971" i="1"/>
  <c r="M1971" i="1"/>
  <c r="O1971" i="1" s="1"/>
  <c r="P1971" i="1" s="1"/>
  <c r="T1970" i="1"/>
  <c r="S1970" i="1"/>
  <c r="R1970" i="1"/>
  <c r="Q1970" i="1"/>
  <c r="N1970" i="1"/>
  <c r="M1970" i="1"/>
  <c r="O1970" i="1" s="1"/>
  <c r="P1970" i="1" s="1"/>
  <c r="T1969" i="1"/>
  <c r="S1969" i="1"/>
  <c r="R1969" i="1"/>
  <c r="Q1969" i="1"/>
  <c r="N1969" i="1"/>
  <c r="M1969" i="1"/>
  <c r="O1969" i="1" s="1"/>
  <c r="P1969" i="1" s="1"/>
  <c r="T1968" i="1"/>
  <c r="S1968" i="1"/>
  <c r="R1968" i="1"/>
  <c r="Q1968" i="1"/>
  <c r="N1968" i="1"/>
  <c r="M1968" i="1"/>
  <c r="O1968" i="1" s="1"/>
  <c r="P1968" i="1" s="1"/>
  <c r="T1967" i="1"/>
  <c r="S1967" i="1"/>
  <c r="R1967" i="1"/>
  <c r="Q1967" i="1"/>
  <c r="N1967" i="1"/>
  <c r="M1967" i="1"/>
  <c r="O1967" i="1" s="1"/>
  <c r="P1967" i="1" s="1"/>
  <c r="T1966" i="1"/>
  <c r="S1966" i="1"/>
  <c r="R1966" i="1"/>
  <c r="Q1966" i="1"/>
  <c r="N1966" i="1"/>
  <c r="M1966" i="1"/>
  <c r="O1966" i="1" s="1"/>
  <c r="P1966" i="1" s="1"/>
  <c r="T1965" i="1"/>
  <c r="S1965" i="1"/>
  <c r="R1965" i="1"/>
  <c r="Q1965" i="1"/>
  <c r="N1965" i="1"/>
  <c r="M1965" i="1"/>
  <c r="O1965" i="1" s="1"/>
  <c r="P1965" i="1" s="1"/>
  <c r="T1964" i="1"/>
  <c r="S1964" i="1"/>
  <c r="R1964" i="1"/>
  <c r="Q1964" i="1"/>
  <c r="N1964" i="1"/>
  <c r="M1964" i="1"/>
  <c r="O1964" i="1" s="1"/>
  <c r="P1964" i="1" s="1"/>
  <c r="T1963" i="1"/>
  <c r="S1963" i="1"/>
  <c r="R1963" i="1"/>
  <c r="Q1963" i="1"/>
  <c r="N1963" i="1"/>
  <c r="M1963" i="1"/>
  <c r="O1963" i="1" s="1"/>
  <c r="P1963" i="1" s="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O1955" i="1" s="1"/>
  <c r="P1955" i="1" s="1"/>
  <c r="T1954" i="1"/>
  <c r="S1954" i="1"/>
  <c r="R1954" i="1"/>
  <c r="Q1954" i="1"/>
  <c r="N1954" i="1"/>
  <c r="M1954" i="1"/>
  <c r="O1954" i="1" s="1"/>
  <c r="P1954" i="1" s="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O1951" i="1" s="1"/>
  <c r="P1951" i="1" s="1"/>
  <c r="T1950" i="1"/>
  <c r="S1950" i="1"/>
  <c r="R1950" i="1"/>
  <c r="Q1950" i="1"/>
  <c r="N1950" i="1"/>
  <c r="M1950" i="1"/>
  <c r="O1950" i="1" s="1"/>
  <c r="P1950" i="1" s="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O1947" i="1" s="1"/>
  <c r="P1947" i="1" s="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O1939" i="1" s="1"/>
  <c r="P1939" i="1" s="1"/>
  <c r="T1938" i="1"/>
  <c r="S1938" i="1"/>
  <c r="R1938" i="1"/>
  <c r="Q1938" i="1"/>
  <c r="N1938" i="1"/>
  <c r="M1938" i="1"/>
  <c r="O1938" i="1" s="1"/>
  <c r="P1938" i="1" s="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O1935" i="1" s="1"/>
  <c r="P1935" i="1" s="1"/>
  <c r="T1934" i="1"/>
  <c r="S1934" i="1"/>
  <c r="R1934" i="1"/>
  <c r="Q1934" i="1"/>
  <c r="N1934" i="1"/>
  <c r="M1934" i="1"/>
  <c r="O1934" i="1" s="1"/>
  <c r="P1934" i="1" s="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O1931" i="1" s="1"/>
  <c r="P1931" i="1" s="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O1923" i="1" s="1"/>
  <c r="P1923" i="1" s="1"/>
  <c r="T1922" i="1"/>
  <c r="S1922" i="1"/>
  <c r="R1922" i="1"/>
  <c r="Q1922" i="1"/>
  <c r="N1922" i="1"/>
  <c r="M1922" i="1"/>
  <c r="O1922" i="1" s="1"/>
  <c r="P1922" i="1" s="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O1919" i="1" s="1"/>
  <c r="P1919" i="1" s="1"/>
  <c r="T1918" i="1"/>
  <c r="S1918" i="1"/>
  <c r="R1918" i="1"/>
  <c r="Q1918" i="1"/>
  <c r="N1918" i="1"/>
  <c r="M1918" i="1"/>
  <c r="O1918" i="1" s="1"/>
  <c r="P1918" i="1" s="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O1915" i="1" s="1"/>
  <c r="P1915" i="1" s="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O1907" i="1" s="1"/>
  <c r="P1907" i="1" s="1"/>
  <c r="T1906" i="1"/>
  <c r="S1906" i="1"/>
  <c r="R1906" i="1"/>
  <c r="Q1906" i="1"/>
  <c r="N1906" i="1"/>
  <c r="M1906" i="1"/>
  <c r="O1906" i="1" s="1"/>
  <c r="P1906" i="1" s="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O1903" i="1" s="1"/>
  <c r="P1903" i="1" s="1"/>
  <c r="T1902" i="1"/>
  <c r="S1902" i="1"/>
  <c r="R1902" i="1"/>
  <c r="Q1902" i="1"/>
  <c r="N1902" i="1"/>
  <c r="M1902" i="1"/>
  <c r="O1902" i="1" s="1"/>
  <c r="P1902" i="1" s="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O1899" i="1" s="1"/>
  <c r="P1899" i="1" s="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O1891" i="1" s="1"/>
  <c r="P1891" i="1" s="1"/>
  <c r="T1890" i="1"/>
  <c r="S1890" i="1"/>
  <c r="R1890" i="1"/>
  <c r="Q1890" i="1"/>
  <c r="N1890" i="1"/>
  <c r="M1890" i="1"/>
  <c r="O1890" i="1" s="1"/>
  <c r="P1890" i="1" s="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O1887" i="1" s="1"/>
  <c r="P1887" i="1" s="1"/>
  <c r="T1886" i="1"/>
  <c r="S1886" i="1"/>
  <c r="R1886" i="1"/>
  <c r="Q1886" i="1"/>
  <c r="N1886" i="1"/>
  <c r="M1886" i="1"/>
  <c r="O1886" i="1" s="1"/>
  <c r="P1886" i="1" s="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O1883" i="1" s="1"/>
  <c r="P1883" i="1" s="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O1875" i="1" s="1"/>
  <c r="P1875" i="1" s="1"/>
  <c r="T1874" i="1"/>
  <c r="S1874" i="1"/>
  <c r="R1874" i="1"/>
  <c r="Q1874" i="1"/>
  <c r="N1874" i="1"/>
  <c r="M1874" i="1"/>
  <c r="O1874" i="1" s="1"/>
  <c r="P1874" i="1" s="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O1871" i="1" s="1"/>
  <c r="P1871" i="1" s="1"/>
  <c r="T1870" i="1"/>
  <c r="S1870" i="1"/>
  <c r="R1870" i="1"/>
  <c r="Q1870" i="1"/>
  <c r="N1870" i="1"/>
  <c r="M1870" i="1"/>
  <c r="O1870" i="1" s="1"/>
  <c r="P1870" i="1" s="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O1867" i="1" s="1"/>
  <c r="P1867" i="1" s="1"/>
  <c r="T1866" i="1"/>
  <c r="S1866" i="1"/>
  <c r="R1866" i="1"/>
  <c r="Q1866" i="1"/>
  <c r="N1866" i="1"/>
  <c r="M1866" i="1"/>
  <c r="O1866" i="1" s="1"/>
  <c r="P1866" i="1" s="1"/>
  <c r="T1865" i="1"/>
  <c r="S1865" i="1"/>
  <c r="R1865" i="1"/>
  <c r="Q1865" i="1"/>
  <c r="O1865" i="1"/>
  <c r="P1865" i="1" s="1"/>
  <c r="N1865" i="1"/>
  <c r="M1865" i="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O1862" i="1" s="1"/>
  <c r="P1862" i="1" s="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O1859" i="1" s="1"/>
  <c r="P1859" i="1" s="1"/>
  <c r="T1858" i="1"/>
  <c r="S1858" i="1"/>
  <c r="R1858" i="1"/>
  <c r="Q1858" i="1"/>
  <c r="N1858" i="1"/>
  <c r="M1858" i="1"/>
  <c r="O1858" i="1" s="1"/>
  <c r="P1858" i="1" s="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O1855" i="1" s="1"/>
  <c r="P1855" i="1" s="1"/>
  <c r="T1854" i="1"/>
  <c r="S1854" i="1"/>
  <c r="R1854" i="1"/>
  <c r="Q1854" i="1"/>
  <c r="N1854" i="1"/>
  <c r="M1854" i="1"/>
  <c r="O1854" i="1" s="1"/>
  <c r="P1854" i="1" s="1"/>
  <c r="T1853" i="1"/>
  <c r="S1853" i="1"/>
  <c r="R1853" i="1"/>
  <c r="Q1853" i="1"/>
  <c r="N1853" i="1"/>
  <c r="M1853" i="1"/>
  <c r="O1853" i="1" s="1"/>
  <c r="P1853" i="1" s="1"/>
  <c r="T1852" i="1"/>
  <c r="S1852" i="1"/>
  <c r="R1852" i="1"/>
  <c r="Q1852" i="1"/>
  <c r="N1852" i="1"/>
  <c r="M1852" i="1"/>
  <c r="O1852" i="1" s="1"/>
  <c r="P1852" i="1" s="1"/>
  <c r="T1851" i="1"/>
  <c r="S1851" i="1"/>
  <c r="R1851" i="1"/>
  <c r="Q1851" i="1"/>
  <c r="N1851" i="1"/>
  <c r="M1851" i="1"/>
  <c r="O1851" i="1" s="1"/>
  <c r="P1851" i="1" s="1"/>
  <c r="T1850" i="1"/>
  <c r="S1850" i="1"/>
  <c r="R1850" i="1"/>
  <c r="Q1850" i="1"/>
  <c r="N1850" i="1"/>
  <c r="M1850" i="1"/>
  <c r="O1850" i="1" s="1"/>
  <c r="P1850" i="1" s="1"/>
  <c r="T1849" i="1"/>
  <c r="S1849" i="1"/>
  <c r="R1849" i="1"/>
  <c r="Q1849" i="1"/>
  <c r="N1849" i="1"/>
  <c r="M1849" i="1"/>
  <c r="O1849" i="1" s="1"/>
  <c r="P1849" i="1" s="1"/>
  <c r="T1848" i="1"/>
  <c r="S1848" i="1"/>
  <c r="R1848" i="1"/>
  <c r="Q1848" i="1"/>
  <c r="N1848" i="1"/>
  <c r="M1848" i="1"/>
  <c r="O1848" i="1" s="1"/>
  <c r="P1848" i="1" s="1"/>
  <c r="T1847" i="1"/>
  <c r="S1847" i="1"/>
  <c r="R1847" i="1"/>
  <c r="Q1847" i="1"/>
  <c r="N1847" i="1"/>
  <c r="M1847" i="1"/>
  <c r="O1847" i="1" s="1"/>
  <c r="P1847" i="1" s="1"/>
  <c r="T1846" i="1"/>
  <c r="S1846" i="1"/>
  <c r="R1846" i="1"/>
  <c r="Q1846" i="1"/>
  <c r="N1846" i="1"/>
  <c r="M1846" i="1"/>
  <c r="O1846" i="1" s="1"/>
  <c r="P1846" i="1" s="1"/>
  <c r="T1845" i="1"/>
  <c r="S1845" i="1"/>
  <c r="R1845" i="1"/>
  <c r="Q1845" i="1"/>
  <c r="N1845" i="1"/>
  <c r="M1845" i="1"/>
  <c r="O1845" i="1" s="1"/>
  <c r="P1845" i="1" s="1"/>
  <c r="T1844" i="1"/>
  <c r="S1844" i="1"/>
  <c r="R1844" i="1"/>
  <c r="Q1844" i="1"/>
  <c r="N1844" i="1"/>
  <c r="M1844" i="1"/>
  <c r="O1844" i="1" s="1"/>
  <c r="P1844" i="1" s="1"/>
  <c r="T1843" i="1"/>
  <c r="S1843" i="1"/>
  <c r="R1843" i="1"/>
  <c r="Q1843" i="1"/>
  <c r="N1843" i="1"/>
  <c r="M1843" i="1"/>
  <c r="O1843" i="1" s="1"/>
  <c r="P1843" i="1" s="1"/>
  <c r="T1842" i="1"/>
  <c r="S1842" i="1"/>
  <c r="R1842" i="1"/>
  <c r="Q1842" i="1"/>
  <c r="N1842" i="1"/>
  <c r="M1842" i="1"/>
  <c r="O1842" i="1" s="1"/>
  <c r="P1842" i="1" s="1"/>
  <c r="T1841" i="1"/>
  <c r="S1841" i="1"/>
  <c r="R1841" i="1"/>
  <c r="Q1841" i="1"/>
  <c r="N1841" i="1"/>
  <c r="M1841" i="1"/>
  <c r="O1841" i="1" s="1"/>
  <c r="P1841" i="1" s="1"/>
  <c r="T1840" i="1"/>
  <c r="S1840" i="1"/>
  <c r="R1840" i="1"/>
  <c r="Q1840" i="1"/>
  <c r="N1840" i="1"/>
  <c r="M1840" i="1"/>
  <c r="O1840" i="1" s="1"/>
  <c r="P1840" i="1" s="1"/>
  <c r="T1839" i="1"/>
  <c r="S1839" i="1"/>
  <c r="R1839" i="1"/>
  <c r="Q1839" i="1"/>
  <c r="N1839" i="1"/>
  <c r="M1839" i="1"/>
  <c r="O1839" i="1" s="1"/>
  <c r="P1839" i="1" s="1"/>
  <c r="T1838" i="1"/>
  <c r="S1838" i="1"/>
  <c r="R1838" i="1"/>
  <c r="Q1838" i="1"/>
  <c r="N1838" i="1"/>
  <c r="M1838" i="1"/>
  <c r="O1838" i="1" s="1"/>
  <c r="P1838" i="1" s="1"/>
  <c r="T1837" i="1"/>
  <c r="S1837" i="1"/>
  <c r="R1837" i="1"/>
  <c r="Q1837" i="1"/>
  <c r="N1837" i="1"/>
  <c r="M1837" i="1"/>
  <c r="O1837" i="1" s="1"/>
  <c r="P1837" i="1" s="1"/>
  <c r="T1836" i="1"/>
  <c r="S1836" i="1"/>
  <c r="R1836" i="1"/>
  <c r="Q1836" i="1"/>
  <c r="N1836" i="1"/>
  <c r="M1836" i="1"/>
  <c r="O1836" i="1" s="1"/>
  <c r="P1836" i="1" s="1"/>
  <c r="T1835" i="1"/>
  <c r="S1835" i="1"/>
  <c r="R1835" i="1"/>
  <c r="Q1835" i="1"/>
  <c r="N1835" i="1"/>
  <c r="M1835" i="1"/>
  <c r="O1835" i="1" s="1"/>
  <c r="P1835" i="1" s="1"/>
  <c r="T1834" i="1"/>
  <c r="S1834" i="1"/>
  <c r="R1834" i="1"/>
  <c r="Q1834" i="1"/>
  <c r="N1834" i="1"/>
  <c r="M1834" i="1"/>
  <c r="O1834" i="1" s="1"/>
  <c r="P1834" i="1" s="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O1831" i="1" s="1"/>
  <c r="P1831" i="1" s="1"/>
  <c r="T1830" i="1"/>
  <c r="S1830" i="1"/>
  <c r="R1830" i="1"/>
  <c r="Q1830" i="1"/>
  <c r="N1830" i="1"/>
  <c r="M1830" i="1"/>
  <c r="O1830" i="1" s="1"/>
  <c r="P1830" i="1" s="1"/>
  <c r="T1829" i="1"/>
  <c r="S1829" i="1"/>
  <c r="R1829" i="1"/>
  <c r="Q1829" i="1"/>
  <c r="N1829" i="1"/>
  <c r="M1829" i="1"/>
  <c r="O1829" i="1" s="1"/>
  <c r="P1829" i="1" s="1"/>
  <c r="T1828" i="1"/>
  <c r="S1828" i="1"/>
  <c r="R1828" i="1"/>
  <c r="Q1828" i="1"/>
  <c r="N1828" i="1"/>
  <c r="M1828" i="1"/>
  <c r="O1828" i="1" s="1"/>
  <c r="P1828" i="1" s="1"/>
  <c r="T1827" i="1"/>
  <c r="S1827" i="1"/>
  <c r="R1827" i="1"/>
  <c r="Q1827" i="1"/>
  <c r="N1827" i="1"/>
  <c r="M1827" i="1"/>
  <c r="O1827" i="1" s="1"/>
  <c r="P1827" i="1" s="1"/>
  <c r="T1826" i="1"/>
  <c r="S1826" i="1"/>
  <c r="R1826" i="1"/>
  <c r="Q1826" i="1"/>
  <c r="N1826" i="1"/>
  <c r="M1826" i="1"/>
  <c r="O1826" i="1" s="1"/>
  <c r="P1826" i="1" s="1"/>
  <c r="T1825" i="1"/>
  <c r="S1825" i="1"/>
  <c r="R1825" i="1"/>
  <c r="Q1825" i="1"/>
  <c r="N1825" i="1"/>
  <c r="M1825" i="1"/>
  <c r="O1825" i="1" s="1"/>
  <c r="P1825" i="1" s="1"/>
  <c r="T1824" i="1"/>
  <c r="S1824" i="1"/>
  <c r="R1824" i="1"/>
  <c r="Q1824" i="1"/>
  <c r="N1824" i="1"/>
  <c r="M1824" i="1"/>
  <c r="O1824" i="1" s="1"/>
  <c r="P1824" i="1" s="1"/>
  <c r="T1823" i="1"/>
  <c r="S1823" i="1"/>
  <c r="R1823" i="1"/>
  <c r="Q1823" i="1"/>
  <c r="N1823" i="1"/>
  <c r="M1823" i="1"/>
  <c r="O1823" i="1" s="1"/>
  <c r="P1823" i="1" s="1"/>
  <c r="T1822" i="1"/>
  <c r="S1822" i="1"/>
  <c r="R1822" i="1"/>
  <c r="Q1822" i="1"/>
  <c r="N1822" i="1"/>
  <c r="M1822" i="1"/>
  <c r="O1822" i="1" s="1"/>
  <c r="P1822" i="1" s="1"/>
  <c r="T1821" i="1"/>
  <c r="S1821" i="1"/>
  <c r="R1821" i="1"/>
  <c r="Q1821" i="1"/>
  <c r="N1821" i="1"/>
  <c r="M1821" i="1"/>
  <c r="O1821" i="1" s="1"/>
  <c r="P1821" i="1" s="1"/>
  <c r="T1820" i="1"/>
  <c r="S1820" i="1"/>
  <c r="R1820" i="1"/>
  <c r="Q1820" i="1"/>
  <c r="N1820" i="1"/>
  <c r="M1820" i="1"/>
  <c r="O1820" i="1" s="1"/>
  <c r="P1820" i="1" s="1"/>
  <c r="T1819" i="1"/>
  <c r="S1819" i="1"/>
  <c r="R1819" i="1"/>
  <c r="Q1819" i="1"/>
  <c r="N1819" i="1"/>
  <c r="M1819" i="1"/>
  <c r="O1819" i="1" s="1"/>
  <c r="P1819" i="1" s="1"/>
  <c r="T1818" i="1"/>
  <c r="S1818" i="1"/>
  <c r="R1818" i="1"/>
  <c r="Q1818" i="1"/>
  <c r="N1818" i="1"/>
  <c r="M1818" i="1"/>
  <c r="O1818" i="1" s="1"/>
  <c r="P1818" i="1" s="1"/>
  <c r="T1817" i="1"/>
  <c r="S1817" i="1"/>
  <c r="R1817" i="1"/>
  <c r="Q1817" i="1"/>
  <c r="N1817" i="1"/>
  <c r="M1817" i="1"/>
  <c r="O1817" i="1" s="1"/>
  <c r="P1817" i="1" s="1"/>
  <c r="T1816" i="1"/>
  <c r="S1816" i="1"/>
  <c r="R1816" i="1"/>
  <c r="Q1816" i="1"/>
  <c r="N1816" i="1"/>
  <c r="M1816" i="1"/>
  <c r="O1816" i="1" s="1"/>
  <c r="P1816" i="1" s="1"/>
  <c r="T1815" i="1"/>
  <c r="S1815" i="1"/>
  <c r="R1815" i="1"/>
  <c r="Q1815" i="1"/>
  <c r="N1815" i="1"/>
  <c r="M1815" i="1"/>
  <c r="O1815" i="1" s="1"/>
  <c r="P1815" i="1" s="1"/>
  <c r="T1814" i="1"/>
  <c r="S1814" i="1"/>
  <c r="R1814" i="1"/>
  <c r="Q1814" i="1"/>
  <c r="N1814" i="1"/>
  <c r="M1814" i="1"/>
  <c r="O1814" i="1" s="1"/>
  <c r="P1814" i="1" s="1"/>
  <c r="T1813" i="1"/>
  <c r="S1813" i="1"/>
  <c r="R1813" i="1"/>
  <c r="Q1813" i="1"/>
  <c r="N1813" i="1"/>
  <c r="M1813" i="1"/>
  <c r="O1813" i="1" s="1"/>
  <c r="P1813" i="1" s="1"/>
  <c r="T1812" i="1"/>
  <c r="S1812" i="1"/>
  <c r="R1812" i="1"/>
  <c r="Q1812" i="1"/>
  <c r="N1812" i="1"/>
  <c r="M1812" i="1"/>
  <c r="O1812" i="1" s="1"/>
  <c r="P1812" i="1" s="1"/>
  <c r="T1811" i="1"/>
  <c r="S1811" i="1"/>
  <c r="R1811" i="1"/>
  <c r="Q1811" i="1"/>
  <c r="N1811" i="1"/>
  <c r="M1811" i="1"/>
  <c r="O1811" i="1" s="1"/>
  <c r="P1811" i="1" s="1"/>
  <c r="T1810" i="1"/>
  <c r="S1810" i="1"/>
  <c r="R1810" i="1"/>
  <c r="Q1810" i="1"/>
  <c r="N1810" i="1"/>
  <c r="M1810" i="1"/>
  <c r="O1810" i="1" s="1"/>
  <c r="P1810" i="1" s="1"/>
  <c r="T1809" i="1"/>
  <c r="S1809" i="1"/>
  <c r="R1809" i="1"/>
  <c r="Q1809" i="1"/>
  <c r="N1809" i="1"/>
  <c r="M1809" i="1"/>
  <c r="O1809" i="1" s="1"/>
  <c r="P1809" i="1" s="1"/>
  <c r="T1808" i="1"/>
  <c r="S1808" i="1"/>
  <c r="R1808" i="1"/>
  <c r="Q1808" i="1"/>
  <c r="N1808" i="1"/>
  <c r="M1808" i="1"/>
  <c r="O1808" i="1" s="1"/>
  <c r="P1808" i="1" s="1"/>
  <c r="T1807" i="1"/>
  <c r="S1807" i="1"/>
  <c r="R1807" i="1"/>
  <c r="Q1807" i="1"/>
  <c r="N1807" i="1"/>
  <c r="M1807" i="1"/>
  <c r="O1807" i="1" s="1"/>
  <c r="P1807" i="1" s="1"/>
  <c r="T1806" i="1"/>
  <c r="S1806" i="1"/>
  <c r="R1806" i="1"/>
  <c r="Q1806" i="1"/>
  <c r="N1806" i="1"/>
  <c r="M1806" i="1"/>
  <c r="O1806" i="1" s="1"/>
  <c r="P1806" i="1" s="1"/>
  <c r="T1805" i="1"/>
  <c r="S1805" i="1"/>
  <c r="R1805" i="1"/>
  <c r="Q1805" i="1"/>
  <c r="N1805" i="1"/>
  <c r="M1805" i="1"/>
  <c r="O1805" i="1" s="1"/>
  <c r="P1805" i="1" s="1"/>
  <c r="T1804" i="1"/>
  <c r="S1804" i="1"/>
  <c r="R1804" i="1"/>
  <c r="Q1804" i="1"/>
  <c r="N1804" i="1"/>
  <c r="M1804" i="1"/>
  <c r="O1804" i="1" s="1"/>
  <c r="P1804" i="1" s="1"/>
  <c r="T1803" i="1"/>
  <c r="S1803" i="1"/>
  <c r="R1803" i="1"/>
  <c r="Q1803" i="1"/>
  <c r="N1803" i="1"/>
  <c r="M1803" i="1"/>
  <c r="O1803" i="1" s="1"/>
  <c r="P1803" i="1" s="1"/>
  <c r="T1802" i="1"/>
  <c r="S1802" i="1"/>
  <c r="R1802" i="1"/>
  <c r="Q1802" i="1"/>
  <c r="N1802" i="1"/>
  <c r="M1802" i="1"/>
  <c r="O1802" i="1" s="1"/>
  <c r="P1802" i="1" s="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O1799" i="1" s="1"/>
  <c r="P1799" i="1" s="1"/>
  <c r="T1798" i="1"/>
  <c r="S1798" i="1"/>
  <c r="R1798" i="1"/>
  <c r="Q1798" i="1"/>
  <c r="N1798" i="1"/>
  <c r="M1798" i="1"/>
  <c r="O1798" i="1" s="1"/>
  <c r="P1798" i="1" s="1"/>
  <c r="T1797" i="1"/>
  <c r="S1797" i="1"/>
  <c r="R1797" i="1"/>
  <c r="Q1797" i="1"/>
  <c r="N1797" i="1"/>
  <c r="M1797" i="1"/>
  <c r="O1797" i="1" s="1"/>
  <c r="P1797" i="1" s="1"/>
  <c r="T1796" i="1"/>
  <c r="S1796" i="1"/>
  <c r="R1796" i="1"/>
  <c r="Q1796" i="1"/>
  <c r="N1796" i="1"/>
  <c r="M1796" i="1"/>
  <c r="O1796" i="1" s="1"/>
  <c r="P1796" i="1" s="1"/>
  <c r="T1795" i="1"/>
  <c r="S1795" i="1"/>
  <c r="R1795" i="1"/>
  <c r="Q1795" i="1"/>
  <c r="N1795" i="1"/>
  <c r="M1795" i="1"/>
  <c r="O1795" i="1" s="1"/>
  <c r="P1795" i="1" s="1"/>
  <c r="T1794" i="1"/>
  <c r="S1794" i="1"/>
  <c r="R1794" i="1"/>
  <c r="Q1794" i="1"/>
  <c r="N1794" i="1"/>
  <c r="M1794" i="1"/>
  <c r="O1794" i="1" s="1"/>
  <c r="P1794" i="1" s="1"/>
  <c r="T1793" i="1"/>
  <c r="S1793" i="1"/>
  <c r="R1793" i="1"/>
  <c r="Q1793" i="1"/>
  <c r="N1793" i="1"/>
  <c r="M1793" i="1"/>
  <c r="O1793" i="1" s="1"/>
  <c r="P1793" i="1" s="1"/>
  <c r="T1792" i="1"/>
  <c r="S1792" i="1"/>
  <c r="R1792" i="1"/>
  <c r="Q1792" i="1"/>
  <c r="N1792" i="1"/>
  <c r="M1792" i="1"/>
  <c r="O1792" i="1" s="1"/>
  <c r="P1792" i="1" s="1"/>
  <c r="T1791" i="1"/>
  <c r="S1791" i="1"/>
  <c r="R1791" i="1"/>
  <c r="Q1791" i="1"/>
  <c r="N1791" i="1"/>
  <c r="M1791" i="1"/>
  <c r="O1791" i="1" s="1"/>
  <c r="P1791" i="1" s="1"/>
  <c r="T1790" i="1"/>
  <c r="S1790" i="1"/>
  <c r="R1790" i="1"/>
  <c r="Q1790" i="1"/>
  <c r="N1790" i="1"/>
  <c r="M1790" i="1"/>
  <c r="O1790" i="1" s="1"/>
  <c r="P1790" i="1" s="1"/>
  <c r="T1789" i="1"/>
  <c r="S1789" i="1"/>
  <c r="R1789" i="1"/>
  <c r="Q1789" i="1"/>
  <c r="N1789" i="1"/>
  <c r="M1789" i="1"/>
  <c r="O1789" i="1" s="1"/>
  <c r="P1789" i="1" s="1"/>
  <c r="T1788" i="1"/>
  <c r="S1788" i="1"/>
  <c r="R1788" i="1"/>
  <c r="Q1788" i="1"/>
  <c r="N1788" i="1"/>
  <c r="M1788" i="1"/>
  <c r="O1788" i="1" s="1"/>
  <c r="P1788" i="1" s="1"/>
  <c r="T1787" i="1"/>
  <c r="S1787" i="1"/>
  <c r="R1787" i="1"/>
  <c r="Q1787" i="1"/>
  <c r="N1787" i="1"/>
  <c r="M1787" i="1"/>
  <c r="O1787" i="1" s="1"/>
  <c r="P1787" i="1" s="1"/>
  <c r="T1786" i="1"/>
  <c r="S1786" i="1"/>
  <c r="R1786" i="1"/>
  <c r="Q1786" i="1"/>
  <c r="N1786" i="1"/>
  <c r="M1786" i="1"/>
  <c r="O1786" i="1" s="1"/>
  <c r="P1786" i="1" s="1"/>
  <c r="T1785" i="1"/>
  <c r="S1785" i="1"/>
  <c r="R1785" i="1"/>
  <c r="Q1785" i="1"/>
  <c r="N1785" i="1"/>
  <c r="M1785" i="1"/>
  <c r="O1785" i="1" s="1"/>
  <c r="P1785" i="1" s="1"/>
  <c r="T1784" i="1"/>
  <c r="S1784" i="1"/>
  <c r="R1784" i="1"/>
  <c r="Q1784" i="1"/>
  <c r="N1784" i="1"/>
  <c r="M1784" i="1"/>
  <c r="O1784" i="1" s="1"/>
  <c r="P1784" i="1" s="1"/>
  <c r="T1783" i="1"/>
  <c r="S1783" i="1"/>
  <c r="R1783" i="1"/>
  <c r="Q1783" i="1"/>
  <c r="N1783" i="1"/>
  <c r="M1783" i="1"/>
  <c r="O1783" i="1" s="1"/>
  <c r="P1783" i="1" s="1"/>
  <c r="T1782" i="1"/>
  <c r="S1782" i="1"/>
  <c r="R1782" i="1"/>
  <c r="Q1782" i="1"/>
  <c r="N1782" i="1"/>
  <c r="M1782" i="1"/>
  <c r="O1782" i="1" s="1"/>
  <c r="P1782" i="1" s="1"/>
  <c r="T1781" i="1"/>
  <c r="S1781" i="1"/>
  <c r="R1781" i="1"/>
  <c r="Q1781" i="1"/>
  <c r="N1781" i="1"/>
  <c r="M1781" i="1"/>
  <c r="O1781" i="1" s="1"/>
  <c r="P1781" i="1" s="1"/>
  <c r="T1780" i="1"/>
  <c r="S1780" i="1"/>
  <c r="R1780" i="1"/>
  <c r="Q1780" i="1"/>
  <c r="N1780" i="1"/>
  <c r="M1780" i="1"/>
  <c r="O1780" i="1" s="1"/>
  <c r="P1780" i="1" s="1"/>
  <c r="T1779" i="1"/>
  <c r="S1779" i="1"/>
  <c r="R1779" i="1"/>
  <c r="Q1779" i="1"/>
  <c r="N1779" i="1"/>
  <c r="M1779" i="1"/>
  <c r="O1779" i="1" s="1"/>
  <c r="P1779" i="1" s="1"/>
  <c r="T1778" i="1"/>
  <c r="S1778" i="1"/>
  <c r="R1778" i="1"/>
  <c r="Q1778" i="1"/>
  <c r="N1778" i="1"/>
  <c r="M1778" i="1"/>
  <c r="O1778" i="1" s="1"/>
  <c r="P1778" i="1" s="1"/>
  <c r="T1777" i="1"/>
  <c r="S1777" i="1"/>
  <c r="R1777" i="1"/>
  <c r="Q1777" i="1"/>
  <c r="N1777" i="1"/>
  <c r="M1777" i="1"/>
  <c r="O1777" i="1" s="1"/>
  <c r="P1777" i="1" s="1"/>
  <c r="T1776" i="1"/>
  <c r="S1776" i="1"/>
  <c r="R1776" i="1"/>
  <c r="Q1776" i="1"/>
  <c r="N1776" i="1"/>
  <c r="M1776" i="1"/>
  <c r="O1776" i="1" s="1"/>
  <c r="P1776" i="1" s="1"/>
  <c r="T1775" i="1"/>
  <c r="S1775" i="1"/>
  <c r="R1775" i="1"/>
  <c r="Q1775" i="1"/>
  <c r="N1775" i="1"/>
  <c r="M1775" i="1"/>
  <c r="O1775" i="1" s="1"/>
  <c r="P1775" i="1" s="1"/>
  <c r="T1774" i="1"/>
  <c r="S1774" i="1"/>
  <c r="R1774" i="1"/>
  <c r="Q1774" i="1"/>
  <c r="N1774" i="1"/>
  <c r="M1774" i="1"/>
  <c r="O1774" i="1" s="1"/>
  <c r="P1774" i="1" s="1"/>
  <c r="T1773" i="1"/>
  <c r="S1773" i="1"/>
  <c r="R1773" i="1"/>
  <c r="Q1773" i="1"/>
  <c r="N1773" i="1"/>
  <c r="M1773" i="1"/>
  <c r="O1773" i="1" s="1"/>
  <c r="P1773" i="1" s="1"/>
  <c r="T1772" i="1"/>
  <c r="S1772" i="1"/>
  <c r="R1772" i="1"/>
  <c r="Q1772" i="1"/>
  <c r="N1772" i="1"/>
  <c r="M1772" i="1"/>
  <c r="O1772" i="1" s="1"/>
  <c r="P1772" i="1" s="1"/>
  <c r="T1771" i="1"/>
  <c r="S1771" i="1"/>
  <c r="R1771" i="1"/>
  <c r="Q1771" i="1"/>
  <c r="N1771" i="1"/>
  <c r="M1771" i="1"/>
  <c r="O1771" i="1" s="1"/>
  <c r="P1771" i="1" s="1"/>
  <c r="T1770" i="1"/>
  <c r="S1770" i="1"/>
  <c r="R1770" i="1"/>
  <c r="Q1770" i="1"/>
  <c r="N1770" i="1"/>
  <c r="M1770" i="1"/>
  <c r="O1770" i="1" s="1"/>
  <c r="P1770" i="1" s="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O1767" i="1" s="1"/>
  <c r="P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O1763" i="1" s="1"/>
  <c r="P1763" i="1" s="1"/>
  <c r="T1762" i="1"/>
  <c r="S1762" i="1"/>
  <c r="R1762" i="1"/>
  <c r="Q1762" i="1"/>
  <c r="N1762" i="1"/>
  <c r="M1762" i="1"/>
  <c r="O1762" i="1" s="1"/>
  <c r="P1762" i="1" s="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O1759" i="1" s="1"/>
  <c r="P1759" i="1" s="1"/>
  <c r="T1758" i="1"/>
  <c r="S1758" i="1"/>
  <c r="R1758" i="1"/>
  <c r="Q1758" i="1"/>
  <c r="N1758" i="1"/>
  <c r="M1758" i="1"/>
  <c r="O1758" i="1" s="1"/>
  <c r="P1758" i="1" s="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O1755" i="1" s="1"/>
  <c r="P1755" i="1" s="1"/>
  <c r="T1754" i="1"/>
  <c r="S1754" i="1"/>
  <c r="R1754" i="1"/>
  <c r="Q1754" i="1"/>
  <c r="N1754" i="1"/>
  <c r="M1754" i="1"/>
  <c r="O1754" i="1" s="1"/>
  <c r="P1754" i="1" s="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O1751" i="1" s="1"/>
  <c r="P1751" i="1" s="1"/>
  <c r="T1750" i="1"/>
  <c r="S1750" i="1"/>
  <c r="R1750" i="1"/>
  <c r="Q1750" i="1"/>
  <c r="N1750" i="1"/>
  <c r="M1750" i="1"/>
  <c r="O1750" i="1" s="1"/>
  <c r="P1750" i="1" s="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O1747" i="1" s="1"/>
  <c r="P1747" i="1" s="1"/>
  <c r="T1746" i="1"/>
  <c r="S1746" i="1"/>
  <c r="R1746" i="1"/>
  <c r="Q1746" i="1"/>
  <c r="N1746" i="1"/>
  <c r="M1746" i="1"/>
  <c r="O1746" i="1" s="1"/>
  <c r="P1746" i="1" s="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O1743" i="1" s="1"/>
  <c r="P1743" i="1" s="1"/>
  <c r="T1742" i="1"/>
  <c r="S1742" i="1"/>
  <c r="R1742" i="1"/>
  <c r="Q1742" i="1"/>
  <c r="N1742" i="1"/>
  <c r="M1742" i="1"/>
  <c r="O1742" i="1" s="1"/>
  <c r="P1742" i="1" s="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O1739" i="1" s="1"/>
  <c r="P1739" i="1" s="1"/>
  <c r="T1738" i="1"/>
  <c r="S1738" i="1"/>
  <c r="R1738" i="1"/>
  <c r="Q1738" i="1"/>
  <c r="N1738" i="1"/>
  <c r="M1738" i="1"/>
  <c r="O1738" i="1" s="1"/>
  <c r="P1738" i="1" s="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O1735" i="1" s="1"/>
  <c r="P1735" i="1" s="1"/>
  <c r="T1734" i="1"/>
  <c r="S1734" i="1"/>
  <c r="R1734" i="1"/>
  <c r="Q1734" i="1"/>
  <c r="N1734" i="1"/>
  <c r="M1734" i="1"/>
  <c r="O1734" i="1" s="1"/>
  <c r="P1734" i="1" s="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O1731" i="1" s="1"/>
  <c r="P1731" i="1" s="1"/>
  <c r="T1730" i="1"/>
  <c r="S1730" i="1"/>
  <c r="R1730" i="1"/>
  <c r="Q1730" i="1"/>
  <c r="N1730" i="1"/>
  <c r="M1730" i="1"/>
  <c r="O1730" i="1" s="1"/>
  <c r="P1730" i="1" s="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O1727" i="1" s="1"/>
  <c r="P1727" i="1" s="1"/>
  <c r="T1726" i="1"/>
  <c r="S1726" i="1"/>
  <c r="R1726" i="1"/>
  <c r="Q1726" i="1"/>
  <c r="N1726" i="1"/>
  <c r="M1726" i="1"/>
  <c r="O1726" i="1" s="1"/>
  <c r="P1726" i="1" s="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O1723" i="1" s="1"/>
  <c r="P1723" i="1" s="1"/>
  <c r="T1722" i="1"/>
  <c r="S1722" i="1"/>
  <c r="R1722" i="1"/>
  <c r="Q1722" i="1"/>
  <c r="N1722" i="1"/>
  <c r="M1722" i="1"/>
  <c r="O1722" i="1" s="1"/>
  <c r="P1722" i="1" s="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O1719" i="1" s="1"/>
  <c r="P1719" i="1" s="1"/>
  <c r="T1718" i="1"/>
  <c r="S1718" i="1"/>
  <c r="R1718" i="1"/>
  <c r="Q1718" i="1"/>
  <c r="N1718" i="1"/>
  <c r="M1718" i="1"/>
  <c r="O1718" i="1" s="1"/>
  <c r="P1718" i="1" s="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O1715" i="1" s="1"/>
  <c r="P1715" i="1" s="1"/>
  <c r="T1714" i="1"/>
  <c r="S1714" i="1"/>
  <c r="R1714" i="1"/>
  <c r="Q1714" i="1"/>
  <c r="N1714" i="1"/>
  <c r="M1714" i="1"/>
  <c r="O1714" i="1" s="1"/>
  <c r="P1714" i="1" s="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O1711" i="1" s="1"/>
  <c r="P1711" i="1" s="1"/>
  <c r="T1710" i="1"/>
  <c r="S1710" i="1"/>
  <c r="R1710" i="1"/>
  <c r="Q1710" i="1"/>
  <c r="N1710" i="1"/>
  <c r="M1710" i="1"/>
  <c r="O1710" i="1" s="1"/>
  <c r="P1710" i="1" s="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O1707" i="1" s="1"/>
  <c r="P1707" i="1" s="1"/>
  <c r="T1706" i="1"/>
  <c r="S1706" i="1"/>
  <c r="R1706" i="1"/>
  <c r="Q1706" i="1"/>
  <c r="N1706" i="1"/>
  <c r="M1706" i="1"/>
  <c r="O1706" i="1" s="1"/>
  <c r="P1706" i="1" s="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O1703" i="1" s="1"/>
  <c r="P1703" i="1" s="1"/>
  <c r="T1702" i="1"/>
  <c r="S1702" i="1"/>
  <c r="R1702" i="1"/>
  <c r="Q1702" i="1"/>
  <c r="N1702" i="1"/>
  <c r="M1702" i="1"/>
  <c r="O1702" i="1" s="1"/>
  <c r="P1702" i="1" s="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O1699" i="1" s="1"/>
  <c r="P1699" i="1" s="1"/>
  <c r="T1698" i="1"/>
  <c r="S1698" i="1"/>
  <c r="R1698" i="1"/>
  <c r="Q1698" i="1"/>
  <c r="N1698" i="1"/>
  <c r="M1698" i="1"/>
  <c r="O1698" i="1" s="1"/>
  <c r="P1698" i="1" s="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O1695" i="1" s="1"/>
  <c r="P1695" i="1" s="1"/>
  <c r="T1694" i="1"/>
  <c r="S1694" i="1"/>
  <c r="R1694" i="1"/>
  <c r="Q1694" i="1"/>
  <c r="N1694" i="1"/>
  <c r="M1694" i="1"/>
  <c r="O1694" i="1" s="1"/>
  <c r="P1694" i="1" s="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O1691" i="1" s="1"/>
  <c r="P1691" i="1" s="1"/>
  <c r="T1690" i="1"/>
  <c r="S1690" i="1"/>
  <c r="R1690" i="1"/>
  <c r="Q1690" i="1"/>
  <c r="N1690" i="1"/>
  <c r="M1690" i="1"/>
  <c r="O1690" i="1" s="1"/>
  <c r="P1690" i="1" s="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O1687" i="1" s="1"/>
  <c r="P1687" i="1" s="1"/>
  <c r="T1686" i="1"/>
  <c r="S1686" i="1"/>
  <c r="R1686" i="1"/>
  <c r="Q1686" i="1"/>
  <c r="N1686" i="1"/>
  <c r="M1686" i="1"/>
  <c r="O1686" i="1" s="1"/>
  <c r="P1686" i="1" s="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O1683" i="1" s="1"/>
  <c r="P1683" i="1" s="1"/>
  <c r="T1682" i="1"/>
  <c r="S1682" i="1"/>
  <c r="R1682" i="1"/>
  <c r="Q1682" i="1"/>
  <c r="N1682" i="1"/>
  <c r="M1682" i="1"/>
  <c r="O1682" i="1" s="1"/>
  <c r="P1682" i="1" s="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O1679" i="1" s="1"/>
  <c r="P1679" i="1" s="1"/>
  <c r="T1678" i="1"/>
  <c r="S1678" i="1"/>
  <c r="R1678" i="1"/>
  <c r="Q1678" i="1"/>
  <c r="N1678" i="1"/>
  <c r="M1678" i="1"/>
  <c r="O1678" i="1" s="1"/>
  <c r="P1678" i="1" s="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O1675" i="1" s="1"/>
  <c r="P1675" i="1" s="1"/>
  <c r="T1674" i="1"/>
  <c r="S1674" i="1"/>
  <c r="R1674" i="1"/>
  <c r="Q1674" i="1"/>
  <c r="N1674" i="1"/>
  <c r="M1674" i="1"/>
  <c r="O1674" i="1" s="1"/>
  <c r="P1674" i="1" s="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O1671" i="1" s="1"/>
  <c r="P1671" i="1" s="1"/>
  <c r="T1670" i="1"/>
  <c r="S1670" i="1"/>
  <c r="R1670" i="1"/>
  <c r="Q1670" i="1"/>
  <c r="N1670" i="1"/>
  <c r="M1670" i="1"/>
  <c r="O1670" i="1" s="1"/>
  <c r="P1670" i="1" s="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O1667" i="1" s="1"/>
  <c r="P1667" i="1" s="1"/>
  <c r="T1666" i="1"/>
  <c r="S1666" i="1"/>
  <c r="R1666" i="1"/>
  <c r="Q1666" i="1"/>
  <c r="N1666" i="1"/>
  <c r="M1666" i="1"/>
  <c r="O1666" i="1" s="1"/>
  <c r="P1666" i="1" s="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O1663" i="1" s="1"/>
  <c r="P1663" i="1" s="1"/>
  <c r="T1662" i="1"/>
  <c r="S1662" i="1"/>
  <c r="R1662" i="1"/>
  <c r="Q1662" i="1"/>
  <c r="N1662" i="1"/>
  <c r="M1662" i="1"/>
  <c r="O1662" i="1" s="1"/>
  <c r="P1662" i="1" s="1"/>
  <c r="T1661" i="1"/>
  <c r="S1661" i="1"/>
  <c r="R1661" i="1"/>
  <c r="Q1661" i="1"/>
  <c r="N1661" i="1"/>
  <c r="M1661" i="1"/>
  <c r="O1661" i="1" s="1"/>
  <c r="P1661" i="1" s="1"/>
  <c r="T1660" i="1"/>
  <c r="S1660" i="1"/>
  <c r="R1660" i="1"/>
  <c r="Q1660" i="1"/>
  <c r="N1660" i="1"/>
  <c r="M1660" i="1"/>
  <c r="O1660" i="1" s="1"/>
  <c r="P1660" i="1" s="1"/>
  <c r="T1659" i="1"/>
  <c r="S1659" i="1"/>
  <c r="R1659" i="1"/>
  <c r="Q1659" i="1"/>
  <c r="N1659" i="1"/>
  <c r="M1659" i="1"/>
  <c r="O1659" i="1" s="1"/>
  <c r="P1659" i="1" s="1"/>
  <c r="T1658" i="1"/>
  <c r="S1658" i="1"/>
  <c r="R1658" i="1"/>
  <c r="Q1658" i="1"/>
  <c r="N1658" i="1"/>
  <c r="M1658" i="1"/>
  <c r="O1658" i="1" s="1"/>
  <c r="P1658" i="1" s="1"/>
  <c r="T1657" i="1"/>
  <c r="S1657" i="1"/>
  <c r="R1657" i="1"/>
  <c r="Q1657" i="1"/>
  <c r="N1657" i="1"/>
  <c r="M1657" i="1"/>
  <c r="O1657" i="1" s="1"/>
  <c r="P1657" i="1" s="1"/>
  <c r="T1656" i="1"/>
  <c r="S1656" i="1"/>
  <c r="R1656" i="1"/>
  <c r="Q1656" i="1"/>
  <c r="N1656" i="1"/>
  <c r="M1656" i="1"/>
  <c r="O1656" i="1" s="1"/>
  <c r="P1656" i="1" s="1"/>
  <c r="T1655" i="1"/>
  <c r="S1655" i="1"/>
  <c r="R1655" i="1"/>
  <c r="Q1655" i="1"/>
  <c r="N1655" i="1"/>
  <c r="M1655" i="1"/>
  <c r="O1655" i="1" s="1"/>
  <c r="P1655" i="1" s="1"/>
  <c r="T1654" i="1"/>
  <c r="S1654" i="1"/>
  <c r="R1654" i="1"/>
  <c r="Q1654" i="1"/>
  <c r="N1654" i="1"/>
  <c r="M1654" i="1"/>
  <c r="O1654" i="1" s="1"/>
  <c r="P1654" i="1" s="1"/>
  <c r="T1653" i="1"/>
  <c r="S1653" i="1"/>
  <c r="R1653" i="1"/>
  <c r="Q1653" i="1"/>
  <c r="N1653" i="1"/>
  <c r="M1653" i="1"/>
  <c r="O1653" i="1" s="1"/>
  <c r="P1653" i="1" s="1"/>
  <c r="T1652" i="1"/>
  <c r="S1652" i="1"/>
  <c r="R1652" i="1"/>
  <c r="Q1652" i="1"/>
  <c r="N1652" i="1"/>
  <c r="M1652" i="1"/>
  <c r="O1652" i="1" s="1"/>
  <c r="P1652" i="1" s="1"/>
  <c r="T1651" i="1"/>
  <c r="S1651" i="1"/>
  <c r="R1651" i="1"/>
  <c r="Q1651" i="1"/>
  <c r="N1651" i="1"/>
  <c r="M1651" i="1"/>
  <c r="O1651" i="1" s="1"/>
  <c r="P1651" i="1" s="1"/>
  <c r="T1650" i="1"/>
  <c r="S1650" i="1"/>
  <c r="R1650" i="1"/>
  <c r="Q1650" i="1"/>
  <c r="N1650" i="1"/>
  <c r="M1650" i="1"/>
  <c r="O1650" i="1" s="1"/>
  <c r="P1650" i="1" s="1"/>
  <c r="T1649" i="1"/>
  <c r="S1649" i="1"/>
  <c r="R1649" i="1"/>
  <c r="Q1649" i="1"/>
  <c r="N1649" i="1"/>
  <c r="M1649" i="1"/>
  <c r="O1649" i="1" s="1"/>
  <c r="P1649" i="1" s="1"/>
  <c r="T1648" i="1"/>
  <c r="S1648" i="1"/>
  <c r="R1648" i="1"/>
  <c r="Q1648" i="1"/>
  <c r="N1648" i="1"/>
  <c r="M1648" i="1"/>
  <c r="O1648" i="1" s="1"/>
  <c r="P1648" i="1" s="1"/>
  <c r="T1647" i="1"/>
  <c r="S1647" i="1"/>
  <c r="R1647" i="1"/>
  <c r="Q1647" i="1"/>
  <c r="N1647" i="1"/>
  <c r="M1647" i="1"/>
  <c r="O1647" i="1" s="1"/>
  <c r="P1647" i="1" s="1"/>
  <c r="T1646" i="1"/>
  <c r="S1646" i="1"/>
  <c r="R1646" i="1"/>
  <c r="Q1646" i="1"/>
  <c r="N1646" i="1"/>
  <c r="M1646" i="1"/>
  <c r="O1646" i="1" s="1"/>
  <c r="P1646" i="1" s="1"/>
  <c r="T1645" i="1"/>
  <c r="S1645" i="1"/>
  <c r="R1645" i="1"/>
  <c r="Q1645" i="1"/>
  <c r="N1645" i="1"/>
  <c r="M1645" i="1"/>
  <c r="O1645" i="1" s="1"/>
  <c r="P1645" i="1" s="1"/>
  <c r="T1644" i="1"/>
  <c r="S1644" i="1"/>
  <c r="R1644" i="1"/>
  <c r="Q1644" i="1"/>
  <c r="N1644" i="1"/>
  <c r="M1644" i="1"/>
  <c r="O1644" i="1" s="1"/>
  <c r="P1644" i="1" s="1"/>
  <c r="T1643" i="1"/>
  <c r="S1643" i="1"/>
  <c r="R1643" i="1"/>
  <c r="Q1643" i="1"/>
  <c r="N1643" i="1"/>
  <c r="M1643" i="1"/>
  <c r="O1643" i="1" s="1"/>
  <c r="P1643" i="1" s="1"/>
  <c r="T1642" i="1"/>
  <c r="S1642" i="1"/>
  <c r="R1642" i="1"/>
  <c r="Q1642" i="1"/>
  <c r="N1642" i="1"/>
  <c r="M1642" i="1"/>
  <c r="O1642" i="1" s="1"/>
  <c r="P1642" i="1" s="1"/>
  <c r="T1641" i="1"/>
  <c r="S1641" i="1"/>
  <c r="R1641" i="1"/>
  <c r="Q1641" i="1"/>
  <c r="N1641" i="1"/>
  <c r="M1641" i="1"/>
  <c r="O1641" i="1" s="1"/>
  <c r="P1641" i="1" s="1"/>
  <c r="T1640" i="1"/>
  <c r="S1640" i="1"/>
  <c r="R1640" i="1"/>
  <c r="Q1640" i="1"/>
  <c r="N1640" i="1"/>
  <c r="M1640" i="1"/>
  <c r="O1640" i="1" s="1"/>
  <c r="P1640" i="1" s="1"/>
  <c r="T1639" i="1"/>
  <c r="S1639" i="1"/>
  <c r="R1639" i="1"/>
  <c r="Q1639" i="1"/>
  <c r="N1639" i="1"/>
  <c r="M1639" i="1"/>
  <c r="O1639" i="1" s="1"/>
  <c r="P1639" i="1" s="1"/>
  <c r="T1638" i="1"/>
  <c r="S1638" i="1"/>
  <c r="R1638" i="1"/>
  <c r="Q1638" i="1"/>
  <c r="N1638" i="1"/>
  <c r="M1638" i="1"/>
  <c r="O1638" i="1" s="1"/>
  <c r="P1638" i="1" s="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O1635" i="1" s="1"/>
  <c r="P1635" i="1" s="1"/>
  <c r="T1634" i="1"/>
  <c r="S1634" i="1"/>
  <c r="R1634" i="1"/>
  <c r="Q1634" i="1"/>
  <c r="N1634" i="1"/>
  <c r="M1634" i="1"/>
  <c r="O1634" i="1" s="1"/>
  <c r="P1634" i="1" s="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O1631" i="1" s="1"/>
  <c r="P1631" i="1" s="1"/>
  <c r="T1630" i="1"/>
  <c r="S1630" i="1"/>
  <c r="R1630" i="1"/>
  <c r="Q1630" i="1"/>
  <c r="N1630" i="1"/>
  <c r="M1630" i="1"/>
  <c r="O1630" i="1" s="1"/>
  <c r="P1630" i="1" s="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O1627" i="1" s="1"/>
  <c r="P1627" i="1" s="1"/>
  <c r="T1626" i="1"/>
  <c r="S1626" i="1"/>
  <c r="R1626" i="1"/>
  <c r="Q1626" i="1"/>
  <c r="N1626" i="1"/>
  <c r="M1626" i="1"/>
  <c r="O1626" i="1" s="1"/>
  <c r="P1626" i="1" s="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O1623" i="1" s="1"/>
  <c r="P1623" i="1" s="1"/>
  <c r="T1622" i="1"/>
  <c r="S1622" i="1"/>
  <c r="R1622" i="1"/>
  <c r="Q1622" i="1"/>
  <c r="N1622" i="1"/>
  <c r="M1622" i="1"/>
  <c r="O1622" i="1" s="1"/>
  <c r="P1622" i="1" s="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O1619" i="1" s="1"/>
  <c r="P1619" i="1" s="1"/>
  <c r="T1618" i="1"/>
  <c r="S1618" i="1"/>
  <c r="R1618" i="1"/>
  <c r="Q1618" i="1"/>
  <c r="N1618" i="1"/>
  <c r="M1618" i="1"/>
  <c r="O1618" i="1" s="1"/>
  <c r="P1618" i="1" s="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O1615" i="1" s="1"/>
  <c r="P1615" i="1" s="1"/>
  <c r="T1614" i="1"/>
  <c r="S1614" i="1"/>
  <c r="R1614" i="1"/>
  <c r="Q1614" i="1"/>
  <c r="N1614" i="1"/>
  <c r="M1614" i="1"/>
  <c r="O1614" i="1" s="1"/>
  <c r="P1614" i="1" s="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O1611" i="1" s="1"/>
  <c r="P1611" i="1" s="1"/>
  <c r="T1610" i="1"/>
  <c r="S1610" i="1"/>
  <c r="R1610" i="1"/>
  <c r="Q1610" i="1"/>
  <c r="N1610" i="1"/>
  <c r="M1610" i="1"/>
  <c r="O1610" i="1" s="1"/>
  <c r="P1610" i="1" s="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O1607" i="1" s="1"/>
  <c r="P1607" i="1" s="1"/>
  <c r="T1606" i="1"/>
  <c r="S1606" i="1"/>
  <c r="R1606" i="1"/>
  <c r="Q1606" i="1"/>
  <c r="N1606" i="1"/>
  <c r="M1606" i="1"/>
  <c r="O1606" i="1" s="1"/>
  <c r="P1606" i="1" s="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O1603" i="1" s="1"/>
  <c r="P1603" i="1" s="1"/>
  <c r="T1602" i="1"/>
  <c r="S1602" i="1"/>
  <c r="R1602" i="1"/>
  <c r="Q1602" i="1"/>
  <c r="N1602" i="1"/>
  <c r="M1602" i="1"/>
  <c r="O1602" i="1" s="1"/>
  <c r="P1602" i="1" s="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O1599" i="1" s="1"/>
  <c r="P1599" i="1" s="1"/>
  <c r="T1598" i="1"/>
  <c r="S1598" i="1"/>
  <c r="R1598" i="1"/>
  <c r="Q1598" i="1"/>
  <c r="N1598" i="1"/>
  <c r="M1598" i="1"/>
  <c r="O1598" i="1" s="1"/>
  <c r="P1598" i="1" s="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O1595" i="1" s="1"/>
  <c r="P1595" i="1" s="1"/>
  <c r="T1594" i="1"/>
  <c r="S1594" i="1"/>
  <c r="R1594" i="1"/>
  <c r="Q1594" i="1"/>
  <c r="N1594" i="1"/>
  <c r="M1594" i="1"/>
  <c r="O1594" i="1" s="1"/>
  <c r="P1594" i="1" s="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O1591" i="1" s="1"/>
  <c r="P1591" i="1" s="1"/>
  <c r="T1590" i="1"/>
  <c r="S1590" i="1"/>
  <c r="R1590" i="1"/>
  <c r="Q1590" i="1"/>
  <c r="N1590" i="1"/>
  <c r="M1590" i="1"/>
  <c r="O1590" i="1" s="1"/>
  <c r="P1590" i="1" s="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O1587" i="1" s="1"/>
  <c r="P1587" i="1" s="1"/>
  <c r="T1586" i="1"/>
  <c r="S1586" i="1"/>
  <c r="R1586" i="1"/>
  <c r="Q1586" i="1"/>
  <c r="N1586" i="1"/>
  <c r="M1586" i="1"/>
  <c r="O1586" i="1" s="1"/>
  <c r="P1586" i="1" s="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O1583" i="1" s="1"/>
  <c r="P1583" i="1" s="1"/>
  <c r="T1582" i="1"/>
  <c r="S1582" i="1"/>
  <c r="R1582" i="1"/>
  <c r="Q1582" i="1"/>
  <c r="N1582" i="1"/>
  <c r="M1582" i="1"/>
  <c r="O1582" i="1" s="1"/>
  <c r="P1582" i="1" s="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O1579" i="1" s="1"/>
  <c r="P1579" i="1" s="1"/>
  <c r="T1578" i="1"/>
  <c r="S1578" i="1"/>
  <c r="R1578" i="1"/>
  <c r="Q1578" i="1"/>
  <c r="N1578" i="1"/>
  <c r="M1578" i="1"/>
  <c r="O1578" i="1" s="1"/>
  <c r="P1578" i="1" s="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O1575" i="1" s="1"/>
  <c r="P1575" i="1" s="1"/>
  <c r="T1574" i="1"/>
  <c r="S1574" i="1"/>
  <c r="R1574" i="1"/>
  <c r="Q1574" i="1"/>
  <c r="N1574" i="1"/>
  <c r="M1574" i="1"/>
  <c r="O1574" i="1" s="1"/>
  <c r="P1574" i="1" s="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O1571" i="1" s="1"/>
  <c r="P1571" i="1" s="1"/>
  <c r="T1570" i="1"/>
  <c r="S1570" i="1"/>
  <c r="R1570" i="1"/>
  <c r="Q1570" i="1"/>
  <c r="N1570" i="1"/>
  <c r="M1570" i="1"/>
  <c r="O1570" i="1" s="1"/>
  <c r="P1570" i="1" s="1"/>
  <c r="T1569" i="1"/>
  <c r="S1569" i="1"/>
  <c r="R1569" i="1"/>
  <c r="Q1569" i="1"/>
  <c r="N1569" i="1"/>
  <c r="M1569" i="1"/>
  <c r="O1569" i="1" s="1"/>
  <c r="P1569" i="1" s="1"/>
  <c r="T1568" i="1"/>
  <c r="S1568" i="1"/>
  <c r="R1568" i="1"/>
  <c r="Q1568" i="1"/>
  <c r="N1568" i="1"/>
  <c r="M1568" i="1"/>
  <c r="O1568" i="1" s="1"/>
  <c r="P1568" i="1" s="1"/>
  <c r="T1567" i="1"/>
  <c r="S1567" i="1"/>
  <c r="R1567" i="1"/>
  <c r="Q1567" i="1"/>
  <c r="N1567" i="1"/>
  <c r="M1567" i="1"/>
  <c r="O1567" i="1" s="1"/>
  <c r="P1567" i="1" s="1"/>
  <c r="T1566" i="1"/>
  <c r="S1566" i="1"/>
  <c r="R1566" i="1"/>
  <c r="Q1566" i="1"/>
  <c r="N1566" i="1"/>
  <c r="M1566" i="1"/>
  <c r="O1566" i="1" s="1"/>
  <c r="P1566" i="1" s="1"/>
  <c r="T1565" i="1"/>
  <c r="S1565" i="1"/>
  <c r="R1565" i="1"/>
  <c r="Q1565" i="1"/>
  <c r="N1565" i="1"/>
  <c r="M1565" i="1"/>
  <c r="O1565" i="1" s="1"/>
  <c r="P1565" i="1" s="1"/>
  <c r="T1564" i="1"/>
  <c r="S1564" i="1"/>
  <c r="R1564" i="1"/>
  <c r="Q1564" i="1"/>
  <c r="N1564" i="1"/>
  <c r="M1564" i="1"/>
  <c r="O1564" i="1" s="1"/>
  <c r="P1564" i="1" s="1"/>
  <c r="T1563" i="1"/>
  <c r="S1563" i="1"/>
  <c r="R1563" i="1"/>
  <c r="Q1563" i="1"/>
  <c r="N1563" i="1"/>
  <c r="M1563" i="1"/>
  <c r="O1563" i="1" s="1"/>
  <c r="P1563" i="1" s="1"/>
  <c r="T1562" i="1"/>
  <c r="S1562" i="1"/>
  <c r="R1562" i="1"/>
  <c r="Q1562" i="1"/>
  <c r="N1562" i="1"/>
  <c r="M1562" i="1"/>
  <c r="O1562" i="1" s="1"/>
  <c r="P1562" i="1" s="1"/>
  <c r="T1561" i="1"/>
  <c r="S1561" i="1"/>
  <c r="R1561" i="1"/>
  <c r="Q1561" i="1"/>
  <c r="N1561" i="1"/>
  <c r="M1561" i="1"/>
  <c r="O1561" i="1" s="1"/>
  <c r="P1561" i="1" s="1"/>
  <c r="T1560" i="1"/>
  <c r="S1560" i="1"/>
  <c r="R1560" i="1"/>
  <c r="Q1560" i="1"/>
  <c r="N1560" i="1"/>
  <c r="M1560" i="1"/>
  <c r="O1560" i="1" s="1"/>
  <c r="P1560" i="1" s="1"/>
  <c r="T1559" i="1"/>
  <c r="S1559" i="1"/>
  <c r="R1559" i="1"/>
  <c r="Q1559" i="1"/>
  <c r="N1559" i="1"/>
  <c r="M1559" i="1"/>
  <c r="O1559" i="1" s="1"/>
  <c r="P1559" i="1" s="1"/>
  <c r="T1558" i="1"/>
  <c r="S1558" i="1"/>
  <c r="R1558" i="1"/>
  <c r="Q1558" i="1"/>
  <c r="N1558" i="1"/>
  <c r="M1558" i="1"/>
  <c r="O1558" i="1" s="1"/>
  <c r="P1558" i="1" s="1"/>
  <c r="T1557" i="1"/>
  <c r="S1557" i="1"/>
  <c r="R1557" i="1"/>
  <c r="Q1557" i="1"/>
  <c r="N1557" i="1"/>
  <c r="M1557" i="1"/>
  <c r="O1557" i="1" s="1"/>
  <c r="P1557" i="1" s="1"/>
  <c r="T1556" i="1"/>
  <c r="S1556" i="1"/>
  <c r="R1556" i="1"/>
  <c r="Q1556" i="1"/>
  <c r="N1556" i="1"/>
  <c r="M1556" i="1"/>
  <c r="O1556" i="1" s="1"/>
  <c r="P1556" i="1" s="1"/>
  <c r="T1555" i="1"/>
  <c r="S1555" i="1"/>
  <c r="R1555" i="1"/>
  <c r="Q1555" i="1"/>
  <c r="N1555" i="1"/>
  <c r="M1555" i="1"/>
  <c r="O1555" i="1" s="1"/>
  <c r="P1555" i="1" s="1"/>
  <c r="T1554" i="1"/>
  <c r="S1554" i="1"/>
  <c r="R1554" i="1"/>
  <c r="Q1554" i="1"/>
  <c r="N1554" i="1"/>
  <c r="M1554" i="1"/>
  <c r="O1554" i="1" s="1"/>
  <c r="P1554" i="1" s="1"/>
  <c r="T1553" i="1"/>
  <c r="S1553" i="1"/>
  <c r="R1553" i="1"/>
  <c r="Q1553" i="1"/>
  <c r="N1553" i="1"/>
  <c r="M1553" i="1"/>
  <c r="O1553" i="1" s="1"/>
  <c r="P1553" i="1" s="1"/>
  <c r="T1552" i="1"/>
  <c r="S1552" i="1"/>
  <c r="R1552" i="1"/>
  <c r="Q1552" i="1"/>
  <c r="N1552" i="1"/>
  <c r="M1552" i="1"/>
  <c r="O1552" i="1" s="1"/>
  <c r="P1552" i="1" s="1"/>
  <c r="T1551" i="1"/>
  <c r="S1551" i="1"/>
  <c r="R1551" i="1"/>
  <c r="Q1551" i="1"/>
  <c r="N1551" i="1"/>
  <c r="M1551" i="1"/>
  <c r="O1551" i="1" s="1"/>
  <c r="P1551" i="1" s="1"/>
  <c r="T1550" i="1"/>
  <c r="S1550" i="1"/>
  <c r="R1550" i="1"/>
  <c r="Q1550" i="1"/>
  <c r="N1550" i="1"/>
  <c r="M1550" i="1"/>
  <c r="O1550" i="1" s="1"/>
  <c r="P1550" i="1" s="1"/>
  <c r="T1549" i="1"/>
  <c r="S1549" i="1"/>
  <c r="R1549" i="1"/>
  <c r="Q1549" i="1"/>
  <c r="N1549" i="1"/>
  <c r="M1549" i="1"/>
  <c r="O1549" i="1" s="1"/>
  <c r="P1549" i="1" s="1"/>
  <c r="T1548" i="1"/>
  <c r="S1548" i="1"/>
  <c r="R1548" i="1"/>
  <c r="Q1548" i="1"/>
  <c r="N1548" i="1"/>
  <c r="M1548" i="1"/>
  <c r="O1548" i="1" s="1"/>
  <c r="P1548" i="1" s="1"/>
  <c r="T1547" i="1"/>
  <c r="S1547" i="1"/>
  <c r="R1547" i="1"/>
  <c r="Q1547" i="1"/>
  <c r="N1547" i="1"/>
  <c r="M1547" i="1"/>
  <c r="O1547" i="1" s="1"/>
  <c r="P1547" i="1" s="1"/>
  <c r="T1546" i="1"/>
  <c r="S1546" i="1"/>
  <c r="R1546" i="1"/>
  <c r="Q1546" i="1"/>
  <c r="N1546" i="1"/>
  <c r="M1546" i="1"/>
  <c r="O1546" i="1" s="1"/>
  <c r="P1546" i="1" s="1"/>
  <c r="T1545" i="1"/>
  <c r="S1545" i="1"/>
  <c r="R1545" i="1"/>
  <c r="Q1545" i="1"/>
  <c r="N1545" i="1"/>
  <c r="M1545" i="1"/>
  <c r="O1545" i="1" s="1"/>
  <c r="P1545" i="1" s="1"/>
  <c r="T1544" i="1"/>
  <c r="S1544" i="1"/>
  <c r="R1544" i="1"/>
  <c r="Q1544" i="1"/>
  <c r="N1544" i="1"/>
  <c r="M1544" i="1"/>
  <c r="O1544" i="1" s="1"/>
  <c r="P1544" i="1" s="1"/>
  <c r="T1543" i="1"/>
  <c r="S1543" i="1"/>
  <c r="R1543" i="1"/>
  <c r="Q1543" i="1"/>
  <c r="N1543" i="1"/>
  <c r="M1543" i="1"/>
  <c r="O1543" i="1" s="1"/>
  <c r="P1543" i="1" s="1"/>
  <c r="T1542" i="1"/>
  <c r="S1542" i="1"/>
  <c r="R1542" i="1"/>
  <c r="Q1542" i="1"/>
  <c r="N1542" i="1"/>
  <c r="M1542" i="1"/>
  <c r="O1542" i="1" s="1"/>
  <c r="P1542" i="1" s="1"/>
  <c r="T1541" i="1"/>
  <c r="S1541" i="1"/>
  <c r="R1541" i="1"/>
  <c r="Q1541" i="1"/>
  <c r="N1541" i="1"/>
  <c r="M1541" i="1"/>
  <c r="O1541" i="1" s="1"/>
  <c r="P1541" i="1" s="1"/>
  <c r="T1540" i="1"/>
  <c r="S1540" i="1"/>
  <c r="R1540" i="1"/>
  <c r="Q1540" i="1"/>
  <c r="N1540" i="1"/>
  <c r="M1540" i="1"/>
  <c r="O1540" i="1" s="1"/>
  <c r="P1540" i="1" s="1"/>
  <c r="T1539" i="1"/>
  <c r="S1539" i="1"/>
  <c r="R1539" i="1"/>
  <c r="Q1539" i="1"/>
  <c r="N1539" i="1"/>
  <c r="M1539" i="1"/>
  <c r="O1539" i="1" s="1"/>
  <c r="P1539" i="1" s="1"/>
  <c r="T1538" i="1"/>
  <c r="S1538" i="1"/>
  <c r="R1538" i="1"/>
  <c r="Q1538" i="1"/>
  <c r="N1538" i="1"/>
  <c r="M1538" i="1"/>
  <c r="O1538" i="1" s="1"/>
  <c r="P1538" i="1" s="1"/>
  <c r="T1537" i="1"/>
  <c r="S1537" i="1"/>
  <c r="R1537" i="1"/>
  <c r="Q1537" i="1"/>
  <c r="N1537" i="1"/>
  <c r="M1537" i="1"/>
  <c r="O1537" i="1" s="1"/>
  <c r="P1537" i="1" s="1"/>
  <c r="T1536" i="1"/>
  <c r="S1536" i="1"/>
  <c r="R1536" i="1"/>
  <c r="Q1536" i="1"/>
  <c r="N1536" i="1"/>
  <c r="M1536" i="1"/>
  <c r="O1536" i="1" s="1"/>
  <c r="P1536" i="1" s="1"/>
  <c r="T1535" i="1"/>
  <c r="S1535" i="1"/>
  <c r="R1535" i="1"/>
  <c r="Q1535" i="1"/>
  <c r="N1535" i="1"/>
  <c r="M1535" i="1"/>
  <c r="O1535" i="1" s="1"/>
  <c r="P1535" i="1" s="1"/>
  <c r="T1534" i="1"/>
  <c r="S1534" i="1"/>
  <c r="R1534" i="1"/>
  <c r="Q1534" i="1"/>
  <c r="N1534" i="1"/>
  <c r="M1534" i="1"/>
  <c r="O1534" i="1" s="1"/>
  <c r="P1534" i="1" s="1"/>
  <c r="T1533" i="1"/>
  <c r="S1533" i="1"/>
  <c r="R1533" i="1"/>
  <c r="Q1533" i="1"/>
  <c r="N1533" i="1"/>
  <c r="M1533" i="1"/>
  <c r="O1533" i="1" s="1"/>
  <c r="P1533" i="1" s="1"/>
  <c r="T1532" i="1"/>
  <c r="S1532" i="1"/>
  <c r="R1532" i="1"/>
  <c r="Q1532" i="1"/>
  <c r="N1532" i="1"/>
  <c r="M1532" i="1"/>
  <c r="O1532" i="1" s="1"/>
  <c r="P1532" i="1" s="1"/>
  <c r="T1531" i="1"/>
  <c r="S1531" i="1"/>
  <c r="R1531" i="1"/>
  <c r="Q1531" i="1"/>
  <c r="N1531" i="1"/>
  <c r="M1531" i="1"/>
  <c r="O1531" i="1" s="1"/>
  <c r="P1531" i="1" s="1"/>
  <c r="T1530" i="1"/>
  <c r="S1530" i="1"/>
  <c r="R1530" i="1"/>
  <c r="Q1530" i="1"/>
  <c r="N1530" i="1"/>
  <c r="M1530" i="1"/>
  <c r="O1530" i="1" s="1"/>
  <c r="P1530" i="1" s="1"/>
  <c r="T1529" i="1"/>
  <c r="S1529" i="1"/>
  <c r="R1529" i="1"/>
  <c r="Q1529" i="1"/>
  <c r="N1529" i="1"/>
  <c r="M1529" i="1"/>
  <c r="O1529" i="1" s="1"/>
  <c r="P1529" i="1" s="1"/>
  <c r="T1528" i="1"/>
  <c r="S1528" i="1"/>
  <c r="R1528" i="1"/>
  <c r="Q1528" i="1"/>
  <c r="N1528" i="1"/>
  <c r="M1528" i="1"/>
  <c r="O1528" i="1" s="1"/>
  <c r="P1528" i="1" s="1"/>
  <c r="T1527" i="1"/>
  <c r="S1527" i="1"/>
  <c r="R1527" i="1"/>
  <c r="Q1527" i="1"/>
  <c r="N1527" i="1"/>
  <c r="M1527" i="1"/>
  <c r="O1527" i="1" s="1"/>
  <c r="P1527" i="1" s="1"/>
  <c r="T1526" i="1"/>
  <c r="S1526" i="1"/>
  <c r="R1526" i="1"/>
  <c r="Q1526" i="1"/>
  <c r="N1526" i="1"/>
  <c r="M1526" i="1"/>
  <c r="O1526" i="1" s="1"/>
  <c r="P1526" i="1" s="1"/>
  <c r="T1525" i="1"/>
  <c r="S1525" i="1"/>
  <c r="R1525" i="1"/>
  <c r="Q1525" i="1"/>
  <c r="N1525" i="1"/>
  <c r="M1525" i="1"/>
  <c r="O1525" i="1" s="1"/>
  <c r="P1525" i="1" s="1"/>
  <c r="T1524" i="1"/>
  <c r="S1524" i="1"/>
  <c r="R1524" i="1"/>
  <c r="Q1524" i="1"/>
  <c r="N1524" i="1"/>
  <c r="M1524" i="1"/>
  <c r="O1524" i="1" s="1"/>
  <c r="P1524" i="1" s="1"/>
  <c r="T1523" i="1"/>
  <c r="S1523" i="1"/>
  <c r="R1523" i="1"/>
  <c r="Q1523" i="1"/>
  <c r="N1523" i="1"/>
  <c r="M1523" i="1"/>
  <c r="O1523" i="1" s="1"/>
  <c r="P1523" i="1" s="1"/>
  <c r="T1522" i="1"/>
  <c r="S1522" i="1"/>
  <c r="R1522" i="1"/>
  <c r="Q1522" i="1"/>
  <c r="N1522" i="1"/>
  <c r="M1522" i="1"/>
  <c r="O1522" i="1" s="1"/>
  <c r="P1522" i="1" s="1"/>
  <c r="T1521" i="1"/>
  <c r="S1521" i="1"/>
  <c r="R1521" i="1"/>
  <c r="Q1521" i="1"/>
  <c r="N1521" i="1"/>
  <c r="M1521" i="1"/>
  <c r="O1521" i="1" s="1"/>
  <c r="P1521" i="1" s="1"/>
  <c r="T1520" i="1"/>
  <c r="S1520" i="1"/>
  <c r="R1520" i="1"/>
  <c r="Q1520" i="1"/>
  <c r="N1520" i="1"/>
  <c r="M1520" i="1"/>
  <c r="O1520" i="1" s="1"/>
  <c r="P1520" i="1" s="1"/>
  <c r="T1519" i="1"/>
  <c r="S1519" i="1"/>
  <c r="R1519" i="1"/>
  <c r="Q1519" i="1"/>
  <c r="N1519" i="1"/>
  <c r="M1519" i="1"/>
  <c r="O1519" i="1" s="1"/>
  <c r="P1519" i="1" s="1"/>
  <c r="T1518" i="1"/>
  <c r="S1518" i="1"/>
  <c r="R1518" i="1"/>
  <c r="Q1518" i="1"/>
  <c r="N1518" i="1"/>
  <c r="M1518" i="1"/>
  <c r="O1518" i="1" s="1"/>
  <c r="P1518" i="1" s="1"/>
  <c r="T1517" i="1"/>
  <c r="S1517" i="1"/>
  <c r="R1517" i="1"/>
  <c r="Q1517" i="1"/>
  <c r="N1517" i="1"/>
  <c r="M1517" i="1"/>
  <c r="O1517" i="1" s="1"/>
  <c r="P1517" i="1" s="1"/>
  <c r="T1516" i="1"/>
  <c r="S1516" i="1"/>
  <c r="R1516" i="1"/>
  <c r="Q1516" i="1"/>
  <c r="N1516" i="1"/>
  <c r="M1516" i="1"/>
  <c r="O1516" i="1" s="1"/>
  <c r="P1516" i="1" s="1"/>
  <c r="T1515" i="1"/>
  <c r="S1515" i="1"/>
  <c r="R1515" i="1"/>
  <c r="Q1515" i="1"/>
  <c r="N1515" i="1"/>
  <c r="M1515" i="1"/>
  <c r="O1515" i="1" s="1"/>
  <c r="P1515" i="1" s="1"/>
  <c r="T1514" i="1"/>
  <c r="S1514" i="1"/>
  <c r="R1514" i="1"/>
  <c r="Q1514" i="1"/>
  <c r="N1514" i="1"/>
  <c r="M1514" i="1"/>
  <c r="O1514" i="1" s="1"/>
  <c r="P1514" i="1" s="1"/>
  <c r="T1513" i="1"/>
  <c r="S1513" i="1"/>
  <c r="R1513" i="1"/>
  <c r="Q1513" i="1"/>
  <c r="N1513" i="1"/>
  <c r="M1513" i="1"/>
  <c r="O1513" i="1" s="1"/>
  <c r="P1513" i="1" s="1"/>
  <c r="T1512" i="1"/>
  <c r="S1512" i="1"/>
  <c r="R1512" i="1"/>
  <c r="Q1512" i="1"/>
  <c r="N1512" i="1"/>
  <c r="M1512" i="1"/>
  <c r="O1512" i="1" s="1"/>
  <c r="P1512" i="1" s="1"/>
  <c r="T1511" i="1"/>
  <c r="S1511" i="1"/>
  <c r="R1511" i="1"/>
  <c r="Q1511" i="1"/>
  <c r="N1511" i="1"/>
  <c r="M1511" i="1"/>
  <c r="O1511" i="1" s="1"/>
  <c r="P1511" i="1" s="1"/>
  <c r="T1510" i="1"/>
  <c r="S1510" i="1"/>
  <c r="R1510" i="1"/>
  <c r="Q1510" i="1"/>
  <c r="N1510" i="1"/>
  <c r="M1510" i="1"/>
  <c r="O1510" i="1" s="1"/>
  <c r="P1510" i="1" s="1"/>
  <c r="T1509" i="1"/>
  <c r="S1509" i="1"/>
  <c r="R1509" i="1"/>
  <c r="Q1509" i="1"/>
  <c r="N1509" i="1"/>
  <c r="M1509" i="1"/>
  <c r="O1509" i="1" s="1"/>
  <c r="P1509" i="1" s="1"/>
  <c r="T1508" i="1"/>
  <c r="S1508" i="1"/>
  <c r="R1508" i="1"/>
  <c r="Q1508" i="1"/>
  <c r="N1508" i="1"/>
  <c r="M1508" i="1"/>
  <c r="O1508" i="1" s="1"/>
  <c r="P1508" i="1" s="1"/>
  <c r="T1507" i="1"/>
  <c r="S1507" i="1"/>
  <c r="R1507" i="1"/>
  <c r="Q1507" i="1"/>
  <c r="N1507" i="1"/>
  <c r="M1507" i="1"/>
  <c r="O1507" i="1" s="1"/>
  <c r="P1507" i="1" s="1"/>
  <c r="T1506" i="1"/>
  <c r="S1506" i="1"/>
  <c r="R1506" i="1"/>
  <c r="Q1506" i="1"/>
  <c r="N1506" i="1"/>
  <c r="M1506" i="1"/>
  <c r="O1506" i="1" s="1"/>
  <c r="P1506" i="1" s="1"/>
  <c r="T1505" i="1"/>
  <c r="S1505" i="1"/>
  <c r="R1505" i="1"/>
  <c r="Q1505" i="1"/>
  <c r="N1505" i="1"/>
  <c r="M1505" i="1"/>
  <c r="O1505" i="1" s="1"/>
  <c r="P1505" i="1" s="1"/>
  <c r="T1504" i="1"/>
  <c r="S1504" i="1"/>
  <c r="R1504" i="1"/>
  <c r="Q1504" i="1"/>
  <c r="N1504" i="1"/>
  <c r="M1504" i="1"/>
  <c r="O1504" i="1" s="1"/>
  <c r="P1504" i="1" s="1"/>
  <c r="T1503" i="1"/>
  <c r="S1503" i="1"/>
  <c r="R1503" i="1"/>
  <c r="Q1503" i="1"/>
  <c r="N1503" i="1"/>
  <c r="M1503" i="1"/>
  <c r="O1503" i="1" s="1"/>
  <c r="P1503" i="1" s="1"/>
  <c r="T1502" i="1"/>
  <c r="S1502" i="1"/>
  <c r="R1502" i="1"/>
  <c r="Q1502" i="1"/>
  <c r="N1502" i="1"/>
  <c r="M1502" i="1"/>
  <c r="O1502" i="1" s="1"/>
  <c r="P1502" i="1" s="1"/>
  <c r="T1501" i="1"/>
  <c r="S1501" i="1"/>
  <c r="R1501" i="1"/>
  <c r="Q1501" i="1"/>
  <c r="N1501" i="1"/>
  <c r="M1501" i="1"/>
  <c r="O1501" i="1" s="1"/>
  <c r="P1501" i="1" s="1"/>
  <c r="T1500" i="1"/>
  <c r="S1500" i="1"/>
  <c r="R1500" i="1"/>
  <c r="Q1500" i="1"/>
  <c r="N1500" i="1"/>
  <c r="M1500" i="1"/>
  <c r="O1500" i="1" s="1"/>
  <c r="P1500" i="1" s="1"/>
  <c r="T1499" i="1"/>
  <c r="S1499" i="1"/>
  <c r="R1499" i="1"/>
  <c r="Q1499" i="1"/>
  <c r="N1499" i="1"/>
  <c r="M1499" i="1"/>
  <c r="O1499" i="1" s="1"/>
  <c r="P1499" i="1" s="1"/>
  <c r="T1498" i="1"/>
  <c r="S1498" i="1"/>
  <c r="R1498" i="1"/>
  <c r="Q1498" i="1"/>
  <c r="N1498" i="1"/>
  <c r="M1498" i="1"/>
  <c r="O1498" i="1" s="1"/>
  <c r="P1498" i="1" s="1"/>
  <c r="T1497" i="1"/>
  <c r="S1497" i="1"/>
  <c r="R1497" i="1"/>
  <c r="Q1497" i="1"/>
  <c r="N1497" i="1"/>
  <c r="M1497" i="1"/>
  <c r="O1497" i="1" s="1"/>
  <c r="P1497" i="1" s="1"/>
  <c r="T1496" i="1"/>
  <c r="S1496" i="1"/>
  <c r="R1496" i="1"/>
  <c r="Q1496" i="1"/>
  <c r="N1496" i="1"/>
  <c r="M1496" i="1"/>
  <c r="O1496" i="1" s="1"/>
  <c r="P1496" i="1" s="1"/>
  <c r="T1495" i="1"/>
  <c r="S1495" i="1"/>
  <c r="R1495" i="1"/>
  <c r="Q1495" i="1"/>
  <c r="N1495" i="1"/>
  <c r="M1495" i="1"/>
  <c r="O1495" i="1" s="1"/>
  <c r="P1495" i="1" s="1"/>
  <c r="T1494" i="1"/>
  <c r="S1494" i="1"/>
  <c r="R1494" i="1"/>
  <c r="Q1494" i="1"/>
  <c r="N1494" i="1"/>
  <c r="M1494" i="1"/>
  <c r="O1494" i="1" s="1"/>
  <c r="P1494" i="1" s="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O1491" i="1" s="1"/>
  <c r="P1491" i="1" s="1"/>
  <c r="T1490" i="1"/>
  <c r="S1490" i="1"/>
  <c r="R1490" i="1"/>
  <c r="Q1490" i="1"/>
  <c r="N1490" i="1"/>
  <c r="M1490" i="1"/>
  <c r="O1490" i="1" s="1"/>
  <c r="P1490" i="1" s="1"/>
  <c r="T1489" i="1"/>
  <c r="S1489" i="1"/>
  <c r="R1489" i="1"/>
  <c r="Q1489" i="1"/>
  <c r="N1489" i="1"/>
  <c r="M1489" i="1"/>
  <c r="O1489" i="1" s="1"/>
  <c r="P1489" i="1" s="1"/>
  <c r="T1488" i="1"/>
  <c r="S1488" i="1"/>
  <c r="R1488" i="1"/>
  <c r="Q1488" i="1"/>
  <c r="N1488" i="1"/>
  <c r="M1488" i="1"/>
  <c r="O1488" i="1" s="1"/>
  <c r="P1488" i="1" s="1"/>
  <c r="T1487" i="1"/>
  <c r="S1487" i="1"/>
  <c r="R1487" i="1"/>
  <c r="Q1487" i="1"/>
  <c r="N1487" i="1"/>
  <c r="M1487" i="1"/>
  <c r="O1487" i="1" s="1"/>
  <c r="P1487" i="1" s="1"/>
  <c r="T1486" i="1"/>
  <c r="S1486" i="1"/>
  <c r="R1486" i="1"/>
  <c r="Q1486" i="1"/>
  <c r="N1486" i="1"/>
  <c r="M1486" i="1"/>
  <c r="O1486" i="1" s="1"/>
  <c r="P1486" i="1" s="1"/>
  <c r="T1485" i="1"/>
  <c r="S1485" i="1"/>
  <c r="R1485" i="1"/>
  <c r="Q1485" i="1"/>
  <c r="N1485" i="1"/>
  <c r="M1485" i="1"/>
  <c r="O1485" i="1" s="1"/>
  <c r="P1485" i="1" s="1"/>
  <c r="T1484" i="1"/>
  <c r="S1484" i="1"/>
  <c r="R1484" i="1"/>
  <c r="Q1484" i="1"/>
  <c r="N1484" i="1"/>
  <c r="M1484" i="1"/>
  <c r="O1484" i="1" s="1"/>
  <c r="P1484" i="1" s="1"/>
  <c r="T1483" i="1"/>
  <c r="S1483" i="1"/>
  <c r="R1483" i="1"/>
  <c r="Q1483" i="1"/>
  <c r="N1483" i="1"/>
  <c r="M1483" i="1"/>
  <c r="O1483" i="1" s="1"/>
  <c r="P1483" i="1" s="1"/>
  <c r="T1482" i="1"/>
  <c r="S1482" i="1"/>
  <c r="R1482" i="1"/>
  <c r="Q1482" i="1"/>
  <c r="N1482" i="1"/>
  <c r="M1482" i="1"/>
  <c r="O1482" i="1" s="1"/>
  <c r="P1482" i="1" s="1"/>
  <c r="T1481" i="1"/>
  <c r="S1481" i="1"/>
  <c r="R1481" i="1"/>
  <c r="Q1481" i="1"/>
  <c r="N1481" i="1"/>
  <c r="M1481" i="1"/>
  <c r="O1481" i="1" s="1"/>
  <c r="P1481" i="1" s="1"/>
  <c r="T1480" i="1"/>
  <c r="S1480" i="1"/>
  <c r="R1480" i="1"/>
  <c r="Q1480" i="1"/>
  <c r="N1480" i="1"/>
  <c r="M1480" i="1"/>
  <c r="O1480" i="1" s="1"/>
  <c r="P1480" i="1" s="1"/>
  <c r="T1479" i="1"/>
  <c r="S1479" i="1"/>
  <c r="R1479" i="1"/>
  <c r="Q1479" i="1"/>
  <c r="N1479" i="1"/>
  <c r="M1479" i="1"/>
  <c r="O1479" i="1" s="1"/>
  <c r="P1479" i="1" s="1"/>
  <c r="T1478" i="1"/>
  <c r="S1478" i="1"/>
  <c r="R1478" i="1"/>
  <c r="Q1478" i="1"/>
  <c r="N1478" i="1"/>
  <c r="M1478" i="1"/>
  <c r="O1478" i="1" s="1"/>
  <c r="P1478" i="1" s="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O1475" i="1" s="1"/>
  <c r="P1475" i="1" s="1"/>
  <c r="T1474" i="1"/>
  <c r="S1474" i="1"/>
  <c r="R1474" i="1"/>
  <c r="Q1474" i="1"/>
  <c r="N1474" i="1"/>
  <c r="M1474" i="1"/>
  <c r="O1474" i="1" s="1"/>
  <c r="P1474" i="1" s="1"/>
  <c r="T1473" i="1"/>
  <c r="S1473" i="1"/>
  <c r="R1473" i="1"/>
  <c r="Q1473" i="1"/>
  <c r="N1473" i="1"/>
  <c r="M1473" i="1"/>
  <c r="O1473" i="1" s="1"/>
  <c r="P1473" i="1" s="1"/>
  <c r="T1472" i="1"/>
  <c r="S1472" i="1"/>
  <c r="R1472" i="1"/>
  <c r="Q1472" i="1"/>
  <c r="N1472" i="1"/>
  <c r="M1472" i="1"/>
  <c r="O1472" i="1" s="1"/>
  <c r="P1472" i="1" s="1"/>
  <c r="T1471" i="1"/>
  <c r="S1471" i="1"/>
  <c r="R1471" i="1"/>
  <c r="Q1471" i="1"/>
  <c r="N1471" i="1"/>
  <c r="M1471" i="1"/>
  <c r="O1471" i="1" s="1"/>
  <c r="P1471" i="1" s="1"/>
  <c r="T1470" i="1"/>
  <c r="S1470" i="1"/>
  <c r="R1470" i="1"/>
  <c r="Q1470" i="1"/>
  <c r="N1470" i="1"/>
  <c r="M1470" i="1"/>
  <c r="O1470" i="1" s="1"/>
  <c r="P1470" i="1" s="1"/>
  <c r="T1469" i="1"/>
  <c r="S1469" i="1"/>
  <c r="R1469" i="1"/>
  <c r="Q1469" i="1"/>
  <c r="N1469" i="1"/>
  <c r="M1469" i="1"/>
  <c r="O1469" i="1" s="1"/>
  <c r="P1469" i="1" s="1"/>
  <c r="T1468" i="1"/>
  <c r="S1468" i="1"/>
  <c r="R1468" i="1"/>
  <c r="Q1468" i="1"/>
  <c r="N1468" i="1"/>
  <c r="M1468" i="1"/>
  <c r="O1468" i="1" s="1"/>
  <c r="P1468" i="1" s="1"/>
  <c r="T1467" i="1"/>
  <c r="S1467" i="1"/>
  <c r="R1467" i="1"/>
  <c r="Q1467" i="1"/>
  <c r="N1467" i="1"/>
  <c r="M1467" i="1"/>
  <c r="O1467" i="1" s="1"/>
  <c r="P1467" i="1" s="1"/>
  <c r="T1466" i="1"/>
  <c r="S1466" i="1"/>
  <c r="R1466" i="1"/>
  <c r="Q1466" i="1"/>
  <c r="N1466" i="1"/>
  <c r="M1466" i="1"/>
  <c r="O1466" i="1" s="1"/>
  <c r="P1466" i="1" s="1"/>
  <c r="T1465" i="1"/>
  <c r="S1465" i="1"/>
  <c r="R1465" i="1"/>
  <c r="Q1465" i="1"/>
  <c r="N1465" i="1"/>
  <c r="M1465" i="1"/>
  <c r="O1465" i="1" s="1"/>
  <c r="P1465" i="1" s="1"/>
  <c r="T1464" i="1"/>
  <c r="S1464" i="1"/>
  <c r="R1464" i="1"/>
  <c r="Q1464" i="1"/>
  <c r="N1464" i="1"/>
  <c r="M1464" i="1"/>
  <c r="O1464" i="1" s="1"/>
  <c r="P1464" i="1" s="1"/>
  <c r="T1463" i="1"/>
  <c r="S1463" i="1"/>
  <c r="R1463" i="1"/>
  <c r="Q1463" i="1"/>
  <c r="N1463" i="1"/>
  <c r="M1463" i="1"/>
  <c r="O1463" i="1" s="1"/>
  <c r="P1463" i="1" s="1"/>
  <c r="T1462" i="1"/>
  <c r="S1462" i="1"/>
  <c r="R1462" i="1"/>
  <c r="Q1462" i="1"/>
  <c r="N1462" i="1"/>
  <c r="M1462" i="1"/>
  <c r="O1462" i="1" s="1"/>
  <c r="P1462" i="1" s="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O1459" i="1" s="1"/>
  <c r="P1459" i="1" s="1"/>
  <c r="T1458" i="1"/>
  <c r="S1458" i="1"/>
  <c r="R1458" i="1"/>
  <c r="Q1458" i="1"/>
  <c r="N1458" i="1"/>
  <c r="M1458" i="1"/>
  <c r="O1458" i="1" s="1"/>
  <c r="P1458" i="1" s="1"/>
  <c r="T1457" i="1"/>
  <c r="S1457" i="1"/>
  <c r="R1457" i="1"/>
  <c r="Q1457" i="1"/>
  <c r="N1457" i="1"/>
  <c r="M1457" i="1"/>
  <c r="O1457" i="1" s="1"/>
  <c r="P1457" i="1" s="1"/>
  <c r="T1456" i="1"/>
  <c r="S1456" i="1"/>
  <c r="R1456" i="1"/>
  <c r="Q1456" i="1"/>
  <c r="N1456" i="1"/>
  <c r="M1456" i="1"/>
  <c r="O1456" i="1" s="1"/>
  <c r="P1456" i="1" s="1"/>
  <c r="T1455" i="1"/>
  <c r="S1455" i="1"/>
  <c r="R1455" i="1"/>
  <c r="Q1455" i="1"/>
  <c r="N1455" i="1"/>
  <c r="M1455" i="1"/>
  <c r="O1455" i="1" s="1"/>
  <c r="P1455" i="1" s="1"/>
  <c r="T1454" i="1"/>
  <c r="S1454" i="1"/>
  <c r="R1454" i="1"/>
  <c r="Q1454" i="1"/>
  <c r="N1454" i="1"/>
  <c r="M1454" i="1"/>
  <c r="O1454" i="1" s="1"/>
  <c r="P1454" i="1" s="1"/>
  <c r="T1453" i="1"/>
  <c r="S1453" i="1"/>
  <c r="R1453" i="1"/>
  <c r="Q1453" i="1"/>
  <c r="N1453" i="1"/>
  <c r="M1453" i="1"/>
  <c r="O1453" i="1" s="1"/>
  <c r="P1453" i="1" s="1"/>
  <c r="T1452" i="1"/>
  <c r="S1452" i="1"/>
  <c r="R1452" i="1"/>
  <c r="Q1452" i="1"/>
  <c r="N1452" i="1"/>
  <c r="M1452" i="1"/>
  <c r="O1452" i="1" s="1"/>
  <c r="P1452" i="1" s="1"/>
  <c r="T1451" i="1"/>
  <c r="S1451" i="1"/>
  <c r="R1451" i="1"/>
  <c r="Q1451" i="1"/>
  <c r="N1451" i="1"/>
  <c r="M1451" i="1"/>
  <c r="O1451" i="1" s="1"/>
  <c r="P1451" i="1" s="1"/>
  <c r="T1450" i="1"/>
  <c r="S1450" i="1"/>
  <c r="R1450" i="1"/>
  <c r="Q1450" i="1"/>
  <c r="N1450" i="1"/>
  <c r="M1450" i="1"/>
  <c r="O1450" i="1" s="1"/>
  <c r="P1450" i="1" s="1"/>
  <c r="T1449" i="1"/>
  <c r="S1449" i="1"/>
  <c r="R1449" i="1"/>
  <c r="Q1449" i="1"/>
  <c r="N1449" i="1"/>
  <c r="M1449" i="1"/>
  <c r="O1449" i="1" s="1"/>
  <c r="P1449" i="1" s="1"/>
  <c r="T1448" i="1"/>
  <c r="S1448" i="1"/>
  <c r="R1448" i="1"/>
  <c r="Q1448" i="1"/>
  <c r="N1448" i="1"/>
  <c r="M1448" i="1"/>
  <c r="O1448" i="1" s="1"/>
  <c r="P1448" i="1" s="1"/>
  <c r="T1447" i="1"/>
  <c r="S1447" i="1"/>
  <c r="R1447" i="1"/>
  <c r="Q1447" i="1"/>
  <c r="N1447" i="1"/>
  <c r="M1447" i="1"/>
  <c r="O1447" i="1" s="1"/>
  <c r="P1447" i="1" s="1"/>
  <c r="T1446" i="1"/>
  <c r="S1446" i="1"/>
  <c r="R1446" i="1"/>
  <c r="Q1446" i="1"/>
  <c r="N1446" i="1"/>
  <c r="M1446" i="1"/>
  <c r="O1446" i="1" s="1"/>
  <c r="P1446" i="1" s="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O1443" i="1" s="1"/>
  <c r="P1443" i="1" s="1"/>
  <c r="T1442" i="1"/>
  <c r="S1442" i="1"/>
  <c r="R1442" i="1"/>
  <c r="Q1442" i="1"/>
  <c r="N1442" i="1"/>
  <c r="M1442" i="1"/>
  <c r="O1442" i="1" s="1"/>
  <c r="P1442" i="1" s="1"/>
  <c r="T1441" i="1"/>
  <c r="S1441" i="1"/>
  <c r="R1441" i="1"/>
  <c r="Q1441" i="1"/>
  <c r="N1441" i="1"/>
  <c r="M1441" i="1"/>
  <c r="O1441" i="1" s="1"/>
  <c r="P1441" i="1" s="1"/>
  <c r="T1440" i="1"/>
  <c r="S1440" i="1"/>
  <c r="R1440" i="1"/>
  <c r="Q1440" i="1"/>
  <c r="N1440" i="1"/>
  <c r="M1440" i="1"/>
  <c r="O1440" i="1" s="1"/>
  <c r="P1440" i="1" s="1"/>
  <c r="T1439" i="1"/>
  <c r="S1439" i="1"/>
  <c r="R1439" i="1"/>
  <c r="Q1439" i="1"/>
  <c r="N1439" i="1"/>
  <c r="M1439" i="1"/>
  <c r="O1439" i="1" s="1"/>
  <c r="P1439" i="1" s="1"/>
  <c r="T1438" i="1"/>
  <c r="S1438" i="1"/>
  <c r="R1438" i="1"/>
  <c r="Q1438" i="1"/>
  <c r="N1438" i="1"/>
  <c r="M1438" i="1"/>
  <c r="O1438" i="1" s="1"/>
  <c r="P1438" i="1" s="1"/>
  <c r="T1437" i="1"/>
  <c r="S1437" i="1"/>
  <c r="R1437" i="1"/>
  <c r="Q1437" i="1"/>
  <c r="N1437" i="1"/>
  <c r="M1437" i="1"/>
  <c r="O1437" i="1" s="1"/>
  <c r="P1437" i="1" s="1"/>
  <c r="T1436" i="1"/>
  <c r="S1436" i="1"/>
  <c r="R1436" i="1"/>
  <c r="Q1436" i="1"/>
  <c r="N1436" i="1"/>
  <c r="M1436" i="1"/>
  <c r="O1436" i="1" s="1"/>
  <c r="P1436" i="1" s="1"/>
  <c r="T1435" i="1"/>
  <c r="S1435" i="1"/>
  <c r="R1435" i="1"/>
  <c r="Q1435" i="1"/>
  <c r="N1435" i="1"/>
  <c r="M1435" i="1"/>
  <c r="O1435" i="1" s="1"/>
  <c r="P1435" i="1" s="1"/>
  <c r="T1434" i="1"/>
  <c r="S1434" i="1"/>
  <c r="R1434" i="1"/>
  <c r="Q1434" i="1"/>
  <c r="N1434" i="1"/>
  <c r="M1434" i="1"/>
  <c r="O1434" i="1" s="1"/>
  <c r="P1434" i="1" s="1"/>
  <c r="T1433" i="1"/>
  <c r="S1433" i="1"/>
  <c r="R1433" i="1"/>
  <c r="Q1433" i="1"/>
  <c r="N1433" i="1"/>
  <c r="M1433" i="1"/>
  <c r="O1433" i="1" s="1"/>
  <c r="P1433" i="1" s="1"/>
  <c r="T1432" i="1"/>
  <c r="S1432" i="1"/>
  <c r="R1432" i="1"/>
  <c r="Q1432" i="1"/>
  <c r="N1432" i="1"/>
  <c r="M1432" i="1"/>
  <c r="O1432" i="1" s="1"/>
  <c r="P1432" i="1" s="1"/>
  <c r="T1431" i="1"/>
  <c r="S1431" i="1"/>
  <c r="R1431" i="1"/>
  <c r="Q1431" i="1"/>
  <c r="N1431" i="1"/>
  <c r="M1431" i="1"/>
  <c r="O1431" i="1" s="1"/>
  <c r="P1431" i="1" s="1"/>
  <c r="T1430" i="1"/>
  <c r="S1430" i="1"/>
  <c r="R1430" i="1"/>
  <c r="Q1430" i="1"/>
  <c r="N1430" i="1"/>
  <c r="M1430" i="1"/>
  <c r="O1430" i="1" s="1"/>
  <c r="P1430" i="1" s="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O1427" i="1" s="1"/>
  <c r="P1427" i="1" s="1"/>
  <c r="T1426" i="1"/>
  <c r="S1426" i="1"/>
  <c r="R1426" i="1"/>
  <c r="Q1426" i="1"/>
  <c r="N1426" i="1"/>
  <c r="M1426" i="1"/>
  <c r="O1426" i="1" s="1"/>
  <c r="P1426" i="1" s="1"/>
  <c r="T1425" i="1"/>
  <c r="S1425" i="1"/>
  <c r="R1425" i="1"/>
  <c r="Q1425" i="1"/>
  <c r="N1425" i="1"/>
  <c r="M1425" i="1"/>
  <c r="O1425" i="1" s="1"/>
  <c r="P1425" i="1" s="1"/>
  <c r="T1424" i="1"/>
  <c r="S1424" i="1"/>
  <c r="R1424" i="1"/>
  <c r="Q1424" i="1"/>
  <c r="O1424" i="1"/>
  <c r="P1424" i="1" s="1"/>
  <c r="N1424" i="1"/>
  <c r="M1424" i="1"/>
  <c r="T1423" i="1"/>
  <c r="S1423" i="1"/>
  <c r="R1423" i="1"/>
  <c r="Q1423" i="1"/>
  <c r="N1423" i="1"/>
  <c r="M1423" i="1"/>
  <c r="O1423" i="1" s="1"/>
  <c r="P1423" i="1" s="1"/>
  <c r="T1422" i="1"/>
  <c r="S1422" i="1"/>
  <c r="R1422" i="1"/>
  <c r="Q1422" i="1"/>
  <c r="N1422" i="1"/>
  <c r="M1422" i="1"/>
  <c r="O1422" i="1" s="1"/>
  <c r="P1422" i="1" s="1"/>
  <c r="T1421" i="1"/>
  <c r="S1421" i="1"/>
  <c r="R1421" i="1"/>
  <c r="Q1421" i="1"/>
  <c r="N1421" i="1"/>
  <c r="M1421" i="1"/>
  <c r="O1421" i="1" s="1"/>
  <c r="P1421" i="1" s="1"/>
  <c r="T1420" i="1"/>
  <c r="S1420" i="1"/>
  <c r="R1420" i="1"/>
  <c r="Q1420" i="1"/>
  <c r="N1420" i="1"/>
  <c r="M1420" i="1"/>
  <c r="O1420" i="1" s="1"/>
  <c r="P1420" i="1" s="1"/>
  <c r="T1419" i="1"/>
  <c r="S1419" i="1"/>
  <c r="R1419" i="1"/>
  <c r="Q1419" i="1"/>
  <c r="N1419" i="1"/>
  <c r="M1419" i="1"/>
  <c r="O1419" i="1" s="1"/>
  <c r="P1419" i="1" s="1"/>
  <c r="T1418" i="1"/>
  <c r="S1418" i="1"/>
  <c r="R1418" i="1"/>
  <c r="Q1418" i="1"/>
  <c r="N1418" i="1"/>
  <c r="M1418" i="1"/>
  <c r="O1418" i="1" s="1"/>
  <c r="P1418" i="1" s="1"/>
  <c r="T1417" i="1"/>
  <c r="S1417" i="1"/>
  <c r="R1417" i="1"/>
  <c r="Q1417" i="1"/>
  <c r="N1417" i="1"/>
  <c r="M1417" i="1"/>
  <c r="O1417" i="1" s="1"/>
  <c r="P1417" i="1" s="1"/>
  <c r="T1416" i="1"/>
  <c r="S1416" i="1"/>
  <c r="R1416" i="1"/>
  <c r="Q1416" i="1"/>
  <c r="N1416" i="1"/>
  <c r="M1416" i="1"/>
  <c r="O1416" i="1" s="1"/>
  <c r="P1416" i="1" s="1"/>
  <c r="T1415" i="1"/>
  <c r="S1415" i="1"/>
  <c r="R1415" i="1"/>
  <c r="Q1415" i="1"/>
  <c r="N1415" i="1"/>
  <c r="M1415" i="1"/>
  <c r="O1415" i="1" s="1"/>
  <c r="P1415" i="1" s="1"/>
  <c r="T1414" i="1"/>
  <c r="S1414" i="1"/>
  <c r="R1414" i="1"/>
  <c r="Q1414" i="1"/>
  <c r="N1414" i="1"/>
  <c r="M1414" i="1"/>
  <c r="O1414" i="1" s="1"/>
  <c r="P1414" i="1" s="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O1411" i="1" s="1"/>
  <c r="P1411" i="1" s="1"/>
  <c r="T1410" i="1"/>
  <c r="S1410" i="1"/>
  <c r="R1410" i="1"/>
  <c r="Q1410" i="1"/>
  <c r="N1410" i="1"/>
  <c r="M1410" i="1"/>
  <c r="O1410" i="1" s="1"/>
  <c r="P1410" i="1" s="1"/>
  <c r="T1409" i="1"/>
  <c r="S1409" i="1"/>
  <c r="R1409" i="1"/>
  <c r="Q1409" i="1"/>
  <c r="N1409" i="1"/>
  <c r="M1409" i="1"/>
  <c r="O1409" i="1" s="1"/>
  <c r="P1409" i="1" s="1"/>
  <c r="T1408" i="1"/>
  <c r="S1408" i="1"/>
  <c r="R1408" i="1"/>
  <c r="Q1408" i="1"/>
  <c r="N1408" i="1"/>
  <c r="M1408" i="1"/>
  <c r="O1408" i="1" s="1"/>
  <c r="P1408" i="1" s="1"/>
  <c r="T1407" i="1"/>
  <c r="S1407" i="1"/>
  <c r="R1407" i="1"/>
  <c r="Q1407" i="1"/>
  <c r="N1407" i="1"/>
  <c r="M1407" i="1"/>
  <c r="O1407" i="1" s="1"/>
  <c r="P1407" i="1" s="1"/>
  <c r="T1406" i="1"/>
  <c r="S1406" i="1"/>
  <c r="R1406" i="1"/>
  <c r="Q1406" i="1"/>
  <c r="N1406" i="1"/>
  <c r="M1406" i="1"/>
  <c r="O1406" i="1" s="1"/>
  <c r="P1406" i="1" s="1"/>
  <c r="T1405" i="1"/>
  <c r="S1405" i="1"/>
  <c r="R1405" i="1"/>
  <c r="Q1405" i="1"/>
  <c r="N1405" i="1"/>
  <c r="M1405" i="1"/>
  <c r="O1405" i="1" s="1"/>
  <c r="P1405" i="1" s="1"/>
  <c r="T1404" i="1"/>
  <c r="S1404" i="1"/>
  <c r="R1404" i="1"/>
  <c r="Q1404" i="1"/>
  <c r="N1404" i="1"/>
  <c r="M1404" i="1"/>
  <c r="O1404" i="1" s="1"/>
  <c r="P1404" i="1" s="1"/>
  <c r="T1403" i="1"/>
  <c r="S1403" i="1"/>
  <c r="R1403" i="1"/>
  <c r="Q1403" i="1"/>
  <c r="N1403" i="1"/>
  <c r="M1403" i="1"/>
  <c r="O1403" i="1" s="1"/>
  <c r="P1403" i="1" s="1"/>
  <c r="T1402" i="1"/>
  <c r="S1402" i="1"/>
  <c r="R1402" i="1"/>
  <c r="Q1402" i="1"/>
  <c r="N1402" i="1"/>
  <c r="M1402" i="1"/>
  <c r="O1402" i="1" s="1"/>
  <c r="P1402" i="1" s="1"/>
  <c r="T1401" i="1"/>
  <c r="S1401" i="1"/>
  <c r="R1401" i="1"/>
  <c r="Q1401" i="1"/>
  <c r="N1401" i="1"/>
  <c r="M1401" i="1"/>
  <c r="O1401" i="1" s="1"/>
  <c r="P1401" i="1" s="1"/>
  <c r="T1400" i="1"/>
  <c r="S1400" i="1"/>
  <c r="R1400" i="1"/>
  <c r="Q1400" i="1"/>
  <c r="N1400" i="1"/>
  <c r="M1400" i="1"/>
  <c r="O1400" i="1" s="1"/>
  <c r="P1400" i="1" s="1"/>
  <c r="T1399" i="1"/>
  <c r="S1399" i="1"/>
  <c r="R1399" i="1"/>
  <c r="Q1399" i="1"/>
  <c r="N1399" i="1"/>
  <c r="M1399" i="1"/>
  <c r="O1399" i="1" s="1"/>
  <c r="P1399" i="1" s="1"/>
  <c r="T1398" i="1"/>
  <c r="S1398" i="1"/>
  <c r="R1398" i="1"/>
  <c r="Q1398" i="1"/>
  <c r="N1398" i="1"/>
  <c r="M1398" i="1"/>
  <c r="O1398" i="1" s="1"/>
  <c r="P1398" i="1" s="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O1395" i="1" s="1"/>
  <c r="P1395" i="1" s="1"/>
  <c r="T1394" i="1"/>
  <c r="S1394" i="1"/>
  <c r="R1394" i="1"/>
  <c r="Q1394" i="1"/>
  <c r="N1394" i="1"/>
  <c r="M1394" i="1"/>
  <c r="O1394" i="1" s="1"/>
  <c r="P1394" i="1" s="1"/>
  <c r="T1393" i="1"/>
  <c r="S1393" i="1"/>
  <c r="R1393" i="1"/>
  <c r="Q1393" i="1"/>
  <c r="N1393" i="1"/>
  <c r="M1393" i="1"/>
  <c r="O1393" i="1" s="1"/>
  <c r="P1393" i="1" s="1"/>
  <c r="T1392" i="1"/>
  <c r="S1392" i="1"/>
  <c r="R1392" i="1"/>
  <c r="Q1392" i="1"/>
  <c r="N1392" i="1"/>
  <c r="M1392" i="1"/>
  <c r="O1392" i="1" s="1"/>
  <c r="P1392" i="1" s="1"/>
  <c r="T1391" i="1"/>
  <c r="S1391" i="1"/>
  <c r="R1391" i="1"/>
  <c r="Q1391" i="1"/>
  <c r="N1391" i="1"/>
  <c r="M1391" i="1"/>
  <c r="O1391" i="1" s="1"/>
  <c r="P1391" i="1" s="1"/>
  <c r="T1390" i="1"/>
  <c r="S1390" i="1"/>
  <c r="R1390" i="1"/>
  <c r="Q1390" i="1"/>
  <c r="N1390" i="1"/>
  <c r="M1390" i="1"/>
  <c r="O1390" i="1" s="1"/>
  <c r="P1390" i="1" s="1"/>
  <c r="T1389" i="1"/>
  <c r="S1389" i="1"/>
  <c r="R1389" i="1"/>
  <c r="Q1389" i="1"/>
  <c r="N1389" i="1"/>
  <c r="M1389" i="1"/>
  <c r="O1389" i="1" s="1"/>
  <c r="P1389" i="1" s="1"/>
  <c r="T1388" i="1"/>
  <c r="S1388" i="1"/>
  <c r="R1388" i="1"/>
  <c r="Q1388" i="1"/>
  <c r="N1388" i="1"/>
  <c r="M1388" i="1"/>
  <c r="O1388" i="1" s="1"/>
  <c r="P1388" i="1" s="1"/>
  <c r="T1387" i="1"/>
  <c r="S1387" i="1"/>
  <c r="R1387" i="1"/>
  <c r="Q1387" i="1"/>
  <c r="N1387" i="1"/>
  <c r="M1387" i="1"/>
  <c r="O1387" i="1" s="1"/>
  <c r="P1387" i="1" s="1"/>
  <c r="T1386" i="1"/>
  <c r="S1386" i="1"/>
  <c r="R1386" i="1"/>
  <c r="Q1386" i="1"/>
  <c r="N1386" i="1"/>
  <c r="M1386" i="1"/>
  <c r="O1386" i="1" s="1"/>
  <c r="P1386" i="1" s="1"/>
  <c r="T1385" i="1"/>
  <c r="S1385" i="1"/>
  <c r="R1385" i="1"/>
  <c r="Q1385" i="1"/>
  <c r="N1385" i="1"/>
  <c r="M1385" i="1"/>
  <c r="O1385" i="1" s="1"/>
  <c r="P1385" i="1" s="1"/>
  <c r="T1384" i="1"/>
  <c r="S1384" i="1"/>
  <c r="R1384" i="1"/>
  <c r="Q1384" i="1"/>
  <c r="N1384" i="1"/>
  <c r="M1384" i="1"/>
  <c r="O1384" i="1" s="1"/>
  <c r="P1384" i="1" s="1"/>
  <c r="T1383" i="1"/>
  <c r="S1383" i="1"/>
  <c r="R1383" i="1"/>
  <c r="Q1383" i="1"/>
  <c r="N1383" i="1"/>
  <c r="M1383" i="1"/>
  <c r="O1383" i="1" s="1"/>
  <c r="P1383" i="1" s="1"/>
  <c r="T1382" i="1"/>
  <c r="S1382" i="1"/>
  <c r="R1382" i="1"/>
  <c r="Q1382" i="1"/>
  <c r="N1382" i="1"/>
  <c r="M1382" i="1"/>
  <c r="O1382" i="1" s="1"/>
  <c r="P1382" i="1" s="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O1379" i="1" s="1"/>
  <c r="P1379" i="1" s="1"/>
  <c r="T1378" i="1"/>
  <c r="S1378" i="1"/>
  <c r="R1378" i="1"/>
  <c r="Q1378" i="1"/>
  <c r="N1378" i="1"/>
  <c r="M1378" i="1"/>
  <c r="O1378" i="1" s="1"/>
  <c r="P1378" i="1" s="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O1375" i="1" s="1"/>
  <c r="P1375" i="1" s="1"/>
  <c r="T1374" i="1"/>
  <c r="S1374" i="1"/>
  <c r="R1374" i="1"/>
  <c r="Q1374" i="1"/>
  <c r="N1374" i="1"/>
  <c r="M1374" i="1"/>
  <c r="O1374" i="1" s="1"/>
  <c r="P1374" i="1" s="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O1371" i="1" s="1"/>
  <c r="P1371" i="1" s="1"/>
  <c r="T1370" i="1"/>
  <c r="S1370" i="1"/>
  <c r="R1370" i="1"/>
  <c r="Q1370" i="1"/>
  <c r="N1370" i="1"/>
  <c r="M1370" i="1"/>
  <c r="O1370" i="1" s="1"/>
  <c r="P1370" i="1" s="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O1367" i="1" s="1"/>
  <c r="P1367" i="1" s="1"/>
  <c r="T1366" i="1"/>
  <c r="S1366" i="1"/>
  <c r="R1366" i="1"/>
  <c r="Q1366" i="1"/>
  <c r="N1366" i="1"/>
  <c r="M1366" i="1"/>
  <c r="O1366" i="1" s="1"/>
  <c r="P1366" i="1" s="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O1363" i="1" s="1"/>
  <c r="P1363" i="1" s="1"/>
  <c r="T1362" i="1"/>
  <c r="S1362" i="1"/>
  <c r="R1362" i="1"/>
  <c r="Q1362" i="1"/>
  <c r="N1362" i="1"/>
  <c r="M1362" i="1"/>
  <c r="O1362" i="1" s="1"/>
  <c r="P1362" i="1" s="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O1359" i="1" s="1"/>
  <c r="P1359" i="1" s="1"/>
  <c r="T1358" i="1"/>
  <c r="S1358" i="1"/>
  <c r="R1358" i="1"/>
  <c r="Q1358" i="1"/>
  <c r="N1358" i="1"/>
  <c r="M1358" i="1"/>
  <c r="O1358" i="1" s="1"/>
  <c r="P1358" i="1" s="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O1355" i="1" s="1"/>
  <c r="P1355" i="1" s="1"/>
  <c r="T1354" i="1"/>
  <c r="S1354" i="1"/>
  <c r="R1354" i="1"/>
  <c r="Q1354" i="1"/>
  <c r="N1354" i="1"/>
  <c r="M1354" i="1"/>
  <c r="O1354" i="1" s="1"/>
  <c r="P1354" i="1" s="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O1351" i="1" s="1"/>
  <c r="P1351" i="1" s="1"/>
  <c r="T1350" i="1"/>
  <c r="S1350" i="1"/>
  <c r="R1350" i="1"/>
  <c r="Q1350" i="1"/>
  <c r="N1350" i="1"/>
  <c r="M1350" i="1"/>
  <c r="O1350" i="1" s="1"/>
  <c r="P1350" i="1" s="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N1346" i="1"/>
  <c r="M1346" i="1"/>
  <c r="O1346" i="1" s="1"/>
  <c r="P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O1343" i="1" s="1"/>
  <c r="P1343" i="1" s="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O1339" i="1" s="1"/>
  <c r="P1339" i="1" s="1"/>
  <c r="T1338" i="1"/>
  <c r="S1338" i="1"/>
  <c r="R1338" i="1"/>
  <c r="Q1338" i="1"/>
  <c r="N1338" i="1"/>
  <c r="M1338" i="1"/>
  <c r="O1338" i="1" s="1"/>
  <c r="P1338" i="1" s="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O1335" i="1" s="1"/>
  <c r="P1335" i="1" s="1"/>
  <c r="T1334" i="1"/>
  <c r="S1334" i="1"/>
  <c r="R1334" i="1"/>
  <c r="Q1334" i="1"/>
  <c r="N1334" i="1"/>
  <c r="M1334" i="1"/>
  <c r="O1334" i="1" s="1"/>
  <c r="P1334" i="1" s="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O1331" i="1" s="1"/>
  <c r="P1331" i="1" s="1"/>
  <c r="T1330" i="1"/>
  <c r="S1330" i="1"/>
  <c r="R1330" i="1"/>
  <c r="Q1330" i="1"/>
  <c r="N1330" i="1"/>
  <c r="M1330" i="1"/>
  <c r="O1330" i="1" s="1"/>
  <c r="P1330" i="1" s="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O1327" i="1" s="1"/>
  <c r="P1327" i="1" s="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O1323" i="1" s="1"/>
  <c r="P1323" i="1" s="1"/>
  <c r="T1322" i="1"/>
  <c r="S1322" i="1"/>
  <c r="R1322" i="1"/>
  <c r="Q1322" i="1"/>
  <c r="N1322" i="1"/>
  <c r="M1322" i="1"/>
  <c r="O1322" i="1" s="1"/>
  <c r="P1322" i="1" s="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O1319" i="1" s="1"/>
  <c r="P1319" i="1" s="1"/>
  <c r="T1318" i="1"/>
  <c r="S1318" i="1"/>
  <c r="R1318" i="1"/>
  <c r="Q1318" i="1"/>
  <c r="N1318" i="1"/>
  <c r="M1318" i="1"/>
  <c r="O1318" i="1" s="1"/>
  <c r="P1318" i="1" s="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O1315" i="1" s="1"/>
  <c r="P1315" i="1" s="1"/>
  <c r="T1314" i="1"/>
  <c r="S1314" i="1"/>
  <c r="R1314" i="1"/>
  <c r="Q1314" i="1"/>
  <c r="N1314" i="1"/>
  <c r="M1314" i="1"/>
  <c r="O1314" i="1" s="1"/>
  <c r="P1314" i="1" s="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O1311" i="1" s="1"/>
  <c r="P1311" i="1" s="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O1307" i="1" s="1"/>
  <c r="P1307" i="1" s="1"/>
  <c r="T1306" i="1"/>
  <c r="S1306" i="1"/>
  <c r="R1306" i="1"/>
  <c r="Q1306" i="1"/>
  <c r="N1306" i="1"/>
  <c r="M1306" i="1"/>
  <c r="O1306" i="1" s="1"/>
  <c r="P1306" i="1" s="1"/>
  <c r="T1305" i="1"/>
  <c r="S1305" i="1"/>
  <c r="R1305" i="1"/>
  <c r="Q1305" i="1"/>
  <c r="N1305" i="1"/>
  <c r="M1305" i="1"/>
  <c r="O1305" i="1" s="1"/>
  <c r="P1305" i="1" s="1"/>
  <c r="T1304" i="1"/>
  <c r="S1304" i="1"/>
  <c r="R1304" i="1"/>
  <c r="Q1304" i="1"/>
  <c r="N1304" i="1"/>
  <c r="M1304" i="1"/>
  <c r="O1304" i="1" s="1"/>
  <c r="P1304" i="1" s="1"/>
  <c r="T1303" i="1"/>
  <c r="S1303" i="1"/>
  <c r="R1303" i="1"/>
  <c r="Q1303" i="1"/>
  <c r="N1303" i="1"/>
  <c r="M1303" i="1"/>
  <c r="O1303" i="1" s="1"/>
  <c r="P1303" i="1" s="1"/>
  <c r="T1302" i="1"/>
  <c r="S1302" i="1"/>
  <c r="R1302" i="1"/>
  <c r="Q1302" i="1"/>
  <c r="N1302" i="1"/>
  <c r="M1302" i="1"/>
  <c r="O1302" i="1" s="1"/>
  <c r="P1302" i="1" s="1"/>
  <c r="T1301" i="1"/>
  <c r="S1301" i="1"/>
  <c r="R1301" i="1"/>
  <c r="Q1301" i="1"/>
  <c r="N1301" i="1"/>
  <c r="M1301" i="1"/>
  <c r="O1301" i="1" s="1"/>
  <c r="P1301" i="1" s="1"/>
  <c r="T1300" i="1"/>
  <c r="S1300" i="1"/>
  <c r="R1300" i="1"/>
  <c r="Q1300" i="1"/>
  <c r="N1300" i="1"/>
  <c r="M1300" i="1"/>
  <c r="O1300" i="1" s="1"/>
  <c r="P1300" i="1" s="1"/>
  <c r="T1299" i="1"/>
  <c r="S1299" i="1"/>
  <c r="R1299" i="1"/>
  <c r="Q1299" i="1"/>
  <c r="N1299" i="1"/>
  <c r="M1299" i="1"/>
  <c r="O1299" i="1" s="1"/>
  <c r="P1299" i="1" s="1"/>
  <c r="T1298" i="1"/>
  <c r="S1298" i="1"/>
  <c r="R1298" i="1"/>
  <c r="Q1298" i="1"/>
  <c r="N1298" i="1"/>
  <c r="M1298" i="1"/>
  <c r="O1298" i="1" s="1"/>
  <c r="P1298" i="1" s="1"/>
  <c r="T1297" i="1"/>
  <c r="S1297" i="1"/>
  <c r="R1297" i="1"/>
  <c r="Q1297" i="1"/>
  <c r="N1297" i="1"/>
  <c r="M1297" i="1"/>
  <c r="O1297" i="1" s="1"/>
  <c r="P1297" i="1" s="1"/>
  <c r="T1296" i="1"/>
  <c r="S1296" i="1"/>
  <c r="R1296" i="1"/>
  <c r="Q1296" i="1"/>
  <c r="N1296" i="1"/>
  <c r="M1296" i="1"/>
  <c r="O1296" i="1" s="1"/>
  <c r="P1296" i="1" s="1"/>
  <c r="T1295" i="1"/>
  <c r="S1295" i="1"/>
  <c r="R1295" i="1"/>
  <c r="Q1295" i="1"/>
  <c r="N1295" i="1"/>
  <c r="M1295" i="1"/>
  <c r="O1295" i="1" s="1"/>
  <c r="P1295" i="1" s="1"/>
  <c r="T1294" i="1"/>
  <c r="S1294" i="1"/>
  <c r="R1294" i="1"/>
  <c r="Q1294" i="1"/>
  <c r="N1294" i="1"/>
  <c r="M1294" i="1"/>
  <c r="O1294" i="1" s="1"/>
  <c r="P1294" i="1" s="1"/>
  <c r="T1293" i="1"/>
  <c r="S1293" i="1"/>
  <c r="R1293" i="1"/>
  <c r="Q1293" i="1"/>
  <c r="N1293" i="1"/>
  <c r="M1293" i="1"/>
  <c r="O1293" i="1" s="1"/>
  <c r="P1293" i="1" s="1"/>
  <c r="T1292" i="1"/>
  <c r="S1292" i="1"/>
  <c r="R1292" i="1"/>
  <c r="Q1292" i="1"/>
  <c r="N1292" i="1"/>
  <c r="M1292" i="1"/>
  <c r="O1292" i="1" s="1"/>
  <c r="P1292" i="1" s="1"/>
  <c r="T1291" i="1"/>
  <c r="S1291" i="1"/>
  <c r="R1291" i="1"/>
  <c r="Q1291" i="1"/>
  <c r="N1291" i="1"/>
  <c r="M1291" i="1"/>
  <c r="O1291" i="1" s="1"/>
  <c r="P1291" i="1" s="1"/>
  <c r="T1290" i="1"/>
  <c r="S1290" i="1"/>
  <c r="R1290" i="1"/>
  <c r="Q1290" i="1"/>
  <c r="N1290" i="1"/>
  <c r="M1290" i="1"/>
  <c r="O1290" i="1" s="1"/>
  <c r="P1290" i="1" s="1"/>
  <c r="T1289" i="1"/>
  <c r="S1289" i="1"/>
  <c r="R1289" i="1"/>
  <c r="Q1289" i="1"/>
  <c r="N1289" i="1"/>
  <c r="M1289" i="1"/>
  <c r="O1289" i="1" s="1"/>
  <c r="P1289" i="1" s="1"/>
  <c r="T1288" i="1"/>
  <c r="S1288" i="1"/>
  <c r="R1288" i="1"/>
  <c r="Q1288" i="1"/>
  <c r="N1288" i="1"/>
  <c r="M1288" i="1"/>
  <c r="O1288" i="1" s="1"/>
  <c r="P1288" i="1" s="1"/>
  <c r="T1287" i="1"/>
  <c r="S1287" i="1"/>
  <c r="R1287" i="1"/>
  <c r="Q1287" i="1"/>
  <c r="N1287" i="1"/>
  <c r="M1287" i="1"/>
  <c r="O1287" i="1" s="1"/>
  <c r="P1287" i="1" s="1"/>
  <c r="T1286" i="1"/>
  <c r="S1286" i="1"/>
  <c r="R1286" i="1"/>
  <c r="Q1286" i="1"/>
  <c r="N1286" i="1"/>
  <c r="M1286" i="1"/>
  <c r="O1286" i="1" s="1"/>
  <c r="P1286" i="1" s="1"/>
  <c r="T1285" i="1"/>
  <c r="S1285" i="1"/>
  <c r="R1285" i="1"/>
  <c r="Q1285" i="1"/>
  <c r="N1285" i="1"/>
  <c r="M1285" i="1"/>
  <c r="O1285" i="1" s="1"/>
  <c r="P1285" i="1" s="1"/>
  <c r="T1284" i="1"/>
  <c r="S1284" i="1"/>
  <c r="R1284" i="1"/>
  <c r="Q1284" i="1"/>
  <c r="N1284" i="1"/>
  <c r="M1284" i="1"/>
  <c r="O1284" i="1" s="1"/>
  <c r="P1284" i="1" s="1"/>
  <c r="T1283" i="1"/>
  <c r="S1283" i="1"/>
  <c r="R1283" i="1"/>
  <c r="Q1283" i="1"/>
  <c r="N1283" i="1"/>
  <c r="M1283" i="1"/>
  <c r="O1283" i="1" s="1"/>
  <c r="P1283" i="1" s="1"/>
  <c r="T1282" i="1"/>
  <c r="S1282" i="1"/>
  <c r="R1282" i="1"/>
  <c r="Q1282" i="1"/>
  <c r="N1282" i="1"/>
  <c r="M1282" i="1"/>
  <c r="O1282" i="1" s="1"/>
  <c r="P1282" i="1" s="1"/>
  <c r="T1281" i="1"/>
  <c r="S1281" i="1"/>
  <c r="R1281" i="1"/>
  <c r="Q1281" i="1"/>
  <c r="N1281" i="1"/>
  <c r="M1281" i="1"/>
  <c r="O1281" i="1" s="1"/>
  <c r="P1281" i="1" s="1"/>
  <c r="T1280" i="1"/>
  <c r="S1280" i="1"/>
  <c r="R1280" i="1"/>
  <c r="Q1280" i="1"/>
  <c r="N1280" i="1"/>
  <c r="M1280" i="1"/>
  <c r="O1280" i="1" s="1"/>
  <c r="P1280" i="1" s="1"/>
  <c r="T1279" i="1"/>
  <c r="S1279" i="1"/>
  <c r="R1279" i="1"/>
  <c r="Q1279" i="1"/>
  <c r="N1279" i="1"/>
  <c r="M1279" i="1"/>
  <c r="O1279" i="1" s="1"/>
  <c r="P1279" i="1" s="1"/>
  <c r="T1278" i="1"/>
  <c r="S1278" i="1"/>
  <c r="R1278" i="1"/>
  <c r="Q1278" i="1"/>
  <c r="N1278" i="1"/>
  <c r="M1278" i="1"/>
  <c r="O1278" i="1" s="1"/>
  <c r="P1278" i="1" s="1"/>
  <c r="T1277" i="1"/>
  <c r="S1277" i="1"/>
  <c r="R1277" i="1"/>
  <c r="Q1277" i="1"/>
  <c r="N1277" i="1"/>
  <c r="M1277" i="1"/>
  <c r="O1277" i="1" s="1"/>
  <c r="P1277" i="1" s="1"/>
  <c r="T1276" i="1"/>
  <c r="S1276" i="1"/>
  <c r="R1276" i="1"/>
  <c r="Q1276" i="1"/>
  <c r="N1276" i="1"/>
  <c r="M1276" i="1"/>
  <c r="O1276" i="1" s="1"/>
  <c r="P1276" i="1" s="1"/>
  <c r="T1275" i="1"/>
  <c r="S1275" i="1"/>
  <c r="R1275" i="1"/>
  <c r="Q1275" i="1"/>
  <c r="N1275" i="1"/>
  <c r="M1275" i="1"/>
  <c r="O1275" i="1" s="1"/>
  <c r="P1275" i="1" s="1"/>
  <c r="T1274" i="1"/>
  <c r="S1274" i="1"/>
  <c r="R1274" i="1"/>
  <c r="Q1274" i="1"/>
  <c r="N1274" i="1"/>
  <c r="M1274" i="1"/>
  <c r="O1274" i="1" s="1"/>
  <c r="P1274" i="1" s="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O1271" i="1" s="1"/>
  <c r="P1271" i="1" s="1"/>
  <c r="T1270" i="1"/>
  <c r="S1270" i="1"/>
  <c r="R1270" i="1"/>
  <c r="Q1270" i="1"/>
  <c r="N1270" i="1"/>
  <c r="M1270" i="1"/>
  <c r="O1270" i="1" s="1"/>
  <c r="P1270" i="1" s="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O1267" i="1" s="1"/>
  <c r="P1267" i="1" s="1"/>
  <c r="T1266" i="1"/>
  <c r="S1266" i="1"/>
  <c r="R1266" i="1"/>
  <c r="Q1266" i="1"/>
  <c r="N1266" i="1"/>
  <c r="M1266" i="1"/>
  <c r="O1266" i="1" s="1"/>
  <c r="P1266" i="1" s="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O1263" i="1" s="1"/>
  <c r="P1263" i="1" s="1"/>
  <c r="T1262" i="1"/>
  <c r="S1262" i="1"/>
  <c r="R1262" i="1"/>
  <c r="Q1262" i="1"/>
  <c r="N1262" i="1"/>
  <c r="M1262" i="1"/>
  <c r="O1262" i="1" s="1"/>
  <c r="P1262" i="1" s="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O1259" i="1" s="1"/>
  <c r="P1259" i="1" s="1"/>
  <c r="T1258" i="1"/>
  <c r="S1258" i="1"/>
  <c r="R1258" i="1"/>
  <c r="Q1258" i="1"/>
  <c r="N1258" i="1"/>
  <c r="M1258" i="1"/>
  <c r="O1258" i="1" s="1"/>
  <c r="P1258" i="1" s="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O1255" i="1" s="1"/>
  <c r="P1255" i="1" s="1"/>
  <c r="T1254" i="1"/>
  <c r="S1254" i="1"/>
  <c r="R1254" i="1"/>
  <c r="Q1254" i="1"/>
  <c r="N1254" i="1"/>
  <c r="M1254" i="1"/>
  <c r="O1254" i="1" s="1"/>
  <c r="P1254" i="1" s="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O1251" i="1" s="1"/>
  <c r="P1251" i="1" s="1"/>
  <c r="T1250" i="1"/>
  <c r="S1250" i="1"/>
  <c r="R1250" i="1"/>
  <c r="Q1250" i="1"/>
  <c r="N1250" i="1"/>
  <c r="M1250" i="1"/>
  <c r="O1250" i="1" s="1"/>
  <c r="P1250" i="1" s="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O1247" i="1" s="1"/>
  <c r="P1247" i="1" s="1"/>
  <c r="T1246" i="1"/>
  <c r="S1246" i="1"/>
  <c r="R1246" i="1"/>
  <c r="Q1246" i="1"/>
  <c r="N1246" i="1"/>
  <c r="M1246" i="1"/>
  <c r="O1246" i="1" s="1"/>
  <c r="P1246" i="1" s="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O1243" i="1" s="1"/>
  <c r="P1243" i="1" s="1"/>
  <c r="T1242" i="1"/>
  <c r="S1242" i="1"/>
  <c r="R1242" i="1"/>
  <c r="Q1242" i="1"/>
  <c r="N1242" i="1"/>
  <c r="M1242" i="1"/>
  <c r="O1242" i="1" s="1"/>
  <c r="P1242" i="1" s="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O1239" i="1" s="1"/>
  <c r="P1239" i="1" s="1"/>
  <c r="T1238" i="1"/>
  <c r="S1238" i="1"/>
  <c r="R1238" i="1"/>
  <c r="Q1238" i="1"/>
  <c r="N1238" i="1"/>
  <c r="M1238" i="1"/>
  <c r="O1238" i="1" s="1"/>
  <c r="P1238" i="1" s="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O1235" i="1" s="1"/>
  <c r="P1235" i="1" s="1"/>
  <c r="T1234" i="1"/>
  <c r="S1234" i="1"/>
  <c r="R1234" i="1"/>
  <c r="Q1234" i="1"/>
  <c r="N1234" i="1"/>
  <c r="M1234" i="1"/>
  <c r="O1234" i="1" s="1"/>
  <c r="P1234" i="1" s="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O1231" i="1" s="1"/>
  <c r="P1231" i="1" s="1"/>
  <c r="T1230" i="1"/>
  <c r="S1230" i="1"/>
  <c r="R1230" i="1"/>
  <c r="Q1230" i="1"/>
  <c r="N1230" i="1"/>
  <c r="M1230" i="1"/>
  <c r="O1230" i="1" s="1"/>
  <c r="P1230" i="1" s="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O1227" i="1" s="1"/>
  <c r="P1227" i="1" s="1"/>
  <c r="T1226" i="1"/>
  <c r="S1226" i="1"/>
  <c r="R1226" i="1"/>
  <c r="Q1226" i="1"/>
  <c r="N1226" i="1"/>
  <c r="M1226" i="1"/>
  <c r="O1226" i="1" s="1"/>
  <c r="P1226" i="1" s="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O1223" i="1" s="1"/>
  <c r="P1223" i="1" s="1"/>
  <c r="T1222" i="1"/>
  <c r="S1222" i="1"/>
  <c r="R1222" i="1"/>
  <c r="Q1222" i="1"/>
  <c r="N1222" i="1"/>
  <c r="M1222" i="1"/>
  <c r="O1222" i="1" s="1"/>
  <c r="P1222" i="1" s="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O1219" i="1" s="1"/>
  <c r="P1219" i="1" s="1"/>
  <c r="T1218" i="1"/>
  <c r="S1218" i="1"/>
  <c r="R1218" i="1"/>
  <c r="Q1218" i="1"/>
  <c r="N1218" i="1"/>
  <c r="M1218" i="1"/>
  <c r="O1218" i="1" s="1"/>
  <c r="P1218" i="1" s="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O1215" i="1" s="1"/>
  <c r="P1215" i="1" s="1"/>
  <c r="T1214" i="1"/>
  <c r="S1214" i="1"/>
  <c r="R1214" i="1"/>
  <c r="Q1214" i="1"/>
  <c r="N1214" i="1"/>
  <c r="M1214" i="1"/>
  <c r="O1214" i="1" s="1"/>
  <c r="P1214" i="1" s="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O1211" i="1" s="1"/>
  <c r="P1211" i="1" s="1"/>
  <c r="T1210" i="1"/>
  <c r="S1210" i="1"/>
  <c r="R1210" i="1"/>
  <c r="Q1210" i="1"/>
  <c r="N1210" i="1"/>
  <c r="M1210" i="1"/>
  <c r="O1210" i="1" s="1"/>
  <c r="P1210" i="1" s="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O1207" i="1" s="1"/>
  <c r="P1207" i="1" s="1"/>
  <c r="T1206" i="1"/>
  <c r="S1206" i="1"/>
  <c r="R1206" i="1"/>
  <c r="Q1206" i="1"/>
  <c r="N1206" i="1"/>
  <c r="M1206" i="1"/>
  <c r="O1206" i="1" s="1"/>
  <c r="P1206" i="1" s="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O1203" i="1" s="1"/>
  <c r="P1203" i="1" s="1"/>
  <c r="T1202" i="1"/>
  <c r="S1202" i="1"/>
  <c r="R1202" i="1"/>
  <c r="Q1202" i="1"/>
  <c r="N1202" i="1"/>
  <c r="M1202" i="1"/>
  <c r="O1202" i="1" s="1"/>
  <c r="P1202" i="1" s="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O1199" i="1" s="1"/>
  <c r="P1199" i="1" s="1"/>
  <c r="T1198" i="1"/>
  <c r="S1198" i="1"/>
  <c r="R1198" i="1"/>
  <c r="Q1198" i="1"/>
  <c r="N1198" i="1"/>
  <c r="M1198" i="1"/>
  <c r="O1198" i="1" s="1"/>
  <c r="P1198" i="1" s="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O1195" i="1" s="1"/>
  <c r="P1195" i="1" s="1"/>
  <c r="T1194" i="1"/>
  <c r="S1194" i="1"/>
  <c r="R1194" i="1"/>
  <c r="Q1194" i="1"/>
  <c r="N1194" i="1"/>
  <c r="M1194" i="1"/>
  <c r="O1194" i="1" s="1"/>
  <c r="P1194" i="1" s="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O1191" i="1" s="1"/>
  <c r="P1191" i="1" s="1"/>
  <c r="T1190" i="1"/>
  <c r="S1190" i="1"/>
  <c r="R1190" i="1"/>
  <c r="Q1190" i="1"/>
  <c r="N1190" i="1"/>
  <c r="M1190" i="1"/>
  <c r="O1190" i="1" s="1"/>
  <c r="P1190" i="1" s="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O1187" i="1" s="1"/>
  <c r="P1187" i="1" s="1"/>
  <c r="T1186" i="1"/>
  <c r="S1186" i="1"/>
  <c r="R1186" i="1"/>
  <c r="Q1186" i="1"/>
  <c r="N1186" i="1"/>
  <c r="M1186" i="1"/>
  <c r="O1186" i="1" s="1"/>
  <c r="P1186" i="1" s="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O1183" i="1" s="1"/>
  <c r="P1183" i="1" s="1"/>
  <c r="T1182" i="1"/>
  <c r="S1182" i="1"/>
  <c r="R1182" i="1"/>
  <c r="Q1182" i="1"/>
  <c r="N1182" i="1"/>
  <c r="M1182" i="1"/>
  <c r="O1182" i="1" s="1"/>
  <c r="P1182" i="1" s="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O1179" i="1" s="1"/>
  <c r="P1179" i="1" s="1"/>
  <c r="T1178" i="1"/>
  <c r="S1178" i="1"/>
  <c r="R1178" i="1"/>
  <c r="Q1178" i="1"/>
  <c r="N1178" i="1"/>
  <c r="M1178" i="1"/>
  <c r="O1178" i="1" s="1"/>
  <c r="P1178" i="1" s="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O1175" i="1" s="1"/>
  <c r="P1175" i="1" s="1"/>
  <c r="T1174" i="1"/>
  <c r="S1174" i="1"/>
  <c r="R1174" i="1"/>
  <c r="Q1174" i="1"/>
  <c r="N1174" i="1"/>
  <c r="M1174" i="1"/>
  <c r="O1174" i="1" s="1"/>
  <c r="P1174" i="1" s="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O1171" i="1" s="1"/>
  <c r="P1171" i="1" s="1"/>
  <c r="T1170" i="1"/>
  <c r="S1170" i="1"/>
  <c r="R1170" i="1"/>
  <c r="Q1170" i="1"/>
  <c r="N1170" i="1"/>
  <c r="M1170" i="1"/>
  <c r="O1170" i="1" s="1"/>
  <c r="P1170" i="1" s="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O1167" i="1" s="1"/>
  <c r="P1167" i="1" s="1"/>
  <c r="T1166" i="1"/>
  <c r="S1166" i="1"/>
  <c r="R1166" i="1"/>
  <c r="Q1166" i="1"/>
  <c r="N1166" i="1"/>
  <c r="M1166" i="1"/>
  <c r="O1166" i="1" s="1"/>
  <c r="P1166" i="1" s="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O1163" i="1" s="1"/>
  <c r="P1163" i="1" s="1"/>
  <c r="T1162" i="1"/>
  <c r="S1162" i="1"/>
  <c r="R1162" i="1"/>
  <c r="Q1162" i="1"/>
  <c r="N1162" i="1"/>
  <c r="M1162" i="1"/>
  <c r="O1162" i="1" s="1"/>
  <c r="P1162" i="1" s="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O1159" i="1" s="1"/>
  <c r="P1159" i="1" s="1"/>
  <c r="T1158" i="1"/>
  <c r="S1158" i="1"/>
  <c r="R1158" i="1"/>
  <c r="Q1158" i="1"/>
  <c r="N1158" i="1"/>
  <c r="M1158" i="1"/>
  <c r="O1158" i="1" s="1"/>
  <c r="P1158" i="1" s="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O1155" i="1" s="1"/>
  <c r="P1155" i="1" s="1"/>
  <c r="T1154" i="1"/>
  <c r="S1154" i="1"/>
  <c r="R1154" i="1"/>
  <c r="Q1154" i="1"/>
  <c r="N1154" i="1"/>
  <c r="M1154" i="1"/>
  <c r="O1154" i="1" s="1"/>
  <c r="P1154" i="1" s="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O1151" i="1" s="1"/>
  <c r="P1151" i="1" s="1"/>
  <c r="T1150" i="1"/>
  <c r="S1150" i="1"/>
  <c r="R1150" i="1"/>
  <c r="Q1150" i="1"/>
  <c r="N1150" i="1"/>
  <c r="M1150" i="1"/>
  <c r="O1150" i="1" s="1"/>
  <c r="P1150" i="1" s="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O1147" i="1" s="1"/>
  <c r="P1147" i="1" s="1"/>
  <c r="T1146" i="1"/>
  <c r="S1146" i="1"/>
  <c r="R1146" i="1"/>
  <c r="Q1146" i="1"/>
  <c r="N1146" i="1"/>
  <c r="M1146" i="1"/>
  <c r="O1146" i="1" s="1"/>
  <c r="P1146" i="1" s="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O1143" i="1" s="1"/>
  <c r="P1143" i="1" s="1"/>
  <c r="T1142" i="1"/>
  <c r="S1142" i="1"/>
  <c r="R1142" i="1"/>
  <c r="Q1142" i="1"/>
  <c r="N1142" i="1"/>
  <c r="M1142" i="1"/>
  <c r="O1142" i="1" s="1"/>
  <c r="P1142" i="1" s="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O1139" i="1" s="1"/>
  <c r="P1139" i="1" s="1"/>
  <c r="T1138" i="1"/>
  <c r="S1138" i="1"/>
  <c r="R1138" i="1"/>
  <c r="Q1138" i="1"/>
  <c r="N1138" i="1"/>
  <c r="M1138" i="1"/>
  <c r="O1138" i="1" s="1"/>
  <c r="P1138" i="1" s="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O1135" i="1" s="1"/>
  <c r="P1135" i="1" s="1"/>
  <c r="T1134" i="1"/>
  <c r="S1134" i="1"/>
  <c r="R1134" i="1"/>
  <c r="Q1134" i="1"/>
  <c r="N1134" i="1"/>
  <c r="M1134" i="1"/>
  <c r="O1134" i="1" s="1"/>
  <c r="P1134" i="1" s="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O1131" i="1" s="1"/>
  <c r="P1131" i="1" s="1"/>
  <c r="T1130" i="1"/>
  <c r="S1130" i="1"/>
  <c r="R1130" i="1"/>
  <c r="Q1130" i="1"/>
  <c r="N1130" i="1"/>
  <c r="M1130" i="1"/>
  <c r="O1130" i="1" s="1"/>
  <c r="P1130" i="1" s="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O1127" i="1" s="1"/>
  <c r="P1127" i="1" s="1"/>
  <c r="T1126" i="1"/>
  <c r="S1126" i="1"/>
  <c r="R1126" i="1"/>
  <c r="Q1126" i="1"/>
  <c r="N1126" i="1"/>
  <c r="M1126" i="1"/>
  <c r="O1126" i="1" s="1"/>
  <c r="P1126" i="1" s="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O1123" i="1" s="1"/>
  <c r="P1123" i="1" s="1"/>
  <c r="T1122" i="1"/>
  <c r="S1122" i="1"/>
  <c r="R1122" i="1"/>
  <c r="Q1122" i="1"/>
  <c r="N1122" i="1"/>
  <c r="M1122" i="1"/>
  <c r="O1122" i="1" s="1"/>
  <c r="P1122" i="1" s="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O1119" i="1" s="1"/>
  <c r="P1119" i="1" s="1"/>
  <c r="T1118" i="1"/>
  <c r="S1118" i="1"/>
  <c r="R1118" i="1"/>
  <c r="Q1118" i="1"/>
  <c r="N1118" i="1"/>
  <c r="M1118" i="1"/>
  <c r="O1118" i="1" s="1"/>
  <c r="P1118" i="1" s="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O1115" i="1" s="1"/>
  <c r="P1115" i="1" s="1"/>
  <c r="T1114" i="1"/>
  <c r="S1114" i="1"/>
  <c r="R1114" i="1"/>
  <c r="Q1114" i="1"/>
  <c r="N1114" i="1"/>
  <c r="M1114" i="1"/>
  <c r="O1114" i="1" s="1"/>
  <c r="P1114" i="1" s="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O1111" i="1" s="1"/>
  <c r="P1111" i="1" s="1"/>
  <c r="T1110" i="1"/>
  <c r="S1110" i="1"/>
  <c r="R1110" i="1"/>
  <c r="Q1110" i="1"/>
  <c r="N1110" i="1"/>
  <c r="M1110" i="1"/>
  <c r="O1110" i="1" s="1"/>
  <c r="P1110" i="1" s="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O1107" i="1" s="1"/>
  <c r="P1107" i="1" s="1"/>
  <c r="T1106" i="1"/>
  <c r="S1106" i="1"/>
  <c r="R1106" i="1"/>
  <c r="Q1106" i="1"/>
  <c r="N1106" i="1"/>
  <c r="M1106" i="1"/>
  <c r="O1106" i="1" s="1"/>
  <c r="P1106" i="1" s="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O1103" i="1" s="1"/>
  <c r="P1103" i="1" s="1"/>
  <c r="T1102" i="1"/>
  <c r="S1102" i="1"/>
  <c r="R1102" i="1"/>
  <c r="Q1102" i="1"/>
  <c r="N1102" i="1"/>
  <c r="M1102" i="1"/>
  <c r="O1102" i="1" s="1"/>
  <c r="P1102" i="1" s="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O1099" i="1" s="1"/>
  <c r="P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O1095" i="1" s="1"/>
  <c r="P1095" i="1" s="1"/>
  <c r="T1094" i="1"/>
  <c r="S1094" i="1"/>
  <c r="R1094" i="1"/>
  <c r="Q1094" i="1"/>
  <c r="N1094" i="1"/>
  <c r="M1094" i="1"/>
  <c r="O1094" i="1" s="1"/>
  <c r="P1094" i="1" s="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O1091" i="1" s="1"/>
  <c r="P1091" i="1" s="1"/>
  <c r="T1090" i="1"/>
  <c r="S1090" i="1"/>
  <c r="R1090" i="1"/>
  <c r="Q1090" i="1"/>
  <c r="N1090" i="1"/>
  <c r="M1090" i="1"/>
  <c r="O1090" i="1" s="1"/>
  <c r="P1090" i="1" s="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O1087" i="1" s="1"/>
  <c r="P1087" i="1" s="1"/>
  <c r="T1086" i="1"/>
  <c r="S1086" i="1"/>
  <c r="R1086" i="1"/>
  <c r="Q1086" i="1"/>
  <c r="N1086" i="1"/>
  <c r="M1086" i="1"/>
  <c r="O1086" i="1" s="1"/>
  <c r="P1086" i="1" s="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O1083" i="1" s="1"/>
  <c r="P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O1079" i="1" s="1"/>
  <c r="P1079" i="1" s="1"/>
  <c r="T1078" i="1"/>
  <c r="S1078" i="1"/>
  <c r="R1078" i="1"/>
  <c r="Q1078" i="1"/>
  <c r="N1078" i="1"/>
  <c r="M1078" i="1"/>
  <c r="O1078" i="1" s="1"/>
  <c r="P1078" i="1" s="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O1075" i="1" s="1"/>
  <c r="P1075" i="1" s="1"/>
  <c r="T1074" i="1"/>
  <c r="S1074" i="1"/>
  <c r="R1074" i="1"/>
  <c r="Q1074" i="1"/>
  <c r="N1074" i="1"/>
  <c r="M1074" i="1"/>
  <c r="O1074" i="1" s="1"/>
  <c r="P1074" i="1" s="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O1071" i="1" s="1"/>
  <c r="P1071" i="1" s="1"/>
  <c r="T1070" i="1"/>
  <c r="S1070" i="1"/>
  <c r="R1070" i="1"/>
  <c r="Q1070" i="1"/>
  <c r="N1070" i="1"/>
  <c r="M1070" i="1"/>
  <c r="O1070" i="1" s="1"/>
  <c r="P1070" i="1" s="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O1067" i="1" s="1"/>
  <c r="P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O1063" i="1" s="1"/>
  <c r="P1063" i="1" s="1"/>
  <c r="T1062" i="1"/>
  <c r="S1062" i="1"/>
  <c r="R1062" i="1"/>
  <c r="Q1062" i="1"/>
  <c r="N1062" i="1"/>
  <c r="M1062" i="1"/>
  <c r="O1062" i="1" s="1"/>
  <c r="P1062" i="1" s="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O1059" i="1" s="1"/>
  <c r="P1059" i="1" s="1"/>
  <c r="T1058" i="1"/>
  <c r="S1058" i="1"/>
  <c r="R1058" i="1"/>
  <c r="Q1058" i="1"/>
  <c r="N1058" i="1"/>
  <c r="M1058" i="1"/>
  <c r="O1058" i="1" s="1"/>
  <c r="P1058" i="1" s="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O1055" i="1" s="1"/>
  <c r="P1055" i="1" s="1"/>
  <c r="T1054" i="1"/>
  <c r="S1054" i="1"/>
  <c r="R1054" i="1"/>
  <c r="Q1054" i="1"/>
  <c r="N1054" i="1"/>
  <c r="M1054" i="1"/>
  <c r="O1054" i="1" s="1"/>
  <c r="P1054" i="1" s="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O1051" i="1" s="1"/>
  <c r="P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O1047" i="1" s="1"/>
  <c r="P1047" i="1" s="1"/>
  <c r="T1046" i="1"/>
  <c r="S1046" i="1"/>
  <c r="R1046" i="1"/>
  <c r="Q1046" i="1"/>
  <c r="N1046" i="1"/>
  <c r="M1046" i="1"/>
  <c r="O1046" i="1" s="1"/>
  <c r="P1046" i="1" s="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O1043" i="1" s="1"/>
  <c r="P1043" i="1" s="1"/>
  <c r="T1042" i="1"/>
  <c r="S1042" i="1"/>
  <c r="R1042" i="1"/>
  <c r="Q1042" i="1"/>
  <c r="N1042" i="1"/>
  <c r="M1042" i="1"/>
  <c r="O1042" i="1" s="1"/>
  <c r="P1042" i="1" s="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O1039" i="1" s="1"/>
  <c r="P1039" i="1" s="1"/>
  <c r="T1038" i="1"/>
  <c r="S1038" i="1"/>
  <c r="R1038" i="1"/>
  <c r="Q1038" i="1"/>
  <c r="N1038" i="1"/>
  <c r="M1038" i="1"/>
  <c r="O1038" i="1" s="1"/>
  <c r="P1038" i="1" s="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O1035" i="1" s="1"/>
  <c r="P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O1031" i="1" s="1"/>
  <c r="P1031" i="1" s="1"/>
  <c r="T1030" i="1"/>
  <c r="S1030" i="1"/>
  <c r="R1030" i="1"/>
  <c r="Q1030" i="1"/>
  <c r="N1030" i="1"/>
  <c r="M1030" i="1"/>
  <c r="O1030" i="1" s="1"/>
  <c r="P1030" i="1" s="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N994" i="1"/>
  <c r="M994" i="1"/>
  <c r="O994" i="1" s="1"/>
  <c r="P994" i="1" s="1"/>
  <c r="T993" i="1"/>
  <c r="S993" i="1"/>
  <c r="R993" i="1"/>
  <c r="Q993" i="1"/>
  <c r="N993" i="1"/>
  <c r="M993" i="1"/>
  <c r="O993" i="1" s="1"/>
  <c r="P993" i="1" s="1"/>
  <c r="T992" i="1"/>
  <c r="S992" i="1"/>
  <c r="R992" i="1"/>
  <c r="Q992" i="1"/>
  <c r="N992" i="1"/>
  <c r="M992" i="1"/>
  <c r="O992" i="1" s="1"/>
  <c r="P992" i="1" s="1"/>
  <c r="T991" i="1"/>
  <c r="S991" i="1"/>
  <c r="R991" i="1"/>
  <c r="Q991" i="1"/>
  <c r="N991" i="1"/>
  <c r="M991" i="1"/>
  <c r="O991" i="1" s="1"/>
  <c r="P991" i="1" s="1"/>
  <c r="T990" i="1"/>
  <c r="S990" i="1"/>
  <c r="R990" i="1"/>
  <c r="Q990" i="1"/>
  <c r="N990" i="1"/>
  <c r="M990" i="1"/>
  <c r="O990" i="1" s="1"/>
  <c r="P990" i="1" s="1"/>
  <c r="T989" i="1"/>
  <c r="S989" i="1"/>
  <c r="R989" i="1"/>
  <c r="Q989" i="1"/>
  <c r="N989" i="1"/>
  <c r="M989" i="1"/>
  <c r="O989" i="1" s="1"/>
  <c r="P989" i="1" s="1"/>
  <c r="T988" i="1"/>
  <c r="S988" i="1"/>
  <c r="R988" i="1"/>
  <c r="Q988" i="1"/>
  <c r="N988" i="1"/>
  <c r="M988" i="1"/>
  <c r="O988" i="1" s="1"/>
  <c r="P988" i="1" s="1"/>
  <c r="T987" i="1"/>
  <c r="S987" i="1"/>
  <c r="R987" i="1"/>
  <c r="Q987" i="1"/>
  <c r="N987" i="1"/>
  <c r="M987" i="1"/>
  <c r="O987" i="1" s="1"/>
  <c r="P987" i="1" s="1"/>
  <c r="T986" i="1"/>
  <c r="S986" i="1"/>
  <c r="R986" i="1"/>
  <c r="Q986" i="1"/>
  <c r="N986" i="1"/>
  <c r="M986" i="1"/>
  <c r="O986" i="1" s="1"/>
  <c r="P986" i="1" s="1"/>
  <c r="T985" i="1"/>
  <c r="S985" i="1"/>
  <c r="R985" i="1"/>
  <c r="Q985" i="1"/>
  <c r="N985" i="1"/>
  <c r="M985" i="1"/>
  <c r="O985" i="1" s="1"/>
  <c r="P985" i="1" s="1"/>
  <c r="T984" i="1"/>
  <c r="S984" i="1"/>
  <c r="R984" i="1"/>
  <c r="Q984" i="1"/>
  <c r="N984" i="1"/>
  <c r="M984" i="1"/>
  <c r="O984" i="1" s="1"/>
  <c r="P984" i="1" s="1"/>
  <c r="T983" i="1"/>
  <c r="S983" i="1"/>
  <c r="R983" i="1"/>
  <c r="Q983" i="1"/>
  <c r="N983" i="1"/>
  <c r="M983" i="1"/>
  <c r="O983" i="1" s="1"/>
  <c r="P983" i="1" s="1"/>
  <c r="T982" i="1"/>
  <c r="S982" i="1"/>
  <c r="R982" i="1"/>
  <c r="Q982" i="1"/>
  <c r="N982" i="1"/>
  <c r="M982" i="1"/>
  <c r="O982" i="1" s="1"/>
  <c r="P982" i="1" s="1"/>
  <c r="T981" i="1"/>
  <c r="S981" i="1"/>
  <c r="R981" i="1"/>
  <c r="Q981" i="1"/>
  <c r="N981" i="1"/>
  <c r="M981" i="1"/>
  <c r="O981" i="1" s="1"/>
  <c r="P981" i="1" s="1"/>
  <c r="T980" i="1"/>
  <c r="S980" i="1"/>
  <c r="R980" i="1"/>
  <c r="Q980" i="1"/>
  <c r="N980" i="1"/>
  <c r="M980" i="1"/>
  <c r="O980" i="1" s="1"/>
  <c r="P980" i="1" s="1"/>
  <c r="T979" i="1"/>
  <c r="S979" i="1"/>
  <c r="R979" i="1"/>
  <c r="Q979" i="1"/>
  <c r="N979" i="1"/>
  <c r="M979" i="1"/>
  <c r="O979" i="1" s="1"/>
  <c r="P979" i="1" s="1"/>
  <c r="T978" i="1"/>
  <c r="S978" i="1"/>
  <c r="R978" i="1"/>
  <c r="Q978" i="1"/>
  <c r="N978" i="1"/>
  <c r="M978" i="1"/>
  <c r="O978" i="1" s="1"/>
  <c r="P978" i="1" s="1"/>
  <c r="T977" i="1"/>
  <c r="S977" i="1"/>
  <c r="R977" i="1"/>
  <c r="Q977" i="1"/>
  <c r="N977" i="1"/>
  <c r="M977" i="1"/>
  <c r="O977" i="1" s="1"/>
  <c r="P977" i="1" s="1"/>
  <c r="T976" i="1"/>
  <c r="S976" i="1"/>
  <c r="R976" i="1"/>
  <c r="Q976" i="1"/>
  <c r="N976" i="1"/>
  <c r="M976" i="1"/>
  <c r="O976" i="1" s="1"/>
  <c r="P976" i="1" s="1"/>
  <c r="T975" i="1"/>
  <c r="S975" i="1"/>
  <c r="R975" i="1"/>
  <c r="Q975" i="1"/>
  <c r="N975" i="1"/>
  <c r="M975" i="1"/>
  <c r="O975" i="1" s="1"/>
  <c r="P975" i="1" s="1"/>
  <c r="T974" i="1"/>
  <c r="S974" i="1"/>
  <c r="R974" i="1"/>
  <c r="Q974" i="1"/>
  <c r="N974" i="1"/>
  <c r="M974" i="1"/>
  <c r="O974" i="1" s="1"/>
  <c r="P974" i="1" s="1"/>
  <c r="T973" i="1"/>
  <c r="S973" i="1"/>
  <c r="R973" i="1"/>
  <c r="Q973" i="1"/>
  <c r="N973" i="1"/>
  <c r="M973" i="1"/>
  <c r="O973" i="1" s="1"/>
  <c r="P973" i="1" s="1"/>
  <c r="T972" i="1"/>
  <c r="S972" i="1"/>
  <c r="R972" i="1"/>
  <c r="Q972" i="1"/>
  <c r="N972" i="1"/>
  <c r="M972" i="1"/>
  <c r="O972" i="1" s="1"/>
  <c r="P972" i="1" s="1"/>
  <c r="T971" i="1"/>
  <c r="S971" i="1"/>
  <c r="R971" i="1"/>
  <c r="Q971" i="1"/>
  <c r="N971" i="1"/>
  <c r="M971" i="1"/>
  <c r="O971" i="1" s="1"/>
  <c r="P971" i="1" s="1"/>
  <c r="T970" i="1"/>
  <c r="S970" i="1"/>
  <c r="R970" i="1"/>
  <c r="Q970" i="1"/>
  <c r="N970" i="1"/>
  <c r="M970" i="1"/>
  <c r="O970" i="1" s="1"/>
  <c r="P970" i="1" s="1"/>
  <c r="T969" i="1"/>
  <c r="S969" i="1"/>
  <c r="R969" i="1"/>
  <c r="Q969" i="1"/>
  <c r="N969" i="1"/>
  <c r="M969" i="1"/>
  <c r="O969" i="1" s="1"/>
  <c r="P969" i="1" s="1"/>
  <c r="T968" i="1"/>
  <c r="S968" i="1"/>
  <c r="R968" i="1"/>
  <c r="Q968" i="1"/>
  <c r="N968" i="1"/>
  <c r="M968" i="1"/>
  <c r="O968" i="1" s="1"/>
  <c r="P968" i="1" s="1"/>
  <c r="T967" i="1"/>
  <c r="S967" i="1"/>
  <c r="R967" i="1"/>
  <c r="Q967" i="1"/>
  <c r="N967" i="1"/>
  <c r="M967" i="1"/>
  <c r="O967" i="1" s="1"/>
  <c r="P967" i="1" s="1"/>
  <c r="T966" i="1"/>
  <c r="S966" i="1"/>
  <c r="R966" i="1"/>
  <c r="Q966" i="1"/>
  <c r="N966" i="1"/>
  <c r="M966" i="1"/>
  <c r="O966" i="1" s="1"/>
  <c r="P966" i="1" s="1"/>
  <c r="T965" i="1"/>
  <c r="S965" i="1"/>
  <c r="R965" i="1"/>
  <c r="Q965" i="1"/>
  <c r="N965" i="1"/>
  <c r="M965" i="1"/>
  <c r="O965" i="1" s="1"/>
  <c r="P965" i="1" s="1"/>
  <c r="T964" i="1"/>
  <c r="S964" i="1"/>
  <c r="R964" i="1"/>
  <c r="Q964" i="1"/>
  <c r="N964" i="1"/>
  <c r="M964" i="1"/>
  <c r="O964" i="1" s="1"/>
  <c r="P964" i="1" s="1"/>
  <c r="T963" i="1"/>
  <c r="S963" i="1"/>
  <c r="R963" i="1"/>
  <c r="Q963" i="1"/>
  <c r="N963" i="1"/>
  <c r="M963" i="1"/>
  <c r="O963" i="1" s="1"/>
  <c r="P963" i="1" s="1"/>
  <c r="T962" i="1"/>
  <c r="S962" i="1"/>
  <c r="R962" i="1"/>
  <c r="Q962" i="1"/>
  <c r="N962" i="1"/>
  <c r="M962" i="1"/>
  <c r="O962" i="1" s="1"/>
  <c r="P962" i="1" s="1"/>
  <c r="T961" i="1"/>
  <c r="S961" i="1"/>
  <c r="R961" i="1"/>
  <c r="Q961" i="1"/>
  <c r="N961" i="1"/>
  <c r="M961" i="1"/>
  <c r="O961" i="1" s="1"/>
  <c r="P961" i="1" s="1"/>
  <c r="T960" i="1"/>
  <c r="S960" i="1"/>
  <c r="R960" i="1"/>
  <c r="Q960" i="1"/>
  <c r="N960" i="1"/>
  <c r="M960" i="1"/>
  <c r="O960" i="1" s="1"/>
  <c r="P960" i="1" s="1"/>
  <c r="T959" i="1"/>
  <c r="S959" i="1"/>
  <c r="R959" i="1"/>
  <c r="Q959" i="1"/>
  <c r="N959" i="1"/>
  <c r="M959" i="1"/>
  <c r="O959" i="1" s="1"/>
  <c r="P959" i="1" s="1"/>
  <c r="T958" i="1"/>
  <c r="S958" i="1"/>
  <c r="R958" i="1"/>
  <c r="Q958" i="1"/>
  <c r="N958" i="1"/>
  <c r="M958" i="1"/>
  <c r="O958" i="1" s="1"/>
  <c r="P958" i="1" s="1"/>
  <c r="T957" i="1"/>
  <c r="S957" i="1"/>
  <c r="R957" i="1"/>
  <c r="Q957" i="1"/>
  <c r="N957" i="1"/>
  <c r="M957" i="1"/>
  <c r="O957" i="1" s="1"/>
  <c r="P957" i="1" s="1"/>
  <c r="T956" i="1"/>
  <c r="S956" i="1"/>
  <c r="R956" i="1"/>
  <c r="Q956" i="1"/>
  <c r="N956" i="1"/>
  <c r="M956" i="1"/>
  <c r="O956" i="1" s="1"/>
  <c r="P956" i="1" s="1"/>
  <c r="T955" i="1"/>
  <c r="S955" i="1"/>
  <c r="R955" i="1"/>
  <c r="Q955" i="1"/>
  <c r="N955" i="1"/>
  <c r="M955" i="1"/>
  <c r="O955" i="1" s="1"/>
  <c r="P955" i="1" s="1"/>
  <c r="T954" i="1"/>
  <c r="S954" i="1"/>
  <c r="R954" i="1"/>
  <c r="Q954" i="1"/>
  <c r="N954" i="1"/>
  <c r="M954" i="1"/>
  <c r="O954" i="1" s="1"/>
  <c r="P954" i="1" s="1"/>
  <c r="T953" i="1"/>
  <c r="S953" i="1"/>
  <c r="R953" i="1"/>
  <c r="Q953" i="1"/>
  <c r="N953" i="1"/>
  <c r="M953" i="1"/>
  <c r="O953" i="1" s="1"/>
  <c r="P953" i="1" s="1"/>
  <c r="T952" i="1"/>
  <c r="S952" i="1"/>
  <c r="R952" i="1"/>
  <c r="Q952" i="1"/>
  <c r="N952" i="1"/>
  <c r="M952" i="1"/>
  <c r="O952" i="1" s="1"/>
  <c r="P952" i="1" s="1"/>
  <c r="T951" i="1"/>
  <c r="S951" i="1"/>
  <c r="R951" i="1"/>
  <c r="Q951" i="1"/>
  <c r="N951" i="1"/>
  <c r="M951" i="1"/>
  <c r="O951" i="1" s="1"/>
  <c r="P951" i="1" s="1"/>
  <c r="T950" i="1"/>
  <c r="S950" i="1"/>
  <c r="R950" i="1"/>
  <c r="Q950" i="1"/>
  <c r="N950" i="1"/>
  <c r="M950" i="1"/>
  <c r="O950" i="1" s="1"/>
  <c r="P950" i="1" s="1"/>
  <c r="T949" i="1"/>
  <c r="S949" i="1"/>
  <c r="R949" i="1"/>
  <c r="Q949" i="1"/>
  <c r="N949" i="1"/>
  <c r="M949" i="1"/>
  <c r="O949" i="1" s="1"/>
  <c r="P949" i="1" s="1"/>
  <c r="T948" i="1"/>
  <c r="S948" i="1"/>
  <c r="R948" i="1"/>
  <c r="Q948" i="1"/>
  <c r="N948" i="1"/>
  <c r="M948" i="1"/>
  <c r="O948" i="1" s="1"/>
  <c r="P948" i="1" s="1"/>
  <c r="T947" i="1"/>
  <c r="S947" i="1"/>
  <c r="R947" i="1"/>
  <c r="Q947" i="1"/>
  <c r="N947" i="1"/>
  <c r="M947" i="1"/>
  <c r="O947" i="1" s="1"/>
  <c r="P947" i="1" s="1"/>
  <c r="T946" i="1"/>
  <c r="S946" i="1"/>
  <c r="R946" i="1"/>
  <c r="Q946" i="1"/>
  <c r="N946" i="1"/>
  <c r="M946" i="1"/>
  <c r="O946" i="1" s="1"/>
  <c r="P946" i="1" s="1"/>
  <c r="T945" i="1"/>
  <c r="S945" i="1"/>
  <c r="R945" i="1"/>
  <c r="Q945" i="1"/>
  <c r="N945" i="1"/>
  <c r="M945" i="1"/>
  <c r="O945" i="1" s="1"/>
  <c r="P945" i="1" s="1"/>
  <c r="T944" i="1"/>
  <c r="S944" i="1"/>
  <c r="R944" i="1"/>
  <c r="Q944" i="1"/>
  <c r="N944" i="1"/>
  <c r="M944" i="1"/>
  <c r="O944" i="1" s="1"/>
  <c r="P944" i="1" s="1"/>
  <c r="T943" i="1"/>
  <c r="S943" i="1"/>
  <c r="R943" i="1"/>
  <c r="Q943" i="1"/>
  <c r="N943" i="1"/>
  <c r="M943" i="1"/>
  <c r="O943" i="1" s="1"/>
  <c r="P943" i="1" s="1"/>
  <c r="T942" i="1"/>
  <c r="S942" i="1"/>
  <c r="R942" i="1"/>
  <c r="Q942" i="1"/>
  <c r="N942" i="1"/>
  <c r="M942" i="1"/>
  <c r="O942" i="1" s="1"/>
  <c r="P942" i="1" s="1"/>
  <c r="T941" i="1"/>
  <c r="S941" i="1"/>
  <c r="R941" i="1"/>
  <c r="Q941" i="1"/>
  <c r="N941" i="1"/>
  <c r="M941" i="1"/>
  <c r="O941" i="1" s="1"/>
  <c r="P941" i="1" s="1"/>
  <c r="T940" i="1"/>
  <c r="S940" i="1"/>
  <c r="R940" i="1"/>
  <c r="Q940" i="1"/>
  <c r="N940" i="1"/>
  <c r="M940" i="1"/>
  <c r="O940" i="1" s="1"/>
  <c r="P940" i="1" s="1"/>
  <c r="T939" i="1"/>
  <c r="S939" i="1"/>
  <c r="R939" i="1"/>
  <c r="Q939" i="1"/>
  <c r="N939" i="1"/>
  <c r="M939" i="1"/>
  <c r="O939" i="1" s="1"/>
  <c r="P939" i="1" s="1"/>
  <c r="T938" i="1"/>
  <c r="S938" i="1"/>
  <c r="R938" i="1"/>
  <c r="Q938" i="1"/>
  <c r="N938" i="1"/>
  <c r="M938" i="1"/>
  <c r="O938" i="1" s="1"/>
  <c r="P938" i="1" s="1"/>
  <c r="T937" i="1"/>
  <c r="S937" i="1"/>
  <c r="R937" i="1"/>
  <c r="Q937" i="1"/>
  <c r="N937" i="1"/>
  <c r="M937" i="1"/>
  <c r="O937" i="1" s="1"/>
  <c r="P937" i="1" s="1"/>
  <c r="T936" i="1"/>
  <c r="S936" i="1"/>
  <c r="R936" i="1"/>
  <c r="Q936" i="1"/>
  <c r="N936" i="1"/>
  <c r="M936" i="1"/>
  <c r="O936" i="1" s="1"/>
  <c r="P936" i="1" s="1"/>
  <c r="T935" i="1"/>
  <c r="S935" i="1"/>
  <c r="R935" i="1"/>
  <c r="Q935" i="1"/>
  <c r="N935" i="1"/>
  <c r="M935" i="1"/>
  <c r="O935" i="1" s="1"/>
  <c r="P935" i="1" s="1"/>
  <c r="T934" i="1"/>
  <c r="S934" i="1"/>
  <c r="R934" i="1"/>
  <c r="Q934" i="1"/>
  <c r="N934" i="1"/>
  <c r="M934" i="1"/>
  <c r="O934" i="1" s="1"/>
  <c r="P934" i="1" s="1"/>
  <c r="T933" i="1"/>
  <c r="S933" i="1"/>
  <c r="R933" i="1"/>
  <c r="Q933" i="1"/>
  <c r="N933" i="1"/>
  <c r="M933" i="1"/>
  <c r="O933" i="1" s="1"/>
  <c r="P933" i="1" s="1"/>
  <c r="T932" i="1"/>
  <c r="S932" i="1"/>
  <c r="R932" i="1"/>
  <c r="Q932" i="1"/>
  <c r="N932" i="1"/>
  <c r="M932" i="1"/>
  <c r="O932" i="1" s="1"/>
  <c r="P932" i="1" s="1"/>
  <c r="T931" i="1"/>
  <c r="S931" i="1"/>
  <c r="R931" i="1"/>
  <c r="Q931" i="1"/>
  <c r="N931" i="1"/>
  <c r="M931" i="1"/>
  <c r="O931" i="1" s="1"/>
  <c r="P931" i="1" s="1"/>
  <c r="T930" i="1"/>
  <c r="S930" i="1"/>
  <c r="R930" i="1"/>
  <c r="Q930" i="1"/>
  <c r="N930" i="1"/>
  <c r="M930" i="1"/>
  <c r="O930" i="1" s="1"/>
  <c r="P930" i="1" s="1"/>
  <c r="T929" i="1"/>
  <c r="S929" i="1"/>
  <c r="R929" i="1"/>
  <c r="Q929" i="1"/>
  <c r="N929" i="1"/>
  <c r="M929" i="1"/>
  <c r="O929" i="1" s="1"/>
  <c r="P929" i="1" s="1"/>
  <c r="T928" i="1"/>
  <c r="S928" i="1"/>
  <c r="R928" i="1"/>
  <c r="Q928" i="1"/>
  <c r="N928" i="1"/>
  <c r="M928" i="1"/>
  <c r="O928" i="1" s="1"/>
  <c r="P928" i="1" s="1"/>
  <c r="T927" i="1"/>
  <c r="S927" i="1"/>
  <c r="R927" i="1"/>
  <c r="Q927" i="1"/>
  <c r="N927" i="1"/>
  <c r="M927" i="1"/>
  <c r="O927" i="1" s="1"/>
  <c r="P927" i="1" s="1"/>
  <c r="T926" i="1"/>
  <c r="S926" i="1"/>
  <c r="R926" i="1"/>
  <c r="Q926" i="1"/>
  <c r="N926" i="1"/>
  <c r="M926" i="1"/>
  <c r="O926" i="1" s="1"/>
  <c r="P926" i="1" s="1"/>
  <c r="T925" i="1"/>
  <c r="S925" i="1"/>
  <c r="R925" i="1"/>
  <c r="Q925" i="1"/>
  <c r="N925" i="1"/>
  <c r="M925" i="1"/>
  <c r="O925" i="1" s="1"/>
  <c r="P925" i="1" s="1"/>
  <c r="T924" i="1"/>
  <c r="S924" i="1"/>
  <c r="R924" i="1"/>
  <c r="Q924" i="1"/>
  <c r="N924" i="1"/>
  <c r="M924" i="1"/>
  <c r="O924" i="1" s="1"/>
  <c r="P924" i="1" s="1"/>
  <c r="T923" i="1"/>
  <c r="S923" i="1"/>
  <c r="R923" i="1"/>
  <c r="Q923" i="1"/>
  <c r="N923" i="1"/>
  <c r="M923" i="1"/>
  <c r="O923" i="1" s="1"/>
  <c r="P923" i="1" s="1"/>
  <c r="T922" i="1"/>
  <c r="S922" i="1"/>
  <c r="R922" i="1"/>
  <c r="Q922" i="1"/>
  <c r="N922" i="1"/>
  <c r="M922" i="1"/>
  <c r="O922" i="1" s="1"/>
  <c r="P922" i="1" s="1"/>
  <c r="T921" i="1"/>
  <c r="S921" i="1"/>
  <c r="R921" i="1"/>
  <c r="Q921" i="1"/>
  <c r="N921" i="1"/>
  <c r="M921" i="1"/>
  <c r="O921" i="1" s="1"/>
  <c r="P921" i="1" s="1"/>
  <c r="T920" i="1"/>
  <c r="S920" i="1"/>
  <c r="R920" i="1"/>
  <c r="Q920" i="1"/>
  <c r="N920" i="1"/>
  <c r="M920" i="1"/>
  <c r="O920" i="1" s="1"/>
  <c r="P920" i="1" s="1"/>
  <c r="T919" i="1"/>
  <c r="S919" i="1"/>
  <c r="R919" i="1"/>
  <c r="Q919" i="1"/>
  <c r="N919" i="1"/>
  <c r="M919" i="1"/>
  <c r="O919" i="1" s="1"/>
  <c r="P919" i="1" s="1"/>
  <c r="T918" i="1"/>
  <c r="S918" i="1"/>
  <c r="R918" i="1"/>
  <c r="Q918" i="1"/>
  <c r="N918" i="1"/>
  <c r="M918" i="1"/>
  <c r="O918" i="1" s="1"/>
  <c r="P918" i="1" s="1"/>
  <c r="T917" i="1"/>
  <c r="S917" i="1"/>
  <c r="R917" i="1"/>
  <c r="Q917" i="1"/>
  <c r="N917" i="1"/>
  <c r="M917" i="1"/>
  <c r="O917" i="1" s="1"/>
  <c r="P917" i="1" s="1"/>
  <c r="T916" i="1"/>
  <c r="S916" i="1"/>
  <c r="R916" i="1"/>
  <c r="Q916" i="1"/>
  <c r="N916" i="1"/>
  <c r="M916" i="1"/>
  <c r="O916" i="1" s="1"/>
  <c r="P916" i="1" s="1"/>
  <c r="T915" i="1"/>
  <c r="S915" i="1"/>
  <c r="R915" i="1"/>
  <c r="Q915" i="1"/>
  <c r="N915" i="1"/>
  <c r="M915" i="1"/>
  <c r="O915" i="1" s="1"/>
  <c r="P915" i="1" s="1"/>
  <c r="T914" i="1"/>
  <c r="S914" i="1"/>
  <c r="R914" i="1"/>
  <c r="Q914" i="1"/>
  <c r="N914" i="1"/>
  <c r="M914" i="1"/>
  <c r="O914" i="1" s="1"/>
  <c r="P914" i="1" s="1"/>
  <c r="T913" i="1"/>
  <c r="S913" i="1"/>
  <c r="R913" i="1"/>
  <c r="Q913" i="1"/>
  <c r="N913" i="1"/>
  <c r="M913" i="1"/>
  <c r="O913" i="1" s="1"/>
  <c r="P913" i="1" s="1"/>
  <c r="T912" i="1"/>
  <c r="S912" i="1"/>
  <c r="R912" i="1"/>
  <c r="Q912" i="1"/>
  <c r="N912" i="1"/>
  <c r="M912" i="1"/>
  <c r="O912" i="1" s="1"/>
  <c r="P912" i="1" s="1"/>
  <c r="T911" i="1"/>
  <c r="S911" i="1"/>
  <c r="R911" i="1"/>
  <c r="Q911" i="1"/>
  <c r="N911" i="1"/>
  <c r="M911" i="1"/>
  <c r="O911" i="1" s="1"/>
  <c r="P911" i="1" s="1"/>
  <c r="T910" i="1"/>
  <c r="S910" i="1"/>
  <c r="R910" i="1"/>
  <c r="Q910" i="1"/>
  <c r="N910" i="1"/>
  <c r="M910" i="1"/>
  <c r="O910" i="1" s="1"/>
  <c r="P910" i="1" s="1"/>
  <c r="T909" i="1"/>
  <c r="S909" i="1"/>
  <c r="R909" i="1"/>
  <c r="Q909" i="1"/>
  <c r="N909" i="1"/>
  <c r="M909" i="1"/>
  <c r="O909" i="1" s="1"/>
  <c r="P909" i="1" s="1"/>
  <c r="T908" i="1"/>
  <c r="S908" i="1"/>
  <c r="R908" i="1"/>
  <c r="Q908" i="1"/>
  <c r="N908" i="1"/>
  <c r="M908" i="1"/>
  <c r="O908" i="1" s="1"/>
  <c r="P908" i="1" s="1"/>
  <c r="T907" i="1"/>
  <c r="S907" i="1"/>
  <c r="R907" i="1"/>
  <c r="Q907" i="1"/>
  <c r="N907" i="1"/>
  <c r="M907" i="1"/>
  <c r="O907" i="1" s="1"/>
  <c r="P907" i="1" s="1"/>
  <c r="T906" i="1"/>
  <c r="S906" i="1"/>
  <c r="R906" i="1"/>
  <c r="Q906" i="1"/>
  <c r="N906" i="1"/>
  <c r="M906" i="1"/>
  <c r="O906" i="1" s="1"/>
  <c r="P906" i="1" s="1"/>
  <c r="T905" i="1"/>
  <c r="S905" i="1"/>
  <c r="R905" i="1"/>
  <c r="Q905" i="1"/>
  <c r="N905" i="1"/>
  <c r="M905" i="1"/>
  <c r="O905" i="1" s="1"/>
  <c r="P905" i="1" s="1"/>
  <c r="T904" i="1"/>
  <c r="S904" i="1"/>
  <c r="R904" i="1"/>
  <c r="Q904" i="1"/>
  <c r="N904" i="1"/>
  <c r="M904" i="1"/>
  <c r="O904" i="1" s="1"/>
  <c r="P904" i="1" s="1"/>
  <c r="T903" i="1"/>
  <c r="S903" i="1"/>
  <c r="R903" i="1"/>
  <c r="Q903" i="1"/>
  <c r="N903" i="1"/>
  <c r="M903" i="1"/>
  <c r="O903" i="1" s="1"/>
  <c r="P903" i="1" s="1"/>
  <c r="T902" i="1"/>
  <c r="S902" i="1"/>
  <c r="R902" i="1"/>
  <c r="Q902" i="1"/>
  <c r="N902" i="1"/>
  <c r="M902" i="1"/>
  <c r="O902" i="1" s="1"/>
  <c r="P902" i="1" s="1"/>
  <c r="T901" i="1"/>
  <c r="S901" i="1"/>
  <c r="R901" i="1"/>
  <c r="Q901" i="1"/>
  <c r="N901" i="1"/>
  <c r="M901" i="1"/>
  <c r="O901" i="1" s="1"/>
  <c r="P901" i="1" s="1"/>
  <c r="T900" i="1"/>
  <c r="S900" i="1"/>
  <c r="R900" i="1"/>
  <c r="Q900" i="1"/>
  <c r="N900" i="1"/>
  <c r="M900" i="1"/>
  <c r="O900" i="1" s="1"/>
  <c r="P900" i="1" s="1"/>
  <c r="T899" i="1"/>
  <c r="S899" i="1"/>
  <c r="R899" i="1"/>
  <c r="Q899" i="1"/>
  <c r="N899" i="1"/>
  <c r="M899" i="1"/>
  <c r="O899" i="1" s="1"/>
  <c r="P899" i="1" s="1"/>
  <c r="T898" i="1"/>
  <c r="S898" i="1"/>
  <c r="R898" i="1"/>
  <c r="Q898" i="1"/>
  <c r="N898" i="1"/>
  <c r="M898" i="1"/>
  <c r="O898" i="1" s="1"/>
  <c r="P898" i="1" s="1"/>
  <c r="T897" i="1"/>
  <c r="S897" i="1"/>
  <c r="R897" i="1"/>
  <c r="Q897" i="1"/>
  <c r="N897" i="1"/>
  <c r="M897" i="1"/>
  <c r="O897" i="1" s="1"/>
  <c r="P897" i="1" s="1"/>
  <c r="T896" i="1"/>
  <c r="S896" i="1"/>
  <c r="R896" i="1"/>
  <c r="Q896" i="1"/>
  <c r="N896" i="1"/>
  <c r="M896" i="1"/>
  <c r="O896" i="1" s="1"/>
  <c r="P896" i="1" s="1"/>
  <c r="T895" i="1"/>
  <c r="S895" i="1"/>
  <c r="R895" i="1"/>
  <c r="Q895" i="1"/>
  <c r="N895" i="1"/>
  <c r="M895" i="1"/>
  <c r="O895" i="1" s="1"/>
  <c r="P895" i="1" s="1"/>
  <c r="T894" i="1"/>
  <c r="S894" i="1"/>
  <c r="R894" i="1"/>
  <c r="Q894" i="1"/>
  <c r="N894" i="1"/>
  <c r="M894" i="1"/>
  <c r="O894" i="1" s="1"/>
  <c r="P894" i="1" s="1"/>
  <c r="T893" i="1"/>
  <c r="S893" i="1"/>
  <c r="R893" i="1"/>
  <c r="Q893" i="1"/>
  <c r="N893" i="1"/>
  <c r="M893" i="1"/>
  <c r="O893" i="1" s="1"/>
  <c r="P893" i="1" s="1"/>
  <c r="T892" i="1"/>
  <c r="S892" i="1"/>
  <c r="R892" i="1"/>
  <c r="Q892" i="1"/>
  <c r="N892" i="1"/>
  <c r="M892" i="1"/>
  <c r="O892" i="1" s="1"/>
  <c r="P892" i="1" s="1"/>
  <c r="T891" i="1"/>
  <c r="S891" i="1"/>
  <c r="R891" i="1"/>
  <c r="Q891" i="1"/>
  <c r="N891" i="1"/>
  <c r="M891" i="1"/>
  <c r="O891" i="1" s="1"/>
  <c r="P891" i="1" s="1"/>
  <c r="T890" i="1"/>
  <c r="S890" i="1"/>
  <c r="R890" i="1"/>
  <c r="Q890" i="1"/>
  <c r="N890" i="1"/>
  <c r="M890" i="1"/>
  <c r="O890" i="1" s="1"/>
  <c r="P890" i="1" s="1"/>
  <c r="T889" i="1"/>
  <c r="S889" i="1"/>
  <c r="R889" i="1"/>
  <c r="Q889" i="1"/>
  <c r="N889" i="1"/>
  <c r="M889" i="1"/>
  <c r="O889" i="1" s="1"/>
  <c r="P889" i="1" s="1"/>
  <c r="T888" i="1"/>
  <c r="S888" i="1"/>
  <c r="R888" i="1"/>
  <c r="Q888" i="1"/>
  <c r="N888" i="1"/>
  <c r="M888" i="1"/>
  <c r="O888" i="1" s="1"/>
  <c r="P888" i="1" s="1"/>
  <c r="T887" i="1"/>
  <c r="S887" i="1"/>
  <c r="R887" i="1"/>
  <c r="Q887" i="1"/>
  <c r="N887" i="1"/>
  <c r="M887" i="1"/>
  <c r="O887" i="1" s="1"/>
  <c r="P887" i="1" s="1"/>
  <c r="T886" i="1"/>
  <c r="S886" i="1"/>
  <c r="R886" i="1"/>
  <c r="Q886" i="1"/>
  <c r="N886" i="1"/>
  <c r="M886" i="1"/>
  <c r="O886" i="1" s="1"/>
  <c r="P886" i="1" s="1"/>
  <c r="T885" i="1"/>
  <c r="S885" i="1"/>
  <c r="R885" i="1"/>
  <c r="Q885" i="1"/>
  <c r="N885" i="1"/>
  <c r="M885" i="1"/>
  <c r="O885" i="1" s="1"/>
  <c r="P885" i="1" s="1"/>
  <c r="T884" i="1"/>
  <c r="S884" i="1"/>
  <c r="R884" i="1"/>
  <c r="Q884" i="1"/>
  <c r="N884" i="1"/>
  <c r="M884" i="1"/>
  <c r="O884" i="1" s="1"/>
  <c r="P884" i="1" s="1"/>
  <c r="T883" i="1"/>
  <c r="S883" i="1"/>
  <c r="R883" i="1"/>
  <c r="Q883" i="1"/>
  <c r="N883" i="1"/>
  <c r="M883" i="1"/>
  <c r="O883" i="1" s="1"/>
  <c r="P883" i="1" s="1"/>
  <c r="T882" i="1"/>
  <c r="S882" i="1"/>
  <c r="R882" i="1"/>
  <c r="Q882" i="1"/>
  <c r="N882" i="1"/>
  <c r="M882" i="1"/>
  <c r="O882" i="1" s="1"/>
  <c r="P882" i="1" s="1"/>
  <c r="T881" i="1"/>
  <c r="S881" i="1"/>
  <c r="R881" i="1"/>
  <c r="Q881" i="1"/>
  <c r="N881" i="1"/>
  <c r="M881" i="1"/>
  <c r="O881" i="1" s="1"/>
  <c r="P881" i="1" s="1"/>
  <c r="T880" i="1"/>
  <c r="S880" i="1"/>
  <c r="R880" i="1"/>
  <c r="Q880" i="1"/>
  <c r="N880" i="1"/>
  <c r="M880" i="1"/>
  <c r="O880" i="1" s="1"/>
  <c r="P880" i="1" s="1"/>
  <c r="T879" i="1"/>
  <c r="S879" i="1"/>
  <c r="R879" i="1"/>
  <c r="Q879" i="1"/>
  <c r="N879" i="1"/>
  <c r="M879" i="1"/>
  <c r="O879" i="1" s="1"/>
  <c r="P879" i="1" s="1"/>
  <c r="T878" i="1"/>
  <c r="S878" i="1"/>
  <c r="R878" i="1"/>
  <c r="Q878" i="1"/>
  <c r="N878" i="1"/>
  <c r="M878" i="1"/>
  <c r="O878" i="1" s="1"/>
  <c r="P878" i="1" s="1"/>
  <c r="T877" i="1"/>
  <c r="S877" i="1"/>
  <c r="R877" i="1"/>
  <c r="Q877" i="1"/>
  <c r="N877" i="1"/>
  <c r="M877" i="1"/>
  <c r="O877" i="1" s="1"/>
  <c r="P877" i="1" s="1"/>
  <c r="T876" i="1"/>
  <c r="S876" i="1"/>
  <c r="R876" i="1"/>
  <c r="Q876" i="1"/>
  <c r="N876" i="1"/>
  <c r="M876" i="1"/>
  <c r="O876" i="1" s="1"/>
  <c r="P876" i="1" s="1"/>
  <c r="T875" i="1"/>
  <c r="S875" i="1"/>
  <c r="R875" i="1"/>
  <c r="Q875" i="1"/>
  <c r="N875" i="1"/>
  <c r="M875" i="1"/>
  <c r="O875" i="1" s="1"/>
  <c r="P875" i="1" s="1"/>
  <c r="T874" i="1"/>
  <c r="S874" i="1"/>
  <c r="R874" i="1"/>
  <c r="Q874" i="1"/>
  <c r="N874" i="1"/>
  <c r="M874" i="1"/>
  <c r="O874" i="1" s="1"/>
  <c r="P874" i="1" s="1"/>
  <c r="T873" i="1"/>
  <c r="S873" i="1"/>
  <c r="R873" i="1"/>
  <c r="Q873" i="1"/>
  <c r="N873" i="1"/>
  <c r="M873" i="1"/>
  <c r="O873" i="1" s="1"/>
  <c r="P873" i="1" s="1"/>
  <c r="T872" i="1"/>
  <c r="S872" i="1"/>
  <c r="R872" i="1"/>
  <c r="Q872" i="1"/>
  <c r="N872" i="1"/>
  <c r="M872" i="1"/>
  <c r="O872" i="1" s="1"/>
  <c r="P872" i="1" s="1"/>
  <c r="T871" i="1"/>
  <c r="S871" i="1"/>
  <c r="R871" i="1"/>
  <c r="Q871" i="1"/>
  <c r="N871" i="1"/>
  <c r="M871" i="1"/>
  <c r="O871" i="1" s="1"/>
  <c r="P871" i="1" s="1"/>
  <c r="T870" i="1"/>
  <c r="S870" i="1"/>
  <c r="R870" i="1"/>
  <c r="Q870" i="1"/>
  <c r="N870" i="1"/>
  <c r="M870" i="1"/>
  <c r="O870" i="1" s="1"/>
  <c r="P870" i="1" s="1"/>
  <c r="T869" i="1"/>
  <c r="S869" i="1"/>
  <c r="R869" i="1"/>
  <c r="Q869" i="1"/>
  <c r="N869" i="1"/>
  <c r="M869" i="1"/>
  <c r="O869" i="1" s="1"/>
  <c r="P869" i="1" s="1"/>
  <c r="T868" i="1"/>
  <c r="S868" i="1"/>
  <c r="R868" i="1"/>
  <c r="Q868" i="1"/>
  <c r="N868" i="1"/>
  <c r="M868" i="1"/>
  <c r="O868" i="1" s="1"/>
  <c r="P868" i="1" s="1"/>
  <c r="T867" i="1"/>
  <c r="S867" i="1"/>
  <c r="R867" i="1"/>
  <c r="Q867" i="1"/>
  <c r="N867" i="1"/>
  <c r="M867" i="1"/>
  <c r="O867" i="1" s="1"/>
  <c r="P867" i="1" s="1"/>
  <c r="T866" i="1"/>
  <c r="S866" i="1"/>
  <c r="R866" i="1"/>
  <c r="Q866" i="1"/>
  <c r="N866" i="1"/>
  <c r="M866" i="1"/>
  <c r="O866" i="1" s="1"/>
  <c r="P866" i="1" s="1"/>
  <c r="T865" i="1"/>
  <c r="S865" i="1"/>
  <c r="R865" i="1"/>
  <c r="Q865" i="1"/>
  <c r="N865" i="1"/>
  <c r="M865" i="1"/>
  <c r="O865" i="1" s="1"/>
  <c r="P865" i="1" s="1"/>
  <c r="T864" i="1"/>
  <c r="S864" i="1"/>
  <c r="R864" i="1"/>
  <c r="Q864" i="1"/>
  <c r="N864" i="1"/>
  <c r="M864" i="1"/>
  <c r="O864" i="1" s="1"/>
  <c r="P864" i="1" s="1"/>
  <c r="T863" i="1"/>
  <c r="S863" i="1"/>
  <c r="R863" i="1"/>
  <c r="Q863" i="1"/>
  <c r="N863" i="1"/>
  <c r="M863" i="1"/>
  <c r="O863" i="1" s="1"/>
  <c r="P863" i="1" s="1"/>
  <c r="T862" i="1"/>
  <c r="S862" i="1"/>
  <c r="R862" i="1"/>
  <c r="Q862" i="1"/>
  <c r="N862" i="1"/>
  <c r="M862" i="1"/>
  <c r="O862" i="1" s="1"/>
  <c r="P862" i="1" s="1"/>
  <c r="T861" i="1"/>
  <c r="S861" i="1"/>
  <c r="R861" i="1"/>
  <c r="Q861" i="1"/>
  <c r="N861" i="1"/>
  <c r="M861" i="1"/>
  <c r="O861" i="1" s="1"/>
  <c r="P861" i="1" s="1"/>
  <c r="T860" i="1"/>
  <c r="S860" i="1"/>
  <c r="R860" i="1"/>
  <c r="Q860" i="1"/>
  <c r="N860" i="1"/>
  <c r="M860" i="1"/>
  <c r="O860" i="1" s="1"/>
  <c r="P860" i="1" s="1"/>
  <c r="T859" i="1"/>
  <c r="S859" i="1"/>
  <c r="R859" i="1"/>
  <c r="Q859" i="1"/>
  <c r="N859" i="1"/>
  <c r="M859" i="1"/>
  <c r="O859" i="1" s="1"/>
  <c r="P859" i="1" s="1"/>
  <c r="T858" i="1"/>
  <c r="S858" i="1"/>
  <c r="R858" i="1"/>
  <c r="Q858" i="1"/>
  <c r="N858" i="1"/>
  <c r="M858" i="1"/>
  <c r="O858" i="1" s="1"/>
  <c r="P858" i="1" s="1"/>
  <c r="T857" i="1"/>
  <c r="S857" i="1"/>
  <c r="R857" i="1"/>
  <c r="Q857" i="1"/>
  <c r="N857" i="1"/>
  <c r="M857" i="1"/>
  <c r="O857" i="1" s="1"/>
  <c r="P857" i="1" s="1"/>
  <c r="T856" i="1"/>
  <c r="S856" i="1"/>
  <c r="R856" i="1"/>
  <c r="Q856" i="1"/>
  <c r="N856" i="1"/>
  <c r="M856" i="1"/>
  <c r="O856" i="1" s="1"/>
  <c r="P856" i="1" s="1"/>
  <c r="T855" i="1"/>
  <c r="S855" i="1"/>
  <c r="R855" i="1"/>
  <c r="Q855" i="1"/>
  <c r="N855" i="1"/>
  <c r="M855" i="1"/>
  <c r="O855" i="1" s="1"/>
  <c r="P855" i="1" s="1"/>
  <c r="T854" i="1"/>
  <c r="S854" i="1"/>
  <c r="R854" i="1"/>
  <c r="Q854" i="1"/>
  <c r="N854" i="1"/>
  <c r="M854" i="1"/>
  <c r="O854" i="1" s="1"/>
  <c r="P854" i="1" s="1"/>
  <c r="T853" i="1"/>
  <c r="S853" i="1"/>
  <c r="R853" i="1"/>
  <c r="Q853" i="1"/>
  <c r="N853" i="1"/>
  <c r="M853" i="1"/>
  <c r="O853" i="1" s="1"/>
  <c r="P853" i="1" s="1"/>
  <c r="T852" i="1"/>
  <c r="S852" i="1"/>
  <c r="R852" i="1"/>
  <c r="Q852" i="1"/>
  <c r="N852" i="1"/>
  <c r="M852" i="1"/>
  <c r="O852" i="1" s="1"/>
  <c r="P852" i="1" s="1"/>
  <c r="T851" i="1"/>
  <c r="S851" i="1"/>
  <c r="R851" i="1"/>
  <c r="Q851" i="1"/>
  <c r="N851" i="1"/>
  <c r="M851" i="1"/>
  <c r="O851" i="1" s="1"/>
  <c r="P851" i="1" s="1"/>
  <c r="T850" i="1"/>
  <c r="S850" i="1"/>
  <c r="R850" i="1"/>
  <c r="Q850" i="1"/>
  <c r="N850" i="1"/>
  <c r="M850" i="1"/>
  <c r="O850" i="1" s="1"/>
  <c r="P850" i="1" s="1"/>
  <c r="T849" i="1"/>
  <c r="S849" i="1"/>
  <c r="R849" i="1"/>
  <c r="Q849" i="1"/>
  <c r="N849" i="1"/>
  <c r="M849" i="1"/>
  <c r="O849" i="1" s="1"/>
  <c r="P849" i="1" s="1"/>
  <c r="T848" i="1"/>
  <c r="S848" i="1"/>
  <c r="R848" i="1"/>
  <c r="Q848" i="1"/>
  <c r="N848" i="1"/>
  <c r="M848" i="1"/>
  <c r="O848" i="1" s="1"/>
  <c r="P848" i="1" s="1"/>
  <c r="T847" i="1"/>
  <c r="S847" i="1"/>
  <c r="R847" i="1"/>
  <c r="Q847" i="1"/>
  <c r="N847" i="1"/>
  <c r="M847" i="1"/>
  <c r="O847" i="1" s="1"/>
  <c r="P847" i="1" s="1"/>
  <c r="T846" i="1"/>
  <c r="S846" i="1"/>
  <c r="R846" i="1"/>
  <c r="Q846" i="1"/>
  <c r="N846" i="1"/>
  <c r="M846" i="1"/>
  <c r="O846" i="1" s="1"/>
  <c r="P846" i="1" s="1"/>
  <c r="T845" i="1"/>
  <c r="S845" i="1"/>
  <c r="R845" i="1"/>
  <c r="Q845" i="1"/>
  <c r="N845" i="1"/>
  <c r="M845" i="1"/>
  <c r="O845" i="1" s="1"/>
  <c r="P845" i="1" s="1"/>
  <c r="T844" i="1"/>
  <c r="S844" i="1"/>
  <c r="R844" i="1"/>
  <c r="Q844" i="1"/>
  <c r="N844" i="1"/>
  <c r="M844" i="1"/>
  <c r="O844" i="1" s="1"/>
  <c r="P844" i="1" s="1"/>
  <c r="T843" i="1"/>
  <c r="S843" i="1"/>
  <c r="R843" i="1"/>
  <c r="Q843" i="1"/>
  <c r="N843" i="1"/>
  <c r="M843" i="1"/>
  <c r="O843" i="1" s="1"/>
  <c r="P843" i="1" s="1"/>
  <c r="T842" i="1"/>
  <c r="S842" i="1"/>
  <c r="R842" i="1"/>
  <c r="Q842" i="1"/>
  <c r="N842" i="1"/>
  <c r="M842" i="1"/>
  <c r="O842" i="1" s="1"/>
  <c r="P842" i="1" s="1"/>
  <c r="T841" i="1"/>
  <c r="S841" i="1"/>
  <c r="R841" i="1"/>
  <c r="Q841" i="1"/>
  <c r="N841" i="1"/>
  <c r="M841" i="1"/>
  <c r="O841" i="1" s="1"/>
  <c r="P841" i="1" s="1"/>
  <c r="T840" i="1"/>
  <c r="S840" i="1"/>
  <c r="R840" i="1"/>
  <c r="Q840" i="1"/>
  <c r="N840" i="1"/>
  <c r="M840" i="1"/>
  <c r="O840" i="1" s="1"/>
  <c r="P840" i="1" s="1"/>
  <c r="T839" i="1"/>
  <c r="S839" i="1"/>
  <c r="R839" i="1"/>
  <c r="Q839" i="1"/>
  <c r="N839" i="1"/>
  <c r="M839" i="1"/>
  <c r="O839" i="1" s="1"/>
  <c r="P839" i="1" s="1"/>
  <c r="T838" i="1"/>
  <c r="S838" i="1"/>
  <c r="R838" i="1"/>
  <c r="Q838" i="1"/>
  <c r="N838" i="1"/>
  <c r="M838" i="1"/>
  <c r="O838" i="1" s="1"/>
  <c r="P838" i="1" s="1"/>
  <c r="T837" i="1"/>
  <c r="S837" i="1"/>
  <c r="R837" i="1"/>
  <c r="Q837" i="1"/>
  <c r="N837" i="1"/>
  <c r="M837" i="1"/>
  <c r="O837" i="1" s="1"/>
  <c r="P837" i="1" s="1"/>
  <c r="T836" i="1"/>
  <c r="S836" i="1"/>
  <c r="R836" i="1"/>
  <c r="Q836" i="1"/>
  <c r="N836" i="1"/>
  <c r="M836" i="1"/>
  <c r="O836" i="1" s="1"/>
  <c r="P836" i="1" s="1"/>
  <c r="T835" i="1"/>
  <c r="S835" i="1"/>
  <c r="R835" i="1"/>
  <c r="Q835" i="1"/>
  <c r="N835" i="1"/>
  <c r="M835" i="1"/>
  <c r="O835" i="1" s="1"/>
  <c r="P835" i="1" s="1"/>
  <c r="T834" i="1"/>
  <c r="S834" i="1"/>
  <c r="R834" i="1"/>
  <c r="Q834" i="1"/>
  <c r="N834" i="1"/>
  <c r="M834" i="1"/>
  <c r="O834" i="1" s="1"/>
  <c r="P834" i="1" s="1"/>
  <c r="T833" i="1"/>
  <c r="S833" i="1"/>
  <c r="R833" i="1"/>
  <c r="Q833" i="1"/>
  <c r="N833" i="1"/>
  <c r="M833" i="1"/>
  <c r="O833" i="1" s="1"/>
  <c r="P833" i="1" s="1"/>
  <c r="T832" i="1"/>
  <c r="S832" i="1"/>
  <c r="R832" i="1"/>
  <c r="Q832" i="1"/>
  <c r="N832" i="1"/>
  <c r="M832" i="1"/>
  <c r="O832" i="1" s="1"/>
  <c r="P832" i="1" s="1"/>
  <c r="T831" i="1"/>
  <c r="S831" i="1"/>
  <c r="R831" i="1"/>
  <c r="Q831" i="1"/>
  <c r="N831" i="1"/>
  <c r="M831" i="1"/>
  <c r="O831" i="1" s="1"/>
  <c r="P831" i="1" s="1"/>
  <c r="T830" i="1"/>
  <c r="S830" i="1"/>
  <c r="R830" i="1"/>
  <c r="Q830" i="1"/>
  <c r="N830" i="1"/>
  <c r="M830" i="1"/>
  <c r="O830" i="1" s="1"/>
  <c r="P830" i="1" s="1"/>
  <c r="T829" i="1"/>
  <c r="S829" i="1"/>
  <c r="R829" i="1"/>
  <c r="Q829" i="1"/>
  <c r="N829" i="1"/>
  <c r="M829" i="1"/>
  <c r="O829" i="1" s="1"/>
  <c r="P829" i="1" s="1"/>
  <c r="T828" i="1"/>
  <c r="S828" i="1"/>
  <c r="R828" i="1"/>
  <c r="Q828" i="1"/>
  <c r="N828" i="1"/>
  <c r="M828" i="1"/>
  <c r="O828" i="1" s="1"/>
  <c r="P828" i="1" s="1"/>
  <c r="T827" i="1"/>
  <c r="S827" i="1"/>
  <c r="R827" i="1"/>
  <c r="Q827" i="1"/>
  <c r="N827" i="1"/>
  <c r="M827" i="1"/>
  <c r="O827" i="1" s="1"/>
  <c r="P827" i="1" s="1"/>
  <c r="T826" i="1"/>
  <c r="S826" i="1"/>
  <c r="R826" i="1"/>
  <c r="Q826" i="1"/>
  <c r="N826" i="1"/>
  <c r="M826" i="1"/>
  <c r="O826" i="1" s="1"/>
  <c r="P826" i="1" s="1"/>
  <c r="T825" i="1"/>
  <c r="S825" i="1"/>
  <c r="R825" i="1"/>
  <c r="Q825" i="1"/>
  <c r="N825" i="1"/>
  <c r="M825" i="1"/>
  <c r="O825" i="1" s="1"/>
  <c r="P825" i="1" s="1"/>
  <c r="T824" i="1"/>
  <c r="S824" i="1"/>
  <c r="R824" i="1"/>
  <c r="Q824" i="1"/>
  <c r="N824" i="1"/>
  <c r="M824" i="1"/>
  <c r="O824" i="1" s="1"/>
  <c r="P824" i="1" s="1"/>
  <c r="T823" i="1"/>
  <c r="S823" i="1"/>
  <c r="R823" i="1"/>
  <c r="Q823" i="1"/>
  <c r="N823" i="1"/>
  <c r="M823" i="1"/>
  <c r="O823" i="1" s="1"/>
  <c r="P823" i="1" s="1"/>
  <c r="T822" i="1"/>
  <c r="S822" i="1"/>
  <c r="R822" i="1"/>
  <c r="Q822" i="1"/>
  <c r="N822" i="1"/>
  <c r="M822" i="1"/>
  <c r="O822" i="1" s="1"/>
  <c r="P822" i="1" s="1"/>
  <c r="T821" i="1"/>
  <c r="S821" i="1"/>
  <c r="R821" i="1"/>
  <c r="Q821" i="1"/>
  <c r="N821" i="1"/>
  <c r="M821" i="1"/>
  <c r="O821" i="1" s="1"/>
  <c r="P821" i="1" s="1"/>
  <c r="T820" i="1"/>
  <c r="S820" i="1"/>
  <c r="R820" i="1"/>
  <c r="Q820" i="1"/>
  <c r="N820" i="1"/>
  <c r="M820" i="1"/>
  <c r="O820" i="1" s="1"/>
  <c r="P820" i="1" s="1"/>
  <c r="T819" i="1"/>
  <c r="S819" i="1"/>
  <c r="R819" i="1"/>
  <c r="Q819" i="1"/>
  <c r="N819" i="1"/>
  <c r="M819" i="1"/>
  <c r="O819" i="1" s="1"/>
  <c r="P819" i="1" s="1"/>
  <c r="T818" i="1"/>
  <c r="S818" i="1"/>
  <c r="R818" i="1"/>
  <c r="Q818" i="1"/>
  <c r="N818" i="1"/>
  <c r="M818" i="1"/>
  <c r="O818" i="1" s="1"/>
  <c r="P818" i="1" s="1"/>
  <c r="T817" i="1"/>
  <c r="S817" i="1"/>
  <c r="R817" i="1"/>
  <c r="Q817" i="1"/>
  <c r="N817" i="1"/>
  <c r="M817" i="1"/>
  <c r="O817" i="1" s="1"/>
  <c r="P817" i="1" s="1"/>
  <c r="T816" i="1"/>
  <c r="S816" i="1"/>
  <c r="R816" i="1"/>
  <c r="Q816" i="1"/>
  <c r="N816" i="1"/>
  <c r="M816" i="1"/>
  <c r="O816" i="1" s="1"/>
  <c r="P816" i="1" s="1"/>
  <c r="T815" i="1"/>
  <c r="S815" i="1"/>
  <c r="R815" i="1"/>
  <c r="Q815" i="1"/>
  <c r="N815" i="1"/>
  <c r="M815" i="1"/>
  <c r="O815" i="1" s="1"/>
  <c r="P815" i="1" s="1"/>
  <c r="T814" i="1"/>
  <c r="S814" i="1"/>
  <c r="R814" i="1"/>
  <c r="Q814" i="1"/>
  <c r="N814" i="1"/>
  <c r="M814" i="1"/>
  <c r="O814" i="1" s="1"/>
  <c r="P814" i="1" s="1"/>
  <c r="T813" i="1"/>
  <c r="S813" i="1"/>
  <c r="R813" i="1"/>
  <c r="Q813" i="1"/>
  <c r="N813" i="1"/>
  <c r="M813" i="1"/>
  <c r="O813" i="1" s="1"/>
  <c r="P813" i="1" s="1"/>
  <c r="T812" i="1"/>
  <c r="S812" i="1"/>
  <c r="R812" i="1"/>
  <c r="Q812" i="1"/>
  <c r="N812" i="1"/>
  <c r="M812" i="1"/>
  <c r="O812" i="1" s="1"/>
  <c r="P812" i="1" s="1"/>
  <c r="T811" i="1"/>
  <c r="S811" i="1"/>
  <c r="R811" i="1"/>
  <c r="Q811" i="1"/>
  <c r="N811" i="1"/>
  <c r="M811" i="1"/>
  <c r="O811" i="1" s="1"/>
  <c r="P811" i="1" s="1"/>
  <c r="T810" i="1"/>
  <c r="S810" i="1"/>
  <c r="R810" i="1"/>
  <c r="Q810" i="1"/>
  <c r="N810" i="1"/>
  <c r="M810" i="1"/>
  <c r="O810" i="1" s="1"/>
  <c r="P810" i="1" s="1"/>
  <c r="T809" i="1"/>
  <c r="S809" i="1"/>
  <c r="R809" i="1"/>
  <c r="Q809" i="1"/>
  <c r="N809" i="1"/>
  <c r="M809" i="1"/>
  <c r="O809" i="1" s="1"/>
  <c r="P809" i="1" s="1"/>
  <c r="T808" i="1"/>
  <c r="S808" i="1"/>
  <c r="R808" i="1"/>
  <c r="Q808" i="1"/>
  <c r="N808" i="1"/>
  <c r="M808" i="1"/>
  <c r="O808" i="1" s="1"/>
  <c r="P808" i="1" s="1"/>
  <c r="T807" i="1"/>
  <c r="S807" i="1"/>
  <c r="R807" i="1"/>
  <c r="Q807" i="1"/>
  <c r="N807" i="1"/>
  <c r="M807" i="1"/>
  <c r="O807" i="1" s="1"/>
  <c r="P807" i="1" s="1"/>
  <c r="T806" i="1"/>
  <c r="S806" i="1"/>
  <c r="R806" i="1"/>
  <c r="Q806" i="1"/>
  <c r="N806" i="1"/>
  <c r="M806" i="1"/>
  <c r="O806" i="1" s="1"/>
  <c r="P806" i="1" s="1"/>
  <c r="T805" i="1"/>
  <c r="S805" i="1"/>
  <c r="R805" i="1"/>
  <c r="Q805" i="1"/>
  <c r="N805" i="1"/>
  <c r="M805" i="1"/>
  <c r="O805" i="1" s="1"/>
  <c r="P805" i="1" s="1"/>
  <c r="T804" i="1"/>
  <c r="S804" i="1"/>
  <c r="R804" i="1"/>
  <c r="Q804" i="1"/>
  <c r="N804" i="1"/>
  <c r="M804" i="1"/>
  <c r="O804" i="1" s="1"/>
  <c r="P804" i="1" s="1"/>
  <c r="T803" i="1"/>
  <c r="S803" i="1"/>
  <c r="R803" i="1"/>
  <c r="Q803" i="1"/>
  <c r="N803" i="1"/>
  <c r="M803" i="1"/>
  <c r="O803" i="1" s="1"/>
  <c r="P803" i="1" s="1"/>
  <c r="T802" i="1"/>
  <c r="S802" i="1"/>
  <c r="R802" i="1"/>
  <c r="Q802" i="1"/>
  <c r="N802" i="1"/>
  <c r="M802" i="1"/>
  <c r="O802" i="1" s="1"/>
  <c r="P802" i="1" s="1"/>
  <c r="T801" i="1"/>
  <c r="S801" i="1"/>
  <c r="R801" i="1"/>
  <c r="Q801" i="1"/>
  <c r="N801" i="1"/>
  <c r="M801" i="1"/>
  <c r="O801" i="1" s="1"/>
  <c r="P801" i="1" s="1"/>
  <c r="T800" i="1"/>
  <c r="S800" i="1"/>
  <c r="R800" i="1"/>
  <c r="Q800" i="1"/>
  <c r="N800" i="1"/>
  <c r="M800" i="1"/>
  <c r="O800" i="1" s="1"/>
  <c r="P800" i="1" s="1"/>
  <c r="T799" i="1"/>
  <c r="S799" i="1"/>
  <c r="R799" i="1"/>
  <c r="Q799" i="1"/>
  <c r="N799" i="1"/>
  <c r="M799" i="1"/>
  <c r="O799" i="1" s="1"/>
  <c r="P799" i="1" s="1"/>
  <c r="T798" i="1"/>
  <c r="S798" i="1"/>
  <c r="R798" i="1"/>
  <c r="Q798" i="1"/>
  <c r="N798" i="1"/>
  <c r="M798" i="1"/>
  <c r="O798" i="1" s="1"/>
  <c r="P798" i="1" s="1"/>
  <c r="T797" i="1"/>
  <c r="S797" i="1"/>
  <c r="R797" i="1"/>
  <c r="Q797" i="1"/>
  <c r="N797" i="1"/>
  <c r="M797" i="1"/>
  <c r="O797" i="1" s="1"/>
  <c r="P797" i="1" s="1"/>
  <c r="T796" i="1"/>
  <c r="S796" i="1"/>
  <c r="R796" i="1"/>
  <c r="Q796" i="1"/>
  <c r="N796" i="1"/>
  <c r="M796" i="1"/>
  <c r="O796" i="1" s="1"/>
  <c r="P796" i="1" s="1"/>
  <c r="T795" i="1"/>
  <c r="S795" i="1"/>
  <c r="R795" i="1"/>
  <c r="Q795" i="1"/>
  <c r="N795" i="1"/>
  <c r="M795" i="1"/>
  <c r="O795" i="1" s="1"/>
  <c r="P795" i="1" s="1"/>
  <c r="T794" i="1"/>
  <c r="S794" i="1"/>
  <c r="R794" i="1"/>
  <c r="Q794" i="1"/>
  <c r="N794" i="1"/>
  <c r="M794" i="1"/>
  <c r="O794" i="1" s="1"/>
  <c r="P794" i="1" s="1"/>
  <c r="T793" i="1"/>
  <c r="S793" i="1"/>
  <c r="R793" i="1"/>
  <c r="Q793" i="1"/>
  <c r="N793" i="1"/>
  <c r="M793" i="1"/>
  <c r="O793" i="1" s="1"/>
  <c r="P793" i="1" s="1"/>
  <c r="T792" i="1"/>
  <c r="S792" i="1"/>
  <c r="R792" i="1"/>
  <c r="Q792" i="1"/>
  <c r="N792" i="1"/>
  <c r="M792" i="1"/>
  <c r="O792" i="1" s="1"/>
  <c r="P792" i="1" s="1"/>
  <c r="T791" i="1"/>
  <c r="S791" i="1"/>
  <c r="R791" i="1"/>
  <c r="Q791" i="1"/>
  <c r="N791" i="1"/>
  <c r="M791" i="1"/>
  <c r="O791" i="1" s="1"/>
  <c r="P791" i="1" s="1"/>
  <c r="T790" i="1"/>
  <c r="S790" i="1"/>
  <c r="R790" i="1"/>
  <c r="Q790" i="1"/>
  <c r="N790" i="1"/>
  <c r="M790" i="1"/>
  <c r="O790" i="1" s="1"/>
  <c r="P790" i="1" s="1"/>
  <c r="T789" i="1"/>
  <c r="S789" i="1"/>
  <c r="R789" i="1"/>
  <c r="Q789" i="1"/>
  <c r="N789" i="1"/>
  <c r="M789" i="1"/>
  <c r="O789" i="1" s="1"/>
  <c r="P789" i="1" s="1"/>
  <c r="T788" i="1"/>
  <c r="S788" i="1"/>
  <c r="R788" i="1"/>
  <c r="Q788" i="1"/>
  <c r="N788" i="1"/>
  <c r="M788" i="1"/>
  <c r="O788" i="1" s="1"/>
  <c r="P788" i="1" s="1"/>
  <c r="T787" i="1"/>
  <c r="S787" i="1"/>
  <c r="R787" i="1"/>
  <c r="Q787" i="1"/>
  <c r="N787" i="1"/>
  <c r="M787" i="1"/>
  <c r="O787" i="1" s="1"/>
  <c r="P787" i="1" s="1"/>
  <c r="T786" i="1"/>
  <c r="S786" i="1"/>
  <c r="R786" i="1"/>
  <c r="Q786" i="1"/>
  <c r="N786" i="1"/>
  <c r="M786" i="1"/>
  <c r="O786" i="1" s="1"/>
  <c r="P786" i="1" s="1"/>
  <c r="T785" i="1"/>
  <c r="S785" i="1"/>
  <c r="R785" i="1"/>
  <c r="Q785" i="1"/>
  <c r="N785" i="1"/>
  <c r="M785" i="1"/>
  <c r="O785" i="1" s="1"/>
  <c r="P785" i="1" s="1"/>
  <c r="T784" i="1"/>
  <c r="S784" i="1"/>
  <c r="R784" i="1"/>
  <c r="Q784" i="1"/>
  <c r="N784" i="1"/>
  <c r="M784" i="1"/>
  <c r="O784" i="1" s="1"/>
  <c r="P784" i="1" s="1"/>
  <c r="T783" i="1"/>
  <c r="S783" i="1"/>
  <c r="R783" i="1"/>
  <c r="Q783" i="1"/>
  <c r="N783" i="1"/>
  <c r="M783" i="1"/>
  <c r="O783" i="1" s="1"/>
  <c r="P783" i="1" s="1"/>
  <c r="T782" i="1"/>
  <c r="S782" i="1"/>
  <c r="R782" i="1"/>
  <c r="Q782" i="1"/>
  <c r="N782" i="1"/>
  <c r="M782" i="1"/>
  <c r="O782" i="1" s="1"/>
  <c r="P782" i="1" s="1"/>
  <c r="T781" i="1"/>
  <c r="S781" i="1"/>
  <c r="R781" i="1"/>
  <c r="Q781" i="1"/>
  <c r="N781" i="1"/>
  <c r="M781" i="1"/>
  <c r="O781" i="1" s="1"/>
  <c r="P781" i="1" s="1"/>
  <c r="T780" i="1"/>
  <c r="S780" i="1"/>
  <c r="R780" i="1"/>
  <c r="Q780" i="1"/>
  <c r="N780" i="1"/>
  <c r="M780" i="1"/>
  <c r="O780" i="1" s="1"/>
  <c r="P780" i="1" s="1"/>
  <c r="T779" i="1"/>
  <c r="S779" i="1"/>
  <c r="R779" i="1"/>
  <c r="Q779" i="1"/>
  <c r="N779" i="1"/>
  <c r="M779" i="1"/>
  <c r="O779" i="1" s="1"/>
  <c r="P779" i="1" s="1"/>
  <c r="T778" i="1"/>
  <c r="S778" i="1"/>
  <c r="R778" i="1"/>
  <c r="Q778" i="1"/>
  <c r="N778" i="1"/>
  <c r="M778" i="1"/>
  <c r="O778" i="1" s="1"/>
  <c r="P778" i="1" s="1"/>
  <c r="T777" i="1"/>
  <c r="S777" i="1"/>
  <c r="R777" i="1"/>
  <c r="Q777" i="1"/>
  <c r="N777" i="1"/>
  <c r="M777" i="1"/>
  <c r="O777" i="1" s="1"/>
  <c r="P777" i="1" s="1"/>
  <c r="T776" i="1"/>
  <c r="S776" i="1"/>
  <c r="R776" i="1"/>
  <c r="Q776" i="1"/>
  <c r="N776" i="1"/>
  <c r="M776" i="1"/>
  <c r="O776" i="1" s="1"/>
  <c r="P776" i="1" s="1"/>
  <c r="T775" i="1"/>
  <c r="S775" i="1"/>
  <c r="R775" i="1"/>
  <c r="Q775" i="1"/>
  <c r="N775" i="1"/>
  <c r="M775" i="1"/>
  <c r="O775" i="1" s="1"/>
  <c r="P775" i="1" s="1"/>
  <c r="T774" i="1"/>
  <c r="S774" i="1"/>
  <c r="R774" i="1"/>
  <c r="Q774" i="1"/>
  <c r="N774" i="1"/>
  <c r="M774" i="1"/>
  <c r="O774" i="1" s="1"/>
  <c r="P774" i="1" s="1"/>
  <c r="T773" i="1"/>
  <c r="S773" i="1"/>
  <c r="R773" i="1"/>
  <c r="Q773" i="1"/>
  <c r="N773" i="1"/>
  <c r="M773" i="1"/>
  <c r="O773" i="1" s="1"/>
  <c r="P773" i="1" s="1"/>
  <c r="T772" i="1"/>
  <c r="S772" i="1"/>
  <c r="R772" i="1"/>
  <c r="Q772" i="1"/>
  <c r="N772" i="1"/>
  <c r="M772" i="1"/>
  <c r="O772" i="1" s="1"/>
  <c r="P772" i="1" s="1"/>
  <c r="T771" i="1"/>
  <c r="S771" i="1"/>
  <c r="R771" i="1"/>
  <c r="Q771" i="1"/>
  <c r="N771" i="1"/>
  <c r="M771" i="1"/>
  <c r="O771" i="1" s="1"/>
  <c r="P771" i="1" s="1"/>
  <c r="T770" i="1"/>
  <c r="S770" i="1"/>
  <c r="R770" i="1"/>
  <c r="Q770" i="1"/>
  <c r="N770" i="1"/>
  <c r="M770" i="1"/>
  <c r="O770" i="1" s="1"/>
  <c r="P770" i="1" s="1"/>
  <c r="T769" i="1"/>
  <c r="S769" i="1"/>
  <c r="R769" i="1"/>
  <c r="Q769" i="1"/>
  <c r="N769" i="1"/>
  <c r="M769" i="1"/>
  <c r="O769" i="1" s="1"/>
  <c r="P769" i="1" s="1"/>
  <c r="T768" i="1"/>
  <c r="S768" i="1"/>
  <c r="R768" i="1"/>
  <c r="Q768" i="1"/>
  <c r="N768" i="1"/>
  <c r="M768" i="1"/>
  <c r="O768" i="1" s="1"/>
  <c r="P768" i="1" s="1"/>
  <c r="T767" i="1"/>
  <c r="S767" i="1"/>
  <c r="R767" i="1"/>
  <c r="Q767" i="1"/>
  <c r="N767" i="1"/>
  <c r="M767" i="1"/>
  <c r="O767" i="1" s="1"/>
  <c r="P767" i="1" s="1"/>
  <c r="T766" i="1"/>
  <c r="S766" i="1"/>
  <c r="R766" i="1"/>
  <c r="Q766" i="1"/>
  <c r="N766" i="1"/>
  <c r="M766" i="1"/>
  <c r="O766" i="1" s="1"/>
  <c r="P766" i="1" s="1"/>
  <c r="T765" i="1"/>
  <c r="S765" i="1"/>
  <c r="R765" i="1"/>
  <c r="Q765" i="1"/>
  <c r="N765" i="1"/>
  <c r="M765" i="1"/>
  <c r="O765" i="1" s="1"/>
  <c r="P765" i="1" s="1"/>
  <c r="T764" i="1"/>
  <c r="S764" i="1"/>
  <c r="R764" i="1"/>
  <c r="Q764" i="1"/>
  <c r="N764" i="1"/>
  <c r="M764" i="1"/>
  <c r="O764" i="1" s="1"/>
  <c r="P764" i="1" s="1"/>
  <c r="T763" i="1"/>
  <c r="S763" i="1"/>
  <c r="R763" i="1"/>
  <c r="Q763" i="1"/>
  <c r="N763" i="1"/>
  <c r="M763" i="1"/>
  <c r="O763" i="1" s="1"/>
  <c r="P763" i="1" s="1"/>
  <c r="T762" i="1"/>
  <c r="S762" i="1"/>
  <c r="R762" i="1"/>
  <c r="Q762" i="1"/>
  <c r="N762" i="1"/>
  <c r="M762" i="1"/>
  <c r="O762" i="1" s="1"/>
  <c r="P762" i="1" s="1"/>
  <c r="T761" i="1"/>
  <c r="S761" i="1"/>
  <c r="R761" i="1"/>
  <c r="Q761" i="1"/>
  <c r="N761" i="1"/>
  <c r="M761" i="1"/>
  <c r="O761" i="1" s="1"/>
  <c r="P761" i="1" s="1"/>
  <c r="T760" i="1"/>
  <c r="S760" i="1"/>
  <c r="R760" i="1"/>
  <c r="Q760" i="1"/>
  <c r="N760" i="1"/>
  <c r="M760" i="1"/>
  <c r="O760" i="1" s="1"/>
  <c r="P760" i="1" s="1"/>
  <c r="T759" i="1"/>
  <c r="S759" i="1"/>
  <c r="R759" i="1"/>
  <c r="Q759" i="1"/>
  <c r="N759" i="1"/>
  <c r="M759" i="1"/>
  <c r="O759" i="1" s="1"/>
  <c r="P759" i="1" s="1"/>
  <c r="T758" i="1"/>
  <c r="S758" i="1"/>
  <c r="R758" i="1"/>
  <c r="Q758" i="1"/>
  <c r="N758" i="1"/>
  <c r="M758" i="1"/>
  <c r="O758" i="1" s="1"/>
  <c r="P758" i="1" s="1"/>
  <c r="T757" i="1"/>
  <c r="S757" i="1"/>
  <c r="R757" i="1"/>
  <c r="Q757" i="1"/>
  <c r="N757" i="1"/>
  <c r="M757" i="1"/>
  <c r="O757" i="1" s="1"/>
  <c r="P757" i="1" s="1"/>
  <c r="T756" i="1"/>
  <c r="S756" i="1"/>
  <c r="R756" i="1"/>
  <c r="Q756" i="1"/>
  <c r="N756" i="1"/>
  <c r="M756" i="1"/>
  <c r="O756" i="1" s="1"/>
  <c r="P756" i="1" s="1"/>
  <c r="T755" i="1"/>
  <c r="S755" i="1"/>
  <c r="R755" i="1"/>
  <c r="Q755" i="1"/>
  <c r="N755" i="1"/>
  <c r="M755" i="1"/>
  <c r="O755" i="1" s="1"/>
  <c r="P755" i="1" s="1"/>
  <c r="T754" i="1"/>
  <c r="S754" i="1"/>
  <c r="R754" i="1"/>
  <c r="Q754" i="1"/>
  <c r="N754" i="1"/>
  <c r="M754" i="1"/>
  <c r="O754" i="1" s="1"/>
  <c r="P754" i="1" s="1"/>
  <c r="T753" i="1"/>
  <c r="S753" i="1"/>
  <c r="R753" i="1"/>
  <c r="Q753" i="1"/>
  <c r="N753" i="1"/>
  <c r="M753" i="1"/>
  <c r="O753" i="1" s="1"/>
  <c r="P753" i="1" s="1"/>
  <c r="T752" i="1"/>
  <c r="S752" i="1"/>
  <c r="R752" i="1"/>
  <c r="Q752" i="1"/>
  <c r="N752" i="1"/>
  <c r="M752" i="1"/>
  <c r="O752" i="1" s="1"/>
  <c r="P752" i="1" s="1"/>
  <c r="T751" i="1"/>
  <c r="S751" i="1"/>
  <c r="R751" i="1"/>
  <c r="Q751" i="1"/>
  <c r="N751" i="1"/>
  <c r="M751" i="1"/>
  <c r="O751" i="1" s="1"/>
  <c r="P751" i="1" s="1"/>
  <c r="T750" i="1"/>
  <c r="S750" i="1"/>
  <c r="R750" i="1"/>
  <c r="Q750" i="1"/>
  <c r="N750" i="1"/>
  <c r="M750" i="1"/>
  <c r="O750" i="1" s="1"/>
  <c r="P750" i="1" s="1"/>
  <c r="T749" i="1"/>
  <c r="S749" i="1"/>
  <c r="R749" i="1"/>
  <c r="Q749" i="1"/>
  <c r="N749" i="1"/>
  <c r="M749" i="1"/>
  <c r="O749" i="1" s="1"/>
  <c r="P749" i="1" s="1"/>
  <c r="T748" i="1"/>
  <c r="S748" i="1"/>
  <c r="R748" i="1"/>
  <c r="Q748" i="1"/>
  <c r="N748" i="1"/>
  <c r="M748" i="1"/>
  <c r="O748" i="1" s="1"/>
  <c r="P748" i="1" s="1"/>
  <c r="T747" i="1"/>
  <c r="S747" i="1"/>
  <c r="R747" i="1"/>
  <c r="Q747" i="1"/>
  <c r="N747" i="1"/>
  <c r="M747" i="1"/>
  <c r="O747" i="1" s="1"/>
  <c r="P747" i="1" s="1"/>
  <c r="T746" i="1"/>
  <c r="S746" i="1"/>
  <c r="R746" i="1"/>
  <c r="Q746" i="1"/>
  <c r="N746" i="1"/>
  <c r="M746" i="1"/>
  <c r="O746" i="1" s="1"/>
  <c r="P746" i="1" s="1"/>
  <c r="T745" i="1"/>
  <c r="S745" i="1"/>
  <c r="R745" i="1"/>
  <c r="Q745" i="1"/>
  <c r="N745" i="1"/>
  <c r="M745" i="1"/>
  <c r="O745" i="1" s="1"/>
  <c r="P745" i="1" s="1"/>
  <c r="T744" i="1"/>
  <c r="S744" i="1"/>
  <c r="R744" i="1"/>
  <c r="Q744" i="1"/>
  <c r="N744" i="1"/>
  <c r="M744" i="1"/>
  <c r="O744" i="1" s="1"/>
  <c r="P744" i="1" s="1"/>
  <c r="T743" i="1"/>
  <c r="S743" i="1"/>
  <c r="R743" i="1"/>
  <c r="Q743" i="1"/>
  <c r="N743" i="1"/>
  <c r="M743" i="1"/>
  <c r="O743" i="1" s="1"/>
  <c r="P743" i="1" s="1"/>
  <c r="T742" i="1"/>
  <c r="S742" i="1"/>
  <c r="R742" i="1"/>
  <c r="Q742" i="1"/>
  <c r="N742" i="1"/>
  <c r="M742" i="1"/>
  <c r="O742" i="1" s="1"/>
  <c r="P742" i="1" s="1"/>
  <c r="T741" i="1"/>
  <c r="S741" i="1"/>
  <c r="R741" i="1"/>
  <c r="Q741" i="1"/>
  <c r="N741" i="1"/>
  <c r="M741" i="1"/>
  <c r="O741" i="1" s="1"/>
  <c r="P741" i="1" s="1"/>
  <c r="T740" i="1"/>
  <c r="S740" i="1"/>
  <c r="R740" i="1"/>
  <c r="Q740" i="1"/>
  <c r="N740" i="1"/>
  <c r="M740" i="1"/>
  <c r="O740" i="1" s="1"/>
  <c r="P740" i="1" s="1"/>
  <c r="T739" i="1"/>
  <c r="S739" i="1"/>
  <c r="R739" i="1"/>
  <c r="Q739" i="1"/>
  <c r="N739" i="1"/>
  <c r="M739" i="1"/>
  <c r="O739" i="1" s="1"/>
  <c r="P739" i="1" s="1"/>
  <c r="T738" i="1"/>
  <c r="S738" i="1"/>
  <c r="R738" i="1"/>
  <c r="Q738" i="1"/>
  <c r="N738" i="1"/>
  <c r="M738" i="1"/>
  <c r="O738" i="1" s="1"/>
  <c r="P738" i="1" s="1"/>
  <c r="T737" i="1"/>
  <c r="S737" i="1"/>
  <c r="R737" i="1"/>
  <c r="Q737" i="1"/>
  <c r="N737" i="1"/>
  <c r="M737" i="1"/>
  <c r="O737" i="1" s="1"/>
  <c r="P737" i="1" s="1"/>
  <c r="T736" i="1"/>
  <c r="S736" i="1"/>
  <c r="R736" i="1"/>
  <c r="Q736" i="1"/>
  <c r="N736" i="1"/>
  <c r="M736" i="1"/>
  <c r="O736" i="1" s="1"/>
  <c r="P736" i="1" s="1"/>
  <c r="T735" i="1"/>
  <c r="S735" i="1"/>
  <c r="R735" i="1"/>
  <c r="Q735" i="1"/>
  <c r="N735" i="1"/>
  <c r="M735" i="1"/>
  <c r="O735" i="1" s="1"/>
  <c r="P735" i="1" s="1"/>
  <c r="T734" i="1"/>
  <c r="S734" i="1"/>
  <c r="R734" i="1"/>
  <c r="Q734" i="1"/>
  <c r="N734" i="1"/>
  <c r="M734" i="1"/>
  <c r="O734" i="1" s="1"/>
  <c r="P734" i="1" s="1"/>
  <c r="T733" i="1"/>
  <c r="S733" i="1"/>
  <c r="R733" i="1"/>
  <c r="Q733" i="1"/>
  <c r="N733" i="1"/>
  <c r="M733" i="1"/>
  <c r="O733" i="1" s="1"/>
  <c r="P733" i="1" s="1"/>
  <c r="T732" i="1"/>
  <c r="S732" i="1"/>
  <c r="R732" i="1"/>
  <c r="Q732" i="1"/>
  <c r="N732" i="1"/>
  <c r="M732" i="1"/>
  <c r="O732" i="1" s="1"/>
  <c r="P732" i="1" s="1"/>
  <c r="T731" i="1"/>
  <c r="S731" i="1"/>
  <c r="R731" i="1"/>
  <c r="Q731" i="1"/>
  <c r="N731" i="1"/>
  <c r="M731" i="1"/>
  <c r="O731" i="1" s="1"/>
  <c r="P731" i="1" s="1"/>
  <c r="T730" i="1"/>
  <c r="S730" i="1"/>
  <c r="R730" i="1"/>
  <c r="Q730" i="1"/>
  <c r="N730" i="1"/>
  <c r="M730" i="1"/>
  <c r="O730" i="1" s="1"/>
  <c r="P730" i="1" s="1"/>
  <c r="T729" i="1"/>
  <c r="S729" i="1"/>
  <c r="R729" i="1"/>
  <c r="Q729" i="1"/>
  <c r="N729" i="1"/>
  <c r="M729" i="1"/>
  <c r="O729" i="1" s="1"/>
  <c r="P729" i="1" s="1"/>
  <c r="T728" i="1"/>
  <c r="S728" i="1"/>
  <c r="R728" i="1"/>
  <c r="Q728" i="1"/>
  <c r="N728" i="1"/>
  <c r="M728" i="1"/>
  <c r="O728" i="1" s="1"/>
  <c r="P728" i="1" s="1"/>
  <c r="T727" i="1"/>
  <c r="S727" i="1"/>
  <c r="R727" i="1"/>
  <c r="Q727" i="1"/>
  <c r="N727" i="1"/>
  <c r="M727" i="1"/>
  <c r="O727" i="1" s="1"/>
  <c r="P727" i="1" s="1"/>
  <c r="T726" i="1"/>
  <c r="S726" i="1"/>
  <c r="R726" i="1"/>
  <c r="Q726" i="1"/>
  <c r="N726" i="1"/>
  <c r="M726" i="1"/>
  <c r="O726" i="1" s="1"/>
  <c r="P726" i="1" s="1"/>
  <c r="T725" i="1"/>
  <c r="S725" i="1"/>
  <c r="R725" i="1"/>
  <c r="Q725" i="1"/>
  <c r="N725" i="1"/>
  <c r="M725" i="1"/>
  <c r="O725" i="1" s="1"/>
  <c r="P725" i="1" s="1"/>
  <c r="T724" i="1"/>
  <c r="S724" i="1"/>
  <c r="R724" i="1"/>
  <c r="Q724" i="1"/>
  <c r="N724" i="1"/>
  <c r="M724" i="1"/>
  <c r="O724" i="1" s="1"/>
  <c r="P724" i="1" s="1"/>
  <c r="T723" i="1"/>
  <c r="S723" i="1"/>
  <c r="R723" i="1"/>
  <c r="Q723" i="1"/>
  <c r="N723" i="1"/>
  <c r="M723" i="1"/>
  <c r="O723" i="1" s="1"/>
  <c r="P723" i="1" s="1"/>
  <c r="T722" i="1"/>
  <c r="S722" i="1"/>
  <c r="R722" i="1"/>
  <c r="Q722" i="1"/>
  <c r="N722" i="1"/>
  <c r="M722" i="1"/>
  <c r="O722" i="1" s="1"/>
  <c r="P722" i="1" s="1"/>
  <c r="T721" i="1"/>
  <c r="S721" i="1"/>
  <c r="R721" i="1"/>
  <c r="Q721" i="1"/>
  <c r="N721" i="1"/>
  <c r="M721" i="1"/>
  <c r="O721" i="1" s="1"/>
  <c r="P721" i="1" s="1"/>
  <c r="T720" i="1"/>
  <c r="S720" i="1"/>
  <c r="R720" i="1"/>
  <c r="Q720" i="1"/>
  <c r="N720" i="1"/>
  <c r="M720" i="1"/>
  <c r="O720" i="1" s="1"/>
  <c r="P720" i="1" s="1"/>
  <c r="T719" i="1"/>
  <c r="S719" i="1"/>
  <c r="R719" i="1"/>
  <c r="Q719" i="1"/>
  <c r="N719" i="1"/>
  <c r="M719" i="1"/>
  <c r="O719" i="1" s="1"/>
  <c r="P719" i="1" s="1"/>
  <c r="T718" i="1"/>
  <c r="S718" i="1"/>
  <c r="R718" i="1"/>
  <c r="Q718" i="1"/>
  <c r="N718" i="1"/>
  <c r="M718" i="1"/>
  <c r="O718" i="1" s="1"/>
  <c r="P718" i="1" s="1"/>
  <c r="T717" i="1"/>
  <c r="S717" i="1"/>
  <c r="R717" i="1"/>
  <c r="Q717" i="1"/>
  <c r="N717" i="1"/>
  <c r="M717" i="1"/>
  <c r="O717" i="1" s="1"/>
  <c r="P717" i="1" s="1"/>
  <c r="T716" i="1"/>
  <c r="S716" i="1"/>
  <c r="R716" i="1"/>
  <c r="Q716" i="1"/>
  <c r="N716" i="1"/>
  <c r="M716" i="1"/>
  <c r="O716" i="1" s="1"/>
  <c r="P716" i="1" s="1"/>
  <c r="T715" i="1"/>
  <c r="S715" i="1"/>
  <c r="R715" i="1"/>
  <c r="Q715" i="1"/>
  <c r="N715" i="1"/>
  <c r="M715" i="1"/>
  <c r="O715" i="1" s="1"/>
  <c r="P715" i="1" s="1"/>
  <c r="T714" i="1"/>
  <c r="S714" i="1"/>
  <c r="R714" i="1"/>
  <c r="Q714" i="1"/>
  <c r="N714" i="1"/>
  <c r="M714" i="1"/>
  <c r="O714" i="1" s="1"/>
  <c r="P714" i="1" s="1"/>
  <c r="T713" i="1"/>
  <c r="S713" i="1"/>
  <c r="R713" i="1"/>
  <c r="Q713" i="1"/>
  <c r="N713" i="1"/>
  <c r="M713" i="1"/>
  <c r="O713" i="1" s="1"/>
  <c r="P713" i="1" s="1"/>
  <c r="T712" i="1"/>
  <c r="S712" i="1"/>
  <c r="R712" i="1"/>
  <c r="Q712" i="1"/>
  <c r="N712" i="1"/>
  <c r="M712" i="1"/>
  <c r="O712" i="1" s="1"/>
  <c r="P712" i="1" s="1"/>
  <c r="T711" i="1"/>
  <c r="S711" i="1"/>
  <c r="R711" i="1"/>
  <c r="Q711" i="1"/>
  <c r="N711" i="1"/>
  <c r="M711" i="1"/>
  <c r="O711" i="1" s="1"/>
  <c r="P711" i="1" s="1"/>
  <c r="T710" i="1"/>
  <c r="S710" i="1"/>
  <c r="R710" i="1"/>
  <c r="Q710" i="1"/>
  <c r="N710" i="1"/>
  <c r="M710" i="1"/>
  <c r="O710" i="1" s="1"/>
  <c r="P710" i="1" s="1"/>
  <c r="T709" i="1"/>
  <c r="S709" i="1"/>
  <c r="R709" i="1"/>
  <c r="Q709" i="1"/>
  <c r="N709" i="1"/>
  <c r="M709" i="1"/>
  <c r="O709" i="1" s="1"/>
  <c r="P709" i="1" s="1"/>
  <c r="T708" i="1"/>
  <c r="S708" i="1"/>
  <c r="R708" i="1"/>
  <c r="Q708" i="1"/>
  <c r="N708" i="1"/>
  <c r="M708" i="1"/>
  <c r="O708" i="1" s="1"/>
  <c r="P708" i="1" s="1"/>
  <c r="T707" i="1"/>
  <c r="S707" i="1"/>
  <c r="R707" i="1"/>
  <c r="Q707" i="1"/>
  <c r="N707" i="1"/>
  <c r="M707" i="1"/>
  <c r="O707" i="1" s="1"/>
  <c r="P707" i="1" s="1"/>
  <c r="T706" i="1"/>
  <c r="S706" i="1"/>
  <c r="R706" i="1"/>
  <c r="Q706" i="1"/>
  <c r="N706" i="1"/>
  <c r="M706" i="1"/>
  <c r="O706" i="1" s="1"/>
  <c r="P706" i="1" s="1"/>
  <c r="T705" i="1"/>
  <c r="S705" i="1"/>
  <c r="R705" i="1"/>
  <c r="Q705" i="1"/>
  <c r="N705" i="1"/>
  <c r="M705" i="1"/>
  <c r="O705" i="1" s="1"/>
  <c r="P705" i="1" s="1"/>
  <c r="T704" i="1"/>
  <c r="S704" i="1"/>
  <c r="R704" i="1"/>
  <c r="Q704" i="1"/>
  <c r="N704" i="1"/>
  <c r="M704" i="1"/>
  <c r="O704" i="1" s="1"/>
  <c r="P704" i="1" s="1"/>
  <c r="T703" i="1"/>
  <c r="S703" i="1"/>
  <c r="R703" i="1"/>
  <c r="Q703" i="1"/>
  <c r="N703" i="1"/>
  <c r="M703" i="1"/>
  <c r="O703" i="1" s="1"/>
  <c r="P703" i="1" s="1"/>
  <c r="T702" i="1"/>
  <c r="S702" i="1"/>
  <c r="R702" i="1"/>
  <c r="Q702" i="1"/>
  <c r="N702" i="1"/>
  <c r="M702" i="1"/>
  <c r="O702" i="1" s="1"/>
  <c r="P702" i="1" s="1"/>
  <c r="T701" i="1"/>
  <c r="S701" i="1"/>
  <c r="R701" i="1"/>
  <c r="Q701" i="1"/>
  <c r="N701" i="1"/>
  <c r="M701" i="1"/>
  <c r="O701" i="1" s="1"/>
  <c r="P701" i="1" s="1"/>
  <c r="T700" i="1"/>
  <c r="S700" i="1"/>
  <c r="R700" i="1"/>
  <c r="Q700" i="1"/>
  <c r="N700" i="1"/>
  <c r="M700" i="1"/>
  <c r="O700" i="1" s="1"/>
  <c r="P700" i="1" s="1"/>
  <c r="T699" i="1"/>
  <c r="S699" i="1"/>
  <c r="R699" i="1"/>
  <c r="Q699" i="1"/>
  <c r="N699" i="1"/>
  <c r="M699" i="1"/>
  <c r="O699" i="1" s="1"/>
  <c r="P699" i="1" s="1"/>
  <c r="T698" i="1"/>
  <c r="S698" i="1"/>
  <c r="R698" i="1"/>
  <c r="Q698" i="1"/>
  <c r="N698" i="1"/>
  <c r="M698" i="1"/>
  <c r="O698" i="1" s="1"/>
  <c r="P698" i="1" s="1"/>
  <c r="T697" i="1"/>
  <c r="S697" i="1"/>
  <c r="R697" i="1"/>
  <c r="Q697" i="1"/>
  <c r="N697" i="1"/>
  <c r="M697" i="1"/>
  <c r="O697" i="1" s="1"/>
  <c r="P697" i="1" s="1"/>
  <c r="T696" i="1"/>
  <c r="S696" i="1"/>
  <c r="R696" i="1"/>
  <c r="Q696" i="1"/>
  <c r="N696" i="1"/>
  <c r="M696" i="1"/>
  <c r="O696" i="1" s="1"/>
  <c r="P696" i="1" s="1"/>
  <c r="T695" i="1"/>
  <c r="S695" i="1"/>
  <c r="R695" i="1"/>
  <c r="Q695" i="1"/>
  <c r="N695" i="1"/>
  <c r="M695" i="1"/>
  <c r="O695" i="1" s="1"/>
  <c r="P695" i="1" s="1"/>
  <c r="T694" i="1"/>
  <c r="S694" i="1"/>
  <c r="R694" i="1"/>
  <c r="Q694" i="1"/>
  <c r="N694" i="1"/>
  <c r="M694" i="1"/>
  <c r="O694" i="1" s="1"/>
  <c r="P694" i="1" s="1"/>
  <c r="T693" i="1"/>
  <c r="S693" i="1"/>
  <c r="R693" i="1"/>
  <c r="Q693" i="1"/>
  <c r="N693" i="1"/>
  <c r="M693" i="1"/>
  <c r="O693" i="1" s="1"/>
  <c r="P693" i="1" s="1"/>
  <c r="T692" i="1"/>
  <c r="S692" i="1"/>
  <c r="R692" i="1"/>
  <c r="Q692" i="1"/>
  <c r="N692" i="1"/>
  <c r="M692" i="1"/>
  <c r="O692" i="1" s="1"/>
  <c r="P692" i="1" s="1"/>
  <c r="T691" i="1"/>
  <c r="S691" i="1"/>
  <c r="R691" i="1"/>
  <c r="Q691" i="1"/>
  <c r="N691" i="1"/>
  <c r="M691" i="1"/>
  <c r="O691" i="1" s="1"/>
  <c r="P691" i="1" s="1"/>
  <c r="T690" i="1"/>
  <c r="S690" i="1"/>
  <c r="R690" i="1"/>
  <c r="Q690" i="1"/>
  <c r="N690" i="1"/>
  <c r="M690" i="1"/>
  <c r="O690" i="1" s="1"/>
  <c r="P690" i="1" s="1"/>
  <c r="T689" i="1"/>
  <c r="S689" i="1"/>
  <c r="R689" i="1"/>
  <c r="Q689" i="1"/>
  <c r="N689" i="1"/>
  <c r="M689" i="1"/>
  <c r="O689" i="1" s="1"/>
  <c r="P689" i="1" s="1"/>
  <c r="T688" i="1"/>
  <c r="S688" i="1"/>
  <c r="R688" i="1"/>
  <c r="Q688" i="1"/>
  <c r="N688" i="1"/>
  <c r="M688" i="1"/>
  <c r="O688" i="1" s="1"/>
  <c r="P688" i="1" s="1"/>
  <c r="T687" i="1"/>
  <c r="S687" i="1"/>
  <c r="R687" i="1"/>
  <c r="Q687" i="1"/>
  <c r="N687" i="1"/>
  <c r="M687" i="1"/>
  <c r="O687" i="1" s="1"/>
  <c r="P687" i="1" s="1"/>
  <c r="T686" i="1"/>
  <c r="S686" i="1"/>
  <c r="R686" i="1"/>
  <c r="Q686" i="1"/>
  <c r="N686" i="1"/>
  <c r="M686" i="1"/>
  <c r="O686" i="1" s="1"/>
  <c r="P686" i="1" s="1"/>
  <c r="T685" i="1"/>
  <c r="S685" i="1"/>
  <c r="R685" i="1"/>
  <c r="Q685" i="1"/>
  <c r="N685" i="1"/>
  <c r="M685" i="1"/>
  <c r="O685" i="1" s="1"/>
  <c r="P685" i="1" s="1"/>
  <c r="T684" i="1"/>
  <c r="S684" i="1"/>
  <c r="R684" i="1"/>
  <c r="Q684" i="1"/>
  <c r="N684" i="1"/>
  <c r="M684" i="1"/>
  <c r="O684" i="1" s="1"/>
  <c r="P684" i="1" s="1"/>
  <c r="T683" i="1"/>
  <c r="S683" i="1"/>
  <c r="R683" i="1"/>
  <c r="Q683" i="1"/>
  <c r="N683" i="1"/>
  <c r="M683" i="1"/>
  <c r="O683" i="1" s="1"/>
  <c r="P683" i="1" s="1"/>
  <c r="T682" i="1"/>
  <c r="S682" i="1"/>
  <c r="R682" i="1"/>
  <c r="Q682" i="1"/>
  <c r="N682" i="1"/>
  <c r="M682" i="1"/>
  <c r="O682" i="1" s="1"/>
  <c r="P682" i="1" s="1"/>
  <c r="T681" i="1"/>
  <c r="S681" i="1"/>
  <c r="R681" i="1"/>
  <c r="Q681" i="1"/>
  <c r="N681" i="1"/>
  <c r="M681" i="1"/>
  <c r="O681" i="1" s="1"/>
  <c r="P681" i="1" s="1"/>
  <c r="T680" i="1"/>
  <c r="S680" i="1"/>
  <c r="R680" i="1"/>
  <c r="Q680" i="1"/>
  <c r="N680" i="1"/>
  <c r="M680" i="1"/>
  <c r="O680" i="1" s="1"/>
  <c r="P680" i="1" s="1"/>
  <c r="T679" i="1"/>
  <c r="S679" i="1"/>
  <c r="R679" i="1"/>
  <c r="Q679" i="1"/>
  <c r="N679" i="1"/>
  <c r="M679" i="1"/>
  <c r="O679" i="1" s="1"/>
  <c r="P679" i="1" s="1"/>
  <c r="T678" i="1"/>
  <c r="S678" i="1"/>
  <c r="R678" i="1"/>
  <c r="Q678" i="1"/>
  <c r="N678" i="1"/>
  <c r="M678" i="1"/>
  <c r="O678" i="1" s="1"/>
  <c r="P678" i="1" s="1"/>
  <c r="T677" i="1"/>
  <c r="S677" i="1"/>
  <c r="R677" i="1"/>
  <c r="Q677" i="1"/>
  <c r="N677" i="1"/>
  <c r="M677" i="1"/>
  <c r="O677" i="1" s="1"/>
  <c r="P677" i="1" s="1"/>
  <c r="T676" i="1"/>
  <c r="S676" i="1"/>
  <c r="R676" i="1"/>
  <c r="Q676" i="1"/>
  <c r="N676" i="1"/>
  <c r="M676" i="1"/>
  <c r="O676" i="1" s="1"/>
  <c r="P676" i="1" s="1"/>
  <c r="T675" i="1"/>
  <c r="S675" i="1"/>
  <c r="R675" i="1"/>
  <c r="Q675" i="1"/>
  <c r="N675" i="1"/>
  <c r="M675" i="1"/>
  <c r="O675" i="1" s="1"/>
  <c r="P675" i="1" s="1"/>
  <c r="T674" i="1"/>
  <c r="S674" i="1"/>
  <c r="R674" i="1"/>
  <c r="Q674" i="1"/>
  <c r="N674" i="1"/>
  <c r="M674" i="1"/>
  <c r="O674" i="1" s="1"/>
  <c r="P674" i="1" s="1"/>
  <c r="T673" i="1"/>
  <c r="S673" i="1"/>
  <c r="R673" i="1"/>
  <c r="Q673" i="1"/>
  <c r="N673" i="1"/>
  <c r="M673" i="1"/>
  <c r="O673" i="1" s="1"/>
  <c r="P673" i="1" s="1"/>
  <c r="T672" i="1"/>
  <c r="S672" i="1"/>
  <c r="R672" i="1"/>
  <c r="Q672" i="1"/>
  <c r="N672" i="1"/>
  <c r="M672" i="1"/>
  <c r="O672" i="1" s="1"/>
  <c r="P672" i="1" s="1"/>
  <c r="T671" i="1"/>
  <c r="S671" i="1"/>
  <c r="R671" i="1"/>
  <c r="Q671" i="1"/>
  <c r="N671" i="1"/>
  <c r="M671" i="1"/>
  <c r="O671" i="1" s="1"/>
  <c r="P671" i="1" s="1"/>
  <c r="T670" i="1"/>
  <c r="S670" i="1"/>
  <c r="R670" i="1"/>
  <c r="Q670" i="1"/>
  <c r="N670" i="1"/>
  <c r="M670" i="1"/>
  <c r="O670" i="1" s="1"/>
  <c r="P670" i="1" s="1"/>
  <c r="T669" i="1"/>
  <c r="S669" i="1"/>
  <c r="R669" i="1"/>
  <c r="Q669" i="1"/>
  <c r="N669" i="1"/>
  <c r="M669" i="1"/>
  <c r="O669" i="1" s="1"/>
  <c r="P669" i="1" s="1"/>
  <c r="T668" i="1"/>
  <c r="S668" i="1"/>
  <c r="R668" i="1"/>
  <c r="Q668" i="1"/>
  <c r="N668" i="1"/>
  <c r="M668" i="1"/>
  <c r="O668" i="1" s="1"/>
  <c r="P668" i="1" s="1"/>
  <c r="T667" i="1"/>
  <c r="S667" i="1"/>
  <c r="R667" i="1"/>
  <c r="Q667" i="1"/>
  <c r="N667" i="1"/>
  <c r="M667" i="1"/>
  <c r="O667" i="1" s="1"/>
  <c r="P667" i="1" s="1"/>
  <c r="T666" i="1"/>
  <c r="S666" i="1"/>
  <c r="R666" i="1"/>
  <c r="Q666" i="1"/>
  <c r="N666" i="1"/>
  <c r="M666" i="1"/>
  <c r="O666" i="1" s="1"/>
  <c r="P666" i="1" s="1"/>
  <c r="T665" i="1"/>
  <c r="S665" i="1"/>
  <c r="R665" i="1"/>
  <c r="Q665" i="1"/>
  <c r="N665" i="1"/>
  <c r="M665" i="1"/>
  <c r="O665" i="1" s="1"/>
  <c r="P665" i="1" s="1"/>
  <c r="T664" i="1"/>
  <c r="S664" i="1"/>
  <c r="R664" i="1"/>
  <c r="Q664" i="1"/>
  <c r="N664" i="1"/>
  <c r="M664" i="1"/>
  <c r="O664" i="1" s="1"/>
  <c r="P664" i="1" s="1"/>
  <c r="T663" i="1"/>
  <c r="S663" i="1"/>
  <c r="R663" i="1"/>
  <c r="Q663" i="1"/>
  <c r="N663" i="1"/>
  <c r="M663" i="1"/>
  <c r="O663" i="1" s="1"/>
  <c r="P663" i="1" s="1"/>
  <c r="T662" i="1"/>
  <c r="S662" i="1"/>
  <c r="R662" i="1"/>
  <c r="Q662" i="1"/>
  <c r="N662" i="1"/>
  <c r="M662" i="1"/>
  <c r="O662" i="1" s="1"/>
  <c r="P662" i="1" s="1"/>
  <c r="T661" i="1"/>
  <c r="S661" i="1"/>
  <c r="R661" i="1"/>
  <c r="Q661" i="1"/>
  <c r="N661" i="1"/>
  <c r="M661" i="1"/>
  <c r="O661" i="1" s="1"/>
  <c r="P661" i="1" s="1"/>
  <c r="T660" i="1"/>
  <c r="S660" i="1"/>
  <c r="R660" i="1"/>
  <c r="Q660" i="1"/>
  <c r="N660" i="1"/>
  <c r="M660" i="1"/>
  <c r="O660" i="1" s="1"/>
  <c r="P660" i="1" s="1"/>
  <c r="T659" i="1"/>
  <c r="S659" i="1"/>
  <c r="R659" i="1"/>
  <c r="Q659" i="1"/>
  <c r="N659" i="1"/>
  <c r="M659" i="1"/>
  <c r="O659" i="1" s="1"/>
  <c r="P659" i="1" s="1"/>
  <c r="T658" i="1"/>
  <c r="S658" i="1"/>
  <c r="R658" i="1"/>
  <c r="Q658" i="1"/>
  <c r="N658" i="1"/>
  <c r="M658" i="1"/>
  <c r="O658" i="1" s="1"/>
  <c r="P658" i="1" s="1"/>
  <c r="T657" i="1"/>
  <c r="S657" i="1"/>
  <c r="R657" i="1"/>
  <c r="Q657" i="1"/>
  <c r="N657" i="1"/>
  <c r="M657" i="1"/>
  <c r="O657" i="1" s="1"/>
  <c r="P657" i="1" s="1"/>
  <c r="T656" i="1"/>
  <c r="S656" i="1"/>
  <c r="R656" i="1"/>
  <c r="Q656" i="1"/>
  <c r="N656" i="1"/>
  <c r="M656" i="1"/>
  <c r="O656" i="1" s="1"/>
  <c r="P656" i="1" s="1"/>
  <c r="T655" i="1"/>
  <c r="S655" i="1"/>
  <c r="R655" i="1"/>
  <c r="Q655" i="1"/>
  <c r="N655" i="1"/>
  <c r="M655" i="1"/>
  <c r="O655" i="1" s="1"/>
  <c r="P655" i="1" s="1"/>
  <c r="T654" i="1"/>
  <c r="S654" i="1"/>
  <c r="R654" i="1"/>
  <c r="Q654" i="1"/>
  <c r="N654" i="1"/>
  <c r="M654" i="1"/>
  <c r="O654" i="1" s="1"/>
  <c r="P654" i="1" s="1"/>
  <c r="T653" i="1"/>
  <c r="S653" i="1"/>
  <c r="R653" i="1"/>
  <c r="Q653" i="1"/>
  <c r="N653" i="1"/>
  <c r="M653" i="1"/>
  <c r="O653" i="1" s="1"/>
  <c r="P653" i="1" s="1"/>
  <c r="T652" i="1"/>
  <c r="S652" i="1"/>
  <c r="R652" i="1"/>
  <c r="Q652" i="1"/>
  <c r="N652" i="1"/>
  <c r="M652" i="1"/>
  <c r="O652" i="1" s="1"/>
  <c r="P652" i="1" s="1"/>
  <c r="T651" i="1"/>
  <c r="S651" i="1"/>
  <c r="R651" i="1"/>
  <c r="Q651" i="1"/>
  <c r="N651" i="1"/>
  <c r="M651" i="1"/>
  <c r="O651" i="1" s="1"/>
  <c r="P651" i="1" s="1"/>
  <c r="T650" i="1"/>
  <c r="S650" i="1"/>
  <c r="R650" i="1"/>
  <c r="Q650" i="1"/>
  <c r="N650" i="1"/>
  <c r="M650" i="1"/>
  <c r="O650" i="1" s="1"/>
  <c r="P650" i="1" s="1"/>
  <c r="T649" i="1"/>
  <c r="S649" i="1"/>
  <c r="R649" i="1"/>
  <c r="Q649" i="1"/>
  <c r="N649" i="1"/>
  <c r="M649" i="1"/>
  <c r="O649" i="1" s="1"/>
  <c r="P649" i="1" s="1"/>
  <c r="T648" i="1"/>
  <c r="S648" i="1"/>
  <c r="R648" i="1"/>
  <c r="Q648" i="1"/>
  <c r="N648" i="1"/>
  <c r="M648" i="1"/>
  <c r="O648" i="1" s="1"/>
  <c r="P648" i="1" s="1"/>
  <c r="T647" i="1"/>
  <c r="S647" i="1"/>
  <c r="R647" i="1"/>
  <c r="Q647" i="1"/>
  <c r="N647" i="1"/>
  <c r="M647" i="1"/>
  <c r="O647" i="1" s="1"/>
  <c r="P647" i="1" s="1"/>
  <c r="T646" i="1"/>
  <c r="S646" i="1"/>
  <c r="R646" i="1"/>
  <c r="Q646" i="1"/>
  <c r="N646" i="1"/>
  <c r="M646" i="1"/>
  <c r="O646" i="1" s="1"/>
  <c r="P646" i="1" s="1"/>
  <c r="T645" i="1"/>
  <c r="S645" i="1"/>
  <c r="R645" i="1"/>
  <c r="Q645" i="1"/>
  <c r="N645" i="1"/>
  <c r="M645" i="1"/>
  <c r="O645" i="1" s="1"/>
  <c r="P645" i="1" s="1"/>
  <c r="T644" i="1"/>
  <c r="S644" i="1"/>
  <c r="R644" i="1"/>
  <c r="Q644" i="1"/>
  <c r="N644" i="1"/>
  <c r="M644" i="1"/>
  <c r="O644" i="1" s="1"/>
  <c r="P644" i="1" s="1"/>
  <c r="T643" i="1"/>
  <c r="S643" i="1"/>
  <c r="R643" i="1"/>
  <c r="Q643" i="1"/>
  <c r="N643" i="1"/>
  <c r="M643" i="1"/>
  <c r="O643" i="1" s="1"/>
  <c r="P643" i="1" s="1"/>
  <c r="T642" i="1"/>
  <c r="S642" i="1"/>
  <c r="R642" i="1"/>
  <c r="Q642" i="1"/>
  <c r="N642" i="1"/>
  <c r="M642" i="1"/>
  <c r="O642" i="1" s="1"/>
  <c r="P642" i="1" s="1"/>
  <c r="T641" i="1"/>
  <c r="S641" i="1"/>
  <c r="R641" i="1"/>
  <c r="Q641" i="1"/>
  <c r="N641" i="1"/>
  <c r="M641" i="1"/>
  <c r="O641" i="1" s="1"/>
  <c r="P641" i="1" s="1"/>
  <c r="T640" i="1"/>
  <c r="S640" i="1"/>
  <c r="R640" i="1"/>
  <c r="Q640" i="1"/>
  <c r="N640" i="1"/>
  <c r="M640" i="1"/>
  <c r="O640" i="1" s="1"/>
  <c r="P640" i="1" s="1"/>
  <c r="T639" i="1"/>
  <c r="S639" i="1"/>
  <c r="R639" i="1"/>
  <c r="Q639" i="1"/>
  <c r="N639" i="1"/>
  <c r="M639" i="1"/>
  <c r="O639" i="1" s="1"/>
  <c r="P639" i="1" s="1"/>
  <c r="T638" i="1"/>
  <c r="S638" i="1"/>
  <c r="R638" i="1"/>
  <c r="Q638" i="1"/>
  <c r="N638" i="1"/>
  <c r="M638" i="1"/>
  <c r="O638" i="1" s="1"/>
  <c r="P638" i="1" s="1"/>
  <c r="T637" i="1"/>
  <c r="S637" i="1"/>
  <c r="R637" i="1"/>
  <c r="Q637" i="1"/>
  <c r="N637" i="1"/>
  <c r="M637" i="1"/>
  <c r="O637" i="1" s="1"/>
  <c r="P637" i="1" s="1"/>
  <c r="T636" i="1"/>
  <c r="S636" i="1"/>
  <c r="R636" i="1"/>
  <c r="Q636" i="1"/>
  <c r="N636" i="1"/>
  <c r="M636" i="1"/>
  <c r="O636" i="1" s="1"/>
  <c r="P636" i="1" s="1"/>
  <c r="T635" i="1"/>
  <c r="S635" i="1"/>
  <c r="R635" i="1"/>
  <c r="Q635" i="1"/>
  <c r="N635" i="1"/>
  <c r="M635" i="1"/>
  <c r="O635" i="1" s="1"/>
  <c r="P635" i="1" s="1"/>
  <c r="T634" i="1"/>
  <c r="S634" i="1"/>
  <c r="R634" i="1"/>
  <c r="Q634" i="1"/>
  <c r="N634" i="1"/>
  <c r="M634" i="1"/>
  <c r="O634" i="1" s="1"/>
  <c r="P634" i="1" s="1"/>
  <c r="T633" i="1"/>
  <c r="S633" i="1"/>
  <c r="R633" i="1"/>
  <c r="Q633" i="1"/>
  <c r="N633" i="1"/>
  <c r="M633" i="1"/>
  <c r="O633" i="1" s="1"/>
  <c r="P633" i="1" s="1"/>
  <c r="T632" i="1"/>
  <c r="S632" i="1"/>
  <c r="R632" i="1"/>
  <c r="Q632" i="1"/>
  <c r="N632" i="1"/>
  <c r="M632" i="1"/>
  <c r="O632" i="1" s="1"/>
  <c r="P632" i="1" s="1"/>
  <c r="T631" i="1"/>
  <c r="S631" i="1"/>
  <c r="R631" i="1"/>
  <c r="Q631" i="1"/>
  <c r="N631" i="1"/>
  <c r="M631" i="1"/>
  <c r="O631" i="1" s="1"/>
  <c r="P631" i="1" s="1"/>
  <c r="T630" i="1"/>
  <c r="S630" i="1"/>
  <c r="R630" i="1"/>
  <c r="Q630" i="1"/>
  <c r="N630" i="1"/>
  <c r="M630" i="1"/>
  <c r="O630" i="1" s="1"/>
  <c r="P630" i="1" s="1"/>
  <c r="T629" i="1"/>
  <c r="S629" i="1"/>
  <c r="R629" i="1"/>
  <c r="Q629" i="1"/>
  <c r="N629" i="1"/>
  <c r="M629" i="1"/>
  <c r="O629" i="1" s="1"/>
  <c r="P629" i="1" s="1"/>
  <c r="T628" i="1"/>
  <c r="S628" i="1"/>
  <c r="R628" i="1"/>
  <c r="Q628" i="1"/>
  <c r="N628" i="1"/>
  <c r="M628" i="1"/>
  <c r="O628" i="1" s="1"/>
  <c r="P628" i="1" s="1"/>
  <c r="T627" i="1"/>
  <c r="S627" i="1"/>
  <c r="R627" i="1"/>
  <c r="Q627" i="1"/>
  <c r="N627" i="1"/>
  <c r="M627" i="1"/>
  <c r="O627" i="1" s="1"/>
  <c r="P627" i="1" s="1"/>
  <c r="T626" i="1"/>
  <c r="S626" i="1"/>
  <c r="R626" i="1"/>
  <c r="Q626" i="1"/>
  <c r="N626" i="1"/>
  <c r="M626" i="1"/>
  <c r="O626" i="1" s="1"/>
  <c r="P626" i="1" s="1"/>
  <c r="T625" i="1"/>
  <c r="S625" i="1"/>
  <c r="R625" i="1"/>
  <c r="Q625" i="1"/>
  <c r="N625" i="1"/>
  <c r="M625" i="1"/>
  <c r="O625" i="1" s="1"/>
  <c r="P625" i="1" s="1"/>
  <c r="T624" i="1"/>
  <c r="S624" i="1"/>
  <c r="R624" i="1"/>
  <c r="Q624" i="1"/>
  <c r="N624" i="1"/>
  <c r="M624" i="1"/>
  <c r="O624" i="1" s="1"/>
  <c r="P624" i="1" s="1"/>
  <c r="T623" i="1"/>
  <c r="S623" i="1"/>
  <c r="R623" i="1"/>
  <c r="Q623" i="1"/>
  <c r="N623" i="1"/>
  <c r="M623" i="1"/>
  <c r="O623" i="1" s="1"/>
  <c r="P623" i="1" s="1"/>
  <c r="T622" i="1"/>
  <c r="S622" i="1"/>
  <c r="R622" i="1"/>
  <c r="Q622" i="1"/>
  <c r="N622" i="1"/>
  <c r="M622" i="1"/>
  <c r="O622" i="1" s="1"/>
  <c r="P622" i="1" s="1"/>
  <c r="T621" i="1"/>
  <c r="S621" i="1"/>
  <c r="R621" i="1"/>
  <c r="Q621" i="1"/>
  <c r="N621" i="1"/>
  <c r="M621" i="1"/>
  <c r="O621" i="1" s="1"/>
  <c r="P621" i="1" s="1"/>
  <c r="T620" i="1"/>
  <c r="S620" i="1"/>
  <c r="R620" i="1"/>
  <c r="Q620" i="1"/>
  <c r="N620" i="1"/>
  <c r="M620" i="1"/>
  <c r="O620" i="1" s="1"/>
  <c r="P620" i="1" s="1"/>
  <c r="T619" i="1"/>
  <c r="S619" i="1"/>
  <c r="R619" i="1"/>
  <c r="Q619" i="1"/>
  <c r="N619" i="1"/>
  <c r="M619" i="1"/>
  <c r="O619" i="1" s="1"/>
  <c r="P619" i="1" s="1"/>
  <c r="T618" i="1"/>
  <c r="S618" i="1"/>
  <c r="R618" i="1"/>
  <c r="Q618" i="1"/>
  <c r="N618" i="1"/>
  <c r="M618" i="1"/>
  <c r="O618" i="1" s="1"/>
  <c r="P618" i="1" s="1"/>
  <c r="T617" i="1"/>
  <c r="S617" i="1"/>
  <c r="R617" i="1"/>
  <c r="Q617" i="1"/>
  <c r="N617" i="1"/>
  <c r="M617" i="1"/>
  <c r="O617" i="1" s="1"/>
  <c r="P617" i="1" s="1"/>
  <c r="T616" i="1"/>
  <c r="S616" i="1"/>
  <c r="R616" i="1"/>
  <c r="Q616" i="1"/>
  <c r="N616" i="1"/>
  <c r="M616" i="1"/>
  <c r="O616" i="1" s="1"/>
  <c r="P616" i="1" s="1"/>
  <c r="T615" i="1"/>
  <c r="S615" i="1"/>
  <c r="R615" i="1"/>
  <c r="Q615" i="1"/>
  <c r="N615" i="1"/>
  <c r="M615" i="1"/>
  <c r="O615" i="1" s="1"/>
  <c r="P615" i="1" s="1"/>
  <c r="T614" i="1"/>
  <c r="S614" i="1"/>
  <c r="R614" i="1"/>
  <c r="Q614" i="1"/>
  <c r="N614" i="1"/>
  <c r="M614" i="1"/>
  <c r="O614" i="1" s="1"/>
  <c r="P614" i="1" s="1"/>
  <c r="T613" i="1"/>
  <c r="S613" i="1"/>
  <c r="R613" i="1"/>
  <c r="Q613" i="1"/>
  <c r="N613" i="1"/>
  <c r="M613" i="1"/>
  <c r="O613" i="1" s="1"/>
  <c r="P613" i="1" s="1"/>
  <c r="T612" i="1"/>
  <c r="S612" i="1"/>
  <c r="R612" i="1"/>
  <c r="Q612" i="1"/>
  <c r="N612" i="1"/>
  <c r="M612" i="1"/>
  <c r="O612" i="1" s="1"/>
  <c r="P612" i="1" s="1"/>
  <c r="T611" i="1"/>
  <c r="S611" i="1"/>
  <c r="R611" i="1"/>
  <c r="Q611" i="1"/>
  <c r="N611" i="1"/>
  <c r="M611" i="1"/>
  <c r="O611" i="1" s="1"/>
  <c r="P611" i="1" s="1"/>
  <c r="T610" i="1"/>
  <c r="S610" i="1"/>
  <c r="R610" i="1"/>
  <c r="Q610" i="1"/>
  <c r="N610" i="1"/>
  <c r="M610" i="1"/>
  <c r="O610" i="1" s="1"/>
  <c r="P610" i="1" s="1"/>
  <c r="T609" i="1"/>
  <c r="S609" i="1"/>
  <c r="R609" i="1"/>
  <c r="Q609" i="1"/>
  <c r="N609" i="1"/>
  <c r="M609" i="1"/>
  <c r="O609" i="1" s="1"/>
  <c r="P609" i="1" s="1"/>
  <c r="T608" i="1"/>
  <c r="S608" i="1"/>
  <c r="R608" i="1"/>
  <c r="Q608" i="1"/>
  <c r="N608" i="1"/>
  <c r="M608" i="1"/>
  <c r="O608" i="1" s="1"/>
  <c r="P608" i="1" s="1"/>
  <c r="T607" i="1"/>
  <c r="S607" i="1"/>
  <c r="R607" i="1"/>
  <c r="Q607" i="1"/>
  <c r="N607" i="1"/>
  <c r="M607" i="1"/>
  <c r="O607" i="1" s="1"/>
  <c r="P607" i="1" s="1"/>
  <c r="T606" i="1"/>
  <c r="S606" i="1"/>
  <c r="R606" i="1"/>
  <c r="Q606" i="1"/>
  <c r="N606" i="1"/>
  <c r="M606" i="1"/>
  <c r="O606" i="1" s="1"/>
  <c r="P606" i="1" s="1"/>
  <c r="T605" i="1"/>
  <c r="S605" i="1"/>
  <c r="R605" i="1"/>
  <c r="Q605" i="1"/>
  <c r="N605" i="1"/>
  <c r="M605" i="1"/>
  <c r="O605" i="1" s="1"/>
  <c r="P605" i="1" s="1"/>
  <c r="T604" i="1"/>
  <c r="S604" i="1"/>
  <c r="R604" i="1"/>
  <c r="Q604" i="1"/>
  <c r="N604" i="1"/>
  <c r="M604" i="1"/>
  <c r="O604" i="1" s="1"/>
  <c r="P604" i="1" s="1"/>
  <c r="T603" i="1"/>
  <c r="S603" i="1"/>
  <c r="R603" i="1"/>
  <c r="Q603" i="1"/>
  <c r="N603" i="1"/>
  <c r="M603" i="1"/>
  <c r="O603" i="1" s="1"/>
  <c r="P603" i="1" s="1"/>
  <c r="T602" i="1"/>
  <c r="S602" i="1"/>
  <c r="R602" i="1"/>
  <c r="Q602" i="1"/>
  <c r="N602" i="1"/>
  <c r="M602" i="1"/>
  <c r="O602" i="1" s="1"/>
  <c r="P602" i="1" s="1"/>
  <c r="T601" i="1"/>
  <c r="S601" i="1"/>
  <c r="R601" i="1"/>
  <c r="Q601" i="1"/>
  <c r="N601" i="1"/>
  <c r="M601" i="1"/>
  <c r="O601" i="1" s="1"/>
  <c r="P601" i="1" s="1"/>
  <c r="T600" i="1"/>
  <c r="S600" i="1"/>
  <c r="R600" i="1"/>
  <c r="Q600" i="1"/>
  <c r="N600" i="1"/>
  <c r="M600" i="1"/>
  <c r="O600" i="1" s="1"/>
  <c r="P600" i="1" s="1"/>
  <c r="T599" i="1"/>
  <c r="S599" i="1"/>
  <c r="R599" i="1"/>
  <c r="Q599" i="1"/>
  <c r="N599" i="1"/>
  <c r="M599" i="1"/>
  <c r="O599" i="1" s="1"/>
  <c r="P599" i="1" s="1"/>
  <c r="T598" i="1"/>
  <c r="S598" i="1"/>
  <c r="R598" i="1"/>
  <c r="Q598" i="1"/>
  <c r="N598" i="1"/>
  <c r="M598" i="1"/>
  <c r="O598" i="1" s="1"/>
  <c r="P598" i="1" s="1"/>
  <c r="T597" i="1"/>
  <c r="S597" i="1"/>
  <c r="R597" i="1"/>
  <c r="Q597" i="1"/>
  <c r="N597" i="1"/>
  <c r="M597" i="1"/>
  <c r="O597" i="1" s="1"/>
  <c r="P597" i="1" s="1"/>
  <c r="T596" i="1"/>
  <c r="S596" i="1"/>
  <c r="R596" i="1"/>
  <c r="Q596" i="1"/>
  <c r="N596" i="1"/>
  <c r="M596" i="1"/>
  <c r="O596" i="1" s="1"/>
  <c r="P596" i="1" s="1"/>
  <c r="T595" i="1"/>
  <c r="S595" i="1"/>
  <c r="R595" i="1"/>
  <c r="Q595" i="1"/>
  <c r="N595" i="1"/>
  <c r="M595" i="1"/>
  <c r="O595" i="1" s="1"/>
  <c r="P595" i="1" s="1"/>
  <c r="T594" i="1"/>
  <c r="S594" i="1"/>
  <c r="R594" i="1"/>
  <c r="Q594" i="1"/>
  <c r="N594" i="1"/>
  <c r="M594" i="1"/>
  <c r="O594" i="1" s="1"/>
  <c r="P594" i="1" s="1"/>
  <c r="T593" i="1"/>
  <c r="S593" i="1"/>
  <c r="R593" i="1"/>
  <c r="Q593" i="1"/>
  <c r="N593" i="1"/>
  <c r="M593" i="1"/>
  <c r="O593" i="1" s="1"/>
  <c r="P593" i="1" s="1"/>
  <c r="T592" i="1"/>
  <c r="S592" i="1"/>
  <c r="R592" i="1"/>
  <c r="Q592" i="1"/>
  <c r="N592" i="1"/>
  <c r="M592" i="1"/>
  <c r="O592" i="1" s="1"/>
  <c r="P592" i="1" s="1"/>
  <c r="T591" i="1"/>
  <c r="S591" i="1"/>
  <c r="R591" i="1"/>
  <c r="Q591" i="1"/>
  <c r="N591" i="1"/>
  <c r="M591" i="1"/>
  <c r="O591" i="1" s="1"/>
  <c r="P591" i="1" s="1"/>
  <c r="T590" i="1"/>
  <c r="S590" i="1"/>
  <c r="R590" i="1"/>
  <c r="Q590" i="1"/>
  <c r="N590" i="1"/>
  <c r="M590" i="1"/>
  <c r="O590" i="1" s="1"/>
  <c r="P590" i="1" s="1"/>
  <c r="T589" i="1"/>
  <c r="S589" i="1"/>
  <c r="R589" i="1"/>
  <c r="Q589" i="1"/>
  <c r="N589" i="1"/>
  <c r="M589" i="1"/>
  <c r="O589" i="1" s="1"/>
  <c r="P589" i="1" s="1"/>
  <c r="T588" i="1"/>
  <c r="S588" i="1"/>
  <c r="R588" i="1"/>
  <c r="Q588" i="1"/>
  <c r="N588" i="1"/>
  <c r="M588" i="1"/>
  <c r="O588" i="1" s="1"/>
  <c r="P588" i="1" s="1"/>
  <c r="T587" i="1"/>
  <c r="S587" i="1"/>
  <c r="R587" i="1"/>
  <c r="Q587" i="1"/>
  <c r="N587" i="1"/>
  <c r="M587" i="1"/>
  <c r="O587" i="1" s="1"/>
  <c r="P587" i="1" s="1"/>
  <c r="T586" i="1"/>
  <c r="S586" i="1"/>
  <c r="R586" i="1"/>
  <c r="Q586" i="1"/>
  <c r="N586" i="1"/>
  <c r="M586" i="1"/>
  <c r="O586" i="1" s="1"/>
  <c r="P586" i="1" s="1"/>
  <c r="T585" i="1"/>
  <c r="S585" i="1"/>
  <c r="R585" i="1"/>
  <c r="Q585" i="1"/>
  <c r="N585" i="1"/>
  <c r="M585" i="1"/>
  <c r="O585" i="1" s="1"/>
  <c r="P585" i="1" s="1"/>
  <c r="T584" i="1"/>
  <c r="S584" i="1"/>
  <c r="R584" i="1"/>
  <c r="Q584" i="1"/>
  <c r="N584" i="1"/>
  <c r="M584" i="1"/>
  <c r="O584" i="1" s="1"/>
  <c r="P584" i="1" s="1"/>
  <c r="T583" i="1"/>
  <c r="S583" i="1"/>
  <c r="R583" i="1"/>
  <c r="Q583" i="1"/>
  <c r="N583" i="1"/>
  <c r="M583" i="1"/>
  <c r="O583" i="1" s="1"/>
  <c r="P583" i="1" s="1"/>
  <c r="T582" i="1"/>
  <c r="S582" i="1"/>
  <c r="R582" i="1"/>
  <c r="Q582" i="1"/>
  <c r="N582" i="1"/>
  <c r="M582" i="1"/>
  <c r="O582" i="1" s="1"/>
  <c r="P582" i="1" s="1"/>
  <c r="T581" i="1"/>
  <c r="S581" i="1"/>
  <c r="R581" i="1"/>
  <c r="Q581" i="1"/>
  <c r="N581" i="1"/>
  <c r="M581" i="1"/>
  <c r="O581" i="1" s="1"/>
  <c r="P581" i="1" s="1"/>
  <c r="T580" i="1"/>
  <c r="S580" i="1"/>
  <c r="R580" i="1"/>
  <c r="Q580" i="1"/>
  <c r="N580" i="1"/>
  <c r="M580" i="1"/>
  <c r="O580" i="1" s="1"/>
  <c r="P580" i="1" s="1"/>
  <c r="T579" i="1"/>
  <c r="S579" i="1"/>
  <c r="R579" i="1"/>
  <c r="Q579" i="1"/>
  <c r="N579" i="1"/>
  <c r="M579" i="1"/>
  <c r="O579" i="1" s="1"/>
  <c r="P579" i="1" s="1"/>
  <c r="T578" i="1"/>
  <c r="S578" i="1"/>
  <c r="R578" i="1"/>
  <c r="Q578" i="1"/>
  <c r="N578" i="1"/>
  <c r="M578" i="1"/>
  <c r="O578" i="1" s="1"/>
  <c r="P578" i="1" s="1"/>
  <c r="T577" i="1"/>
  <c r="S577" i="1"/>
  <c r="R577" i="1"/>
  <c r="Q577" i="1"/>
  <c r="N577" i="1"/>
  <c r="M577" i="1"/>
  <c r="O577" i="1" s="1"/>
  <c r="P577" i="1" s="1"/>
  <c r="T576" i="1"/>
  <c r="S576" i="1"/>
  <c r="R576" i="1"/>
  <c r="Q576" i="1"/>
  <c r="N576" i="1"/>
  <c r="M576" i="1"/>
  <c r="O576" i="1" s="1"/>
  <c r="P576" i="1" s="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M572" i="1"/>
  <c r="O572" i="1" s="1"/>
  <c r="P572" i="1" s="1"/>
  <c r="T571" i="1"/>
  <c r="S571" i="1"/>
  <c r="R571" i="1"/>
  <c r="Q571" i="1"/>
  <c r="N571" i="1"/>
  <c r="M571" i="1"/>
  <c r="O571" i="1" s="1"/>
  <c r="P571" i="1" s="1"/>
  <c r="T570" i="1"/>
  <c r="S570" i="1"/>
  <c r="R570" i="1"/>
  <c r="Q570" i="1"/>
  <c r="N570" i="1"/>
  <c r="M570" i="1"/>
  <c r="O570" i="1" s="1"/>
  <c r="P570" i="1" s="1"/>
  <c r="T569" i="1"/>
  <c r="S569" i="1"/>
  <c r="R569" i="1"/>
  <c r="Q569" i="1"/>
  <c r="N569" i="1"/>
  <c r="M569" i="1"/>
  <c r="O569" i="1" s="1"/>
  <c r="P569" i="1" s="1"/>
  <c r="T568" i="1"/>
  <c r="S568" i="1"/>
  <c r="R568" i="1"/>
  <c r="Q568" i="1"/>
  <c r="N568" i="1"/>
  <c r="M568" i="1"/>
  <c r="O568" i="1" s="1"/>
  <c r="P568" i="1" s="1"/>
  <c r="T567" i="1"/>
  <c r="S567" i="1"/>
  <c r="R567" i="1"/>
  <c r="Q567" i="1"/>
  <c r="N567" i="1"/>
  <c r="M567" i="1"/>
  <c r="O567" i="1" s="1"/>
  <c r="P567" i="1" s="1"/>
  <c r="T566" i="1"/>
  <c r="S566" i="1"/>
  <c r="R566" i="1"/>
  <c r="Q566" i="1"/>
  <c r="N566" i="1"/>
  <c r="M566" i="1"/>
  <c r="O566" i="1" s="1"/>
  <c r="P566" i="1" s="1"/>
  <c r="T565" i="1"/>
  <c r="S565" i="1"/>
  <c r="R565" i="1"/>
  <c r="Q565" i="1"/>
  <c r="N565" i="1"/>
  <c r="M565" i="1"/>
  <c r="O565" i="1" s="1"/>
  <c r="P565" i="1" s="1"/>
  <c r="T564" i="1"/>
  <c r="S564" i="1"/>
  <c r="R564" i="1"/>
  <c r="Q564" i="1"/>
  <c r="N564" i="1"/>
  <c r="M564" i="1"/>
  <c r="O564" i="1" s="1"/>
  <c r="P564" i="1" s="1"/>
  <c r="T563" i="1"/>
  <c r="S563" i="1"/>
  <c r="R563" i="1"/>
  <c r="Q563" i="1"/>
  <c r="N563" i="1"/>
  <c r="M563" i="1"/>
  <c r="O563" i="1" s="1"/>
  <c r="P563" i="1" s="1"/>
  <c r="T562" i="1"/>
  <c r="S562" i="1"/>
  <c r="R562" i="1"/>
  <c r="Q562" i="1"/>
  <c r="N562" i="1"/>
  <c r="M562" i="1"/>
  <c r="O562" i="1" s="1"/>
  <c r="P562" i="1" s="1"/>
  <c r="T561" i="1"/>
  <c r="S561" i="1"/>
  <c r="R561" i="1"/>
  <c r="Q561" i="1"/>
  <c r="N561" i="1"/>
  <c r="M561" i="1"/>
  <c r="O561" i="1" s="1"/>
  <c r="P561" i="1" s="1"/>
  <c r="T560" i="1"/>
  <c r="S560" i="1"/>
  <c r="R560" i="1"/>
  <c r="Q560" i="1"/>
  <c r="N560" i="1"/>
  <c r="M560" i="1"/>
  <c r="O560" i="1" s="1"/>
  <c r="P560" i="1" s="1"/>
  <c r="T559" i="1"/>
  <c r="S559" i="1"/>
  <c r="R559" i="1"/>
  <c r="Q559" i="1"/>
  <c r="N559" i="1"/>
  <c r="M559" i="1"/>
  <c r="O559" i="1" s="1"/>
  <c r="P559" i="1" s="1"/>
  <c r="T558" i="1"/>
  <c r="S558" i="1"/>
  <c r="R558" i="1"/>
  <c r="Q558" i="1"/>
  <c r="N558" i="1"/>
  <c r="M558" i="1"/>
  <c r="O558" i="1" s="1"/>
  <c r="P558" i="1" s="1"/>
  <c r="T557" i="1"/>
  <c r="S557" i="1"/>
  <c r="R557" i="1"/>
  <c r="Q557" i="1"/>
  <c r="N557" i="1"/>
  <c r="M557" i="1"/>
  <c r="O557" i="1" s="1"/>
  <c r="P557" i="1" s="1"/>
  <c r="T556" i="1"/>
  <c r="S556" i="1"/>
  <c r="R556" i="1"/>
  <c r="Q556" i="1"/>
  <c r="N556" i="1"/>
  <c r="M556" i="1"/>
  <c r="O556" i="1" s="1"/>
  <c r="P556" i="1" s="1"/>
  <c r="T555" i="1"/>
  <c r="S555" i="1"/>
  <c r="R555" i="1"/>
  <c r="Q555" i="1"/>
  <c r="N555" i="1"/>
  <c r="M555" i="1"/>
  <c r="O555" i="1" s="1"/>
  <c r="P555" i="1" s="1"/>
  <c r="T554" i="1"/>
  <c r="S554" i="1"/>
  <c r="R554" i="1"/>
  <c r="Q554" i="1"/>
  <c r="N554" i="1"/>
  <c r="M554" i="1"/>
  <c r="O554" i="1" s="1"/>
  <c r="P554" i="1" s="1"/>
  <c r="T553" i="1"/>
  <c r="S553" i="1"/>
  <c r="R553" i="1"/>
  <c r="Q553" i="1"/>
  <c r="N553" i="1"/>
  <c r="M553" i="1"/>
  <c r="O553" i="1" s="1"/>
  <c r="P553" i="1" s="1"/>
  <c r="T552" i="1"/>
  <c r="S552" i="1"/>
  <c r="R552" i="1"/>
  <c r="Q552" i="1"/>
  <c r="N552" i="1"/>
  <c r="M552" i="1"/>
  <c r="O552" i="1" s="1"/>
  <c r="P552" i="1" s="1"/>
  <c r="T551" i="1"/>
  <c r="S551" i="1"/>
  <c r="R551" i="1"/>
  <c r="Q551" i="1"/>
  <c r="N551" i="1"/>
  <c r="M551" i="1"/>
  <c r="O551" i="1" s="1"/>
  <c r="P551" i="1" s="1"/>
  <c r="T550" i="1"/>
  <c r="S550" i="1"/>
  <c r="R550" i="1"/>
  <c r="Q550" i="1"/>
  <c r="N550" i="1"/>
  <c r="M550" i="1"/>
  <c r="O550" i="1" s="1"/>
  <c r="P550" i="1" s="1"/>
  <c r="T549" i="1"/>
  <c r="S549" i="1"/>
  <c r="R549" i="1"/>
  <c r="Q549" i="1"/>
  <c r="N549" i="1"/>
  <c r="M549" i="1"/>
  <c r="O549" i="1" s="1"/>
  <c r="P549" i="1" s="1"/>
  <c r="T548" i="1"/>
  <c r="S548" i="1"/>
  <c r="R548" i="1"/>
  <c r="Q548" i="1"/>
  <c r="N548" i="1"/>
  <c r="M548" i="1"/>
  <c r="O548" i="1" s="1"/>
  <c r="P548" i="1" s="1"/>
  <c r="T547" i="1"/>
  <c r="S547" i="1"/>
  <c r="R547" i="1"/>
  <c r="Q547" i="1"/>
  <c r="N547" i="1"/>
  <c r="M547" i="1"/>
  <c r="O547" i="1" s="1"/>
  <c r="P547" i="1" s="1"/>
  <c r="T546" i="1"/>
  <c r="S546" i="1"/>
  <c r="R546" i="1"/>
  <c r="Q546" i="1"/>
  <c r="N546" i="1"/>
  <c r="M546" i="1"/>
  <c r="O546" i="1" s="1"/>
  <c r="P546" i="1" s="1"/>
  <c r="T545" i="1"/>
  <c r="S545" i="1"/>
  <c r="R545" i="1"/>
  <c r="Q545" i="1"/>
  <c r="N545" i="1"/>
  <c r="M545" i="1"/>
  <c r="O545" i="1" s="1"/>
  <c r="P545" i="1" s="1"/>
  <c r="T544" i="1"/>
  <c r="S544" i="1"/>
  <c r="R544" i="1"/>
  <c r="Q544" i="1"/>
  <c r="N544" i="1"/>
  <c r="M544" i="1"/>
  <c r="O544" i="1" s="1"/>
  <c r="P544" i="1" s="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M540" i="1"/>
  <c r="O540" i="1" s="1"/>
  <c r="P540" i="1" s="1"/>
  <c r="T539" i="1"/>
  <c r="S539" i="1"/>
  <c r="R539" i="1"/>
  <c r="Q539" i="1"/>
  <c r="N539" i="1"/>
  <c r="M539" i="1"/>
  <c r="O539" i="1" s="1"/>
  <c r="P539" i="1" s="1"/>
  <c r="T538" i="1"/>
  <c r="S538" i="1"/>
  <c r="R538" i="1"/>
  <c r="Q538" i="1"/>
  <c r="N538" i="1"/>
  <c r="M538" i="1"/>
  <c r="O538" i="1" s="1"/>
  <c r="P538" i="1" s="1"/>
  <c r="T537" i="1"/>
  <c r="S537" i="1"/>
  <c r="R537" i="1"/>
  <c r="Q537" i="1"/>
  <c r="N537" i="1"/>
  <c r="M537" i="1"/>
  <c r="O537" i="1" s="1"/>
  <c r="P537" i="1" s="1"/>
  <c r="T536" i="1"/>
  <c r="S536" i="1"/>
  <c r="R536" i="1"/>
  <c r="Q536" i="1"/>
  <c r="N536" i="1"/>
  <c r="M536" i="1"/>
  <c r="O536" i="1" s="1"/>
  <c r="P536" i="1" s="1"/>
  <c r="T535" i="1"/>
  <c r="S535" i="1"/>
  <c r="R535" i="1"/>
  <c r="Q535" i="1"/>
  <c r="N535" i="1"/>
  <c r="M535" i="1"/>
  <c r="O535" i="1" s="1"/>
  <c r="P535" i="1" s="1"/>
  <c r="T534" i="1"/>
  <c r="S534" i="1"/>
  <c r="R534" i="1"/>
  <c r="Q534" i="1"/>
  <c r="N534" i="1"/>
  <c r="M534" i="1"/>
  <c r="O534" i="1" s="1"/>
  <c r="P534" i="1" s="1"/>
  <c r="T533" i="1"/>
  <c r="S533" i="1"/>
  <c r="R533" i="1"/>
  <c r="Q533" i="1"/>
  <c r="N533" i="1"/>
  <c r="M533" i="1"/>
  <c r="O533" i="1" s="1"/>
  <c r="P533" i="1" s="1"/>
  <c r="T532" i="1"/>
  <c r="S532" i="1"/>
  <c r="R532" i="1"/>
  <c r="Q532" i="1"/>
  <c r="N532" i="1"/>
  <c r="M532" i="1"/>
  <c r="O532" i="1" s="1"/>
  <c r="P532" i="1" s="1"/>
  <c r="T531" i="1"/>
  <c r="S531" i="1"/>
  <c r="R531" i="1"/>
  <c r="Q531" i="1"/>
  <c r="N531" i="1"/>
  <c r="M531" i="1"/>
  <c r="O531" i="1" s="1"/>
  <c r="P531" i="1" s="1"/>
  <c r="T530" i="1"/>
  <c r="S530" i="1"/>
  <c r="R530" i="1"/>
  <c r="Q530" i="1"/>
  <c r="N530" i="1"/>
  <c r="M530" i="1"/>
  <c r="O530" i="1" s="1"/>
  <c r="P530" i="1" s="1"/>
  <c r="T529" i="1"/>
  <c r="S529" i="1"/>
  <c r="R529" i="1"/>
  <c r="Q529" i="1"/>
  <c r="N529" i="1"/>
  <c r="M529" i="1"/>
  <c r="O529" i="1" s="1"/>
  <c r="P529" i="1" s="1"/>
  <c r="T528" i="1"/>
  <c r="S528" i="1"/>
  <c r="R528" i="1"/>
  <c r="Q528" i="1"/>
  <c r="N528" i="1"/>
  <c r="M528" i="1"/>
  <c r="O528" i="1" s="1"/>
  <c r="P528" i="1" s="1"/>
  <c r="T527" i="1"/>
  <c r="S527" i="1"/>
  <c r="R527" i="1"/>
  <c r="Q527" i="1"/>
  <c r="N527" i="1"/>
  <c r="M527" i="1"/>
  <c r="O527" i="1" s="1"/>
  <c r="P527" i="1" s="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O523" i="1" s="1"/>
  <c r="P523" i="1" s="1"/>
  <c r="T522" i="1"/>
  <c r="S522" i="1"/>
  <c r="R522" i="1"/>
  <c r="Q522" i="1"/>
  <c r="N522" i="1"/>
  <c r="M522" i="1"/>
  <c r="O522" i="1" s="1"/>
  <c r="P522" i="1" s="1"/>
  <c r="T521" i="1"/>
  <c r="S521" i="1"/>
  <c r="R521" i="1"/>
  <c r="Q521" i="1"/>
  <c r="N521" i="1"/>
  <c r="M521" i="1"/>
  <c r="O521" i="1" s="1"/>
  <c r="P521" i="1" s="1"/>
  <c r="T520" i="1"/>
  <c r="S520" i="1"/>
  <c r="R520" i="1"/>
  <c r="Q520" i="1"/>
  <c r="N520" i="1"/>
  <c r="M520" i="1"/>
  <c r="O520" i="1" s="1"/>
  <c r="P520" i="1" s="1"/>
  <c r="T519" i="1"/>
  <c r="S519" i="1"/>
  <c r="R519" i="1"/>
  <c r="Q519" i="1"/>
  <c r="N519" i="1"/>
  <c r="M519" i="1"/>
  <c r="O519" i="1" s="1"/>
  <c r="P519" i="1" s="1"/>
  <c r="T518" i="1"/>
  <c r="S518" i="1"/>
  <c r="R518" i="1"/>
  <c r="Q518" i="1"/>
  <c r="N518" i="1"/>
  <c r="M518" i="1"/>
  <c r="O518" i="1" s="1"/>
  <c r="P518" i="1" s="1"/>
  <c r="T517" i="1"/>
  <c r="S517" i="1"/>
  <c r="R517" i="1"/>
  <c r="Q517" i="1"/>
  <c r="N517" i="1"/>
  <c r="M517" i="1"/>
  <c r="O517" i="1" s="1"/>
  <c r="P517" i="1" s="1"/>
  <c r="T516" i="1"/>
  <c r="S516" i="1"/>
  <c r="R516" i="1"/>
  <c r="Q516" i="1"/>
  <c r="N516" i="1"/>
  <c r="M516" i="1"/>
  <c r="O516" i="1" s="1"/>
  <c r="P516" i="1" s="1"/>
  <c r="T515" i="1"/>
  <c r="S515" i="1"/>
  <c r="R515" i="1"/>
  <c r="Q515" i="1"/>
  <c r="N515" i="1"/>
  <c r="M515" i="1"/>
  <c r="O515" i="1" s="1"/>
  <c r="P515" i="1" s="1"/>
  <c r="T514" i="1"/>
  <c r="S514" i="1"/>
  <c r="R514" i="1"/>
  <c r="Q514" i="1"/>
  <c r="N514" i="1"/>
  <c r="M514" i="1"/>
  <c r="O514" i="1" s="1"/>
  <c r="P514" i="1" s="1"/>
  <c r="T513" i="1"/>
  <c r="S513" i="1"/>
  <c r="R513" i="1"/>
  <c r="Q513" i="1"/>
  <c r="N513" i="1"/>
  <c r="M513" i="1"/>
  <c r="O513" i="1" s="1"/>
  <c r="P513" i="1" s="1"/>
  <c r="T512" i="1"/>
  <c r="S512" i="1"/>
  <c r="R512" i="1"/>
  <c r="Q512" i="1"/>
  <c r="N512" i="1"/>
  <c r="M512" i="1"/>
  <c r="O512" i="1" s="1"/>
  <c r="P512" i="1" s="1"/>
  <c r="T511" i="1"/>
  <c r="S511" i="1"/>
  <c r="R511" i="1"/>
  <c r="Q511" i="1"/>
  <c r="N511" i="1"/>
  <c r="M511" i="1"/>
  <c r="O511" i="1" s="1"/>
  <c r="P511" i="1" s="1"/>
  <c r="T510" i="1"/>
  <c r="S510" i="1"/>
  <c r="R510" i="1"/>
  <c r="Q510" i="1"/>
  <c r="N510" i="1"/>
  <c r="M510" i="1"/>
  <c r="O510" i="1" s="1"/>
  <c r="P510" i="1" s="1"/>
  <c r="T509" i="1"/>
  <c r="S509" i="1"/>
  <c r="R509" i="1"/>
  <c r="Q509" i="1"/>
  <c r="N509" i="1"/>
  <c r="M509" i="1"/>
  <c r="O509" i="1" s="1"/>
  <c r="P509" i="1" s="1"/>
  <c r="T508" i="1"/>
  <c r="S508" i="1"/>
  <c r="R508" i="1"/>
  <c r="Q508" i="1"/>
  <c r="N508" i="1"/>
  <c r="M508" i="1"/>
  <c r="O508" i="1" s="1"/>
  <c r="P508" i="1" s="1"/>
  <c r="T507" i="1"/>
  <c r="S507" i="1"/>
  <c r="R507" i="1"/>
  <c r="Q507" i="1"/>
  <c r="N507" i="1"/>
  <c r="M507" i="1"/>
  <c r="O507" i="1" s="1"/>
  <c r="P507" i="1" s="1"/>
  <c r="T506" i="1"/>
  <c r="S506" i="1"/>
  <c r="R506" i="1"/>
  <c r="Q506" i="1"/>
  <c r="N506" i="1"/>
  <c r="M506" i="1"/>
  <c r="O506" i="1" s="1"/>
  <c r="P506" i="1" s="1"/>
  <c r="T505" i="1"/>
  <c r="S505" i="1"/>
  <c r="R505" i="1"/>
  <c r="Q505" i="1"/>
  <c r="N505" i="1"/>
  <c r="M505" i="1"/>
  <c r="O505" i="1" s="1"/>
  <c r="P505" i="1" s="1"/>
  <c r="T504" i="1"/>
  <c r="S504" i="1"/>
  <c r="R504" i="1"/>
  <c r="Q504" i="1"/>
  <c r="N504" i="1"/>
  <c r="M504" i="1"/>
  <c r="O504" i="1" s="1"/>
  <c r="P504" i="1" s="1"/>
  <c r="T503" i="1"/>
  <c r="S503" i="1"/>
  <c r="R503" i="1"/>
  <c r="Q503" i="1"/>
  <c r="N503" i="1"/>
  <c r="M503" i="1"/>
  <c r="O503" i="1" s="1"/>
  <c r="P503" i="1" s="1"/>
  <c r="T502" i="1"/>
  <c r="S502" i="1"/>
  <c r="R502" i="1"/>
  <c r="Q502" i="1"/>
  <c r="N502" i="1"/>
  <c r="M502" i="1"/>
  <c r="O502" i="1" s="1"/>
  <c r="P502" i="1" s="1"/>
  <c r="T501" i="1"/>
  <c r="S501" i="1"/>
  <c r="R501" i="1"/>
  <c r="Q501" i="1"/>
  <c r="N501" i="1"/>
  <c r="M501" i="1"/>
  <c r="O501" i="1" s="1"/>
  <c r="P501" i="1" s="1"/>
  <c r="T500" i="1"/>
  <c r="S500" i="1"/>
  <c r="R500" i="1"/>
  <c r="Q500" i="1"/>
  <c r="N500" i="1"/>
  <c r="M500" i="1"/>
  <c r="O500" i="1" s="1"/>
  <c r="P500" i="1" s="1"/>
  <c r="T499" i="1"/>
  <c r="S499" i="1"/>
  <c r="R499" i="1"/>
  <c r="Q499" i="1"/>
  <c r="N499" i="1"/>
  <c r="M499" i="1"/>
  <c r="O499" i="1" s="1"/>
  <c r="P499" i="1" s="1"/>
  <c r="T498" i="1"/>
  <c r="S498" i="1"/>
  <c r="R498" i="1"/>
  <c r="Q498" i="1"/>
  <c r="N498" i="1"/>
  <c r="M498" i="1"/>
  <c r="O498" i="1" s="1"/>
  <c r="P498" i="1" s="1"/>
  <c r="T497" i="1"/>
  <c r="S497" i="1"/>
  <c r="R497" i="1"/>
  <c r="Q497" i="1"/>
  <c r="N497" i="1"/>
  <c r="M497" i="1"/>
  <c r="O497" i="1" s="1"/>
  <c r="P497" i="1" s="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O493" i="1" s="1"/>
  <c r="P493" i="1" s="1"/>
  <c r="T492" i="1"/>
  <c r="S492" i="1"/>
  <c r="R492" i="1"/>
  <c r="Q492" i="1"/>
  <c r="N492" i="1"/>
  <c r="M492" i="1"/>
  <c r="O492" i="1" s="1"/>
  <c r="P492" i="1" s="1"/>
  <c r="T491" i="1"/>
  <c r="S491" i="1"/>
  <c r="R491" i="1"/>
  <c r="Q491" i="1"/>
  <c r="N491" i="1"/>
  <c r="M491" i="1"/>
  <c r="O491" i="1" s="1"/>
  <c r="P491" i="1" s="1"/>
  <c r="T490" i="1"/>
  <c r="S490" i="1"/>
  <c r="R490" i="1"/>
  <c r="Q490" i="1"/>
  <c r="N490" i="1"/>
  <c r="M490" i="1"/>
  <c r="O490" i="1" s="1"/>
  <c r="P490" i="1" s="1"/>
  <c r="T489" i="1"/>
  <c r="S489" i="1"/>
  <c r="R489" i="1"/>
  <c r="Q489" i="1"/>
  <c r="N489" i="1"/>
  <c r="M489" i="1"/>
  <c r="O489" i="1" s="1"/>
  <c r="P489" i="1" s="1"/>
  <c r="T488" i="1"/>
  <c r="S488" i="1"/>
  <c r="R488" i="1"/>
  <c r="Q488" i="1"/>
  <c r="N488" i="1"/>
  <c r="M488" i="1"/>
  <c r="O488" i="1" s="1"/>
  <c r="P488" i="1" s="1"/>
  <c r="T487" i="1"/>
  <c r="S487" i="1"/>
  <c r="R487" i="1"/>
  <c r="Q487" i="1"/>
  <c r="N487" i="1"/>
  <c r="M487" i="1"/>
  <c r="O487" i="1" s="1"/>
  <c r="P487" i="1" s="1"/>
  <c r="T486" i="1"/>
  <c r="S486" i="1"/>
  <c r="R486" i="1"/>
  <c r="Q486" i="1"/>
  <c r="N486" i="1"/>
  <c r="M486" i="1"/>
  <c r="O486" i="1" s="1"/>
  <c r="P486" i="1" s="1"/>
  <c r="T485" i="1"/>
  <c r="S485" i="1"/>
  <c r="R485" i="1"/>
  <c r="Q485" i="1"/>
  <c r="N485" i="1"/>
  <c r="M485" i="1"/>
  <c r="O485" i="1" s="1"/>
  <c r="P485" i="1" s="1"/>
  <c r="T484" i="1"/>
  <c r="S484" i="1"/>
  <c r="R484" i="1"/>
  <c r="Q484" i="1"/>
  <c r="N484" i="1"/>
  <c r="M484" i="1"/>
  <c r="O484" i="1" s="1"/>
  <c r="P484" i="1" s="1"/>
  <c r="T483" i="1"/>
  <c r="S483" i="1"/>
  <c r="R483" i="1"/>
  <c r="Q483" i="1"/>
  <c r="N483" i="1"/>
  <c r="M483" i="1"/>
  <c r="O483" i="1" s="1"/>
  <c r="P483" i="1" s="1"/>
  <c r="T482" i="1"/>
  <c r="S482" i="1"/>
  <c r="R482" i="1"/>
  <c r="Q482" i="1"/>
  <c r="N482" i="1"/>
  <c r="M482" i="1"/>
  <c r="O482" i="1" s="1"/>
  <c r="P482" i="1" s="1"/>
  <c r="T481" i="1"/>
  <c r="S481" i="1"/>
  <c r="R481" i="1"/>
  <c r="Q481" i="1"/>
  <c r="N481" i="1"/>
  <c r="M481" i="1"/>
  <c r="O481" i="1" s="1"/>
  <c r="P481" i="1" s="1"/>
  <c r="T480" i="1"/>
  <c r="S480" i="1"/>
  <c r="R480" i="1"/>
  <c r="Q480" i="1"/>
  <c r="N480" i="1"/>
  <c r="M480" i="1"/>
  <c r="O480" i="1" s="1"/>
  <c r="P480" i="1" s="1"/>
  <c r="T479" i="1"/>
  <c r="S479" i="1"/>
  <c r="R479" i="1"/>
  <c r="Q479" i="1"/>
  <c r="N479" i="1"/>
  <c r="M479" i="1"/>
  <c r="O479" i="1" s="1"/>
  <c r="P479" i="1" s="1"/>
  <c r="T478" i="1"/>
  <c r="S478" i="1"/>
  <c r="R478" i="1"/>
  <c r="Q478" i="1"/>
  <c r="N478" i="1"/>
  <c r="M478" i="1"/>
  <c r="O478" i="1" s="1"/>
  <c r="P478" i="1" s="1"/>
  <c r="T477" i="1"/>
  <c r="S477" i="1"/>
  <c r="R477" i="1"/>
  <c r="Q477" i="1"/>
  <c r="N477" i="1"/>
  <c r="M477" i="1"/>
  <c r="O477" i="1" s="1"/>
  <c r="P477" i="1" s="1"/>
  <c r="T476" i="1"/>
  <c r="S476" i="1"/>
  <c r="R476" i="1"/>
  <c r="Q476" i="1"/>
  <c r="N476" i="1"/>
  <c r="M476" i="1"/>
  <c r="O476" i="1" s="1"/>
  <c r="P476" i="1" s="1"/>
  <c r="T475" i="1"/>
  <c r="S475" i="1"/>
  <c r="R475" i="1"/>
  <c r="Q475" i="1"/>
  <c r="N475" i="1"/>
  <c r="M475" i="1"/>
  <c r="O475" i="1" s="1"/>
  <c r="P475" i="1" s="1"/>
  <c r="T474" i="1"/>
  <c r="S474" i="1"/>
  <c r="R474" i="1"/>
  <c r="Q474" i="1"/>
  <c r="N474" i="1"/>
  <c r="M474" i="1"/>
  <c r="O474" i="1" s="1"/>
  <c r="P474" i="1" s="1"/>
  <c r="T473" i="1"/>
  <c r="S473" i="1"/>
  <c r="R473" i="1"/>
  <c r="Q473" i="1"/>
  <c r="N473" i="1"/>
  <c r="M473" i="1"/>
  <c r="O473" i="1" s="1"/>
  <c r="P473" i="1" s="1"/>
  <c r="T472" i="1"/>
  <c r="S472" i="1"/>
  <c r="R472" i="1"/>
  <c r="Q472" i="1"/>
  <c r="N472" i="1"/>
  <c r="M472" i="1"/>
  <c r="O472" i="1" s="1"/>
  <c r="P472" i="1" s="1"/>
  <c r="T471" i="1"/>
  <c r="S471" i="1"/>
  <c r="R471" i="1"/>
  <c r="Q471" i="1"/>
  <c r="N471" i="1"/>
  <c r="M471" i="1"/>
  <c r="O471" i="1" s="1"/>
  <c r="P471" i="1" s="1"/>
  <c r="T470" i="1"/>
  <c r="S470" i="1"/>
  <c r="R470" i="1"/>
  <c r="Q470" i="1"/>
  <c r="N470" i="1"/>
  <c r="M470" i="1"/>
  <c r="O470" i="1" s="1"/>
  <c r="P470" i="1" s="1"/>
  <c r="T469" i="1"/>
  <c r="S469" i="1"/>
  <c r="R469" i="1"/>
  <c r="Q469" i="1"/>
  <c r="N469" i="1"/>
  <c r="M469" i="1"/>
  <c r="O469" i="1" s="1"/>
  <c r="P469" i="1" s="1"/>
  <c r="T468" i="1"/>
  <c r="S468" i="1"/>
  <c r="R468" i="1"/>
  <c r="Q468" i="1"/>
  <c r="N468" i="1"/>
  <c r="M468" i="1"/>
  <c r="O468" i="1" s="1"/>
  <c r="P468" i="1" s="1"/>
  <c r="T467" i="1"/>
  <c r="S467" i="1"/>
  <c r="R467" i="1"/>
  <c r="Q467" i="1"/>
  <c r="N467" i="1"/>
  <c r="M467" i="1"/>
  <c r="O467" i="1" s="1"/>
  <c r="P467" i="1" s="1"/>
  <c r="T466" i="1"/>
  <c r="S466" i="1"/>
  <c r="R466" i="1"/>
  <c r="Q466" i="1"/>
  <c r="N466" i="1"/>
  <c r="M466" i="1"/>
  <c r="O466" i="1" s="1"/>
  <c r="P466" i="1" s="1"/>
  <c r="T465" i="1"/>
  <c r="S465" i="1"/>
  <c r="R465" i="1"/>
  <c r="Q465" i="1"/>
  <c r="N465" i="1"/>
  <c r="M465" i="1"/>
  <c r="O465" i="1" s="1"/>
  <c r="P465" i="1" s="1"/>
  <c r="T464" i="1"/>
  <c r="S464" i="1"/>
  <c r="R464" i="1"/>
  <c r="Q464" i="1"/>
  <c r="N464" i="1"/>
  <c r="M464" i="1"/>
  <c r="O464" i="1" s="1"/>
  <c r="P464" i="1" s="1"/>
  <c r="T463" i="1"/>
  <c r="S463" i="1"/>
  <c r="R463" i="1"/>
  <c r="Q463" i="1"/>
  <c r="N463" i="1"/>
  <c r="M463" i="1"/>
  <c r="O463" i="1" s="1"/>
  <c r="P463" i="1" s="1"/>
  <c r="T462" i="1"/>
  <c r="S462" i="1"/>
  <c r="R462" i="1"/>
  <c r="Q462" i="1"/>
  <c r="N462" i="1"/>
  <c r="M462" i="1"/>
  <c r="O462" i="1" s="1"/>
  <c r="P462" i="1" s="1"/>
  <c r="T461" i="1"/>
  <c r="S461" i="1"/>
  <c r="R461" i="1"/>
  <c r="Q461" i="1"/>
  <c r="N461" i="1"/>
  <c r="M461" i="1"/>
  <c r="O461" i="1" s="1"/>
  <c r="P461" i="1" s="1"/>
  <c r="T460" i="1"/>
  <c r="S460" i="1"/>
  <c r="R460" i="1"/>
  <c r="Q460" i="1"/>
  <c r="N460" i="1"/>
  <c r="M460" i="1"/>
  <c r="O460" i="1" s="1"/>
  <c r="P460" i="1" s="1"/>
  <c r="T459" i="1"/>
  <c r="S459" i="1"/>
  <c r="R459" i="1"/>
  <c r="Q459" i="1"/>
  <c r="N459" i="1"/>
  <c r="M459" i="1"/>
  <c r="O459" i="1" s="1"/>
  <c r="P459" i="1" s="1"/>
  <c r="T458" i="1"/>
  <c r="S458" i="1"/>
  <c r="R458" i="1"/>
  <c r="Q458" i="1"/>
  <c r="N458" i="1"/>
  <c r="M458" i="1"/>
  <c r="O458" i="1" s="1"/>
  <c r="P458" i="1" s="1"/>
  <c r="T457" i="1"/>
  <c r="S457" i="1"/>
  <c r="R457" i="1"/>
  <c r="Q457" i="1"/>
  <c r="N457" i="1"/>
  <c r="M457" i="1"/>
  <c r="O457" i="1" s="1"/>
  <c r="P457" i="1" s="1"/>
  <c r="T456" i="1"/>
  <c r="S456" i="1"/>
  <c r="R456" i="1"/>
  <c r="Q456" i="1"/>
  <c r="N456" i="1"/>
  <c r="M456" i="1"/>
  <c r="O456" i="1" s="1"/>
  <c r="P456" i="1" s="1"/>
  <c r="T455" i="1"/>
  <c r="S455" i="1"/>
  <c r="R455" i="1"/>
  <c r="Q455" i="1"/>
  <c r="N455" i="1"/>
  <c r="M455" i="1"/>
  <c r="O455" i="1" s="1"/>
  <c r="P455" i="1" s="1"/>
  <c r="T454" i="1"/>
  <c r="S454" i="1"/>
  <c r="R454" i="1"/>
  <c r="Q454" i="1"/>
  <c r="N454" i="1"/>
  <c r="M454" i="1"/>
  <c r="O454" i="1" s="1"/>
  <c r="P454" i="1" s="1"/>
  <c r="T453" i="1"/>
  <c r="S453" i="1"/>
  <c r="R453" i="1"/>
  <c r="Q453" i="1"/>
  <c r="N453" i="1"/>
  <c r="M453" i="1"/>
  <c r="O453" i="1" s="1"/>
  <c r="P453" i="1" s="1"/>
  <c r="T452" i="1"/>
  <c r="S452" i="1"/>
  <c r="R452" i="1"/>
  <c r="Q452" i="1"/>
  <c r="N452" i="1"/>
  <c r="M452" i="1"/>
  <c r="O452" i="1" s="1"/>
  <c r="P452" i="1" s="1"/>
  <c r="T451" i="1"/>
  <c r="S451" i="1"/>
  <c r="R451" i="1"/>
  <c r="Q451" i="1"/>
  <c r="N451" i="1"/>
  <c r="M451" i="1"/>
  <c r="O451" i="1" s="1"/>
  <c r="P451" i="1" s="1"/>
  <c r="T450" i="1"/>
  <c r="S450" i="1"/>
  <c r="R450" i="1"/>
  <c r="Q450" i="1"/>
  <c r="N450" i="1"/>
  <c r="M450" i="1"/>
  <c r="O450" i="1" s="1"/>
  <c r="P450" i="1" s="1"/>
  <c r="T449" i="1"/>
  <c r="S449" i="1"/>
  <c r="R449" i="1"/>
  <c r="Q449" i="1"/>
  <c r="N449" i="1"/>
  <c r="M449" i="1"/>
  <c r="O449" i="1" s="1"/>
  <c r="P449" i="1" s="1"/>
  <c r="T448" i="1"/>
  <c r="S448" i="1"/>
  <c r="R448" i="1"/>
  <c r="Q448" i="1"/>
  <c r="N448" i="1"/>
  <c r="M448" i="1"/>
  <c r="O448" i="1" s="1"/>
  <c r="P448" i="1" s="1"/>
  <c r="T447" i="1"/>
  <c r="S447" i="1"/>
  <c r="R447" i="1"/>
  <c r="Q447" i="1"/>
  <c r="N447" i="1"/>
  <c r="M447" i="1"/>
  <c r="O447" i="1" s="1"/>
  <c r="P447" i="1" s="1"/>
  <c r="T446" i="1"/>
  <c r="S446" i="1"/>
  <c r="R446" i="1"/>
  <c r="Q446" i="1"/>
  <c r="N446" i="1"/>
  <c r="M446" i="1"/>
  <c r="O446" i="1" s="1"/>
  <c r="P446" i="1" s="1"/>
  <c r="T445" i="1"/>
  <c r="S445" i="1"/>
  <c r="R445" i="1"/>
  <c r="Q445" i="1"/>
  <c r="N445" i="1"/>
  <c r="M445" i="1"/>
  <c r="O445" i="1" s="1"/>
  <c r="P445" i="1" s="1"/>
  <c r="T444" i="1"/>
  <c r="S444" i="1"/>
  <c r="R444" i="1"/>
  <c r="Q444" i="1"/>
  <c r="N444" i="1"/>
  <c r="M444" i="1"/>
  <c r="O444" i="1" s="1"/>
  <c r="P444" i="1" s="1"/>
  <c r="T443" i="1"/>
  <c r="S443" i="1"/>
  <c r="R443" i="1"/>
  <c r="Q443" i="1"/>
  <c r="N443" i="1"/>
  <c r="M443" i="1"/>
  <c r="O443" i="1" s="1"/>
  <c r="P443" i="1" s="1"/>
  <c r="T442" i="1"/>
  <c r="S442" i="1"/>
  <c r="R442" i="1"/>
  <c r="Q442" i="1"/>
  <c r="N442" i="1"/>
  <c r="M442" i="1"/>
  <c r="O442" i="1" s="1"/>
  <c r="P442" i="1" s="1"/>
  <c r="T441" i="1"/>
  <c r="S441" i="1"/>
  <c r="R441" i="1"/>
  <c r="Q441" i="1"/>
  <c r="N441" i="1"/>
  <c r="M441" i="1"/>
  <c r="O441" i="1" s="1"/>
  <c r="P441" i="1" s="1"/>
  <c r="T440" i="1"/>
  <c r="S440" i="1"/>
  <c r="R440" i="1"/>
  <c r="Q440" i="1"/>
  <c r="N440" i="1"/>
  <c r="M440" i="1"/>
  <c r="O440" i="1" s="1"/>
  <c r="P440" i="1" s="1"/>
  <c r="T439" i="1"/>
  <c r="S439" i="1"/>
  <c r="R439" i="1"/>
  <c r="Q439" i="1"/>
  <c r="N439" i="1"/>
  <c r="M439" i="1"/>
  <c r="O439" i="1" s="1"/>
  <c r="P439" i="1" s="1"/>
  <c r="T438" i="1"/>
  <c r="S438" i="1"/>
  <c r="R438" i="1"/>
  <c r="Q438" i="1"/>
  <c r="N438" i="1"/>
  <c r="M438" i="1"/>
  <c r="O438" i="1" s="1"/>
  <c r="P438" i="1" s="1"/>
  <c r="T437" i="1"/>
  <c r="S437" i="1"/>
  <c r="R437" i="1"/>
  <c r="Q437" i="1"/>
  <c r="N437" i="1"/>
  <c r="M437" i="1"/>
  <c r="O437" i="1" s="1"/>
  <c r="P437" i="1" s="1"/>
  <c r="T436" i="1"/>
  <c r="S436" i="1"/>
  <c r="R436" i="1"/>
  <c r="Q436" i="1"/>
  <c r="N436" i="1"/>
  <c r="M436" i="1"/>
  <c r="O436" i="1" s="1"/>
  <c r="P436" i="1" s="1"/>
  <c r="T435" i="1"/>
  <c r="S435" i="1"/>
  <c r="R435" i="1"/>
  <c r="Q435" i="1"/>
  <c r="N435" i="1"/>
  <c r="M435" i="1"/>
  <c r="O435" i="1" s="1"/>
  <c r="P435" i="1" s="1"/>
  <c r="T434" i="1"/>
  <c r="S434" i="1"/>
  <c r="R434" i="1"/>
  <c r="Q434" i="1"/>
  <c r="N434" i="1"/>
  <c r="M434" i="1"/>
  <c r="O434" i="1" s="1"/>
  <c r="P434" i="1" s="1"/>
  <c r="T433" i="1"/>
  <c r="S433" i="1"/>
  <c r="R433" i="1"/>
  <c r="Q433" i="1"/>
  <c r="N433" i="1"/>
  <c r="M433" i="1"/>
  <c r="O433" i="1" s="1"/>
  <c r="P433" i="1" s="1"/>
  <c r="T432" i="1"/>
  <c r="S432" i="1"/>
  <c r="R432" i="1"/>
  <c r="Q432" i="1"/>
  <c r="N432" i="1"/>
  <c r="M432" i="1"/>
  <c r="O432" i="1" s="1"/>
  <c r="P432" i="1" s="1"/>
  <c r="T431" i="1"/>
  <c r="S431" i="1"/>
  <c r="R431" i="1"/>
  <c r="Q431" i="1"/>
  <c r="N431" i="1"/>
  <c r="M431" i="1"/>
  <c r="O431" i="1" s="1"/>
  <c r="P431" i="1" s="1"/>
  <c r="T430" i="1"/>
  <c r="S430" i="1"/>
  <c r="R430" i="1"/>
  <c r="Q430" i="1"/>
  <c r="N430" i="1"/>
  <c r="M430" i="1"/>
  <c r="O430" i="1" s="1"/>
  <c r="P430" i="1" s="1"/>
  <c r="T429" i="1"/>
  <c r="S429" i="1"/>
  <c r="R429" i="1"/>
  <c r="Q429" i="1"/>
  <c r="N429" i="1"/>
  <c r="M429" i="1"/>
  <c r="O429" i="1" s="1"/>
  <c r="P429" i="1" s="1"/>
  <c r="T428" i="1"/>
  <c r="S428" i="1"/>
  <c r="R428" i="1"/>
  <c r="Q428" i="1"/>
  <c r="N428" i="1"/>
  <c r="M428" i="1"/>
  <c r="O428" i="1" s="1"/>
  <c r="P428" i="1" s="1"/>
  <c r="T427" i="1"/>
  <c r="S427" i="1"/>
  <c r="R427" i="1"/>
  <c r="Q427" i="1"/>
  <c r="N427" i="1"/>
  <c r="M427" i="1"/>
  <c r="O427" i="1" s="1"/>
  <c r="P427" i="1" s="1"/>
  <c r="T426" i="1"/>
  <c r="S426" i="1"/>
  <c r="R426" i="1"/>
  <c r="Q426" i="1"/>
  <c r="N426" i="1"/>
  <c r="M426" i="1"/>
  <c r="O426" i="1" s="1"/>
  <c r="P426" i="1" s="1"/>
  <c r="T425" i="1"/>
  <c r="S425" i="1"/>
  <c r="R425" i="1"/>
  <c r="Q425" i="1"/>
  <c r="N425" i="1"/>
  <c r="M425" i="1"/>
  <c r="O425" i="1" s="1"/>
  <c r="P425" i="1" s="1"/>
  <c r="T424" i="1"/>
  <c r="S424" i="1"/>
  <c r="R424" i="1"/>
  <c r="Q424" i="1"/>
  <c r="N424" i="1"/>
  <c r="M424" i="1"/>
  <c r="O424" i="1" s="1"/>
  <c r="P424" i="1" s="1"/>
  <c r="T423" i="1"/>
  <c r="S423" i="1"/>
  <c r="R423" i="1"/>
  <c r="Q423" i="1"/>
  <c r="N423" i="1"/>
  <c r="M423" i="1"/>
  <c r="O423" i="1" s="1"/>
  <c r="P423" i="1" s="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M417" i="1"/>
  <c r="O417" i="1" s="1"/>
  <c r="P417" i="1" s="1"/>
  <c r="T416" i="1"/>
  <c r="S416" i="1"/>
  <c r="R416" i="1"/>
  <c r="Q416" i="1"/>
  <c r="N416" i="1"/>
  <c r="M416" i="1"/>
  <c r="O416" i="1" s="1"/>
  <c r="P416" i="1" s="1"/>
  <c r="T415" i="1"/>
  <c r="S415" i="1"/>
  <c r="R415" i="1"/>
  <c r="Q415" i="1"/>
  <c r="N415" i="1"/>
  <c r="M415" i="1"/>
  <c r="O415" i="1" s="1"/>
  <c r="P415" i="1" s="1"/>
  <c r="T414" i="1"/>
  <c r="S414" i="1"/>
  <c r="R414" i="1"/>
  <c r="Q414" i="1"/>
  <c r="N414" i="1"/>
  <c r="M414" i="1"/>
  <c r="O414" i="1" s="1"/>
  <c r="P414" i="1" s="1"/>
  <c r="T413" i="1"/>
  <c r="S413" i="1"/>
  <c r="R413" i="1"/>
  <c r="Q413" i="1"/>
  <c r="N413" i="1"/>
  <c r="M413" i="1"/>
  <c r="O413" i="1" s="1"/>
  <c r="P413" i="1" s="1"/>
  <c r="T412" i="1"/>
  <c r="S412" i="1"/>
  <c r="R412" i="1"/>
  <c r="Q412" i="1"/>
  <c r="N412" i="1"/>
  <c r="M412" i="1"/>
  <c r="O412" i="1" s="1"/>
  <c r="P412" i="1" s="1"/>
  <c r="T411" i="1"/>
  <c r="S411" i="1"/>
  <c r="R411" i="1"/>
  <c r="Q411" i="1"/>
  <c r="N411" i="1"/>
  <c r="M411" i="1"/>
  <c r="O411" i="1" s="1"/>
  <c r="P411" i="1" s="1"/>
  <c r="T410" i="1"/>
  <c r="S410" i="1"/>
  <c r="R410" i="1"/>
  <c r="Q410" i="1"/>
  <c r="N410" i="1"/>
  <c r="M410" i="1"/>
  <c r="O410" i="1" s="1"/>
  <c r="P410" i="1" s="1"/>
  <c r="T409" i="1"/>
  <c r="S409" i="1"/>
  <c r="R409" i="1"/>
  <c r="Q409" i="1"/>
  <c r="N409" i="1"/>
  <c r="M409" i="1"/>
  <c r="O409" i="1" s="1"/>
  <c r="P409" i="1" s="1"/>
  <c r="T408" i="1"/>
  <c r="S408" i="1"/>
  <c r="R408" i="1"/>
  <c r="Q408" i="1"/>
  <c r="N408" i="1"/>
  <c r="M408" i="1"/>
  <c r="O408" i="1" s="1"/>
  <c r="P408" i="1" s="1"/>
  <c r="T407" i="1"/>
  <c r="S407" i="1"/>
  <c r="R407" i="1"/>
  <c r="Q407" i="1"/>
  <c r="N407" i="1"/>
  <c r="M407" i="1"/>
  <c r="O407" i="1" s="1"/>
  <c r="P407" i="1" s="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M401" i="1"/>
  <c r="O401" i="1" s="1"/>
  <c r="P401" i="1" s="1"/>
  <c r="T400" i="1"/>
  <c r="S400" i="1"/>
  <c r="R400" i="1"/>
  <c r="Q400" i="1"/>
  <c r="N400" i="1"/>
  <c r="M400" i="1"/>
  <c r="O400" i="1" s="1"/>
  <c r="P400" i="1" s="1"/>
  <c r="T399" i="1"/>
  <c r="S399" i="1"/>
  <c r="R399" i="1"/>
  <c r="Q399" i="1"/>
  <c r="N399" i="1"/>
  <c r="M399" i="1"/>
  <c r="O399" i="1" s="1"/>
  <c r="P399" i="1" s="1"/>
  <c r="T398" i="1"/>
  <c r="S398" i="1"/>
  <c r="R398" i="1"/>
  <c r="Q398" i="1"/>
  <c r="N398" i="1"/>
  <c r="M398" i="1"/>
  <c r="O398" i="1" s="1"/>
  <c r="P398" i="1" s="1"/>
  <c r="T397" i="1"/>
  <c r="S397" i="1"/>
  <c r="R397" i="1"/>
  <c r="Q397" i="1"/>
  <c r="N397" i="1"/>
  <c r="M397" i="1"/>
  <c r="O397" i="1" s="1"/>
  <c r="P397" i="1" s="1"/>
  <c r="T396" i="1"/>
  <c r="S396" i="1"/>
  <c r="R396" i="1"/>
  <c r="Q396" i="1"/>
  <c r="N396" i="1"/>
  <c r="M396" i="1"/>
  <c r="O396" i="1" s="1"/>
  <c r="P396" i="1" s="1"/>
  <c r="T395" i="1"/>
  <c r="S395" i="1"/>
  <c r="R395" i="1"/>
  <c r="Q395" i="1"/>
  <c r="N395" i="1"/>
  <c r="M395" i="1"/>
  <c r="O395" i="1" s="1"/>
  <c r="P395" i="1" s="1"/>
  <c r="T394" i="1"/>
  <c r="S394" i="1"/>
  <c r="R394" i="1"/>
  <c r="Q394" i="1"/>
  <c r="N394" i="1"/>
  <c r="M394" i="1"/>
  <c r="O394" i="1" s="1"/>
  <c r="P394" i="1" s="1"/>
  <c r="T393" i="1"/>
  <c r="S393" i="1"/>
  <c r="R393" i="1"/>
  <c r="Q393" i="1"/>
  <c r="N393" i="1"/>
  <c r="M393" i="1"/>
  <c r="O393" i="1" s="1"/>
  <c r="P393" i="1" s="1"/>
  <c r="T392" i="1"/>
  <c r="S392" i="1"/>
  <c r="R392" i="1"/>
  <c r="Q392" i="1"/>
  <c r="N392" i="1"/>
  <c r="M392" i="1"/>
  <c r="O392" i="1" s="1"/>
  <c r="P392" i="1" s="1"/>
  <c r="T391" i="1"/>
  <c r="S391" i="1"/>
  <c r="R391" i="1"/>
  <c r="Q391" i="1"/>
  <c r="N391" i="1"/>
  <c r="M391" i="1"/>
  <c r="O391" i="1" s="1"/>
  <c r="P391" i="1" s="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M385" i="1"/>
  <c r="O385" i="1" s="1"/>
  <c r="P385" i="1" s="1"/>
  <c r="T384" i="1"/>
  <c r="S384" i="1"/>
  <c r="R384" i="1"/>
  <c r="Q384" i="1"/>
  <c r="N384" i="1"/>
  <c r="M384" i="1"/>
  <c r="O384" i="1" s="1"/>
  <c r="P384" i="1" s="1"/>
  <c r="T383" i="1"/>
  <c r="S383" i="1"/>
  <c r="R383" i="1"/>
  <c r="Q383" i="1"/>
  <c r="N383" i="1"/>
  <c r="M383" i="1"/>
  <c r="O383" i="1" s="1"/>
  <c r="P383" i="1" s="1"/>
  <c r="T382" i="1"/>
  <c r="S382" i="1"/>
  <c r="R382" i="1"/>
  <c r="Q382" i="1"/>
  <c r="N382" i="1"/>
  <c r="M382" i="1"/>
  <c r="O382" i="1" s="1"/>
  <c r="P382" i="1" s="1"/>
  <c r="T381" i="1"/>
  <c r="S381" i="1"/>
  <c r="R381" i="1"/>
  <c r="Q381" i="1"/>
  <c r="N381" i="1"/>
  <c r="M381" i="1"/>
  <c r="O381" i="1" s="1"/>
  <c r="P381" i="1" s="1"/>
  <c r="T380" i="1"/>
  <c r="S380" i="1"/>
  <c r="R380" i="1"/>
  <c r="Q380" i="1"/>
  <c r="N380" i="1"/>
  <c r="M380" i="1"/>
  <c r="O380" i="1" s="1"/>
  <c r="P380" i="1" s="1"/>
  <c r="T379" i="1"/>
  <c r="S379" i="1"/>
  <c r="R379" i="1"/>
  <c r="Q379" i="1"/>
  <c r="N379" i="1"/>
  <c r="M379" i="1"/>
  <c r="O379" i="1" s="1"/>
  <c r="P379" i="1" s="1"/>
  <c r="T378" i="1"/>
  <c r="S378" i="1"/>
  <c r="R378" i="1"/>
  <c r="Q378" i="1"/>
  <c r="N378" i="1"/>
  <c r="M378" i="1"/>
  <c r="O378" i="1" s="1"/>
  <c r="P378" i="1" s="1"/>
  <c r="T377" i="1"/>
  <c r="S377" i="1"/>
  <c r="R377" i="1"/>
  <c r="Q377" i="1"/>
  <c r="N377" i="1"/>
  <c r="M377" i="1"/>
  <c r="O377" i="1" s="1"/>
  <c r="P377" i="1" s="1"/>
  <c r="T376" i="1"/>
  <c r="S376" i="1"/>
  <c r="R376" i="1"/>
  <c r="Q376" i="1"/>
  <c r="N376" i="1"/>
  <c r="M376" i="1"/>
  <c r="O376" i="1" s="1"/>
  <c r="P376" i="1" s="1"/>
  <c r="T375" i="1"/>
  <c r="S375" i="1"/>
  <c r="R375" i="1"/>
  <c r="Q375" i="1"/>
  <c r="N375" i="1"/>
  <c r="M375" i="1"/>
  <c r="O375" i="1" s="1"/>
  <c r="P375" i="1" s="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M369" i="1"/>
  <c r="O369" i="1" s="1"/>
  <c r="P369" i="1" s="1"/>
  <c r="T368" i="1"/>
  <c r="S368" i="1"/>
  <c r="R368" i="1"/>
  <c r="Q368" i="1"/>
  <c r="N368" i="1"/>
  <c r="M368" i="1"/>
  <c r="O368" i="1" s="1"/>
  <c r="P368" i="1" s="1"/>
  <c r="T367" i="1"/>
  <c r="S367" i="1"/>
  <c r="R367" i="1"/>
  <c r="Q367" i="1"/>
  <c r="N367" i="1"/>
  <c r="M367" i="1"/>
  <c r="O367" i="1" s="1"/>
  <c r="P367" i="1" s="1"/>
  <c r="T366" i="1"/>
  <c r="S366" i="1"/>
  <c r="R366" i="1"/>
  <c r="Q366" i="1"/>
  <c r="N366" i="1"/>
  <c r="M366" i="1"/>
  <c r="O366" i="1" s="1"/>
  <c r="P366" i="1" s="1"/>
  <c r="T365" i="1"/>
  <c r="S365" i="1"/>
  <c r="R365" i="1"/>
  <c r="Q365" i="1"/>
  <c r="N365" i="1"/>
  <c r="M365" i="1"/>
  <c r="O365" i="1" s="1"/>
  <c r="P365" i="1" s="1"/>
  <c r="T364" i="1"/>
  <c r="S364" i="1"/>
  <c r="R364" i="1"/>
  <c r="Q364" i="1"/>
  <c r="N364" i="1"/>
  <c r="M364" i="1"/>
  <c r="O364" i="1" s="1"/>
  <c r="P364" i="1" s="1"/>
  <c r="T363" i="1"/>
  <c r="S363" i="1"/>
  <c r="R363" i="1"/>
  <c r="Q363" i="1"/>
  <c r="N363" i="1"/>
  <c r="M363" i="1"/>
  <c r="O363" i="1" s="1"/>
  <c r="P363" i="1" s="1"/>
  <c r="T362" i="1"/>
  <c r="S362" i="1"/>
  <c r="R362" i="1"/>
  <c r="Q362" i="1"/>
  <c r="N362" i="1"/>
  <c r="M362" i="1"/>
  <c r="O362" i="1" s="1"/>
  <c r="P362" i="1" s="1"/>
  <c r="T361" i="1"/>
  <c r="S361" i="1"/>
  <c r="R361" i="1"/>
  <c r="Q361" i="1"/>
  <c r="N361" i="1"/>
  <c r="M361" i="1"/>
  <c r="O361" i="1" s="1"/>
  <c r="P361" i="1" s="1"/>
  <c r="T360" i="1"/>
  <c r="S360" i="1"/>
  <c r="R360" i="1"/>
  <c r="Q360" i="1"/>
  <c r="N360" i="1"/>
  <c r="M360" i="1"/>
  <c r="O360" i="1" s="1"/>
  <c r="P360" i="1" s="1"/>
  <c r="T359" i="1"/>
  <c r="S359" i="1"/>
  <c r="R359" i="1"/>
  <c r="Q359" i="1"/>
  <c r="N359" i="1"/>
  <c r="M359" i="1"/>
  <c r="O359" i="1" s="1"/>
  <c r="P359" i="1" s="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M353" i="1"/>
  <c r="O353" i="1" s="1"/>
  <c r="P353" i="1" s="1"/>
  <c r="T352" i="1"/>
  <c r="S352" i="1"/>
  <c r="R352" i="1"/>
  <c r="Q352" i="1"/>
  <c r="N352" i="1"/>
  <c r="M352" i="1"/>
  <c r="O352" i="1" s="1"/>
  <c r="P352" i="1" s="1"/>
  <c r="T351" i="1"/>
  <c r="S351" i="1"/>
  <c r="R351" i="1"/>
  <c r="Q351" i="1"/>
  <c r="N351" i="1"/>
  <c r="M351" i="1"/>
  <c r="O351" i="1" s="1"/>
  <c r="P351" i="1" s="1"/>
  <c r="T350" i="1"/>
  <c r="S350" i="1"/>
  <c r="R350" i="1"/>
  <c r="Q350" i="1"/>
  <c r="N350" i="1"/>
  <c r="M350" i="1"/>
  <c r="O350" i="1" s="1"/>
  <c r="P350" i="1" s="1"/>
  <c r="T349" i="1"/>
  <c r="S349" i="1"/>
  <c r="R349" i="1"/>
  <c r="Q349" i="1"/>
  <c r="N349" i="1"/>
  <c r="M349" i="1"/>
  <c r="O349" i="1" s="1"/>
  <c r="P349" i="1" s="1"/>
  <c r="T348" i="1"/>
  <c r="S348" i="1"/>
  <c r="R348" i="1"/>
  <c r="Q348" i="1"/>
  <c r="N348" i="1"/>
  <c r="M348" i="1"/>
  <c r="O348" i="1" s="1"/>
  <c r="P348" i="1" s="1"/>
  <c r="T347" i="1"/>
  <c r="S347" i="1"/>
  <c r="R347" i="1"/>
  <c r="Q347" i="1"/>
  <c r="N347" i="1"/>
  <c r="M347" i="1"/>
  <c r="O347" i="1" s="1"/>
  <c r="P347" i="1" s="1"/>
  <c r="T346" i="1"/>
  <c r="S346" i="1"/>
  <c r="R346" i="1"/>
  <c r="Q346" i="1"/>
  <c r="N346" i="1"/>
  <c r="M346" i="1"/>
  <c r="O346" i="1" s="1"/>
  <c r="P346" i="1" s="1"/>
  <c r="T345" i="1"/>
  <c r="S345" i="1"/>
  <c r="R345" i="1"/>
  <c r="Q345" i="1"/>
  <c r="N345" i="1"/>
  <c r="M345" i="1"/>
  <c r="O345" i="1" s="1"/>
  <c r="P345" i="1" s="1"/>
  <c r="T344" i="1"/>
  <c r="S344" i="1"/>
  <c r="R344" i="1"/>
  <c r="Q344" i="1"/>
  <c r="N344" i="1"/>
  <c r="M344" i="1"/>
  <c r="O344" i="1" s="1"/>
  <c r="P344" i="1" s="1"/>
  <c r="T343" i="1"/>
  <c r="S343" i="1"/>
  <c r="R343" i="1"/>
  <c r="Q343" i="1"/>
  <c r="N343" i="1"/>
  <c r="M343" i="1"/>
  <c r="O343" i="1" s="1"/>
  <c r="P343" i="1" s="1"/>
  <c r="T342" i="1"/>
  <c r="S342" i="1"/>
  <c r="R342" i="1"/>
  <c r="Q342" i="1"/>
  <c r="N342" i="1"/>
  <c r="M342" i="1"/>
  <c r="O342" i="1" s="1"/>
  <c r="P342" i="1" s="1"/>
  <c r="T341" i="1"/>
  <c r="S341" i="1"/>
  <c r="R341" i="1"/>
  <c r="Q341" i="1"/>
  <c r="N341" i="1"/>
  <c r="M341" i="1"/>
  <c r="O341" i="1" s="1"/>
  <c r="P341" i="1" s="1"/>
  <c r="T340" i="1"/>
  <c r="S340" i="1"/>
  <c r="R340" i="1"/>
  <c r="Q340" i="1"/>
  <c r="N340" i="1"/>
  <c r="M340" i="1"/>
  <c r="O340" i="1" s="1"/>
  <c r="P340" i="1" s="1"/>
  <c r="T339" i="1"/>
  <c r="S339" i="1"/>
  <c r="R339" i="1"/>
  <c r="Q339" i="1"/>
  <c r="N339" i="1"/>
  <c r="M339" i="1"/>
  <c r="O339" i="1" s="1"/>
  <c r="P339" i="1" s="1"/>
  <c r="T338" i="1"/>
  <c r="S338" i="1"/>
  <c r="R338" i="1"/>
  <c r="Q338" i="1"/>
  <c r="N338" i="1"/>
  <c r="M338" i="1"/>
  <c r="O338" i="1" s="1"/>
  <c r="P338" i="1" s="1"/>
  <c r="T337" i="1"/>
  <c r="S337" i="1"/>
  <c r="R337" i="1"/>
  <c r="Q337" i="1"/>
  <c r="N337" i="1"/>
  <c r="M337" i="1"/>
  <c r="O337" i="1" s="1"/>
  <c r="P337" i="1" s="1"/>
  <c r="T336" i="1"/>
  <c r="S336" i="1"/>
  <c r="R336" i="1"/>
  <c r="Q336" i="1"/>
  <c r="N336" i="1"/>
  <c r="M336" i="1"/>
  <c r="O336" i="1" s="1"/>
  <c r="P336" i="1" s="1"/>
  <c r="T335" i="1"/>
  <c r="S335" i="1"/>
  <c r="R335" i="1"/>
  <c r="Q335" i="1"/>
  <c r="N335" i="1"/>
  <c r="M335" i="1"/>
  <c r="O335" i="1" s="1"/>
  <c r="P335" i="1" s="1"/>
  <c r="T334" i="1"/>
  <c r="S334" i="1"/>
  <c r="R334" i="1"/>
  <c r="Q334" i="1"/>
  <c r="N334" i="1"/>
  <c r="M334" i="1"/>
  <c r="O334" i="1" s="1"/>
  <c r="P334" i="1" s="1"/>
  <c r="T333" i="1"/>
  <c r="S333" i="1"/>
  <c r="R333" i="1"/>
  <c r="Q333" i="1"/>
  <c r="N333" i="1"/>
  <c r="M333" i="1"/>
  <c r="O333" i="1" s="1"/>
  <c r="P333" i="1" s="1"/>
  <c r="T332" i="1"/>
  <c r="S332" i="1"/>
  <c r="R332" i="1"/>
  <c r="Q332" i="1"/>
  <c r="N332" i="1"/>
  <c r="M332" i="1"/>
  <c r="O332" i="1" s="1"/>
  <c r="P332" i="1" s="1"/>
  <c r="T331" i="1"/>
  <c r="S331" i="1"/>
  <c r="R331" i="1"/>
  <c r="Q331" i="1"/>
  <c r="N331" i="1"/>
  <c r="M331" i="1"/>
  <c r="O331" i="1" s="1"/>
  <c r="P331" i="1" s="1"/>
  <c r="T330" i="1"/>
  <c r="S330" i="1"/>
  <c r="R330" i="1"/>
  <c r="Q330" i="1"/>
  <c r="N330" i="1"/>
  <c r="M330" i="1"/>
  <c r="O330" i="1" s="1"/>
  <c r="P330" i="1" s="1"/>
  <c r="T329" i="1"/>
  <c r="S329" i="1"/>
  <c r="R329" i="1"/>
  <c r="Q329" i="1"/>
  <c r="N329" i="1"/>
  <c r="M329" i="1"/>
  <c r="O329" i="1" s="1"/>
  <c r="P329" i="1" s="1"/>
  <c r="T328" i="1"/>
  <c r="S328" i="1"/>
  <c r="R328" i="1"/>
  <c r="Q328" i="1"/>
  <c r="N328" i="1"/>
  <c r="M328" i="1"/>
  <c r="O328" i="1" s="1"/>
  <c r="P328" i="1" s="1"/>
  <c r="T327" i="1"/>
  <c r="S327" i="1"/>
  <c r="R327" i="1"/>
  <c r="Q327" i="1"/>
  <c r="N327" i="1"/>
  <c r="M327" i="1"/>
  <c r="O327" i="1" s="1"/>
  <c r="P327" i="1" s="1"/>
  <c r="T326" i="1"/>
  <c r="S326" i="1"/>
  <c r="R326" i="1"/>
  <c r="Q326" i="1"/>
  <c r="N326" i="1"/>
  <c r="M326" i="1"/>
  <c r="O326" i="1" s="1"/>
  <c r="P326" i="1" s="1"/>
  <c r="T325" i="1"/>
  <c r="S325" i="1"/>
  <c r="R325" i="1"/>
  <c r="Q325" i="1"/>
  <c r="N325" i="1"/>
  <c r="M325" i="1"/>
  <c r="O325" i="1" s="1"/>
  <c r="P325" i="1" s="1"/>
  <c r="T324" i="1"/>
  <c r="S324" i="1"/>
  <c r="R324" i="1"/>
  <c r="Q324" i="1"/>
  <c r="N324" i="1"/>
  <c r="M324" i="1"/>
  <c r="O324" i="1" s="1"/>
  <c r="P324" i="1" s="1"/>
  <c r="T323" i="1"/>
  <c r="S323" i="1"/>
  <c r="R323" i="1"/>
  <c r="Q323" i="1"/>
  <c r="N323" i="1"/>
  <c r="M323" i="1"/>
  <c r="O323" i="1" s="1"/>
  <c r="P323" i="1" s="1"/>
  <c r="T322" i="1"/>
  <c r="S322" i="1"/>
  <c r="R322" i="1"/>
  <c r="Q322" i="1"/>
  <c r="N322" i="1"/>
  <c r="M322" i="1"/>
  <c r="O322" i="1" s="1"/>
  <c r="P322" i="1" s="1"/>
  <c r="T321" i="1"/>
  <c r="S321" i="1"/>
  <c r="R321" i="1"/>
  <c r="Q321" i="1"/>
  <c r="N321" i="1"/>
  <c r="M321" i="1"/>
  <c r="O321" i="1" s="1"/>
  <c r="P321" i="1" s="1"/>
  <c r="T320" i="1"/>
  <c r="S320" i="1"/>
  <c r="R320" i="1"/>
  <c r="Q320" i="1"/>
  <c r="N320" i="1"/>
  <c r="M320" i="1"/>
  <c r="O320" i="1" s="1"/>
  <c r="P320" i="1" s="1"/>
  <c r="T319" i="1"/>
  <c r="S319" i="1"/>
  <c r="R319" i="1"/>
  <c r="Q319" i="1"/>
  <c r="N319" i="1"/>
  <c r="M319" i="1"/>
  <c r="O319" i="1" s="1"/>
  <c r="P319" i="1" s="1"/>
  <c r="T318" i="1"/>
  <c r="S318" i="1"/>
  <c r="R318" i="1"/>
  <c r="Q318" i="1"/>
  <c r="N318" i="1"/>
  <c r="M318" i="1"/>
  <c r="O318" i="1" s="1"/>
  <c r="P318" i="1" s="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N311" i="1"/>
  <c r="M311" i="1"/>
  <c r="O311" i="1" s="1"/>
  <c r="P311" i="1" s="1"/>
  <c r="T310" i="1"/>
  <c r="S310" i="1"/>
  <c r="R310" i="1"/>
  <c r="Q310" i="1"/>
  <c r="N310" i="1"/>
  <c r="M310" i="1"/>
  <c r="O310" i="1" s="1"/>
  <c r="P310" i="1" s="1"/>
  <c r="T309" i="1"/>
  <c r="S309" i="1"/>
  <c r="R309" i="1"/>
  <c r="Q309" i="1"/>
  <c r="N309" i="1"/>
  <c r="M309" i="1"/>
  <c r="O309" i="1" s="1"/>
  <c r="P309" i="1" s="1"/>
  <c r="T308" i="1"/>
  <c r="S308" i="1"/>
  <c r="R308" i="1"/>
  <c r="Q308" i="1"/>
  <c r="N308" i="1"/>
  <c r="M308" i="1"/>
  <c r="O308" i="1" s="1"/>
  <c r="P308" i="1" s="1"/>
  <c r="T307" i="1"/>
  <c r="S307" i="1"/>
  <c r="R307" i="1"/>
  <c r="Q307" i="1"/>
  <c r="N307" i="1"/>
  <c r="M307" i="1"/>
  <c r="O307" i="1" s="1"/>
  <c r="P307" i="1" s="1"/>
  <c r="T306" i="1"/>
  <c r="S306" i="1"/>
  <c r="R306" i="1"/>
  <c r="Q306" i="1"/>
  <c r="N306" i="1"/>
  <c r="M306" i="1"/>
  <c r="O306" i="1" s="1"/>
  <c r="P306" i="1" s="1"/>
  <c r="T305" i="1"/>
  <c r="S305" i="1"/>
  <c r="R305" i="1"/>
  <c r="Q305" i="1"/>
  <c r="N305" i="1"/>
  <c r="M305" i="1"/>
  <c r="O305" i="1" s="1"/>
  <c r="P305" i="1" s="1"/>
  <c r="T304" i="1"/>
  <c r="S304" i="1"/>
  <c r="R304" i="1"/>
  <c r="Q304" i="1"/>
  <c r="N304" i="1"/>
  <c r="M304" i="1"/>
  <c r="O304" i="1" s="1"/>
  <c r="P304" i="1" s="1"/>
  <c r="T303" i="1"/>
  <c r="S303" i="1"/>
  <c r="R303" i="1"/>
  <c r="Q303" i="1"/>
  <c r="N303" i="1"/>
  <c r="M303" i="1"/>
  <c r="O303" i="1" s="1"/>
  <c r="P303" i="1" s="1"/>
  <c r="T302" i="1"/>
  <c r="S302" i="1"/>
  <c r="R302" i="1"/>
  <c r="Q302" i="1"/>
  <c r="N302" i="1"/>
  <c r="M302" i="1"/>
  <c r="O302" i="1" s="1"/>
  <c r="P302" i="1" s="1"/>
  <c r="T301" i="1"/>
  <c r="S301" i="1"/>
  <c r="R301" i="1"/>
  <c r="Q301" i="1"/>
  <c r="N301" i="1"/>
  <c r="M301" i="1"/>
  <c r="O301" i="1" s="1"/>
  <c r="P301" i="1" s="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N296" i="1"/>
  <c r="M296" i="1"/>
  <c r="O296" i="1" s="1"/>
  <c r="P296" i="1" s="1"/>
  <c r="T295" i="1"/>
  <c r="S295" i="1"/>
  <c r="R295" i="1"/>
  <c r="Q295" i="1"/>
  <c r="N295" i="1"/>
  <c r="M295" i="1"/>
  <c r="O295" i="1" s="1"/>
  <c r="P295" i="1" s="1"/>
  <c r="T294" i="1"/>
  <c r="S294" i="1"/>
  <c r="R294" i="1"/>
  <c r="Q294" i="1"/>
  <c r="N294" i="1"/>
  <c r="M294" i="1"/>
  <c r="O294" i="1" s="1"/>
  <c r="P294" i="1" s="1"/>
  <c r="T293" i="1"/>
  <c r="S293" i="1"/>
  <c r="R293" i="1"/>
  <c r="Q293" i="1"/>
  <c r="N293" i="1"/>
  <c r="M293" i="1"/>
  <c r="O293" i="1" s="1"/>
  <c r="P293" i="1" s="1"/>
  <c r="T292" i="1"/>
  <c r="S292" i="1"/>
  <c r="R292" i="1"/>
  <c r="Q292" i="1"/>
  <c r="N292" i="1"/>
  <c r="M292" i="1"/>
  <c r="O292" i="1" s="1"/>
  <c r="P292" i="1" s="1"/>
  <c r="T291" i="1"/>
  <c r="S291" i="1"/>
  <c r="R291" i="1"/>
  <c r="Q291" i="1"/>
  <c r="N291" i="1"/>
  <c r="M291" i="1"/>
  <c r="O291" i="1" s="1"/>
  <c r="P291" i="1" s="1"/>
  <c r="T290" i="1"/>
  <c r="S290" i="1"/>
  <c r="R290" i="1"/>
  <c r="Q290" i="1"/>
  <c r="N290" i="1"/>
  <c r="M290" i="1"/>
  <c r="O290" i="1" s="1"/>
  <c r="P290" i="1" s="1"/>
  <c r="T289" i="1"/>
  <c r="S289" i="1"/>
  <c r="R289" i="1"/>
  <c r="Q289" i="1"/>
  <c r="N289" i="1"/>
  <c r="M289" i="1"/>
  <c r="O289" i="1" s="1"/>
  <c r="P289" i="1" s="1"/>
  <c r="T288" i="1"/>
  <c r="S288" i="1"/>
  <c r="R288" i="1"/>
  <c r="Q288" i="1"/>
  <c r="N288" i="1"/>
  <c r="M288" i="1"/>
  <c r="O288" i="1" s="1"/>
  <c r="P288" i="1" s="1"/>
  <c r="T287" i="1"/>
  <c r="S287" i="1"/>
  <c r="R287" i="1"/>
  <c r="Q287" i="1"/>
  <c r="N287" i="1"/>
  <c r="M287" i="1"/>
  <c r="O287" i="1" s="1"/>
  <c r="P287" i="1" s="1"/>
  <c r="T286" i="1"/>
  <c r="S286" i="1"/>
  <c r="R286" i="1"/>
  <c r="Q286" i="1"/>
  <c r="N286" i="1"/>
  <c r="M286" i="1"/>
  <c r="O286" i="1" s="1"/>
  <c r="P286" i="1" s="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N279" i="1"/>
  <c r="M279" i="1"/>
  <c r="O279" i="1" s="1"/>
  <c r="P279" i="1" s="1"/>
  <c r="T278" i="1"/>
  <c r="S278" i="1"/>
  <c r="R278" i="1"/>
  <c r="Q278" i="1"/>
  <c r="N278" i="1"/>
  <c r="M278" i="1"/>
  <c r="O278" i="1" s="1"/>
  <c r="P278" i="1" s="1"/>
  <c r="T277" i="1"/>
  <c r="S277" i="1"/>
  <c r="R277" i="1"/>
  <c r="Q277" i="1"/>
  <c r="N277" i="1"/>
  <c r="M277" i="1"/>
  <c r="O277" i="1" s="1"/>
  <c r="P277" i="1" s="1"/>
  <c r="T276" i="1"/>
  <c r="S276" i="1"/>
  <c r="R276" i="1"/>
  <c r="Q276" i="1"/>
  <c r="N276" i="1"/>
  <c r="M276" i="1"/>
  <c r="O276" i="1" s="1"/>
  <c r="P276" i="1" s="1"/>
  <c r="T275" i="1"/>
  <c r="S275" i="1"/>
  <c r="R275" i="1"/>
  <c r="Q275" i="1"/>
  <c r="N275" i="1"/>
  <c r="M275" i="1"/>
  <c r="O275" i="1" s="1"/>
  <c r="P275" i="1" s="1"/>
  <c r="T274" i="1"/>
  <c r="S274" i="1"/>
  <c r="R274" i="1"/>
  <c r="Q274" i="1"/>
  <c r="N274" i="1"/>
  <c r="M274" i="1"/>
  <c r="O274" i="1" s="1"/>
  <c r="P274" i="1" s="1"/>
  <c r="T273" i="1"/>
  <c r="S273" i="1"/>
  <c r="R273" i="1"/>
  <c r="Q273" i="1"/>
  <c r="N273" i="1"/>
  <c r="M273" i="1"/>
  <c r="O273" i="1" s="1"/>
  <c r="P273" i="1" s="1"/>
  <c r="T272" i="1"/>
  <c r="S272" i="1"/>
  <c r="R272" i="1"/>
  <c r="Q272" i="1"/>
  <c r="N272" i="1"/>
  <c r="M272" i="1"/>
  <c r="O272" i="1" s="1"/>
  <c r="P272" i="1" s="1"/>
  <c r="T271" i="1"/>
  <c r="S271" i="1"/>
  <c r="R271" i="1"/>
  <c r="Q271" i="1"/>
  <c r="N271" i="1"/>
  <c r="M271" i="1"/>
  <c r="O271" i="1" s="1"/>
  <c r="P271" i="1" s="1"/>
  <c r="T270" i="1"/>
  <c r="S270" i="1"/>
  <c r="R270" i="1"/>
  <c r="Q270" i="1"/>
  <c r="N270" i="1"/>
  <c r="M270" i="1"/>
  <c r="O270" i="1" s="1"/>
  <c r="P270" i="1" s="1"/>
  <c r="T269" i="1"/>
  <c r="S269" i="1"/>
  <c r="R269" i="1"/>
  <c r="Q269" i="1"/>
  <c r="N269" i="1"/>
  <c r="M269" i="1"/>
  <c r="O269" i="1" s="1"/>
  <c r="P269" i="1" s="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N264" i="1"/>
  <c r="M264" i="1"/>
  <c r="O264" i="1" s="1"/>
  <c r="P264" i="1" s="1"/>
  <c r="T263" i="1"/>
  <c r="S263" i="1"/>
  <c r="R263" i="1"/>
  <c r="Q263" i="1"/>
  <c r="N263" i="1"/>
  <c r="M263" i="1"/>
  <c r="O263" i="1" s="1"/>
  <c r="P263" i="1" s="1"/>
  <c r="T262" i="1"/>
  <c r="S262" i="1"/>
  <c r="R262" i="1"/>
  <c r="Q262" i="1"/>
  <c r="N262" i="1"/>
  <c r="M262" i="1"/>
  <c r="O262" i="1" s="1"/>
  <c r="P262" i="1" s="1"/>
  <c r="T261" i="1"/>
  <c r="S261" i="1"/>
  <c r="R261" i="1"/>
  <c r="Q261" i="1"/>
  <c r="N261" i="1"/>
  <c r="M261" i="1"/>
  <c r="O261" i="1" s="1"/>
  <c r="P261" i="1" s="1"/>
  <c r="T260" i="1"/>
  <c r="S260" i="1"/>
  <c r="R260" i="1"/>
  <c r="Q260" i="1"/>
  <c r="N260" i="1"/>
  <c r="M260" i="1"/>
  <c r="O260" i="1" s="1"/>
  <c r="P260" i="1" s="1"/>
  <c r="T259" i="1"/>
  <c r="S259" i="1"/>
  <c r="R259" i="1"/>
  <c r="Q259" i="1"/>
  <c r="N259" i="1"/>
  <c r="M259" i="1"/>
  <c r="O259" i="1" s="1"/>
  <c r="P259" i="1" s="1"/>
  <c r="T258" i="1"/>
  <c r="S258" i="1"/>
  <c r="R258" i="1"/>
  <c r="Q258" i="1"/>
  <c r="N258" i="1"/>
  <c r="M258" i="1"/>
  <c r="O258" i="1" s="1"/>
  <c r="P258" i="1" s="1"/>
  <c r="T257" i="1"/>
  <c r="S257" i="1"/>
  <c r="R257" i="1"/>
  <c r="Q257" i="1"/>
  <c r="N257" i="1"/>
  <c r="M257" i="1"/>
  <c r="O257" i="1" s="1"/>
  <c r="P257" i="1" s="1"/>
  <c r="T256" i="1"/>
  <c r="S256" i="1"/>
  <c r="R256" i="1"/>
  <c r="Q256" i="1"/>
  <c r="N256" i="1"/>
  <c r="M256" i="1"/>
  <c r="O256" i="1" s="1"/>
  <c r="P256" i="1" s="1"/>
  <c r="T255" i="1"/>
  <c r="S255" i="1"/>
  <c r="R255" i="1"/>
  <c r="Q255" i="1"/>
  <c r="N255" i="1"/>
  <c r="M255" i="1"/>
  <c r="O255" i="1" s="1"/>
  <c r="P255" i="1" s="1"/>
  <c r="T254" i="1"/>
  <c r="S254" i="1"/>
  <c r="R254" i="1"/>
  <c r="Q254" i="1"/>
  <c r="N254" i="1"/>
  <c r="M254" i="1"/>
  <c r="O254" i="1" s="1"/>
  <c r="P254" i="1" s="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N247" i="1"/>
  <c r="M247" i="1"/>
  <c r="O247" i="1" s="1"/>
  <c r="P247" i="1" s="1"/>
  <c r="T246" i="1"/>
  <c r="S246" i="1"/>
  <c r="R246" i="1"/>
  <c r="Q246" i="1"/>
  <c r="N246" i="1"/>
  <c r="M246" i="1"/>
  <c r="O246" i="1" s="1"/>
  <c r="P246" i="1" s="1"/>
  <c r="T245" i="1"/>
  <c r="S245" i="1"/>
  <c r="R245" i="1"/>
  <c r="Q245" i="1"/>
  <c r="N245" i="1"/>
  <c r="M245" i="1"/>
  <c r="O245" i="1" s="1"/>
  <c r="P245" i="1" s="1"/>
  <c r="T244" i="1"/>
  <c r="S244" i="1"/>
  <c r="R244" i="1"/>
  <c r="Q244" i="1"/>
  <c r="N244" i="1"/>
  <c r="M244" i="1"/>
  <c r="O244" i="1" s="1"/>
  <c r="P244" i="1" s="1"/>
  <c r="T243" i="1"/>
  <c r="S243" i="1"/>
  <c r="R243" i="1"/>
  <c r="Q243" i="1"/>
  <c r="N243" i="1"/>
  <c r="M243" i="1"/>
  <c r="O243" i="1" s="1"/>
  <c r="P243" i="1" s="1"/>
  <c r="T242" i="1"/>
  <c r="S242" i="1"/>
  <c r="R242" i="1"/>
  <c r="Q242" i="1"/>
  <c r="N242" i="1"/>
  <c r="M242" i="1"/>
  <c r="O242" i="1" s="1"/>
  <c r="P242" i="1" s="1"/>
  <c r="T241" i="1"/>
  <c r="S241" i="1"/>
  <c r="R241" i="1"/>
  <c r="Q241" i="1"/>
  <c r="N241" i="1"/>
  <c r="M241" i="1"/>
  <c r="O241" i="1" s="1"/>
  <c r="P241" i="1" s="1"/>
  <c r="T240" i="1"/>
  <c r="S240" i="1"/>
  <c r="R240" i="1"/>
  <c r="Q240" i="1"/>
  <c r="N240" i="1"/>
  <c r="M240" i="1"/>
  <c r="O240" i="1" s="1"/>
  <c r="P240" i="1" s="1"/>
  <c r="T239" i="1"/>
  <c r="S239" i="1"/>
  <c r="R239" i="1"/>
  <c r="Q239" i="1"/>
  <c r="N239" i="1"/>
  <c r="M239" i="1"/>
  <c r="O239" i="1" s="1"/>
  <c r="P239" i="1" s="1"/>
  <c r="T238" i="1"/>
  <c r="S238" i="1"/>
  <c r="R238" i="1"/>
  <c r="Q238" i="1"/>
  <c r="N238" i="1"/>
  <c r="M238" i="1"/>
  <c r="O238" i="1" s="1"/>
  <c r="P238" i="1" s="1"/>
  <c r="T237" i="1"/>
  <c r="S237" i="1"/>
  <c r="R237" i="1"/>
  <c r="Q237" i="1"/>
  <c r="N237" i="1"/>
  <c r="M237" i="1"/>
  <c r="O237" i="1" s="1"/>
  <c r="P237" i="1" s="1"/>
  <c r="T236" i="1"/>
  <c r="S236" i="1"/>
  <c r="R236" i="1"/>
  <c r="Q236" i="1"/>
  <c r="N236" i="1"/>
  <c r="M236" i="1"/>
  <c r="O236" i="1" s="1"/>
  <c r="P236" i="1" s="1"/>
  <c r="T235" i="1"/>
  <c r="S235" i="1"/>
  <c r="R235" i="1"/>
  <c r="Q235" i="1"/>
  <c r="N235" i="1"/>
  <c r="M235" i="1"/>
  <c r="O235" i="1" s="1"/>
  <c r="P235" i="1" s="1"/>
  <c r="T234" i="1"/>
  <c r="S234" i="1"/>
  <c r="R234" i="1"/>
  <c r="Q234" i="1"/>
  <c r="N234" i="1"/>
  <c r="M234" i="1"/>
  <c r="O234" i="1" s="1"/>
  <c r="P234" i="1" s="1"/>
  <c r="T233" i="1"/>
  <c r="S233" i="1"/>
  <c r="R233" i="1"/>
  <c r="Q233" i="1"/>
  <c r="N233" i="1"/>
  <c r="M233" i="1"/>
  <c r="O233" i="1" s="1"/>
  <c r="P233" i="1" s="1"/>
  <c r="T232" i="1"/>
  <c r="S232" i="1"/>
  <c r="R232" i="1"/>
  <c r="Q232" i="1"/>
  <c r="N232" i="1"/>
  <c r="M232" i="1"/>
  <c r="O232" i="1" s="1"/>
  <c r="P232" i="1" s="1"/>
  <c r="T231" i="1"/>
  <c r="S231" i="1"/>
  <c r="R231" i="1"/>
  <c r="Q231" i="1"/>
  <c r="N231" i="1"/>
  <c r="M231" i="1"/>
  <c r="O231" i="1" s="1"/>
  <c r="P231" i="1" s="1"/>
  <c r="T230" i="1"/>
  <c r="S230" i="1"/>
  <c r="R230" i="1"/>
  <c r="Q230" i="1"/>
  <c r="N230" i="1"/>
  <c r="M230" i="1"/>
  <c r="O230" i="1" s="1"/>
  <c r="P230" i="1" s="1"/>
  <c r="T229" i="1"/>
  <c r="S229" i="1"/>
  <c r="R229" i="1"/>
  <c r="Q229" i="1"/>
  <c r="N229" i="1"/>
  <c r="M229" i="1"/>
  <c r="O229" i="1" s="1"/>
  <c r="P229" i="1" s="1"/>
  <c r="T228" i="1"/>
  <c r="S228" i="1"/>
  <c r="R228" i="1"/>
  <c r="Q228" i="1"/>
  <c r="N228" i="1"/>
  <c r="M228" i="1"/>
  <c r="O228" i="1" s="1"/>
  <c r="P228" i="1" s="1"/>
  <c r="T227" i="1"/>
  <c r="S227" i="1"/>
  <c r="R227" i="1"/>
  <c r="Q227" i="1"/>
  <c r="N227" i="1"/>
  <c r="M227" i="1"/>
  <c r="O227" i="1" s="1"/>
  <c r="P227" i="1" s="1"/>
  <c r="T226" i="1"/>
  <c r="S226" i="1"/>
  <c r="R226" i="1"/>
  <c r="Q226" i="1"/>
  <c r="N226" i="1"/>
  <c r="M226" i="1"/>
  <c r="O226" i="1" s="1"/>
  <c r="P226" i="1" s="1"/>
  <c r="T225" i="1"/>
  <c r="S225" i="1"/>
  <c r="R225" i="1"/>
  <c r="Q225" i="1"/>
  <c r="N225" i="1"/>
  <c r="M225" i="1"/>
  <c r="O225" i="1" s="1"/>
  <c r="P225" i="1" s="1"/>
  <c r="T224" i="1"/>
  <c r="S224" i="1"/>
  <c r="R224" i="1"/>
  <c r="Q224" i="1"/>
  <c r="N224" i="1"/>
  <c r="M224" i="1"/>
  <c r="O224" i="1" s="1"/>
  <c r="P224" i="1" s="1"/>
  <c r="T223" i="1"/>
  <c r="S223" i="1"/>
  <c r="R223" i="1"/>
  <c r="Q223" i="1"/>
  <c r="N223" i="1"/>
  <c r="M223" i="1"/>
  <c r="O223" i="1" s="1"/>
  <c r="P223" i="1" s="1"/>
  <c r="T222" i="1"/>
  <c r="S222" i="1"/>
  <c r="R222" i="1"/>
  <c r="Q222" i="1"/>
  <c r="N222" i="1"/>
  <c r="M222" i="1"/>
  <c r="O222" i="1" s="1"/>
  <c r="P222" i="1" s="1"/>
  <c r="T221" i="1"/>
  <c r="S221" i="1"/>
  <c r="R221" i="1"/>
  <c r="Q221" i="1"/>
  <c r="N221" i="1"/>
  <c r="M221" i="1"/>
  <c r="O221" i="1" s="1"/>
  <c r="P221" i="1" s="1"/>
  <c r="T220" i="1"/>
  <c r="S220" i="1"/>
  <c r="R220" i="1"/>
  <c r="Q220" i="1"/>
  <c r="N220" i="1"/>
  <c r="M220" i="1"/>
  <c r="O220" i="1" s="1"/>
  <c r="P220" i="1" s="1"/>
  <c r="T219" i="1"/>
  <c r="S219" i="1"/>
  <c r="R219" i="1"/>
  <c r="Q219" i="1"/>
  <c r="N219" i="1"/>
  <c r="M219" i="1"/>
  <c r="O219" i="1" s="1"/>
  <c r="P219" i="1" s="1"/>
  <c r="T218" i="1"/>
  <c r="S218" i="1"/>
  <c r="R218" i="1"/>
  <c r="Q218" i="1"/>
  <c r="N218" i="1"/>
  <c r="M218" i="1"/>
  <c r="O218" i="1" s="1"/>
  <c r="P218" i="1" s="1"/>
  <c r="T217" i="1"/>
  <c r="S217" i="1"/>
  <c r="R217" i="1"/>
  <c r="Q217" i="1"/>
  <c r="N217" i="1"/>
  <c r="M217" i="1"/>
  <c r="O217" i="1" s="1"/>
  <c r="P217" i="1" s="1"/>
  <c r="T216" i="1"/>
  <c r="S216" i="1"/>
  <c r="R216" i="1"/>
  <c r="Q216" i="1"/>
  <c r="N216" i="1"/>
  <c r="M216" i="1"/>
  <c r="O216" i="1" s="1"/>
  <c r="P216" i="1" s="1"/>
  <c r="T215" i="1"/>
  <c r="S215" i="1"/>
  <c r="R215" i="1"/>
  <c r="Q215" i="1"/>
  <c r="N215" i="1"/>
  <c r="M215" i="1"/>
  <c r="O215" i="1" s="1"/>
  <c r="P215" i="1" s="1"/>
  <c r="T214" i="1"/>
  <c r="S214" i="1"/>
  <c r="R214" i="1"/>
  <c r="Q214" i="1"/>
  <c r="N214" i="1"/>
  <c r="M214" i="1"/>
  <c r="O214" i="1" s="1"/>
  <c r="P214" i="1" s="1"/>
  <c r="T213" i="1"/>
  <c r="S213" i="1"/>
  <c r="R213" i="1"/>
  <c r="Q213" i="1"/>
  <c r="N213" i="1"/>
  <c r="M213" i="1"/>
  <c r="O213" i="1" s="1"/>
  <c r="P213" i="1" s="1"/>
  <c r="T212" i="1"/>
  <c r="S212" i="1"/>
  <c r="R212" i="1"/>
  <c r="Q212" i="1"/>
  <c r="N212" i="1"/>
  <c r="M212" i="1"/>
  <c r="O212" i="1" s="1"/>
  <c r="P212" i="1" s="1"/>
  <c r="T211" i="1"/>
  <c r="S211" i="1"/>
  <c r="R211" i="1"/>
  <c r="Q211" i="1"/>
  <c r="N211" i="1"/>
  <c r="M211" i="1"/>
  <c r="O211" i="1" s="1"/>
  <c r="P211" i="1" s="1"/>
  <c r="T210" i="1"/>
  <c r="S210" i="1"/>
  <c r="R210" i="1"/>
  <c r="Q210" i="1"/>
  <c r="N210" i="1"/>
  <c r="M210" i="1"/>
  <c r="O210" i="1" s="1"/>
  <c r="P210" i="1" s="1"/>
  <c r="T209" i="1"/>
  <c r="S209" i="1"/>
  <c r="R209" i="1"/>
  <c r="Q209" i="1"/>
  <c r="N209" i="1"/>
  <c r="M209" i="1"/>
  <c r="O209" i="1" s="1"/>
  <c r="P209" i="1" s="1"/>
  <c r="T208" i="1"/>
  <c r="S208" i="1"/>
  <c r="R208" i="1"/>
  <c r="Q208" i="1"/>
  <c r="N208" i="1"/>
  <c r="M208" i="1"/>
  <c r="O208" i="1" s="1"/>
  <c r="P208" i="1" s="1"/>
  <c r="T207" i="1"/>
  <c r="S207" i="1"/>
  <c r="R207" i="1"/>
  <c r="Q207" i="1"/>
  <c r="N207" i="1"/>
  <c r="M207" i="1"/>
  <c r="O207" i="1" s="1"/>
  <c r="P207" i="1" s="1"/>
  <c r="T206" i="1"/>
  <c r="S206" i="1"/>
  <c r="R206" i="1"/>
  <c r="Q206" i="1"/>
  <c r="N206" i="1"/>
  <c r="M206" i="1"/>
  <c r="O206" i="1" s="1"/>
  <c r="P206" i="1" s="1"/>
  <c r="T205" i="1"/>
  <c r="S205" i="1"/>
  <c r="R205" i="1"/>
  <c r="Q205" i="1"/>
  <c r="N205" i="1"/>
  <c r="M205" i="1"/>
  <c r="O205" i="1" s="1"/>
  <c r="P205" i="1" s="1"/>
  <c r="T204" i="1"/>
  <c r="S204" i="1"/>
  <c r="R204" i="1"/>
  <c r="Q204" i="1"/>
  <c r="N204" i="1"/>
  <c r="M204" i="1"/>
  <c r="O204" i="1" s="1"/>
  <c r="P204" i="1" s="1"/>
  <c r="T203" i="1"/>
  <c r="S203" i="1"/>
  <c r="R203" i="1"/>
  <c r="Q203" i="1"/>
  <c r="N203" i="1"/>
  <c r="M203" i="1"/>
  <c r="O203" i="1" s="1"/>
  <c r="P203" i="1" s="1"/>
  <c r="T202" i="1"/>
  <c r="S202" i="1"/>
  <c r="R202" i="1"/>
  <c r="Q202" i="1"/>
  <c r="N202" i="1"/>
  <c r="M202" i="1"/>
  <c r="O202" i="1" s="1"/>
  <c r="P202" i="1" s="1"/>
  <c r="T201" i="1"/>
  <c r="S201" i="1"/>
  <c r="R201" i="1"/>
  <c r="Q201" i="1"/>
  <c r="N201" i="1"/>
  <c r="M201" i="1"/>
  <c r="O201" i="1" s="1"/>
  <c r="P201" i="1" s="1"/>
  <c r="T200" i="1"/>
  <c r="S200" i="1"/>
  <c r="R200" i="1"/>
  <c r="Q200" i="1"/>
  <c r="N200" i="1"/>
  <c r="M200" i="1"/>
  <c r="O200" i="1" s="1"/>
  <c r="P200" i="1" s="1"/>
  <c r="T199" i="1"/>
  <c r="S199" i="1"/>
  <c r="R199" i="1"/>
  <c r="Q199" i="1"/>
  <c r="N199" i="1"/>
  <c r="M199" i="1"/>
  <c r="O199" i="1" s="1"/>
  <c r="P199" i="1" s="1"/>
  <c r="T198" i="1"/>
  <c r="S198" i="1"/>
  <c r="R198" i="1"/>
  <c r="Q198" i="1"/>
  <c r="N198" i="1"/>
  <c r="M198" i="1"/>
  <c r="O198" i="1" s="1"/>
  <c r="P198" i="1" s="1"/>
  <c r="T197" i="1"/>
  <c r="S197" i="1"/>
  <c r="R197" i="1"/>
  <c r="Q197" i="1"/>
  <c r="N197" i="1"/>
  <c r="M197" i="1"/>
  <c r="O197" i="1" s="1"/>
  <c r="P197" i="1" s="1"/>
  <c r="T196" i="1"/>
  <c r="S196" i="1"/>
  <c r="R196" i="1"/>
  <c r="Q196" i="1"/>
  <c r="N196" i="1"/>
  <c r="M196" i="1"/>
  <c r="O196" i="1" s="1"/>
  <c r="P196" i="1" s="1"/>
  <c r="T195" i="1"/>
  <c r="S195" i="1"/>
  <c r="R195" i="1"/>
  <c r="Q195" i="1"/>
  <c r="N195" i="1"/>
  <c r="M195" i="1"/>
  <c r="O195" i="1" s="1"/>
  <c r="P195" i="1" s="1"/>
  <c r="T194" i="1"/>
  <c r="S194" i="1"/>
  <c r="R194" i="1"/>
  <c r="Q194" i="1"/>
  <c r="N194" i="1"/>
  <c r="M194" i="1"/>
  <c r="O194" i="1" s="1"/>
  <c r="P194" i="1" s="1"/>
  <c r="T193" i="1"/>
  <c r="S193" i="1"/>
  <c r="R193" i="1"/>
  <c r="Q193" i="1"/>
  <c r="N193" i="1"/>
  <c r="M193" i="1"/>
  <c r="O193" i="1" s="1"/>
  <c r="P193" i="1" s="1"/>
  <c r="T192" i="1"/>
  <c r="S192" i="1"/>
  <c r="R192" i="1"/>
  <c r="Q192" i="1"/>
  <c r="N192" i="1"/>
  <c r="M192" i="1"/>
  <c r="O192" i="1" s="1"/>
  <c r="P192" i="1" s="1"/>
  <c r="T191" i="1"/>
  <c r="S191" i="1"/>
  <c r="R191" i="1"/>
  <c r="Q191" i="1"/>
  <c r="N191" i="1"/>
  <c r="M191" i="1"/>
  <c r="O191" i="1" s="1"/>
  <c r="P191" i="1" s="1"/>
  <c r="T190" i="1"/>
  <c r="S190" i="1"/>
  <c r="R190" i="1"/>
  <c r="Q190" i="1"/>
  <c r="N190" i="1"/>
  <c r="M190" i="1"/>
  <c r="O190" i="1" s="1"/>
  <c r="P190" i="1" s="1"/>
  <c r="T189" i="1"/>
  <c r="S189" i="1"/>
  <c r="R189" i="1"/>
  <c r="Q189" i="1"/>
  <c r="N189" i="1"/>
  <c r="M189" i="1"/>
  <c r="O189" i="1" s="1"/>
  <c r="P189" i="1" s="1"/>
  <c r="T188" i="1"/>
  <c r="S188" i="1"/>
  <c r="R188" i="1"/>
  <c r="Q188" i="1"/>
  <c r="N188" i="1"/>
  <c r="M188" i="1"/>
  <c r="O188" i="1" s="1"/>
  <c r="P188" i="1" s="1"/>
  <c r="T187" i="1"/>
  <c r="S187" i="1"/>
  <c r="R187" i="1"/>
  <c r="Q187" i="1"/>
  <c r="N187" i="1"/>
  <c r="M187" i="1"/>
  <c r="O187" i="1" s="1"/>
  <c r="P187" i="1" s="1"/>
  <c r="T186" i="1"/>
  <c r="S186" i="1"/>
  <c r="R186" i="1"/>
  <c r="Q186" i="1"/>
  <c r="N186" i="1"/>
  <c r="M186" i="1"/>
  <c r="O186" i="1" s="1"/>
  <c r="P186" i="1" s="1"/>
  <c r="T185" i="1"/>
  <c r="S185" i="1"/>
  <c r="R185" i="1"/>
  <c r="Q185" i="1"/>
  <c r="N185" i="1"/>
  <c r="M185" i="1"/>
  <c r="O185" i="1" s="1"/>
  <c r="P185" i="1" s="1"/>
  <c r="T184" i="1"/>
  <c r="S184" i="1"/>
  <c r="R184" i="1"/>
  <c r="Q184" i="1"/>
  <c r="N184" i="1"/>
  <c r="M184" i="1"/>
  <c r="O184" i="1" s="1"/>
  <c r="P184" i="1" s="1"/>
  <c r="T183" i="1"/>
  <c r="S183" i="1"/>
  <c r="R183" i="1"/>
  <c r="Q183" i="1"/>
  <c r="N183" i="1"/>
  <c r="M183" i="1"/>
  <c r="O183" i="1" s="1"/>
  <c r="P183" i="1" s="1"/>
  <c r="T182" i="1"/>
  <c r="S182" i="1"/>
  <c r="R182" i="1"/>
  <c r="Q182" i="1"/>
  <c r="N182" i="1"/>
  <c r="M182" i="1"/>
  <c r="O182" i="1" s="1"/>
  <c r="P182" i="1" s="1"/>
  <c r="T181" i="1"/>
  <c r="S181" i="1"/>
  <c r="R181" i="1"/>
  <c r="Q181" i="1"/>
  <c r="N181" i="1"/>
  <c r="M181" i="1"/>
  <c r="O181" i="1" s="1"/>
  <c r="P181" i="1" s="1"/>
  <c r="T180" i="1"/>
  <c r="S180" i="1"/>
  <c r="R180" i="1"/>
  <c r="Q180" i="1"/>
  <c r="N180" i="1"/>
  <c r="M180" i="1"/>
  <c r="O180" i="1" s="1"/>
  <c r="P180" i="1" s="1"/>
  <c r="T179" i="1"/>
  <c r="S179" i="1"/>
  <c r="R179" i="1"/>
  <c r="Q179" i="1"/>
  <c r="N179" i="1"/>
  <c r="M179" i="1"/>
  <c r="O179" i="1" s="1"/>
  <c r="P179" i="1" s="1"/>
  <c r="T178" i="1"/>
  <c r="S178" i="1"/>
  <c r="R178" i="1"/>
  <c r="Q178" i="1"/>
  <c r="N178" i="1"/>
  <c r="M178" i="1"/>
  <c r="O178" i="1" s="1"/>
  <c r="P178" i="1" s="1"/>
  <c r="T177" i="1"/>
  <c r="S177" i="1"/>
  <c r="R177" i="1"/>
  <c r="Q177" i="1"/>
  <c r="N177" i="1"/>
  <c r="M177" i="1"/>
  <c r="O177" i="1" s="1"/>
  <c r="P177" i="1" s="1"/>
  <c r="T176" i="1"/>
  <c r="S176" i="1"/>
  <c r="R176" i="1"/>
  <c r="Q176" i="1"/>
  <c r="N176" i="1"/>
  <c r="M176" i="1"/>
  <c r="O176" i="1" s="1"/>
  <c r="P176" i="1" s="1"/>
  <c r="T175" i="1"/>
  <c r="S175" i="1"/>
  <c r="R175" i="1"/>
  <c r="Q175" i="1"/>
  <c r="N175" i="1"/>
  <c r="M175" i="1"/>
  <c r="O175" i="1" s="1"/>
  <c r="P175" i="1" s="1"/>
  <c r="T174" i="1"/>
  <c r="S174" i="1"/>
  <c r="R174" i="1"/>
  <c r="Q174" i="1"/>
  <c r="N174" i="1"/>
  <c r="M174" i="1"/>
  <c r="O174" i="1" s="1"/>
  <c r="P174" i="1" s="1"/>
  <c r="T173" i="1"/>
  <c r="S173" i="1"/>
  <c r="R173" i="1"/>
  <c r="Q173" i="1"/>
  <c r="N173" i="1"/>
  <c r="M173" i="1"/>
  <c r="O173" i="1" s="1"/>
  <c r="P173" i="1" s="1"/>
  <c r="T172" i="1"/>
  <c r="S172" i="1"/>
  <c r="R172" i="1"/>
  <c r="Q172" i="1"/>
  <c r="N172" i="1"/>
  <c r="M172" i="1"/>
  <c r="O172" i="1" s="1"/>
  <c r="P172" i="1" s="1"/>
  <c r="T171" i="1"/>
  <c r="S171" i="1"/>
  <c r="R171" i="1"/>
  <c r="Q171" i="1"/>
  <c r="N171" i="1"/>
  <c r="M171" i="1"/>
  <c r="O171" i="1" s="1"/>
  <c r="P171" i="1" s="1"/>
  <c r="T170" i="1"/>
  <c r="S170" i="1"/>
  <c r="R170" i="1"/>
  <c r="Q170" i="1"/>
  <c r="N170" i="1"/>
  <c r="M170" i="1"/>
  <c r="O170" i="1" s="1"/>
  <c r="P170" i="1" s="1"/>
  <c r="T169" i="1"/>
  <c r="S169" i="1"/>
  <c r="R169" i="1"/>
  <c r="Q169" i="1"/>
  <c r="N169" i="1"/>
  <c r="M169" i="1"/>
  <c r="O169" i="1" s="1"/>
  <c r="P169" i="1" s="1"/>
  <c r="T168" i="1"/>
  <c r="S168" i="1"/>
  <c r="R168" i="1"/>
  <c r="Q168" i="1"/>
  <c r="N168" i="1"/>
  <c r="M168" i="1"/>
  <c r="O168" i="1" s="1"/>
  <c r="P168" i="1" s="1"/>
  <c r="T167" i="1"/>
  <c r="S167" i="1"/>
  <c r="R167" i="1"/>
  <c r="Q167" i="1"/>
  <c r="N167" i="1"/>
  <c r="M167" i="1"/>
  <c r="O167" i="1" s="1"/>
  <c r="P167" i="1" s="1"/>
  <c r="T166" i="1"/>
  <c r="S166" i="1"/>
  <c r="R166" i="1"/>
  <c r="Q166" i="1"/>
  <c r="N166" i="1"/>
  <c r="M166" i="1"/>
  <c r="O166" i="1" s="1"/>
  <c r="P166" i="1" s="1"/>
  <c r="T165" i="1"/>
  <c r="S165" i="1"/>
  <c r="R165" i="1"/>
  <c r="Q165" i="1"/>
  <c r="N165" i="1"/>
  <c r="M165" i="1"/>
  <c r="O165" i="1" s="1"/>
  <c r="P165" i="1" s="1"/>
  <c r="T164" i="1"/>
  <c r="S164" i="1"/>
  <c r="R164" i="1"/>
  <c r="Q164" i="1"/>
  <c r="N164" i="1"/>
  <c r="M164" i="1"/>
  <c r="O164" i="1" s="1"/>
  <c r="P164" i="1" s="1"/>
  <c r="T163" i="1"/>
  <c r="S163" i="1"/>
  <c r="R163" i="1"/>
  <c r="Q163" i="1"/>
  <c r="N163" i="1"/>
  <c r="M163" i="1"/>
  <c r="O163" i="1" s="1"/>
  <c r="P163" i="1" s="1"/>
  <c r="T162" i="1"/>
  <c r="S162" i="1"/>
  <c r="R162" i="1"/>
  <c r="Q162" i="1"/>
  <c r="N162" i="1"/>
  <c r="M162" i="1"/>
  <c r="O162" i="1" s="1"/>
  <c r="P162" i="1" s="1"/>
  <c r="T161" i="1"/>
  <c r="S161" i="1"/>
  <c r="R161" i="1"/>
  <c r="Q161" i="1"/>
  <c r="N161" i="1"/>
  <c r="M161" i="1"/>
  <c r="O161" i="1" s="1"/>
  <c r="P161" i="1" s="1"/>
  <c r="T160" i="1"/>
  <c r="S160" i="1"/>
  <c r="R160" i="1"/>
  <c r="Q160" i="1"/>
  <c r="N160" i="1"/>
  <c r="M160" i="1"/>
  <c r="O160" i="1" s="1"/>
  <c r="P160" i="1" s="1"/>
  <c r="T159" i="1"/>
  <c r="S159" i="1"/>
  <c r="R159" i="1"/>
  <c r="Q159" i="1"/>
  <c r="N159" i="1"/>
  <c r="M159" i="1"/>
  <c r="O159" i="1" s="1"/>
  <c r="P159" i="1" s="1"/>
  <c r="T158" i="1"/>
  <c r="S158" i="1"/>
  <c r="R158" i="1"/>
  <c r="Q158" i="1"/>
  <c r="N158" i="1"/>
  <c r="M158" i="1"/>
  <c r="O158" i="1" s="1"/>
  <c r="P158" i="1" s="1"/>
  <c r="T157" i="1"/>
  <c r="S157" i="1"/>
  <c r="R157" i="1"/>
  <c r="Q157" i="1"/>
  <c r="N157" i="1"/>
  <c r="M157" i="1"/>
  <c r="O157" i="1" s="1"/>
  <c r="P157" i="1" s="1"/>
  <c r="T156" i="1"/>
  <c r="S156" i="1"/>
  <c r="R156" i="1"/>
  <c r="Q156" i="1"/>
  <c r="N156" i="1"/>
  <c r="M156" i="1"/>
  <c r="O156" i="1" s="1"/>
  <c r="P156" i="1" s="1"/>
  <c r="T155" i="1"/>
  <c r="S155" i="1"/>
  <c r="R155" i="1"/>
  <c r="Q155" i="1"/>
  <c r="N155" i="1"/>
  <c r="M155" i="1"/>
  <c r="O155" i="1" s="1"/>
  <c r="P155" i="1" s="1"/>
  <c r="T154" i="1"/>
  <c r="S154" i="1"/>
  <c r="R154" i="1"/>
  <c r="Q154" i="1"/>
  <c r="N154" i="1"/>
  <c r="M154" i="1"/>
  <c r="O154" i="1" s="1"/>
  <c r="P154" i="1" s="1"/>
  <c r="T153" i="1"/>
  <c r="S153" i="1"/>
  <c r="R153" i="1"/>
  <c r="Q153" i="1"/>
  <c r="N153" i="1"/>
  <c r="M153" i="1"/>
  <c r="O153" i="1" s="1"/>
  <c r="P153" i="1" s="1"/>
  <c r="T152" i="1"/>
  <c r="S152" i="1"/>
  <c r="R152" i="1"/>
  <c r="Q152" i="1"/>
  <c r="N152" i="1"/>
  <c r="M152" i="1"/>
  <c r="O152" i="1" s="1"/>
  <c r="P152" i="1" s="1"/>
  <c r="T151" i="1"/>
  <c r="S151" i="1"/>
  <c r="R151" i="1"/>
  <c r="Q151" i="1"/>
  <c r="N151" i="1"/>
  <c r="M151" i="1"/>
  <c r="O151" i="1" s="1"/>
  <c r="P151" i="1" s="1"/>
  <c r="T150" i="1"/>
  <c r="S150" i="1"/>
  <c r="R150" i="1"/>
  <c r="Q150" i="1"/>
  <c r="N150" i="1"/>
  <c r="M150" i="1"/>
  <c r="O150" i="1" s="1"/>
  <c r="P150" i="1" s="1"/>
  <c r="T149" i="1"/>
  <c r="S149" i="1"/>
  <c r="R149" i="1"/>
  <c r="Q149" i="1"/>
  <c r="N149" i="1"/>
  <c r="M149" i="1"/>
  <c r="O149" i="1" s="1"/>
  <c r="P149" i="1" s="1"/>
  <c r="T148" i="1"/>
  <c r="S148" i="1"/>
  <c r="R148" i="1"/>
  <c r="Q148" i="1"/>
  <c r="N148" i="1"/>
  <c r="M148" i="1"/>
  <c r="O148" i="1" s="1"/>
  <c r="P148" i="1" s="1"/>
  <c r="T147" i="1"/>
  <c r="S147" i="1"/>
  <c r="R147" i="1"/>
  <c r="Q147" i="1"/>
  <c r="N147" i="1"/>
  <c r="M147" i="1"/>
  <c r="O147" i="1" s="1"/>
  <c r="P147" i="1" s="1"/>
  <c r="T146" i="1"/>
  <c r="S146" i="1"/>
  <c r="R146" i="1"/>
  <c r="Q146" i="1"/>
  <c r="N146" i="1"/>
  <c r="M146" i="1"/>
  <c r="O146" i="1" s="1"/>
  <c r="P146" i="1" s="1"/>
  <c r="T145" i="1"/>
  <c r="S145" i="1"/>
  <c r="R145" i="1"/>
  <c r="Q145" i="1"/>
  <c r="N145" i="1"/>
  <c r="M145" i="1"/>
  <c r="O145" i="1" s="1"/>
  <c r="P145" i="1" s="1"/>
  <c r="T144" i="1"/>
  <c r="S144" i="1"/>
  <c r="R144" i="1"/>
  <c r="Q144" i="1"/>
  <c r="N144" i="1"/>
  <c r="M144" i="1"/>
  <c r="O144" i="1" s="1"/>
  <c r="P144" i="1" s="1"/>
  <c r="T143" i="1"/>
  <c r="S143" i="1"/>
  <c r="R143" i="1"/>
  <c r="Q143" i="1"/>
  <c r="N143" i="1"/>
  <c r="M143" i="1"/>
  <c r="O143" i="1" s="1"/>
  <c r="P143" i="1" s="1"/>
  <c r="T142" i="1"/>
  <c r="S142" i="1"/>
  <c r="R142" i="1"/>
  <c r="Q142" i="1"/>
  <c r="N142" i="1"/>
  <c r="M142" i="1"/>
  <c r="O142" i="1" s="1"/>
  <c r="P142" i="1" s="1"/>
  <c r="T141" i="1"/>
  <c r="S141" i="1"/>
  <c r="R141" i="1"/>
  <c r="Q141" i="1"/>
  <c r="N141" i="1"/>
  <c r="M141" i="1"/>
  <c r="O141" i="1" s="1"/>
  <c r="P141" i="1" s="1"/>
  <c r="T140" i="1"/>
  <c r="S140" i="1"/>
  <c r="R140" i="1"/>
  <c r="Q140" i="1"/>
  <c r="N140" i="1"/>
  <c r="M140" i="1"/>
  <c r="O140" i="1" s="1"/>
  <c r="P140" i="1" s="1"/>
  <c r="T139" i="1"/>
  <c r="S139" i="1"/>
  <c r="R139" i="1"/>
  <c r="Q139" i="1"/>
  <c r="N139" i="1"/>
  <c r="M139" i="1"/>
  <c r="O139" i="1" s="1"/>
  <c r="P139" i="1" s="1"/>
  <c r="T138" i="1"/>
  <c r="S138" i="1"/>
  <c r="R138" i="1"/>
  <c r="Q138" i="1"/>
  <c r="N138" i="1"/>
  <c r="M138" i="1"/>
  <c r="O138" i="1" s="1"/>
  <c r="P138" i="1" s="1"/>
  <c r="T137" i="1"/>
  <c r="S137" i="1"/>
  <c r="R137" i="1"/>
  <c r="Q137" i="1"/>
  <c r="N137" i="1"/>
  <c r="M137" i="1"/>
  <c r="O137" i="1" s="1"/>
  <c r="P137" i="1" s="1"/>
  <c r="T136" i="1"/>
  <c r="S136" i="1"/>
  <c r="R136" i="1"/>
  <c r="Q136" i="1"/>
  <c r="N136" i="1"/>
  <c r="M136" i="1"/>
  <c r="O136" i="1" s="1"/>
  <c r="P136" i="1" s="1"/>
  <c r="T135" i="1"/>
  <c r="S135" i="1"/>
  <c r="R135" i="1"/>
  <c r="Q135" i="1"/>
  <c r="N135" i="1"/>
  <c r="M135" i="1"/>
  <c r="O135" i="1" s="1"/>
  <c r="P135" i="1" s="1"/>
  <c r="T134" i="1"/>
  <c r="S134" i="1"/>
  <c r="R134" i="1"/>
  <c r="Q134" i="1"/>
  <c r="N134" i="1"/>
  <c r="M134" i="1"/>
  <c r="O134" i="1" s="1"/>
  <c r="P134" i="1" s="1"/>
  <c r="T133" i="1"/>
  <c r="S133" i="1"/>
  <c r="R133" i="1"/>
  <c r="Q133" i="1"/>
  <c r="N133" i="1"/>
  <c r="M133" i="1"/>
  <c r="O133" i="1" s="1"/>
  <c r="P133" i="1" s="1"/>
  <c r="T132" i="1"/>
  <c r="S132" i="1"/>
  <c r="R132" i="1"/>
  <c r="Q132" i="1"/>
  <c r="N132" i="1"/>
  <c r="M132" i="1"/>
  <c r="O132" i="1" s="1"/>
  <c r="P132" i="1" s="1"/>
  <c r="T131" i="1"/>
  <c r="S131" i="1"/>
  <c r="R131" i="1"/>
  <c r="Q131" i="1"/>
  <c r="N131" i="1"/>
  <c r="M131" i="1"/>
  <c r="O131" i="1" s="1"/>
  <c r="P131" i="1" s="1"/>
  <c r="T130" i="1"/>
  <c r="S130" i="1"/>
  <c r="R130" i="1"/>
  <c r="Q130" i="1"/>
  <c r="N130" i="1"/>
  <c r="M130" i="1"/>
  <c r="O130" i="1" s="1"/>
  <c r="P130" i="1" s="1"/>
  <c r="T129" i="1"/>
  <c r="S129" i="1"/>
  <c r="R129" i="1"/>
  <c r="Q129" i="1"/>
  <c r="N129" i="1"/>
  <c r="M129" i="1"/>
  <c r="O129" i="1" s="1"/>
  <c r="P129" i="1" s="1"/>
  <c r="T128" i="1"/>
  <c r="S128" i="1"/>
  <c r="R128" i="1"/>
  <c r="Q128" i="1"/>
  <c r="N128" i="1"/>
  <c r="M128" i="1"/>
  <c r="O128" i="1" s="1"/>
  <c r="P128" i="1" s="1"/>
  <c r="T127" i="1"/>
  <c r="S127" i="1"/>
  <c r="R127" i="1"/>
  <c r="Q127" i="1"/>
  <c r="N127" i="1"/>
  <c r="M127" i="1"/>
  <c r="O127" i="1" s="1"/>
  <c r="P127" i="1" s="1"/>
  <c r="T126" i="1"/>
  <c r="S126" i="1"/>
  <c r="R126" i="1"/>
  <c r="Q126" i="1"/>
  <c r="N126" i="1"/>
  <c r="M126" i="1"/>
  <c r="O126" i="1" s="1"/>
  <c r="P126" i="1" s="1"/>
  <c r="T125" i="1"/>
  <c r="S125" i="1"/>
  <c r="R125" i="1"/>
  <c r="Q125" i="1"/>
  <c r="N125" i="1"/>
  <c r="M125" i="1"/>
  <c r="O125" i="1" s="1"/>
  <c r="P125" i="1" s="1"/>
  <c r="T124" i="1"/>
  <c r="S124" i="1"/>
  <c r="R124" i="1"/>
  <c r="Q124" i="1"/>
  <c r="N124" i="1"/>
  <c r="M124" i="1"/>
  <c r="O124" i="1" s="1"/>
  <c r="P124" i="1" s="1"/>
  <c r="T123" i="1"/>
  <c r="S123" i="1"/>
  <c r="R123" i="1"/>
  <c r="Q123" i="1"/>
  <c r="N123" i="1"/>
  <c r="M123" i="1"/>
  <c r="O123" i="1" s="1"/>
  <c r="P123" i="1" s="1"/>
  <c r="T122" i="1"/>
  <c r="S122" i="1"/>
  <c r="R122" i="1"/>
  <c r="Q122" i="1"/>
  <c r="N122" i="1"/>
  <c r="M122" i="1"/>
  <c r="O122" i="1" s="1"/>
  <c r="P122" i="1" s="1"/>
  <c r="T121" i="1"/>
  <c r="S121" i="1"/>
  <c r="R121" i="1"/>
  <c r="Q121" i="1"/>
  <c r="N121" i="1"/>
  <c r="M121" i="1"/>
  <c r="O121" i="1" s="1"/>
  <c r="P121" i="1" s="1"/>
  <c r="T120" i="1"/>
  <c r="S120" i="1"/>
  <c r="R120" i="1"/>
  <c r="Q120" i="1"/>
  <c r="N120" i="1"/>
  <c r="M120" i="1"/>
  <c r="O120" i="1" s="1"/>
  <c r="P120" i="1" s="1"/>
  <c r="T119" i="1"/>
  <c r="S119" i="1"/>
  <c r="R119" i="1"/>
  <c r="Q119" i="1"/>
  <c r="N119" i="1"/>
  <c r="M119" i="1"/>
  <c r="O119" i="1" s="1"/>
  <c r="P119" i="1" s="1"/>
  <c r="T118" i="1"/>
  <c r="S118" i="1"/>
  <c r="R118" i="1"/>
  <c r="Q118" i="1"/>
  <c r="N118" i="1"/>
  <c r="M118" i="1"/>
  <c r="O118" i="1" s="1"/>
  <c r="P118" i="1" s="1"/>
  <c r="T117" i="1"/>
  <c r="S117" i="1"/>
  <c r="R117" i="1"/>
  <c r="Q117" i="1"/>
  <c r="N117" i="1"/>
  <c r="M117" i="1"/>
  <c r="O117" i="1" s="1"/>
  <c r="P117" i="1" s="1"/>
  <c r="T116" i="1"/>
  <c r="S116" i="1"/>
  <c r="R116" i="1"/>
  <c r="Q116" i="1"/>
  <c r="N116" i="1"/>
  <c r="M116" i="1"/>
  <c r="O116" i="1" s="1"/>
  <c r="P116" i="1" s="1"/>
  <c r="T115" i="1"/>
  <c r="S115" i="1"/>
  <c r="R115" i="1"/>
  <c r="Q115" i="1"/>
  <c r="N115" i="1"/>
  <c r="M115" i="1"/>
  <c r="O115" i="1" s="1"/>
  <c r="P115" i="1" s="1"/>
  <c r="T114" i="1"/>
  <c r="S114" i="1"/>
  <c r="R114" i="1"/>
  <c r="Q114" i="1"/>
  <c r="N114" i="1"/>
  <c r="M114" i="1"/>
  <c r="O114" i="1" s="1"/>
  <c r="P114" i="1" s="1"/>
  <c r="T113" i="1"/>
  <c r="S113" i="1"/>
  <c r="R113" i="1"/>
  <c r="Q113" i="1"/>
  <c r="N113" i="1"/>
  <c r="M113" i="1"/>
  <c r="O113" i="1" s="1"/>
  <c r="P113" i="1" s="1"/>
  <c r="T112" i="1"/>
  <c r="S112" i="1"/>
  <c r="R112" i="1"/>
  <c r="Q112" i="1"/>
  <c r="N112" i="1"/>
  <c r="M112" i="1"/>
  <c r="O112" i="1" s="1"/>
  <c r="P112" i="1" s="1"/>
  <c r="T111" i="1"/>
  <c r="S111" i="1"/>
  <c r="R111" i="1"/>
  <c r="Q111" i="1"/>
  <c r="N111" i="1"/>
  <c r="M111" i="1"/>
  <c r="O111" i="1" s="1"/>
  <c r="P111" i="1" s="1"/>
  <c r="T110" i="1"/>
  <c r="S110" i="1"/>
  <c r="R110" i="1"/>
  <c r="Q110" i="1"/>
  <c r="N110" i="1"/>
  <c r="M110" i="1"/>
  <c r="O110" i="1" s="1"/>
  <c r="P110" i="1" s="1"/>
  <c r="T109" i="1"/>
  <c r="S109" i="1"/>
  <c r="R109" i="1"/>
  <c r="Q109" i="1"/>
  <c r="N109" i="1"/>
  <c r="M109" i="1"/>
  <c r="O109" i="1" s="1"/>
  <c r="P109" i="1" s="1"/>
  <c r="T108" i="1"/>
  <c r="S108" i="1"/>
  <c r="R108" i="1"/>
  <c r="Q108" i="1"/>
  <c r="N108" i="1"/>
  <c r="M108" i="1"/>
  <c r="O108" i="1" s="1"/>
  <c r="P108" i="1" s="1"/>
  <c r="T107" i="1"/>
  <c r="S107" i="1"/>
  <c r="R107" i="1"/>
  <c r="Q107" i="1"/>
  <c r="N107" i="1"/>
  <c r="M107" i="1"/>
  <c r="O107" i="1" s="1"/>
  <c r="P107" i="1" s="1"/>
  <c r="T106" i="1"/>
  <c r="S106" i="1"/>
  <c r="R106" i="1"/>
  <c r="Q106" i="1"/>
  <c r="N106" i="1"/>
  <c r="M106" i="1"/>
  <c r="O106" i="1" s="1"/>
  <c r="P106" i="1" s="1"/>
  <c r="T105" i="1"/>
  <c r="S105" i="1"/>
  <c r="R105" i="1"/>
  <c r="Q105" i="1"/>
  <c r="N105" i="1"/>
  <c r="M105" i="1"/>
  <c r="O105" i="1" s="1"/>
  <c r="P105" i="1" s="1"/>
  <c r="T104" i="1"/>
  <c r="S104" i="1"/>
  <c r="R104" i="1"/>
  <c r="Q104" i="1"/>
  <c r="N104" i="1"/>
  <c r="M104" i="1"/>
  <c r="O104" i="1" s="1"/>
  <c r="P104" i="1" s="1"/>
  <c r="T103" i="1"/>
  <c r="S103" i="1"/>
  <c r="R103" i="1"/>
  <c r="Q103" i="1"/>
  <c r="N103" i="1"/>
  <c r="M103" i="1"/>
  <c r="O103" i="1" s="1"/>
  <c r="P103" i="1" s="1"/>
  <c r="T102" i="1"/>
  <c r="S102" i="1"/>
  <c r="R102" i="1"/>
  <c r="Q102" i="1"/>
  <c r="N102" i="1"/>
  <c r="M102" i="1"/>
  <c r="O102" i="1" s="1"/>
  <c r="P102" i="1" s="1"/>
  <c r="T101" i="1"/>
  <c r="S101" i="1"/>
  <c r="R101" i="1"/>
  <c r="Q101" i="1"/>
  <c r="N101" i="1"/>
  <c r="M101" i="1"/>
  <c r="O101" i="1" s="1"/>
  <c r="P101" i="1" s="1"/>
  <c r="T100" i="1"/>
  <c r="S100" i="1"/>
  <c r="R100" i="1"/>
  <c r="Q100" i="1"/>
  <c r="N100" i="1"/>
  <c r="M100" i="1"/>
  <c r="O100" i="1" s="1"/>
  <c r="P100" i="1" s="1"/>
  <c r="T99" i="1"/>
  <c r="S99" i="1"/>
  <c r="R99" i="1"/>
  <c r="Q99" i="1"/>
  <c r="N99" i="1"/>
  <c r="M99" i="1"/>
  <c r="O99" i="1" s="1"/>
  <c r="P99" i="1" s="1"/>
  <c r="T98" i="1"/>
  <c r="S98" i="1"/>
  <c r="R98" i="1"/>
  <c r="Q98" i="1"/>
  <c r="N98" i="1"/>
  <c r="M98" i="1"/>
  <c r="O98" i="1" s="1"/>
  <c r="P98" i="1" s="1"/>
  <c r="T97" i="1"/>
  <c r="S97" i="1"/>
  <c r="R97" i="1"/>
  <c r="Q97" i="1"/>
  <c r="N97" i="1"/>
  <c r="M97" i="1"/>
  <c r="O97" i="1" s="1"/>
  <c r="P97" i="1" s="1"/>
  <c r="T96" i="1"/>
  <c r="S96" i="1"/>
  <c r="R96" i="1"/>
  <c r="Q96" i="1"/>
  <c r="N96" i="1"/>
  <c r="M96" i="1"/>
  <c r="O96" i="1" s="1"/>
  <c r="P96" i="1" s="1"/>
  <c r="T95" i="1"/>
  <c r="S95" i="1"/>
  <c r="R95" i="1"/>
  <c r="Q95" i="1"/>
  <c r="N95" i="1"/>
  <c r="M95" i="1"/>
  <c r="O95" i="1" s="1"/>
  <c r="P95" i="1" s="1"/>
  <c r="T94" i="1"/>
  <c r="S94" i="1"/>
  <c r="R94" i="1"/>
  <c r="Q94" i="1"/>
  <c r="N94" i="1"/>
  <c r="M94" i="1"/>
  <c r="O94" i="1" s="1"/>
  <c r="P94" i="1" s="1"/>
  <c r="T93" i="1"/>
  <c r="S93" i="1"/>
  <c r="R93" i="1"/>
  <c r="Q93" i="1"/>
  <c r="N93" i="1"/>
  <c r="M93" i="1"/>
  <c r="O93" i="1" s="1"/>
  <c r="P93" i="1" s="1"/>
  <c r="T92" i="1"/>
  <c r="S92" i="1"/>
  <c r="R92" i="1"/>
  <c r="Q92" i="1"/>
  <c r="N92" i="1"/>
  <c r="M92" i="1"/>
  <c r="O92" i="1" s="1"/>
  <c r="P92" i="1" s="1"/>
  <c r="T91" i="1"/>
  <c r="S91" i="1"/>
  <c r="R91" i="1"/>
  <c r="Q91" i="1"/>
  <c r="N91" i="1"/>
  <c r="M91" i="1"/>
  <c r="O91" i="1" s="1"/>
  <c r="P91" i="1" s="1"/>
  <c r="T90" i="1"/>
  <c r="S90" i="1"/>
  <c r="R90" i="1"/>
  <c r="Q90" i="1"/>
  <c r="N90" i="1"/>
  <c r="M90" i="1"/>
  <c r="O90" i="1" s="1"/>
  <c r="P90" i="1" s="1"/>
  <c r="T89" i="1"/>
  <c r="S89" i="1"/>
  <c r="R89" i="1"/>
  <c r="Q89" i="1"/>
  <c r="N89" i="1"/>
  <c r="M89" i="1"/>
  <c r="O89" i="1" s="1"/>
  <c r="P89" i="1" s="1"/>
  <c r="T88" i="1"/>
  <c r="S88" i="1"/>
  <c r="R88" i="1"/>
  <c r="Q88" i="1"/>
  <c r="N88" i="1"/>
  <c r="M88" i="1"/>
  <c r="O88" i="1" s="1"/>
  <c r="P88" i="1" s="1"/>
  <c r="T87" i="1"/>
  <c r="S87" i="1"/>
  <c r="R87" i="1"/>
  <c r="Q87" i="1"/>
  <c r="N87" i="1"/>
  <c r="M87" i="1"/>
  <c r="O87" i="1" s="1"/>
  <c r="P87" i="1" s="1"/>
  <c r="T86" i="1"/>
  <c r="S86" i="1"/>
  <c r="R86" i="1"/>
  <c r="Q86" i="1"/>
  <c r="N86" i="1"/>
  <c r="M86" i="1"/>
  <c r="O86" i="1" s="1"/>
  <c r="P86" i="1" s="1"/>
  <c r="T85" i="1"/>
  <c r="S85" i="1"/>
  <c r="R85" i="1"/>
  <c r="Q85" i="1"/>
  <c r="N85" i="1"/>
  <c r="M85" i="1"/>
  <c r="O85" i="1" s="1"/>
  <c r="P85" i="1" s="1"/>
  <c r="T84" i="1"/>
  <c r="S84" i="1"/>
  <c r="R84" i="1"/>
  <c r="Q84" i="1"/>
  <c r="N84" i="1"/>
  <c r="M84" i="1"/>
  <c r="O84" i="1" s="1"/>
  <c r="P84" i="1" s="1"/>
  <c r="T83" i="1"/>
  <c r="S83" i="1"/>
  <c r="R83" i="1"/>
  <c r="Q83" i="1"/>
  <c r="N83" i="1"/>
  <c r="M83" i="1"/>
  <c r="O83" i="1" s="1"/>
  <c r="P83" i="1" s="1"/>
  <c r="T82" i="1"/>
  <c r="S82" i="1"/>
  <c r="R82" i="1"/>
  <c r="Q82" i="1"/>
  <c r="N82" i="1"/>
  <c r="M82" i="1"/>
  <c r="O82" i="1" s="1"/>
  <c r="P82" i="1" s="1"/>
  <c r="T81" i="1"/>
  <c r="S81" i="1"/>
  <c r="R81" i="1"/>
  <c r="Q81" i="1"/>
  <c r="N81" i="1"/>
  <c r="M81" i="1"/>
  <c r="O81" i="1" s="1"/>
  <c r="P81" i="1" s="1"/>
  <c r="T80" i="1"/>
  <c r="S80" i="1"/>
  <c r="R80" i="1"/>
  <c r="Q80" i="1"/>
  <c r="N80" i="1"/>
  <c r="M80" i="1"/>
  <c r="O80" i="1" s="1"/>
  <c r="P80" i="1" s="1"/>
  <c r="T79" i="1"/>
  <c r="S79" i="1"/>
  <c r="R79" i="1"/>
  <c r="Q79" i="1"/>
  <c r="N79" i="1"/>
  <c r="M79" i="1"/>
  <c r="O79" i="1" s="1"/>
  <c r="P79" i="1" s="1"/>
  <c r="T78" i="1"/>
  <c r="S78" i="1"/>
  <c r="R78" i="1"/>
  <c r="Q78" i="1"/>
  <c r="N78" i="1"/>
  <c r="M78" i="1"/>
  <c r="O78" i="1" s="1"/>
  <c r="P78" i="1" s="1"/>
  <c r="T77" i="1"/>
  <c r="S77" i="1"/>
  <c r="R77" i="1"/>
  <c r="Q77" i="1"/>
  <c r="N77" i="1"/>
  <c r="M77" i="1"/>
  <c r="O77" i="1" s="1"/>
  <c r="P77" i="1" s="1"/>
  <c r="T76" i="1"/>
  <c r="S76" i="1"/>
  <c r="R76" i="1"/>
  <c r="Q76" i="1"/>
  <c r="N76" i="1"/>
  <c r="M76" i="1"/>
  <c r="O76" i="1" s="1"/>
  <c r="P76" i="1" s="1"/>
  <c r="T75" i="1"/>
  <c r="S75" i="1"/>
  <c r="R75" i="1"/>
  <c r="Q75" i="1"/>
  <c r="N75" i="1"/>
  <c r="M75" i="1"/>
  <c r="O75" i="1" s="1"/>
  <c r="P75" i="1" s="1"/>
  <c r="T74" i="1"/>
  <c r="S74" i="1"/>
  <c r="R74" i="1"/>
  <c r="Q74" i="1"/>
  <c r="N74" i="1"/>
  <c r="M74" i="1"/>
  <c r="O74" i="1" s="1"/>
  <c r="P74" i="1" s="1"/>
  <c r="T73" i="1"/>
  <c r="S73" i="1"/>
  <c r="R73" i="1"/>
  <c r="Q73" i="1"/>
  <c r="N73" i="1"/>
  <c r="M73" i="1"/>
  <c r="O73" i="1" s="1"/>
  <c r="P73" i="1" s="1"/>
  <c r="T72" i="1"/>
  <c r="S72" i="1"/>
  <c r="R72" i="1"/>
  <c r="Q72" i="1"/>
  <c r="N72" i="1"/>
  <c r="M72" i="1"/>
  <c r="O72" i="1" s="1"/>
  <c r="P72" i="1" s="1"/>
  <c r="T71" i="1"/>
  <c r="S71" i="1"/>
  <c r="R71" i="1"/>
  <c r="Q71" i="1"/>
  <c r="N71" i="1"/>
  <c r="M71" i="1"/>
  <c r="O71" i="1" s="1"/>
  <c r="P71" i="1" s="1"/>
  <c r="T70" i="1"/>
  <c r="S70" i="1"/>
  <c r="R70" i="1"/>
  <c r="Q70" i="1"/>
  <c r="N70" i="1"/>
  <c r="M70" i="1"/>
  <c r="O70" i="1" s="1"/>
  <c r="P70" i="1" s="1"/>
  <c r="T69" i="1"/>
  <c r="S69" i="1"/>
  <c r="R69" i="1"/>
  <c r="Q69" i="1"/>
  <c r="N69" i="1"/>
  <c r="M69" i="1"/>
  <c r="O69" i="1" s="1"/>
  <c r="P69" i="1" s="1"/>
  <c r="T68" i="1"/>
  <c r="S68" i="1"/>
  <c r="R68" i="1"/>
  <c r="Q68" i="1"/>
  <c r="N68" i="1"/>
  <c r="M68" i="1"/>
  <c r="O68" i="1" s="1"/>
  <c r="P68" i="1" s="1"/>
  <c r="T67" i="1"/>
  <c r="S67" i="1"/>
  <c r="R67" i="1"/>
  <c r="Q67" i="1"/>
  <c r="N67" i="1"/>
  <c r="M67" i="1"/>
  <c r="O67" i="1" s="1"/>
  <c r="P67" i="1" s="1"/>
  <c r="T66" i="1"/>
  <c r="S66" i="1"/>
  <c r="R66" i="1"/>
  <c r="Q66" i="1"/>
  <c r="N66" i="1"/>
  <c r="M66" i="1"/>
  <c r="O66" i="1" s="1"/>
  <c r="P66" i="1" s="1"/>
  <c r="T65" i="1"/>
  <c r="S65" i="1"/>
  <c r="R65" i="1"/>
  <c r="Q65" i="1"/>
  <c r="N65" i="1"/>
  <c r="M65" i="1"/>
  <c r="O65" i="1" s="1"/>
  <c r="P65" i="1" s="1"/>
  <c r="T64" i="1"/>
  <c r="S64" i="1"/>
  <c r="R64" i="1"/>
  <c r="Q64" i="1"/>
  <c r="N64" i="1"/>
  <c r="M64" i="1"/>
  <c r="O64" i="1" s="1"/>
  <c r="P64" i="1" s="1"/>
  <c r="T63" i="1"/>
  <c r="S63" i="1"/>
  <c r="R63" i="1"/>
  <c r="Q63" i="1"/>
  <c r="N63" i="1"/>
  <c r="M63" i="1"/>
  <c r="O63" i="1" s="1"/>
  <c r="P63" i="1" s="1"/>
  <c r="T62" i="1"/>
  <c r="S62" i="1"/>
  <c r="R62" i="1"/>
  <c r="Q62" i="1"/>
  <c r="N62" i="1"/>
  <c r="M62" i="1"/>
  <c r="O62" i="1" s="1"/>
  <c r="P62" i="1" s="1"/>
  <c r="T61" i="1"/>
  <c r="S61" i="1"/>
  <c r="R61" i="1"/>
  <c r="Q61" i="1"/>
  <c r="N61" i="1"/>
  <c r="M61" i="1"/>
  <c r="O61" i="1" s="1"/>
  <c r="P61" i="1" s="1"/>
  <c r="T60" i="1"/>
  <c r="S60" i="1"/>
  <c r="R60" i="1"/>
  <c r="Q60" i="1"/>
  <c r="N60" i="1"/>
  <c r="M60" i="1"/>
  <c r="O60" i="1" s="1"/>
  <c r="P60" i="1" s="1"/>
  <c r="T59" i="1"/>
  <c r="S59" i="1"/>
  <c r="R59" i="1"/>
  <c r="Q59" i="1"/>
  <c r="N59" i="1"/>
  <c r="M59" i="1"/>
  <c r="O59" i="1" s="1"/>
  <c r="P59" i="1" s="1"/>
  <c r="T58" i="1"/>
  <c r="S58" i="1"/>
  <c r="R58" i="1"/>
  <c r="Q58" i="1"/>
  <c r="N58" i="1"/>
  <c r="M58" i="1"/>
  <c r="O58" i="1" s="1"/>
  <c r="P58" i="1" s="1"/>
  <c r="T57" i="1"/>
  <c r="S57" i="1"/>
  <c r="R57" i="1"/>
  <c r="Q57" i="1"/>
  <c r="N57" i="1"/>
  <c r="M57" i="1"/>
  <c r="O57" i="1" s="1"/>
  <c r="P57" i="1" s="1"/>
  <c r="T56" i="1"/>
  <c r="S56" i="1"/>
  <c r="R56" i="1"/>
  <c r="Q56" i="1"/>
  <c r="N56" i="1"/>
  <c r="M56" i="1"/>
  <c r="O56" i="1" s="1"/>
  <c r="P56" i="1" s="1"/>
  <c r="T55" i="1"/>
  <c r="S55" i="1"/>
  <c r="R55" i="1"/>
  <c r="Q55" i="1"/>
  <c r="N55" i="1"/>
  <c r="M55" i="1"/>
  <c r="O55" i="1" s="1"/>
  <c r="P55" i="1" s="1"/>
  <c r="T54" i="1"/>
  <c r="S54" i="1"/>
  <c r="R54" i="1"/>
  <c r="Q54" i="1"/>
  <c r="N54" i="1"/>
  <c r="M54" i="1"/>
  <c r="O54" i="1" s="1"/>
  <c r="P54" i="1" s="1"/>
  <c r="T53" i="1"/>
  <c r="S53" i="1"/>
  <c r="R53" i="1"/>
  <c r="Q53" i="1"/>
  <c r="N53" i="1"/>
  <c r="M53" i="1"/>
  <c r="O53" i="1" s="1"/>
  <c r="P53" i="1" s="1"/>
  <c r="T52" i="1"/>
  <c r="S52" i="1"/>
  <c r="R52" i="1"/>
  <c r="Q52" i="1"/>
  <c r="N52" i="1"/>
  <c r="M52" i="1"/>
  <c r="O52" i="1" s="1"/>
  <c r="P52" i="1" s="1"/>
  <c r="T51" i="1"/>
  <c r="S51" i="1"/>
  <c r="R51" i="1"/>
  <c r="Q51" i="1"/>
  <c r="N51" i="1"/>
  <c r="M51" i="1"/>
  <c r="O51" i="1" s="1"/>
  <c r="P51" i="1" s="1"/>
  <c r="T50" i="1"/>
  <c r="S50" i="1"/>
  <c r="R50" i="1"/>
  <c r="Q50" i="1"/>
  <c r="N50" i="1"/>
  <c r="M50" i="1"/>
  <c r="O50" i="1" s="1"/>
  <c r="P50" i="1" s="1"/>
  <c r="T49" i="1"/>
  <c r="S49" i="1"/>
  <c r="R49" i="1"/>
  <c r="Q49" i="1"/>
  <c r="N49" i="1"/>
  <c r="M49" i="1"/>
  <c r="O49" i="1" s="1"/>
  <c r="P49" i="1" s="1"/>
  <c r="T48" i="1"/>
  <c r="S48" i="1"/>
  <c r="R48" i="1"/>
  <c r="Q48" i="1"/>
  <c r="N48" i="1"/>
  <c r="M48" i="1"/>
  <c r="O48" i="1" s="1"/>
  <c r="P48" i="1" s="1"/>
  <c r="T47" i="1"/>
  <c r="S47" i="1"/>
  <c r="R47" i="1"/>
  <c r="Q47" i="1"/>
  <c r="N47" i="1"/>
  <c r="M47" i="1"/>
  <c r="O47" i="1" s="1"/>
  <c r="P47" i="1" s="1"/>
  <c r="T46" i="1"/>
  <c r="S46" i="1"/>
  <c r="R46" i="1"/>
  <c r="Q46" i="1"/>
  <c r="N46" i="1"/>
  <c r="M46" i="1"/>
  <c r="O46" i="1" s="1"/>
  <c r="P46" i="1" s="1"/>
  <c r="T45" i="1"/>
  <c r="S45" i="1"/>
  <c r="R45" i="1"/>
  <c r="Q45" i="1"/>
  <c r="N45" i="1"/>
  <c r="M45" i="1"/>
  <c r="O45" i="1" s="1"/>
  <c r="P45" i="1" s="1"/>
  <c r="T44" i="1"/>
  <c r="S44" i="1"/>
  <c r="R44" i="1"/>
  <c r="Q44" i="1"/>
  <c r="N44" i="1"/>
  <c r="M44" i="1"/>
  <c r="O44" i="1" s="1"/>
  <c r="P44" i="1" s="1"/>
  <c r="T43" i="1"/>
  <c r="S43" i="1"/>
  <c r="R43" i="1"/>
  <c r="Q43" i="1"/>
  <c r="N43" i="1"/>
  <c r="M43" i="1"/>
  <c r="O43" i="1" s="1"/>
  <c r="P43" i="1" s="1"/>
  <c r="T42" i="1"/>
  <c r="S42" i="1"/>
  <c r="R42" i="1"/>
  <c r="Q42" i="1"/>
  <c r="N42" i="1"/>
  <c r="M42" i="1"/>
  <c r="O42" i="1" s="1"/>
  <c r="P42" i="1" s="1"/>
  <c r="T41" i="1"/>
  <c r="S41" i="1"/>
  <c r="R41" i="1"/>
  <c r="Q41" i="1"/>
  <c r="N41" i="1"/>
  <c r="M41" i="1"/>
  <c r="O41" i="1" s="1"/>
  <c r="P41" i="1" s="1"/>
  <c r="T40" i="1"/>
  <c r="S40" i="1"/>
  <c r="R40" i="1"/>
  <c r="Q40" i="1"/>
  <c r="N40" i="1"/>
  <c r="M40" i="1"/>
  <c r="O40" i="1" s="1"/>
  <c r="P40" i="1" s="1"/>
  <c r="T39" i="1"/>
  <c r="S39" i="1"/>
  <c r="R39" i="1"/>
  <c r="Q39" i="1"/>
  <c r="N39" i="1"/>
  <c r="M39" i="1"/>
  <c r="O39" i="1" s="1"/>
  <c r="P39" i="1" s="1"/>
  <c r="T38" i="1"/>
  <c r="S38" i="1"/>
  <c r="R38" i="1"/>
  <c r="Q38" i="1"/>
  <c r="N38" i="1"/>
  <c r="M38" i="1"/>
  <c r="O38" i="1" s="1"/>
  <c r="P38" i="1" s="1"/>
  <c r="T37" i="1"/>
  <c r="S37" i="1"/>
  <c r="R37" i="1"/>
  <c r="Q37" i="1"/>
  <c r="N37" i="1"/>
  <c r="M37" i="1"/>
  <c r="O37" i="1" s="1"/>
  <c r="P37" i="1" s="1"/>
  <c r="T36" i="1"/>
  <c r="S36" i="1"/>
  <c r="R36" i="1"/>
  <c r="Q36" i="1"/>
  <c r="N36" i="1"/>
  <c r="M36" i="1"/>
  <c r="O36" i="1" s="1"/>
  <c r="P36" i="1" s="1"/>
  <c r="T35" i="1"/>
  <c r="S35" i="1"/>
  <c r="R35" i="1"/>
  <c r="Q35" i="1"/>
  <c r="N35" i="1"/>
  <c r="M35" i="1"/>
  <c r="O35" i="1" s="1"/>
  <c r="P35" i="1" s="1"/>
  <c r="T34" i="1"/>
  <c r="S34" i="1"/>
  <c r="R34" i="1"/>
  <c r="Q34" i="1"/>
  <c r="N34" i="1"/>
  <c r="M34" i="1"/>
  <c r="O34" i="1" s="1"/>
  <c r="P34" i="1" s="1"/>
  <c r="T33" i="1"/>
  <c r="S33" i="1"/>
  <c r="R33" i="1"/>
  <c r="Q33" i="1"/>
  <c r="N33" i="1"/>
  <c r="M33" i="1"/>
  <c r="O33" i="1" s="1"/>
  <c r="P33" i="1" s="1"/>
  <c r="T32" i="1"/>
  <c r="S32" i="1"/>
  <c r="R32" i="1"/>
  <c r="Q32" i="1"/>
  <c r="N32" i="1"/>
  <c r="M32" i="1"/>
  <c r="O32" i="1" s="1"/>
  <c r="P32" i="1" s="1"/>
  <c r="T31" i="1"/>
  <c r="S31" i="1"/>
  <c r="R31" i="1"/>
  <c r="Q31" i="1"/>
  <c r="N31" i="1"/>
  <c r="M31" i="1"/>
  <c r="O31" i="1" s="1"/>
  <c r="P31" i="1" s="1"/>
  <c r="T30" i="1"/>
  <c r="S30" i="1"/>
  <c r="R30" i="1"/>
  <c r="Q30" i="1"/>
  <c r="N30" i="1"/>
  <c r="M30" i="1"/>
  <c r="O30" i="1" s="1"/>
  <c r="P30" i="1" s="1"/>
  <c r="T29" i="1"/>
  <c r="S29" i="1"/>
  <c r="R29" i="1"/>
  <c r="Q29" i="1"/>
  <c r="N29" i="1"/>
  <c r="M29" i="1"/>
  <c r="O29" i="1" s="1"/>
  <c r="P29" i="1" s="1"/>
  <c r="T28" i="1"/>
  <c r="S28" i="1"/>
  <c r="R28" i="1"/>
  <c r="Q28" i="1"/>
  <c r="N28" i="1"/>
  <c r="M28" i="1"/>
  <c r="O28" i="1" s="1"/>
  <c r="P28" i="1" s="1"/>
  <c r="T27" i="1"/>
  <c r="S27" i="1"/>
  <c r="R27" i="1"/>
  <c r="Q27" i="1"/>
  <c r="N27" i="1"/>
  <c r="M27" i="1"/>
  <c r="O27" i="1" s="1"/>
  <c r="P27" i="1" s="1"/>
  <c r="T26" i="1"/>
  <c r="S26" i="1"/>
  <c r="R26" i="1"/>
  <c r="Q26" i="1"/>
  <c r="N26" i="1"/>
  <c r="M26" i="1"/>
  <c r="O26" i="1" s="1"/>
  <c r="P26" i="1" s="1"/>
  <c r="T25" i="1"/>
  <c r="S25" i="1"/>
  <c r="R25" i="1"/>
  <c r="Q25" i="1"/>
  <c r="N25" i="1"/>
  <c r="M25" i="1"/>
  <c r="O25" i="1" s="1"/>
  <c r="P25" i="1" s="1"/>
  <c r="T24" i="1"/>
  <c r="S24" i="1"/>
  <c r="R24" i="1"/>
  <c r="Q24" i="1"/>
  <c r="N24" i="1"/>
  <c r="M24" i="1"/>
  <c r="O24" i="1" s="1"/>
  <c r="P24" i="1" s="1"/>
  <c r="T23" i="1"/>
  <c r="S23" i="1"/>
  <c r="R23" i="1"/>
  <c r="Q23" i="1"/>
  <c r="N23" i="1"/>
  <c r="M23" i="1"/>
  <c r="O23" i="1" s="1"/>
  <c r="P23" i="1" s="1"/>
  <c r="T22" i="1"/>
  <c r="S22" i="1"/>
  <c r="R22" i="1"/>
  <c r="Q22" i="1"/>
  <c r="N22" i="1"/>
  <c r="M22" i="1"/>
  <c r="O22" i="1" s="1"/>
  <c r="P22" i="1" s="1"/>
  <c r="T21" i="1"/>
  <c r="S21" i="1"/>
  <c r="R21" i="1"/>
  <c r="Q21" i="1"/>
  <c r="N21" i="1"/>
  <c r="M21" i="1"/>
  <c r="O21" i="1" s="1"/>
  <c r="P21" i="1" s="1"/>
  <c r="T20" i="1"/>
  <c r="S20" i="1"/>
  <c r="R20" i="1"/>
  <c r="Q20" i="1"/>
  <c r="N20" i="1"/>
  <c r="M20" i="1"/>
  <c r="O20" i="1" s="1"/>
  <c r="P20" i="1" s="1"/>
  <c r="T19" i="1"/>
  <c r="S19" i="1"/>
  <c r="R19" i="1"/>
  <c r="Q19" i="1"/>
  <c r="N19" i="1"/>
  <c r="M19" i="1"/>
  <c r="O19" i="1" s="1"/>
  <c r="P19" i="1" s="1"/>
  <c r="T18" i="1"/>
  <c r="S18" i="1"/>
  <c r="R18" i="1"/>
  <c r="Q18" i="1"/>
  <c r="N18" i="1"/>
  <c r="M18" i="1"/>
  <c r="O18" i="1" s="1"/>
  <c r="P18" i="1" s="1"/>
  <c r="T17" i="1"/>
  <c r="S17" i="1"/>
  <c r="R17" i="1"/>
  <c r="Q17" i="1"/>
  <c r="N17" i="1"/>
  <c r="M17" i="1"/>
  <c r="O17" i="1" s="1"/>
  <c r="P17" i="1" s="1"/>
  <c r="T16" i="1"/>
  <c r="S16" i="1"/>
  <c r="R16" i="1"/>
  <c r="Q16" i="1"/>
  <c r="N16" i="1"/>
  <c r="M16" i="1"/>
  <c r="O16" i="1" s="1"/>
  <c r="P16" i="1" s="1"/>
  <c r="T15" i="1"/>
  <c r="S15" i="1"/>
  <c r="R15" i="1"/>
  <c r="Q15" i="1"/>
  <c r="N15" i="1"/>
  <c r="M15" i="1"/>
  <c r="O15" i="1" s="1"/>
  <c r="P15" i="1" s="1"/>
  <c r="T14" i="1"/>
  <c r="S14" i="1"/>
  <c r="R14" i="1"/>
  <c r="Q14" i="1"/>
  <c r="N14" i="1"/>
  <c r="M14" i="1"/>
  <c r="O14" i="1" s="1"/>
  <c r="P14" i="1" s="1"/>
  <c r="T13" i="1"/>
  <c r="S13" i="1"/>
  <c r="R13" i="1"/>
  <c r="Q13" i="1"/>
  <c r="N13" i="1"/>
  <c r="M13" i="1"/>
  <c r="O13" i="1" s="1"/>
  <c r="P13" i="1" s="1"/>
  <c r="T12" i="1"/>
  <c r="S12" i="1"/>
  <c r="R12" i="1"/>
  <c r="Q12" i="1"/>
  <c r="N12" i="1"/>
  <c r="M12" i="1"/>
  <c r="O12" i="1" s="1"/>
  <c r="P12" i="1" s="1"/>
  <c r="T11" i="1"/>
  <c r="S11" i="1"/>
  <c r="R11" i="1"/>
  <c r="Q11" i="1"/>
  <c r="N11" i="1"/>
  <c r="M11" i="1"/>
  <c r="O11" i="1" s="1"/>
  <c r="P11" i="1" s="1"/>
  <c r="T10" i="1"/>
  <c r="S10" i="1"/>
  <c r="R10" i="1"/>
  <c r="Q10" i="1"/>
  <c r="N10" i="1"/>
  <c r="M10" i="1"/>
  <c r="O10" i="1" s="1"/>
  <c r="P10" i="1" s="1"/>
  <c r="T9" i="1"/>
  <c r="S9" i="1"/>
  <c r="R9" i="1"/>
  <c r="Q9" i="1"/>
  <c r="N9" i="1"/>
  <c r="M9" i="1"/>
  <c r="O9" i="1" s="1"/>
  <c r="P9" i="1" s="1"/>
  <c r="T8" i="1"/>
  <c r="S8" i="1"/>
  <c r="R8" i="1"/>
  <c r="Q8" i="1"/>
  <c r="N8" i="1"/>
  <c r="M8" i="1"/>
  <c r="O8" i="1" s="1"/>
  <c r="P8" i="1" s="1"/>
  <c r="T7" i="1"/>
  <c r="S7" i="1"/>
  <c r="R7" i="1"/>
  <c r="Q7" i="1"/>
  <c r="N7" i="1"/>
  <c r="M7" i="1"/>
  <c r="O7" i="1" s="1"/>
  <c r="P7" i="1" s="1"/>
  <c r="T6" i="1"/>
  <c r="S6" i="1"/>
  <c r="R6" i="1"/>
  <c r="Q6" i="1"/>
  <c r="N6" i="1"/>
  <c r="M6" i="1"/>
  <c r="O6" i="1" s="1"/>
  <c r="P6" i="1" s="1"/>
  <c r="T5" i="1"/>
  <c r="S5" i="1"/>
  <c r="R5" i="1"/>
  <c r="Q5" i="1"/>
  <c r="N5" i="1"/>
  <c r="M5" i="1"/>
  <c r="O5" i="1" s="1"/>
  <c r="P5" i="1" s="1"/>
  <c r="T4" i="1"/>
  <c r="S4" i="1"/>
  <c r="R4" i="1"/>
  <c r="Q4" i="1"/>
  <c r="N4" i="1"/>
  <c r="M4" i="1"/>
  <c r="O4" i="1" s="1"/>
  <c r="P4" i="1" s="1"/>
  <c r="T3" i="1"/>
  <c r="S3" i="1"/>
  <c r="R3" i="1"/>
  <c r="Q3" i="1"/>
  <c r="N3" i="1"/>
  <c r="M3" i="1"/>
  <c r="O3" i="1" s="1"/>
  <c r="P3" i="1" s="1"/>
  <c r="T2" i="1"/>
  <c r="S2" i="1"/>
  <c r="R2" i="1"/>
  <c r="Q2" i="1"/>
  <c r="N2" i="1"/>
  <c r="M2" i="1"/>
  <c r="O2" i="1" s="1"/>
  <c r="P2" i="1" s="1"/>
</calcChain>
</file>

<file path=xl/sharedStrings.xml><?xml version="1.0" encoding="utf-8"?>
<sst xmlns="http://schemas.openxmlformats.org/spreadsheetml/2006/main" count="19025" uniqueCount="2798">
  <si>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</si>
  <si>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</si>
  <si>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</si>
  <si>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</si>
  <si>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</si>
  <si>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</si>
  <si>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</si>
  <si>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</si>
  <si>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</si>
  <si>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</si>
  <si>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</si>
  <si>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</si>
  <si>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</si>
  <si>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</si>
  <si>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</si>
  <si>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</si>
  <si>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</si>
  <si>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</si>
  <si>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</si>
  <si>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</si>
  <si>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</si>
  <si>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</si>
  <si>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</si>
  <si>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</si>
  <si>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</si>
  <si>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</si>
  <si>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</si>
  <si>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</si>
  <si>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</si>
  <si>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</si>
  <si>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</si>
  <si>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</si>
  <si>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</si>
  <si>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</si>
  <si>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</si>
  <si>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</si>
  <si>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</si>
  <si>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</si>
  <si>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</si>
  <si>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</si>
  <si>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</si>
  <si>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</si>
  <si>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</si>
  <si>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</si>
  <si>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</si>
  <si>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</si>
  <si>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</si>
  <si>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</si>
  <si>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</si>
  <si>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</si>
  <si>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</si>
  <si>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</si>
  <si>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</si>
  <si>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</si>
  <si>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</si>
  <si>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</si>
  <si>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</si>
  <si>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</si>
  <si>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</si>
  <si>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</si>
  <si>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</si>
  <si>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</si>
  <si>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</si>
  <si>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</si>
  <si>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</si>
  <si>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</si>
  <si>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</si>
  <si>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</si>
  <si>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</si>
  <si>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</si>
  <si>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</si>
  <si>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</si>
  <si>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</si>
  <si>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</si>
  <si>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</si>
  <si>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</si>
  <si>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</si>
  <si>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</si>
  <si>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</si>
  <si>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</si>
  <si>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</si>
  <si>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</si>
  <si>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</si>
  <si>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</si>
  <si>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</si>
  <si>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</si>
  <si>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</si>
  <si>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</si>
  <si>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</si>
  <si>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</si>
  <si>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</si>
  <si>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</si>
  <si>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</si>
  <si>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</si>
  <si>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</si>
  <si>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</si>
  <si>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</si>
  <si>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</si>
  <si>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</si>
  <si>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</si>
  <si>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</si>
  <si>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</si>
  <si>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</si>
  <si>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</si>
  <si>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</si>
  <si>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</si>
  <si>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</si>
  <si>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</si>
  <si>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</si>
  <si>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</si>
  <si>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</si>
  <si>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</si>
  <si>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</si>
  <si>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</si>
  <si>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</si>
  <si>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</si>
  <si>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</si>
  <si>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</si>
  <si>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</si>
  <si>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</si>
  <si>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</si>
  <si>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</si>
  <si>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</si>
  <si>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</si>
  <si>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</si>
  <si>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</si>
  <si>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</si>
  <si>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</si>
  <si>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</si>
  <si>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</si>
  <si>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</si>
  <si>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</si>
  <si>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</si>
  <si>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</si>
  <si>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</si>
  <si>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</si>
  <si>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</si>
  <si>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</si>
  <si>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</si>
  <si>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</si>
  <si>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</si>
  <si>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</si>
  <si>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</si>
  <si>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</si>
  <si>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</si>
  <si>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</si>
  <si>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</si>
  <si>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</si>
  <si>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</si>
  <si>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</si>
  <si>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</si>
  <si>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</si>
  <si>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</si>
  <si>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</si>
  <si>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</si>
  <si>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</si>
  <si>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</si>
  <si>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</si>
  <si>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</si>
  <si>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</si>
  <si>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</si>
  <si>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</si>
  <si>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</si>
  <si>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</si>
  <si>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</si>
  <si>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</si>
  <si>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</si>
  <si>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</si>
  <si>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</si>
  <si>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</si>
  <si>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</si>
  <si>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</si>
  <si>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</si>
  <si>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</si>
  <si>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</si>
  <si>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</si>
  <si>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</si>
  <si>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</si>
  <si>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</si>
  <si>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</si>
  <si>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</si>
  <si>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</si>
  <si>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</si>
  <si>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</si>
  <si>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</si>
  <si>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</si>
  <si>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</si>
  <si>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</si>
  <si>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</si>
  <si>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</si>
  <si>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</si>
  <si>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</si>
  <si>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</si>
  <si>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</si>
  <si>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</si>
  <si>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</si>
  <si>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</si>
  <si>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</si>
  <si>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</si>
  <si>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</si>
  <si>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</si>
  <si>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</si>
  <si>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</si>
  <si>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</si>
  <si>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</si>
  <si>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</si>
  <si>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</si>
  <si>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</si>
  <si>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</si>
  <si>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</si>
  <si>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</si>
  <si>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</si>
  <si>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</si>
  <si>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</si>
  <si>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</si>
  <si>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</si>
  <si>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</si>
  <si>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</si>
  <si>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</si>
  <si>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</si>
  <si>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</si>
  <si>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</si>
  <si>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</si>
  <si>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</si>
  <si>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</si>
  <si>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</si>
  <si>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</si>
  <si>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</si>
  <si>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</si>
  <si>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</si>
  <si>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</si>
  <si>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</si>
  <si>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</si>
  <si>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</si>
  <si>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</si>
  <si>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</si>
  <si>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</si>
  <si>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</si>
  <si>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</si>
  <si>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</si>
  <si>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</si>
  <si>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</si>
  <si>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</si>
  <si>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</si>
  <si>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</si>
  <si>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</si>
  <si>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</si>
  <si>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</si>
  <si>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</si>
  <si>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</si>
  <si>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</si>
  <si>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</si>
  <si>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</si>
  <si>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</si>
  <si>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</si>
  <si>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</si>
  <si>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</si>
  <si>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</si>
  <si>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</si>
  <si>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</si>
  <si>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</si>
  <si>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</si>
  <si>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</si>
  <si>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</si>
  <si>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</si>
  <si>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</si>
  <si>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</si>
  <si>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</si>
  <si>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</si>
  <si>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</si>
  <si>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</si>
  <si>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</si>
  <si>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</si>
  <si>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</si>
  <si>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</si>
  <si>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</si>
  <si>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</si>
  <si>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</si>
  <si>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</si>
  <si>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</si>
  <si>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</si>
  <si>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</si>
  <si>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</si>
  <si>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</si>
  <si>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</si>
  <si>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</si>
  <si>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</si>
  <si>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</si>
  <si>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</si>
  <si>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</si>
  <si>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</si>
  <si>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</si>
  <si>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</si>
  <si>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</si>
  <si>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</si>
  <si>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</si>
  <si>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</si>
  <si>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</si>
  <si>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</si>
  <si>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</si>
  <si>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</si>
  <si>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</si>
  <si>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</si>
  <si>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</si>
  <si>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</si>
  <si>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</si>
  <si>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</si>
  <si>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</si>
  <si>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</si>
  <si>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</si>
  <si>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</si>
  <si>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</si>
  <si>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</si>
  <si>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</si>
  <si>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</si>
  <si>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</si>
  <si>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</si>
  <si>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</si>
  <si>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</si>
  <si>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</si>
  <si>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</si>
  <si>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</si>
  <si>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</si>
  <si>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</si>
  <si>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</si>
  <si>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</si>
  <si>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</si>
  <si>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</si>
  <si>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</si>
  <si>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</si>
  <si>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</si>
  <si>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</si>
  <si>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</si>
  <si>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</si>
  <si>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</si>
  <si>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</si>
  <si>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</si>
  <si>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</si>
  <si>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</si>
  <si>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</si>
  <si>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</si>
  <si>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</si>
  <si>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</si>
  <si>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</si>
  <si>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</si>
  <si>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</si>
  <si>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</si>
  <si>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</si>
  <si>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</si>
  <si>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</si>
  <si>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</si>
  <si>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</si>
  <si>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</si>
  <si>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</si>
  <si>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</si>
  <si>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</si>
  <si>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</si>
  <si>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</si>
  <si>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</si>
  <si>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</si>
  <si>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</si>
  <si>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</si>
  <si>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</si>
  <si>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</si>
  <si>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</si>
  <si>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</si>
  <si>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</si>
  <si>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</si>
  <si>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</si>
  <si>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</si>
  <si>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</si>
  <si>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</si>
  <si>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</si>
  <si>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</si>
  <si>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</si>
  <si>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</si>
  <si>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</si>
  <si>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</si>
  <si>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</si>
  <si>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</si>
  <si>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</si>
  <si>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</si>
  <si>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</si>
  <si>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</si>
  <si>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</si>
  <si>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</si>
  <si>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</si>
  <si>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</si>
  <si>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</si>
  <si>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</si>
  <si>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</si>
  <si>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</si>
  <si>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</si>
  <si>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</si>
  <si>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</si>
  <si>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</si>
  <si>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</si>
  <si>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</si>
  <si>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</si>
  <si>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</si>
  <si>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</si>
  <si>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</si>
  <si>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</si>
  <si>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</si>
  <si>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</si>
  <si>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</si>
  <si>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</si>
  <si>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</si>
  <si>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</si>
  <si>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</si>
  <si>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</si>
  <si>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</si>
  <si>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</si>
  <si>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</si>
  <si>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</si>
  <si>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</si>
  <si>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</si>
  <si>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</si>
  <si>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</si>
  <si>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</si>
  <si>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</si>
  <si>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</si>
  <si>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</si>
  <si>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</si>
  <si>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</si>
  <si>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</si>
  <si>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</si>
  <si>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</si>
  <si>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</si>
  <si>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</si>
  <si>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</si>
  <si>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</si>
  <si>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</si>
  <si>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</si>
  <si>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</si>
  <si>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</si>
  <si>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</si>
  <si>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</si>
  <si>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</si>
  <si>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</si>
  <si>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</si>
  <si>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</si>
  <si>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</si>
  <si>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</si>
  <si>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</si>
  <si>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</si>
  <si>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</si>
  <si>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</si>
  <si>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</si>
  <si>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</si>
  <si>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</si>
  <si>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</si>
  <si>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</si>
  <si>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</si>
  <si>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</si>
  <si>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</si>
  <si>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</si>
  <si>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</si>
  <si>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</si>
  <si>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</si>
  <si>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</si>
  <si>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</si>
  <si>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</si>
  <si>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</si>
  <si>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</si>
  <si>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</si>
  <si>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</si>
  <si>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</si>
  <si>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</si>
  <si>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</si>
  <si>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</si>
  <si>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</si>
  <si>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</si>
  <si>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</si>
  <si>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</si>
  <si>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</si>
  <si>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</si>
  <si>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</si>
  <si>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</si>
  <si>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</si>
  <si>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</si>
  <si>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</si>
  <si>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</si>
  <si>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</si>
  <si>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</si>
  <si>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</si>
  <si>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</si>
  <si>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</si>
  <si>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</si>
  <si>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</si>
  <si>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</si>
  <si>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</si>
  <si>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</si>
  <si>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</si>
  <si>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</si>
  <si>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</si>
  <si>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</si>
  <si>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</si>
  <si>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</si>
  <si>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</si>
  <si>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</si>
  <si>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</si>
  <si>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</si>
  <si>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</si>
  <si>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</si>
  <si>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</si>
  <si>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</si>
  <si>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</si>
  <si>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</si>
  <si>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</si>
  <si>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</si>
  <si>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</si>
  <si>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</si>
  <si>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</si>
  <si>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</si>
  <si>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</si>
  <si>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</si>
  <si>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</si>
  <si>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</si>
  <si>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</si>
  <si>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</si>
  <si>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</si>
  <si>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</si>
  <si>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</si>
  <si>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</si>
  <si>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</si>
  <si>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</si>
  <si>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</si>
  <si>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</si>
  <si>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</si>
  <si>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</si>
  <si>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</si>
  <si>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</si>
  <si>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</si>
  <si>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</si>
  <si>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</si>
  <si>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</si>
  <si>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</si>
  <si>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</si>
  <si>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</si>
  <si>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</si>
  <si>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</si>
  <si>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</si>
  <si>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</si>
  <si>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</si>
  <si>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</si>
  <si>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</si>
  <si>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</si>
  <si>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</si>
  <si>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</si>
  <si>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</si>
  <si>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</si>
  <si>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</si>
  <si>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</si>
  <si>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</si>
  <si>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</si>
  <si>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</si>
  <si>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</si>
  <si>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</si>
  <si>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</si>
  <si>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</si>
  <si>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</si>
  <si>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</si>
  <si>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</si>
  <si>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</si>
  <si>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</si>
  <si>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</si>
  <si>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</si>
  <si>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</si>
  <si>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</si>
  <si>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</si>
  <si>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</si>
  <si>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</si>
  <si>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</si>
  <si>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</si>
  <si>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</si>
  <si>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</si>
  <si>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</si>
  <si>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</si>
  <si>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</si>
  <si>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</si>
  <si>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</si>
  <si>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</si>
  <si>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</si>
  <si>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</si>
  <si>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</si>
  <si>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</si>
  <si>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</si>
  <si>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</si>
  <si>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</si>
  <si>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</si>
  <si>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</si>
  <si>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</si>
  <si>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</si>
  <si>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</si>
  <si>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</si>
  <si>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</si>
  <si>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</si>
  <si>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</si>
  <si>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</si>
  <si>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</si>
  <si>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</si>
  <si>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</si>
  <si>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</si>
  <si>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</si>
  <si>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</si>
  <si>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</si>
  <si>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</si>
  <si>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</si>
  <si>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</si>
  <si>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</si>
  <si>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</si>
  <si>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</si>
  <si>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</si>
  <si>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</si>
  <si>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</si>
  <si>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</si>
  <si>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</si>
  <si>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</si>
  <si>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</si>
  <si>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</si>
  <si>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</si>
  <si>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</si>
  <si>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</si>
  <si>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</si>
  <si>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</si>
  <si>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</si>
  <si>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</si>
  <si>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</si>
  <si>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</si>
  <si>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</si>
  <si>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</si>
  <si>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</si>
  <si>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</si>
  <si>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</si>
  <si>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</si>
  <si>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</si>
  <si>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</si>
  <si>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</si>
  <si>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</si>
  <si>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</si>
  <si>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</si>
  <si>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</si>
  <si>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</si>
  <si>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</si>
  <si>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</si>
  <si>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</si>
  <si>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</si>
  <si>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</si>
  <si>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</si>
  <si>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</si>
  <si>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</si>
  <si>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</si>
  <si>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</si>
  <si>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</si>
  <si>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</si>
  <si>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</si>
  <si>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</si>
  <si>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</si>
  <si>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</si>
  <si>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</si>
  <si>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</si>
  <si>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</si>
  <si>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</si>
  <si>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</si>
  <si>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</si>
  <si>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</si>
  <si>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</si>
  <si>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</si>
  <si>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</si>
  <si>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</si>
  <si>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</si>
  <si>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</si>
  <si>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</si>
  <si>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</si>
  <si>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</si>
  <si>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</si>
  <si>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</si>
  <si>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</si>
  <si>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</si>
  <si>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</si>
  <si>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</si>
  <si>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</si>
  <si>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</si>
  <si>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</si>
  <si>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</si>
  <si>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</si>
  <si>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</si>
  <si>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</si>
  <si>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</si>
  <si>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</si>
  <si>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</si>
  <si>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</si>
  <si>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</si>
  <si>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</si>
  <si>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</si>
  <si>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</si>
  <si>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</si>
  <si>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</si>
  <si>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</si>
  <si>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</si>
  <si>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</si>
  <si>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</si>
  <si>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</si>
  <si>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</si>
  <si>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</si>
  <si>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</si>
  <si>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</si>
  <si>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</si>
  <si>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</si>
  <si>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</si>
  <si>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</si>
  <si>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</si>
  <si>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</si>
  <si>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</si>
  <si>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</si>
  <si>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</si>
  <si>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</si>
  <si>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</si>
  <si>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</si>
  <si>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</si>
  <si>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</si>
  <si>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</si>
  <si>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</si>
  <si>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</si>
  <si>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</si>
  <si>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</si>
  <si>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</si>
  <si>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</si>
  <si>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</si>
  <si>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</si>
  <si>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</si>
  <si>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</si>
  <si>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</si>
  <si>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</si>
  <si>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</si>
  <si>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</si>
  <si>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</si>
  <si>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</si>
  <si>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</si>
  <si>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</si>
  <si>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</si>
  <si>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</si>
  <si>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</si>
  <si>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</si>
  <si>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</si>
  <si>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</si>
  <si>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</si>
  <si>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</si>
  <si>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</si>
  <si>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</si>
  <si>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</si>
  <si>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</si>
  <si>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</si>
  <si>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</si>
  <si>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</si>
  <si>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</si>
  <si>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</si>
  <si>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</si>
  <si>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</si>
  <si>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</si>
  <si>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</si>
  <si>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</si>
  <si>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</si>
  <si>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</si>
  <si>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</si>
  <si>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</si>
  <si>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</si>
  <si>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</si>
  <si>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</si>
  <si>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</si>
  <si>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</si>
  <si>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</si>
  <si>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</si>
  <si>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</si>
  <si>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</si>
  <si>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</si>
  <si>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</si>
  <si>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</si>
  <si>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</si>
  <si>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</si>
  <si>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</si>
  <si>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</si>
  <si>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</si>
  <si>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</si>
  <si>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</si>
  <si>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</si>
  <si>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</si>
  <si>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</si>
  <si>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</si>
  <si>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</si>
  <si>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</si>
  <si>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</si>
  <si>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</si>
  <si>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</si>
  <si>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</si>
  <si>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</si>
  <si>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</si>
  <si>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</si>
  <si>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</si>
  <si>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</si>
  <si>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</si>
  <si>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</si>
  <si>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</si>
  <si>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</si>
  <si>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</si>
  <si>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</si>
  <si>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</si>
  <si>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</si>
  <si>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</si>
  <si>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</si>
  <si>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</si>
  <si>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</si>
  <si>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</si>
  <si>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</si>
  <si>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</si>
  <si>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</si>
  <si>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</si>
  <si>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</si>
  <si>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</si>
  <si>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</si>
  <si>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</si>
  <si>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</si>
  <si>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</si>
  <si>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</si>
  <si>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</si>
  <si>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</si>
  <si>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</si>
  <si>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</si>
  <si>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</si>
  <si>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</si>
  <si>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</si>
  <si>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</si>
  <si>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</si>
  <si>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</si>
  <si>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</si>
  <si>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</si>
  <si>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</si>
  <si>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</si>
  <si>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</si>
  <si>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</si>
  <si>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</si>
  <si>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</si>
  <si>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</si>
  <si>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</si>
  <si>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</si>
  <si>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</si>
  <si>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</si>
  <si>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</si>
  <si>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</si>
  <si>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</si>
  <si>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</si>
  <si>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</si>
  <si>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</si>
  <si>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</si>
  <si>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</si>
  <si>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</si>
  <si>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</si>
  <si>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</si>
  <si>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</si>
  <si>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</si>
  <si>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</si>
  <si>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</si>
  <si>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</si>
  <si>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</si>
  <si>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</si>
  <si>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</si>
  <si>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</si>
  <si>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</si>
  <si>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</si>
  <si>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</si>
  <si>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</si>
  <si>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</si>
  <si>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</si>
  <si>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</si>
  <si>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</si>
  <si>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</si>
  <si>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</si>
  <si>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</si>
  <si>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</si>
  <si>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</si>
  <si>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</si>
  <si>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</si>
  <si>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</si>
  <si>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</si>
  <si>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</si>
  <si>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</si>
  <si>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</si>
  <si>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</si>
  <si>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</si>
  <si>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</si>
  <si>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</si>
  <si>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</si>
  <si>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</si>
  <si>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</si>
  <si>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</si>
  <si>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</si>
  <si>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</si>
  <si>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</si>
  <si>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</si>
  <si>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</si>
  <si>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</si>
  <si>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</si>
  <si>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</si>
  <si>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</si>
  <si>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</si>
  <si>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</si>
  <si>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</si>
  <si>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</si>
  <si>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</si>
  <si>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</si>
  <si>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</si>
  <si>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</si>
  <si>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</si>
  <si>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</si>
  <si>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</si>
  <si>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</si>
  <si>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</si>
  <si>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</si>
  <si>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</si>
  <si>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</si>
  <si>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</si>
  <si>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</si>
  <si>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</si>
  <si>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</si>
  <si>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</si>
  <si>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</si>
  <si>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</si>
  <si>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</si>
  <si>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</si>
  <si>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</si>
  <si>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</si>
  <si>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</si>
  <si>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</si>
  <si>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</si>
  <si>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</si>
  <si>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</si>
  <si>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</si>
  <si>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</si>
  <si>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</si>
  <si>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</si>
  <si>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</si>
  <si>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</si>
  <si>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</si>
  <si>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</si>
  <si>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</si>
  <si>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</si>
  <si>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</si>
  <si>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</si>
  <si>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</si>
  <si>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</si>
  <si>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</si>
  <si>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</si>
  <si>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</si>
  <si>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</si>
  <si>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</si>
  <si>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</si>
  <si>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</si>
  <si>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</si>
  <si>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</si>
  <si>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</si>
  <si>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</si>
  <si>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</si>
  <si>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</si>
  <si>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</si>
  <si>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</si>
  <si>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</si>
  <si>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</si>
  <si>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</si>
  <si>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</si>
  <si>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</si>
  <si>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</si>
  <si>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</si>
  <si>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</si>
  <si>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</si>
  <si>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</si>
  <si>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</si>
  <si>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</si>
  <si>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</si>
  <si>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</si>
  <si>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</si>
  <si>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</si>
  <si>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</si>
  <si>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</si>
  <si>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</si>
  <si>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</si>
  <si>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</si>
  <si>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</si>
  <si>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</si>
  <si>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</si>
  <si>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</si>
  <si>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</si>
  <si>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</si>
  <si>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</si>
  <si>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</si>
  <si>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</si>
  <si>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</si>
  <si>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</si>
  <si>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</si>
  <si>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</si>
  <si>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</si>
  <si>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</si>
  <si>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</si>
  <si>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</si>
  <si>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</si>
  <si>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</si>
  <si>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</si>
  <si>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</si>
  <si>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</si>
  <si>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</si>
  <si>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</si>
  <si>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</si>
  <si>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</si>
  <si>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</si>
  <si>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</si>
  <si>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</si>
  <si>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</si>
  <si>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</si>
  <si>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</si>
  <si>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</si>
  <si>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</si>
  <si>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</si>
  <si>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</si>
  <si>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</si>
  <si>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</si>
  <si>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</si>
  <si>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</si>
  <si>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</si>
  <si>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</si>
  <si>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</si>
  <si>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</si>
  <si>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</si>
  <si>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</si>
  <si>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</si>
  <si>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</si>
  <si>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</si>
  <si>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</si>
  <si>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</si>
  <si>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</si>
  <si>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</si>
  <si>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</si>
  <si>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</si>
  <si>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</si>
  <si>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</si>
  <si>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</si>
  <si>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</si>
  <si>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</si>
  <si>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</si>
  <si>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</si>
  <si>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</si>
  <si>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</si>
  <si>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</si>
  <si>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</si>
  <si>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</si>
  <si>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</si>
  <si>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</si>
  <si>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</si>
  <si>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</si>
  <si>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</si>
  <si>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</si>
  <si>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</si>
  <si>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</si>
  <si>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</si>
  <si>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</si>
  <si>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</si>
  <si>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</si>
  <si>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</si>
  <si>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</si>
  <si>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</si>
  <si>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</si>
  <si>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</si>
  <si>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</si>
  <si>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</si>
  <si>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</si>
  <si>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</si>
  <si>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</si>
  <si>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</si>
  <si>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</si>
  <si>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</si>
  <si>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</si>
  <si>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</si>
  <si>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</si>
  <si>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</si>
  <si>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</si>
  <si>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</si>
  <si>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</si>
  <si>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</si>
  <si>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</si>
  <si>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</si>
  <si>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</si>
  <si>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</si>
  <si>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</si>
  <si>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</si>
  <si>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</si>
  <si>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</si>
  <si>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</si>
  <si>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</si>
  <si>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</si>
  <si>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</si>
  <si>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</si>
  <si>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</si>
  <si>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</si>
  <si>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</si>
  <si>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</si>
  <si>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</si>
  <si>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</si>
  <si>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</si>
  <si>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</si>
  <si>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</si>
  <si>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</si>
  <si>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</si>
  <si>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</si>
  <si>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</si>
  <si>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</si>
  <si>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</si>
  <si>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</si>
  <si>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</si>
  <si>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</si>
  <si>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</si>
  <si>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</si>
  <si>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</si>
  <si>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</si>
  <si>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</si>
  <si>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</si>
  <si>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</si>
  <si>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</si>
  <si>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</si>
  <si>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</si>
  <si>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</si>
  <si>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</si>
  <si>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</si>
  <si>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</si>
  <si>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</si>
  <si>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</si>
  <si>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</si>
  <si>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</si>
  <si>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</si>
  <si>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</si>
  <si>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</si>
  <si>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</si>
  <si>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</si>
  <si>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</si>
  <si>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</si>
  <si>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</si>
  <si>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</si>
  <si>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</si>
  <si>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</si>
  <si>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</si>
  <si>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</si>
  <si>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</si>
  <si>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</si>
  <si>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</si>
  <si>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</si>
  <si>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</si>
  <si>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</si>
  <si>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</si>
  <si>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</si>
  <si>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</si>
  <si>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</si>
  <si>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</si>
  <si>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</si>
  <si>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</si>
  <si>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</si>
  <si>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</si>
  <si>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</si>
  <si>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</si>
  <si>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</si>
  <si>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</si>
  <si>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</si>
  <si>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</si>
  <si>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</si>
  <si>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</si>
  <si>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</si>
  <si>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</si>
  <si>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</si>
  <si>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</si>
  <si>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</si>
  <si>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</si>
  <si>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</si>
  <si>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</si>
  <si>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</si>
  <si>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</si>
  <si>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</si>
  <si>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</si>
  <si>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</si>
  <si>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</si>
  <si>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</si>
  <si>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</si>
  <si>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</si>
  <si>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</si>
  <si>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</si>
  <si>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</si>
  <si>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</si>
  <si>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</si>
  <si>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</si>
  <si>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</si>
  <si>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</si>
  <si>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</si>
  <si>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</si>
  <si>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</si>
  <si>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</si>
  <si>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</si>
  <si>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</si>
  <si>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</si>
  <si>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</si>
  <si>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</si>
  <si>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</si>
  <si>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</si>
  <si>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</si>
  <si>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</si>
  <si>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</si>
  <si>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</si>
  <si>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</si>
  <si>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</si>
  <si>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</si>
  <si>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</si>
  <si>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</si>
  <si>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</si>
  <si>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</si>
  <si>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</si>
  <si>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</si>
  <si>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</si>
  <si>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</si>
  <si>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</si>
  <si>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</si>
  <si>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</si>
  <si>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</si>
  <si>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</si>
  <si>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</si>
  <si>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</si>
  <si>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</si>
  <si>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</si>
  <si>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</si>
  <si>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</si>
  <si>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</si>
  <si>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</si>
  <si>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</si>
  <si>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</si>
  <si>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</si>
  <si>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</si>
  <si>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</si>
  <si>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</si>
  <si>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</si>
  <si>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</si>
  <si>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</si>
  <si>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</si>
  <si>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</si>
  <si>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</si>
  <si>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</si>
  <si>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</si>
  <si>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</si>
  <si>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</si>
  <si>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</si>
  <si>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</si>
  <si>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</si>
  <si>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</si>
  <si>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</si>
  <si>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</si>
  <si>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</si>
  <si>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</si>
  <si>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</si>
  <si>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</si>
  <si>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</si>
  <si>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</si>
  <si>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</si>
  <si>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</si>
  <si>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</si>
  <si>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</si>
  <si>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</si>
  <si>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</si>
  <si>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</si>
  <si>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</si>
  <si>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</si>
  <si>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</si>
  <si>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</si>
  <si>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</si>
  <si>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</si>
  <si>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</si>
  <si>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</si>
  <si>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</si>
  <si>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</si>
  <si>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</si>
  <si>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</si>
  <si>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</si>
  <si>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</si>
  <si>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</si>
  <si>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</si>
  <si>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</si>
  <si>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</si>
  <si>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</si>
  <si>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</si>
  <si>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</si>
  <si>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</si>
  <si>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</si>
  <si>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</si>
  <si>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</si>
  <si>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</si>
  <si>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</si>
  <si>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</si>
  <si>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</si>
  <si>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</si>
  <si>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</si>
  <si>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</si>
  <si>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</si>
  <si>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</si>
  <si>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</si>
  <si>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</si>
  <si>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</si>
  <si>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</si>
  <si>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</si>
  <si>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</si>
  <si>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</si>
  <si>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</si>
  <si>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</si>
  <si>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</si>
  <si>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</si>
  <si>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</si>
  <si>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</si>
  <si>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</si>
  <si>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</si>
  <si>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</si>
  <si>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</si>
  <si>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</si>
  <si>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</si>
  <si>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</si>
  <si>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</si>
  <si>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</si>
  <si>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</si>
  <si>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</si>
  <si>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</si>
  <si>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</si>
  <si>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</si>
  <si>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</si>
  <si>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</si>
  <si>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</si>
  <si>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</si>
  <si>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</si>
  <si>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</si>
  <si>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</si>
  <si>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</si>
  <si>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</si>
  <si>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</si>
  <si>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</si>
  <si>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</si>
  <si>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</si>
  <si>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</si>
  <si>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</si>
  <si>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</si>
  <si>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</si>
  <si>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</si>
  <si>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</si>
  <si>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</si>
  <si>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</si>
  <si>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</si>
  <si>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</si>
  <si>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</si>
  <si>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</si>
  <si>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</si>
  <si>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</si>
  <si>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</si>
  <si>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</si>
  <si>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</si>
  <si>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</si>
  <si>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</si>
  <si>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</si>
  <si>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</si>
  <si>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</si>
  <si>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</si>
  <si>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</si>
  <si>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</si>
  <si>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</si>
  <si>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</si>
  <si>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</si>
  <si>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</si>
  <si>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</si>
  <si>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</si>
  <si>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</si>
  <si>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</si>
  <si>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</si>
  <si>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</si>
  <si>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</si>
  <si>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</si>
  <si>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</si>
  <si>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</si>
  <si>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</si>
  <si>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</si>
  <si>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</si>
  <si>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</si>
  <si>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</si>
  <si>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</si>
  <si>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</si>
  <si>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</si>
  <si>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</si>
  <si>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</si>
  <si>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</si>
  <si>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</si>
  <si>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</si>
  <si>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</si>
  <si>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</si>
  <si>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</si>
  <si>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</si>
  <si>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</si>
  <si>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</si>
  <si>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</si>
  <si>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</si>
  <si>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</si>
  <si>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</si>
  <si>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</si>
  <si>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</si>
  <si>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</si>
  <si>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</si>
  <si>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</si>
  <si>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</si>
  <si>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</si>
  <si>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</si>
  <si>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</si>
  <si>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</si>
  <si>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</si>
  <si>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</si>
  <si>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</si>
  <si>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</si>
  <si>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</si>
  <si>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</si>
  <si>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</si>
  <si>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</si>
  <si>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</si>
  <si>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</si>
  <si>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</si>
  <si>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</si>
  <si>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</si>
  <si>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</si>
  <si>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</si>
  <si>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</si>
  <si>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</si>
  <si>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</si>
  <si>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</si>
  <si>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</si>
  <si>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</si>
  <si>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</si>
  <si>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</si>
  <si>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</si>
  <si>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</si>
  <si>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</si>
  <si>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</si>
  <si>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</si>
  <si>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</si>
  <si>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</si>
  <si>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</si>
  <si>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</si>
  <si>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</si>
  <si>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</si>
  <si>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</si>
  <si>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</si>
  <si>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</si>
  <si>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</si>
  <si>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</si>
  <si>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</si>
  <si>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</si>
  <si>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</si>
  <si>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</si>
  <si>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</si>
  <si>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</si>
  <si>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</si>
  <si>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</si>
  <si>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</si>
  <si>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</si>
  <si>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</si>
  <si>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</si>
  <si>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</si>
  <si>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</si>
  <si>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</si>
  <si>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</si>
  <si>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</si>
  <si>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</si>
  <si>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</si>
  <si>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</si>
  <si>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</si>
  <si>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</si>
  <si>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</si>
  <si>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</si>
  <si>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</si>
  <si>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</si>
  <si>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</si>
  <si>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</si>
  <si>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</si>
  <si>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</si>
  <si>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</si>
  <si>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</si>
  <si>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</si>
  <si>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</si>
  <si>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</si>
  <si>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</si>
  <si>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</si>
  <si>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</si>
  <si>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</si>
  <si>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</si>
  <si>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</si>
  <si>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</si>
  <si>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</si>
  <si>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</si>
  <si>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</si>
  <si>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</si>
  <si>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</si>
  <si>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</si>
  <si>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</si>
  <si>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</si>
  <si>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</si>
  <si>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</si>
  <si>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</si>
  <si>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</si>
  <si>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</si>
  <si>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</si>
  <si>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</si>
  <si>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</si>
  <si>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</si>
  <si>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</si>
  <si>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</si>
  <si>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</si>
  <si>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</si>
  <si>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</si>
  <si>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</si>
  <si>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</si>
  <si>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</si>
  <si>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</si>
  <si>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</si>
  <si>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</si>
  <si>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</si>
  <si>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</si>
  <si>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</si>
  <si>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</si>
  <si>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</si>
  <si>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</si>
  <si>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</si>
  <si>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</si>
  <si>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</si>
  <si>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</si>
  <si>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</si>
  <si>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</si>
  <si>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</si>
  <si>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</si>
  <si>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</si>
  <si>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</si>
  <si>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</si>
  <si>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</si>
  <si>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</si>
  <si>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</si>
  <si>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</si>
  <si>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</si>
  <si>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</si>
  <si>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</si>
  <si>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</si>
  <si>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</si>
  <si>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</si>
  <si>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</si>
  <si>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</si>
  <si>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</si>
  <si>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</si>
  <si>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</si>
  <si>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</si>
  <si>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</si>
  <si>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</si>
  <si>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</si>
  <si>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</si>
  <si>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</si>
  <si>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</si>
  <si>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</si>
  <si>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</si>
  <si>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</si>
  <si>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</si>
  <si>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</si>
  <si>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</si>
  <si>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</si>
  <si>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</si>
  <si>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</si>
  <si>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</si>
  <si>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</si>
  <si>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</si>
  <si>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</si>
  <si>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</si>
  <si>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</si>
  <si>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</si>
  <si>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</si>
  <si>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</si>
  <si>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</si>
  <si>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</si>
  <si>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</si>
  <si>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</si>
  <si>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</si>
  <si>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</si>
  <si>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</si>
  <si>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</si>
  <si>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</si>
  <si>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</si>
  <si>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</si>
  <si>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</si>
  <si>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</si>
  <si>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</si>
  <si>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</si>
  <si>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</si>
  <si>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</si>
  <si>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</si>
  <si>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</si>
  <si>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</si>
  <si>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</si>
  <si>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</si>
  <si>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</si>
  <si>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</si>
  <si>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</si>
  <si>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</si>
  <si>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</si>
  <si>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</si>
  <si>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</si>
  <si>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</si>
  <si>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</si>
  <si>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</si>
  <si>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</si>
  <si>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</si>
  <si>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</si>
  <si>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</si>
  <si>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</si>
  <si>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</si>
  <si>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</si>
  <si>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</si>
  <si>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</si>
  <si>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</si>
  <si>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</si>
  <si>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</si>
  <si>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</si>
  <si>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</si>
  <si>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</si>
  <si>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</si>
  <si>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</si>
  <si>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</si>
  <si>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</si>
  <si>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</si>
  <si>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</si>
  <si>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</si>
  <si>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</si>
  <si>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</si>
  <si>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</si>
  <si>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</si>
  <si>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</si>
  <si>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</si>
  <si>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</si>
  <si>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</si>
  <si>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</si>
  <si>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</si>
  <si>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</si>
  <si>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</si>
  <si>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</si>
  <si>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</si>
  <si>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</si>
  <si>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</si>
  <si>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</si>
  <si>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</si>
  <si>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</si>
  <si>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</si>
  <si>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</si>
  <si>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</si>
  <si>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</si>
  <si>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</si>
  <si>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</si>
  <si>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</si>
  <si>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</si>
  <si>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</si>
  <si>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</si>
  <si>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</si>
  <si>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</si>
  <si>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</si>
  <si>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</si>
  <si>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</si>
  <si>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</si>
  <si>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</si>
  <si>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</si>
  <si>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</si>
  <si>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</si>
  <si>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</si>
  <si>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</si>
  <si>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</si>
  <si>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</si>
  <si>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</si>
  <si>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</si>
  <si>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</si>
  <si>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</si>
  <si>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</si>
  <si>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</si>
  <si>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</si>
  <si>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</si>
  <si>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</si>
  <si>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</si>
  <si>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</si>
  <si>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</si>
  <si>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</si>
  <si>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</si>
  <si>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</si>
  <si>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</si>
  <si>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</si>
  <si>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</si>
  <si>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</si>
  <si>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</si>
  <si>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</si>
  <si>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</si>
  <si>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</si>
  <si>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</si>
  <si>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</si>
  <si>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</si>
  <si>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</si>
  <si>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</si>
  <si>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</si>
  <si>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</si>
  <si>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</si>
  <si>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</si>
  <si>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</si>
  <si>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</si>
  <si>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</si>
  <si>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</si>
  <si>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</si>
  <si>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</si>
  <si>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</si>
  <si>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</si>
  <si>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</si>
  <si>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</si>
  <si>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</si>
  <si>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</si>
  <si>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</si>
  <si>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</si>
  <si>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</si>
  <si>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</si>
  <si>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</si>
  <si>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</si>
  <si>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</si>
  <si>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</si>
  <si>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</si>
  <si>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</si>
  <si>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</si>
  <si>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</si>
  <si>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</si>
  <si>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</si>
  <si>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</si>
  <si>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</si>
  <si>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</si>
  <si>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</si>
  <si>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</si>
  <si>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</si>
  <si>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</si>
  <si>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</si>
  <si>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</si>
  <si>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</si>
  <si>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</si>
  <si>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</si>
  <si>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</si>
  <si>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</si>
  <si>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</si>
  <si>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</si>
  <si>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</si>
  <si>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</si>
  <si>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</si>
  <si>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</si>
  <si>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</si>
  <si>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</si>
  <si>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</si>
  <si>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</si>
  <si>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</si>
  <si>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</si>
  <si>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</si>
  <si>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</si>
  <si>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</si>
  <si>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</si>
  <si>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</si>
  <si>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</si>
  <si>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</si>
  <si>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</si>
  <si>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</si>
  <si>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</si>
  <si>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</si>
  <si>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</si>
  <si>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</si>
  <si>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</si>
  <si>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</si>
  <si>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</si>
  <si>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</si>
  <si>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</si>
  <si>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</si>
  <si>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</si>
  <si>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</si>
  <si>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</si>
  <si>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</si>
  <si>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</si>
  <si>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</si>
  <si>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</si>
  <si>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</si>
  <si>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</si>
  <si>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</si>
  <si>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</si>
  <si>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</si>
  <si>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</si>
  <si>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</si>
  <si>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</si>
  <si>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</si>
  <si>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</si>
  <si>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</si>
  <si>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</si>
  <si>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</si>
  <si>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</si>
  <si>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</si>
  <si>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</si>
  <si>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</si>
  <si>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</si>
  <si>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</si>
  <si>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</si>
  <si>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</si>
  <si>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</si>
  <si>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</si>
  <si>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</si>
  <si>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</si>
  <si>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</si>
  <si>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</si>
  <si>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</si>
  <si>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</si>
  <si>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</si>
  <si>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</si>
  <si>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</si>
  <si>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</si>
  <si>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</si>
  <si>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</si>
  <si>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</si>
  <si>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</si>
  <si>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</si>
  <si>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</si>
  <si>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</si>
  <si>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</si>
  <si>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</si>
  <si>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</si>
  <si>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</si>
  <si>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</si>
  <si>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</si>
  <si>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</si>
  <si>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</si>
  <si>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</si>
  <si>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</si>
  <si>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</si>
  <si>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</si>
  <si>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</si>
  <si>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</si>
  <si>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</si>
  <si>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</si>
  <si>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</si>
  <si>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</si>
  <si>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</si>
  <si>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</si>
  <si>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</si>
  <si>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</si>
  <si>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</si>
  <si>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</si>
  <si>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</si>
  <si>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</si>
  <si>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</si>
  <si>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</si>
  <si>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</si>
  <si>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</si>
  <si>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</si>
  <si>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</si>
  <si>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</si>
  <si>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</si>
  <si>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</si>
  <si>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</si>
  <si>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</si>
  <si>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</si>
  <si>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</si>
  <si>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</si>
  <si>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</si>
  <si>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</si>
  <si>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</si>
  <si>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</si>
  <si>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</si>
  <si>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</si>
  <si>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</si>
  <si>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</si>
  <si>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</si>
  <si>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</si>
  <si>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</si>
  <si>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</si>
  <si>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</si>
  <si>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</si>
  <si>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</si>
  <si>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</si>
  <si>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</si>
  <si>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</si>
  <si>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</si>
  <si>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</si>
  <si>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</si>
  <si>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</si>
  <si>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</si>
  <si>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</si>
  <si>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</si>
  <si>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</si>
  <si>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</si>
  <si>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</si>
  <si>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</si>
  <si>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</si>
  <si>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</si>
  <si>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</si>
  <si>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</si>
  <si>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</si>
  <si>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</si>
  <si>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</si>
  <si>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</si>
  <si>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</si>
  <si>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</si>
  <si>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</si>
  <si>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</si>
  <si>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</si>
  <si>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</si>
  <si>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</si>
  <si>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</si>
  <si>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</si>
  <si>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</si>
  <si>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</si>
  <si>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</si>
  <si>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</si>
  <si>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</si>
  <si>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</si>
  <si>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</si>
  <si>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</si>
  <si>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</si>
  <si>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</si>
  <si>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</si>
  <si>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</si>
  <si>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</si>
  <si>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</si>
  <si>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</si>
  <si>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</si>
  <si>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</si>
  <si>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</si>
  <si>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</si>
  <si>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</si>
  <si>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</si>
  <si>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</si>
  <si>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</si>
  <si>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</si>
  <si>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</si>
  <si>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</si>
  <si>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</si>
  <si>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</si>
  <si>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</si>
  <si>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</si>
  <si>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</si>
  <si>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</si>
  <si>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</si>
  <si>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</si>
  <si>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</si>
  <si>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</si>
  <si>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</si>
  <si>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</si>
  <si>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</si>
  <si>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</si>
  <si>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</si>
  <si>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</si>
  <si>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</si>
  <si>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</si>
  <si>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</si>
  <si>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</si>
  <si>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</si>
  <si>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</si>
  <si>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</si>
  <si>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</si>
  <si>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</si>
  <si>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</si>
  <si>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</si>
  <si>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</si>
  <si>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</si>
  <si>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</si>
  <si>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</si>
  <si>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</si>
  <si>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</si>
  <si>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</si>
  <si>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</si>
  <si>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</si>
  <si>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</si>
  <si>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</si>
  <si>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</si>
  <si>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</si>
  <si>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</si>
  <si>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</si>
  <si>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</si>
  <si>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</si>
  <si>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</si>
  <si>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</si>
  <si>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</si>
  <si>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</si>
  <si>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</si>
  <si>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</si>
  <si>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</si>
  <si>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</si>
  <si>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</si>
  <si>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</si>
  <si>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</si>
  <si>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</si>
  <si>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</si>
  <si>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</si>
  <si>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</si>
  <si>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</si>
  <si>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</si>
  <si>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</si>
  <si>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</si>
  <si>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</si>
  <si>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</si>
  <si>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</si>
  <si>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</si>
  <si>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</si>
  <si>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</si>
  <si>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</si>
  <si>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</si>
  <si>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</si>
  <si>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</si>
  <si>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</si>
  <si>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</si>
  <si>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</si>
  <si>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</si>
  <si>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</si>
  <si>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</si>
  <si>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</si>
  <si>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</si>
  <si>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</si>
  <si>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</si>
  <si>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</si>
  <si>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</si>
  <si>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</si>
  <si>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</si>
  <si>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</si>
  <si>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</si>
  <si>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</si>
  <si>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</si>
  <si>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</si>
  <si>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</si>
  <si>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</si>
  <si>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</si>
  <si>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</si>
  <si>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</si>
  <si>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</si>
  <si>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</si>
  <si>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</si>
  <si>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</si>
  <si>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</si>
  <si>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</si>
  <si>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</si>
  <si>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</si>
  <si>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</si>
  <si>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</si>
  <si>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</si>
  <si>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</si>
  <si>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</si>
  <si>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</si>
  <si>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</si>
  <si>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</si>
  <si>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</si>
  <si>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</si>
  <si>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</si>
  <si>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</si>
  <si>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</si>
  <si>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</si>
  <si>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</si>
  <si>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</si>
  <si>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</si>
  <si>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</si>
  <si>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</si>
  <si>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</si>
  <si>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</si>
  <si>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</si>
  <si>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</si>
  <si>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</si>
  <si>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</si>
  <si>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</si>
  <si>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</si>
  <si>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</si>
  <si>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</si>
  <si>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</si>
  <si>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</si>
  <si>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</si>
  <si>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</si>
  <si>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</si>
  <si>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</si>
  <si>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</si>
  <si>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</si>
  <si>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</si>
  <si>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</si>
  <si>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</si>
  <si>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</si>
  <si>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</si>
  <si>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</si>
  <si>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</si>
  <si>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</si>
  <si>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</si>
  <si>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</si>
  <si>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</si>
  <si>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</si>
  <si>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</si>
  <si>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</si>
  <si>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</si>
  <si>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</si>
  <si>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</si>
  <si>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</si>
  <si>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</si>
  <si>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</si>
  <si>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</si>
  <si>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</si>
  <si>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</si>
  <si>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</si>
  <si>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</si>
  <si>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</si>
  <si>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</si>
  <si>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</si>
  <si>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</si>
  <si>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</si>
  <si>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</si>
  <si>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</si>
  <si>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</si>
  <si>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</si>
  <si>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</si>
  <si>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</si>
  <si>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</si>
  <si>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</si>
  <si>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</si>
  <si>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</si>
  <si>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</si>
  <si>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</si>
  <si>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</si>
  <si>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</si>
  <si>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</si>
  <si>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</si>
  <si>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</si>
  <si>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</si>
  <si>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</si>
  <si>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</si>
  <si>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</si>
  <si>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</si>
  <si>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</si>
  <si>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</si>
  <si>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</si>
  <si>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</si>
  <si>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</si>
  <si>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</si>
  <si>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</si>
  <si>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</si>
  <si>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</si>
  <si>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</si>
  <si>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</si>
  <si>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</si>
  <si>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</si>
  <si>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</si>
  <si>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</si>
  <si>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</si>
  <si>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</si>
  <si>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</si>
  <si>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</si>
  <si>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</si>
  <si>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</si>
  <si>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</si>
  <si>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</si>
  <si>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</si>
  <si>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</si>
  <si>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</si>
  <si>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</si>
  <si>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</si>
  <si>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</si>
  <si>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</si>
  <si>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</si>
  <si>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</si>
  <si>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</si>
  <si>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</si>
  <si>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</si>
  <si>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</si>
  <si>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</si>
  <si>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</si>
  <si>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</si>
  <si>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</si>
  <si>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</si>
  <si>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</si>
  <si>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</si>
  <si>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</si>
  <si>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</si>
  <si>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</si>
  <si>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</si>
  <si>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</si>
  <si>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</si>
  <si>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</si>
  <si>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</si>
  <si>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</si>
  <si>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</si>
  <si>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</si>
  <si>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</si>
  <si>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</si>
  <si>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</si>
  <si>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</si>
  <si>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</si>
  <si>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</si>
  <si>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</si>
  <si>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</si>
  <si>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</si>
  <si>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</si>
  <si>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</si>
  <si>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</si>
  <si>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</si>
  <si>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</si>
  <si>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</si>
  <si>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</si>
  <si>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</si>
  <si>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</si>
  <si>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</si>
  <si>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</si>
  <si>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</si>
  <si>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</si>
  <si>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</si>
  <si>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</si>
  <si>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</si>
  <si>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</si>
  <si>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</si>
  <si>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</si>
  <si>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</si>
  <si>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</si>
  <si>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</si>
  <si>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</si>
  <si>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</si>
  <si>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</si>
  <si>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</si>
  <si>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</si>
  <si>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</si>
  <si>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</si>
  <si>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</si>
  <si>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</si>
  <si>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</si>
  <si>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</si>
  <si>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</si>
  <si>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</si>
  <si>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</si>
  <si>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</si>
  <si>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</si>
  <si>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</si>
  <si>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</si>
  <si>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</si>
  <si>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</si>
  <si>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</si>
  <si>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</si>
  <si>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</si>
  <si>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</si>
  <si>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</si>
  <si>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</si>
  <si>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</si>
  <si>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</si>
  <si>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</si>
  <si>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</si>
  <si>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</si>
  <si>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</si>
  <si>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</si>
  <si>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</si>
  <si>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</si>
  <si>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</si>
  <si>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</si>
  <si>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</si>
  <si>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</si>
  <si>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</si>
  <si>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</si>
  <si>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</si>
  <si>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</si>
  <si>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</si>
  <si>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</si>
  <si>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</si>
  <si>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</si>
  <si>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</si>
  <si>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</si>
  <si>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</si>
  <si>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</si>
  <si>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</si>
  <si>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</si>
  <si>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</si>
  <si>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</si>
  <si>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</si>
  <si>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</si>
  <si>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</si>
  <si>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</si>
  <si>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</si>
  <si>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</si>
  <si>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</si>
  <si>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</si>
  <si>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</si>
  <si>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</si>
  <si>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</si>
  <si>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</si>
  <si>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</si>
  <si>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</si>
  <si>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</si>
  <si>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</si>
  <si>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</si>
  <si>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</si>
  <si>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</si>
  <si>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</si>
  <si>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</si>
  <si>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</si>
  <si>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</si>
  <si>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</si>
  <si>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</si>
  <si>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</si>
  <si>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</si>
  <si>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</si>
  <si>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</si>
  <si>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</si>
  <si>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</si>
  <si>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</si>
  <si>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</si>
  <si>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</si>
  <si>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</si>
  <si>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</si>
  <si>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</si>
  <si>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</si>
  <si>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</si>
  <si>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</si>
  <si>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</si>
  <si>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</si>
  <si>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</si>
  <si>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</si>
  <si>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</si>
  <si>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</si>
  <si>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</si>
  <si>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</si>
  <si>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</si>
  <si>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</si>
  <si>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</si>
  <si>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</si>
  <si>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</si>
  <si>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</si>
  <si>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</si>
  <si>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</si>
  <si>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</si>
  <si>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</si>
  <si>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</si>
  <si>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</si>
  <si>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</si>
  <si>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</si>
  <si>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</si>
  <si>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</si>
  <si>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</si>
  <si>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</si>
  <si>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</si>
  <si>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</si>
  <si>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</si>
  <si>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</si>
  <si>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</si>
  <si>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</si>
  <si>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</si>
  <si>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</si>
  <si>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</si>
  <si>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</si>
  <si>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</si>
  <si>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</si>
  <si>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</si>
  <si>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</si>
  <si>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</si>
  <si>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</si>
  <si>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</si>
  <si>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</si>
  <si>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</si>
  <si>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</si>
  <si>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</si>
  <si>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</si>
  <si>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</si>
  <si>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</si>
  <si>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</si>
  <si>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</si>
  <si>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</si>
  <si>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</si>
  <si>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</si>
  <si>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</si>
  <si>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</si>
  <si>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</si>
  <si>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</si>
  <si>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</si>
  <si>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</si>
  <si>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</si>
  <si>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</si>
  <si>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</si>
  <si>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</si>
  <si>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</si>
  <si>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</si>
  <si>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</si>
  <si>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</si>
  <si>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</si>
  <si>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</si>
  <si>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</si>
  <si>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</si>
  <si>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</si>
  <si>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</si>
  <si>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</si>
  <si>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</si>
  <si>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</si>
  <si>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</si>
  <si>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</si>
  <si>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</si>
  <si>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</si>
  <si>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</si>
  <si>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</si>
  <si>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</si>
  <si>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</si>
  <si>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</si>
  <si>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</si>
  <si>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</si>
  <si>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</si>
  <si>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</si>
  <si>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</si>
  <si>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</si>
  <si>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</si>
  <si>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</si>
  <si>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</si>
  <si>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</si>
  <si>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</si>
  <si>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</si>
  <si>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</si>
  <si>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</si>
  <si>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</si>
  <si>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</si>
  <si>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</si>
  <si>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</si>
  <si>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</si>
  <si>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</si>
  <si>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</si>
  <si>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</si>
  <si>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</si>
  <si>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</si>
  <si>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</si>
  <si>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</si>
  <si>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</si>
  <si>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</si>
  <si>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</si>
  <si>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</si>
  <si>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</si>
  <si>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</si>
  <si>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</si>
  <si>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</si>
  <si>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</si>
  <si>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</si>
  <si>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</si>
  <si>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</si>
  <si>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</si>
  <si>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</si>
  <si>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</si>
  <si>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</si>
  <si>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</si>
  <si>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</si>
  <si>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</si>
  <si>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</si>
  <si>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</si>
  <si>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</si>
  <si>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</si>
  <si>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</si>
  <si>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</si>
  <si>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</si>
  <si>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</si>
  <si>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</si>
  <si>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</si>
  <si>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</si>
  <si>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</si>
  <si>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</si>
  <si>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</si>
  <si>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</si>
  <si>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</si>
  <si>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</si>
  <si>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</si>
  <si>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</si>
  <si>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</si>
  <si>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</si>
  <si>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</si>
  <si>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</si>
  <si>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</si>
  <si>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</si>
  <si>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</si>
  <si>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</si>
  <si>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</si>
  <si>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</si>
  <si>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</si>
  <si>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</si>
  <si>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</si>
  <si>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</si>
  <si>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</si>
  <si>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</si>
  <si>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</si>
  <si>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</si>
  <si>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</si>
  <si>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</si>
  <si>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</si>
  <si>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</si>
  <si>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</si>
  <si>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</si>
  <si>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</si>
  <si>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</si>
  <si>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</si>
  <si>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</si>
  <si>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</si>
  <si>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</si>
  <si>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</si>
  <si>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</si>
  <si>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</si>
  <si>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</si>
  <si>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</si>
  <si>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</si>
  <si>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</si>
  <si>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</si>
  <si>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</si>
  <si>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</si>
  <si>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</si>
  <si>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</si>
  <si>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</si>
  <si>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</si>
  <si>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</si>
  <si>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</si>
  <si>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</si>
  <si>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</si>
  <si>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</si>
  <si>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</si>
  <si>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</si>
  <si>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</si>
  <si>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</si>
  <si>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</si>
  <si>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</si>
  <si>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</si>
  <si>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</si>
  <si>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</si>
  <si>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</si>
  <si>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</si>
  <si>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</si>
  <si>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</si>
  <si>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</si>
  <si>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</si>
  <si>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</si>
  <si>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</si>
  <si>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</si>
  <si>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</si>
  <si>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</si>
  <si>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</si>
  <si>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</si>
  <si>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</si>
  <si>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</si>
  <si>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</si>
  <si>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</si>
  <si>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</si>
  <si>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</si>
  <si>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</si>
  <si>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</si>
  <si>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</si>
  <si>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</si>
  <si>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</si>
  <si>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</si>
  <si>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</si>
  <si>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</si>
  <si>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</si>
  <si>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</si>
  <si>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</si>
  <si>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</si>
  <si>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</si>
  <si>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</si>
  <si>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</si>
  <si>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</si>
  <si>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</si>
  <si>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</si>
  <si>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</si>
  <si>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</si>
  <si>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</si>
  <si>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</si>
  <si>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</si>
  <si>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</si>
  <si>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</si>
  <si>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</si>
  <si>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</si>
  <si>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</si>
  <si>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</si>
  <si>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</si>
  <si>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</si>
  <si>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</si>
  <si>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</si>
  <si>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</si>
  <si>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</si>
  <si>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</si>
  <si>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</si>
  <si>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</si>
  <si>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</si>
  <si>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</si>
  <si>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</si>
  <si>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</si>
  <si>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</si>
  <si>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</si>
  <si>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</si>
  <si>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</si>
  <si>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</si>
  <si>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</si>
  <si>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</si>
  <si>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</si>
  <si>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</si>
  <si>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</si>
  <si>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</si>
  <si>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</si>
  <si>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</si>
  <si>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</si>
  <si>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</si>
  <si>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</si>
  <si>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</si>
  <si>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</si>
  <si>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</si>
  <si>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</si>
  <si>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</si>
  <si>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</si>
  <si>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</si>
  <si>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</si>
  <si>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</si>
  <si>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</si>
  <si>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</si>
  <si>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</si>
  <si>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</si>
  <si>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</si>
  <si>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</si>
  <si>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</si>
  <si>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</si>
  <si>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</si>
  <si>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</si>
  <si>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</si>
  <si>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</si>
  <si>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</si>
  <si>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</si>
  <si>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</si>
  <si>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</si>
  <si>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</si>
  <si>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</si>
  <si>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</si>
  <si>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</si>
  <si>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</si>
  <si>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</si>
  <si>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</si>
  <si>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</si>
  <si>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</si>
  <si>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</si>
  <si>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</si>
  <si>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</si>
  <si>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</si>
  <si>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</si>
  <si>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</si>
  <si>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</si>
  <si>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</si>
  <si>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</si>
  <si>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</si>
  <si>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</si>
  <si>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</si>
  <si>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</si>
  <si>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</si>
  <si>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</si>
  <si>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</si>
  <si>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</si>
  <si>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</si>
  <si>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</si>
  <si>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</si>
  <si>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</si>
  <si>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</si>
  <si>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</si>
  <si>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</si>
  <si>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</si>
  <si>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</si>
  <si>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</si>
  <si>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</si>
  <si>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</si>
  <si>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</si>
  <si>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</si>
  <si>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</si>
  <si>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</si>
  <si>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</si>
  <si>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</si>
  <si>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</si>
  <si>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</si>
  <si>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</si>
  <si>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</si>
  <si>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</si>
  <si>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</si>
  <si>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</si>
  <si>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</si>
  <si>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</si>
  <si>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</si>
  <si>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</si>
  <si>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</si>
  <si>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</si>
  <si>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</si>
  <si>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</si>
  <si>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</si>
  <si>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</si>
  <si>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</si>
  <si>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</si>
  <si>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</si>
  <si>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</si>
  <si>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</si>
  <si>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</si>
  <si>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</si>
  <si>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</si>
  <si>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</si>
  <si>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</si>
  <si>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</si>
  <si>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</si>
  <si>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</si>
  <si>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</si>
  <si>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</si>
  <si>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</si>
  <si>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</si>
  <si>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</si>
  <si>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</si>
  <si>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</si>
  <si>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</si>
  <si>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</si>
  <si>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</si>
  <si>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</si>
  <si>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</si>
  <si>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</si>
  <si>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</si>
  <si>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</si>
  <si>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</si>
  <si>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</si>
  <si>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</si>
  <si>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</si>
  <si>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</si>
  <si>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</si>
  <si>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</si>
  <si>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</si>
  <si>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</si>
  <si>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</si>
  <si>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</si>
  <si>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</si>
  <si>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</si>
  <si>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</si>
  <si>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</si>
  <si>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</si>
  <si>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</si>
  <si>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</si>
  <si>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</si>
  <si>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</si>
  <si>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</si>
  <si>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</si>
  <si>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</si>
  <si>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</si>
  <si>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</si>
  <si>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</si>
  <si>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</si>
  <si>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</si>
  <si>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</si>
  <si>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</si>
  <si>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</si>
  <si>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</si>
  <si>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</si>
  <si>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</si>
  <si>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</si>
  <si>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</si>
  <si>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</si>
  <si>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</si>
  <si>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</si>
  <si>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</si>
  <si>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</si>
  <si>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</si>
  <si>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</si>
  <si>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</si>
  <si>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</si>
  <si>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</si>
  <si>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</si>
  <si>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</si>
  <si>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</si>
  <si>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</si>
  <si>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</si>
  <si>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</si>
  <si>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</si>
  <si>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</si>
  <si>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</si>
  <si>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</si>
  <si>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</si>
  <si>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</si>
  <si>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</si>
  <si>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</si>
  <si>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</si>
  <si>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</si>
  <si>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</si>
  <si>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</si>
  <si>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Sum of Revenue</t>
  </si>
  <si>
    <t>Sum of Gross Profit</t>
  </si>
  <si>
    <t>Sum of Units Sold</t>
  </si>
  <si>
    <t>Average of Revenue2</t>
  </si>
  <si>
    <t>Row Labels</t>
  </si>
  <si>
    <t>Jan</t>
  </si>
  <si>
    <t>Feb</t>
  </si>
  <si>
    <t>Mar</t>
  </si>
  <si>
    <t>Apr</t>
  </si>
  <si>
    <t>May</t>
  </si>
  <si>
    <t>Jun</t>
  </si>
  <si>
    <t>Jul</t>
  </si>
  <si>
    <t>Aug</t>
  </si>
  <si>
    <t>Sep</t>
  </si>
  <si>
    <t>Oct</t>
  </si>
  <si>
    <t>Nov</t>
  </si>
  <si>
    <t>Dec</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</si>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</sst>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0,\k"/>
    <numFmt numFmtId="169" formatCode="\$#,##0"/>
    <numFmt numFmtId="170" formatCode="[$$-409]#,##0"/>
  </numFmts>
  <fonts count="3" x14ac:knownFonts="1">
    <font>
      <sz val="11"/>
      <color theme="1"/>
      <name val="Calibri"/>
      <family val="2"/>
      <scheme val="minor"/>
    </font>
    <font>
      <b/>
      <sz val="12"/>
      <color rgb="FFFFFFFF"/>
      <name val="Calibri"/>
      <family val="2"/>
      <scheme val="minor"/>
    </font>
    <font>
      <sz val="12"/>
      <name val="Calibri"/>
      <family val="2"/>
      <scheme val="minor"/>
    </font>
  </fonts>
  <fills count="5">
    <fill>
      <patternFill patternType="none"/>
    </fill>
    <fill>
      <patternFill patternType="gray125"/>
    </fill>
    <fill>
      <patternFill patternType="solid">
        <fgColor rgb="FF1F4E78"/>
      </patternFill>
    </fill>
    <fill>
      <patternFill patternType="solid">
        <fgColor theme="3" tint="-0.49998474074526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2" fillId="0" borderId="0" xfId="0" quotePrefix="1" applyFont="1"/>
    <xf numFmtId="164" fontId="2" fillId="0" borderId="0" xfId="0" applyNumberFormat="1" applyFont="1"/>
    <xf numFmtId="0" fontId="2" fillId="0" borderId="0" xfId="0" applyFont="1"/>
    <xf numFmtId="1" fontId="2" fillId="0" borderId="0" xfId="0" applyNumberFormat="1" applyFont="1" applyAlignment="1">
      <alignment horizontal="center"/>
    </xf>
    <xf numFmtId="165" fontId="2" fillId="0" borderId="0" xfId="0" applyNumberFormat="1" applyFont="1"/>
    <xf numFmtId="9" fontId="2" fillId="0" borderId="0" xfId="0" applyNumberFormat="1" applyFont="1"/>
    <xf numFmtId="166" fontId="2" fillId="0" borderId="0" xfId="0" applyNumberFormat="1" applyFont="1" applyAlignment="1">
      <alignment horizontal="center"/>
    </xf>
    <xf numFmtId="1" fontId="2" fillId="0" borderId="0" xfId="0" applyNumberFormat="1" applyFont="1"/>
    <xf numFmtId="0" fontId="0" fillId="3" borderId="0" xfId="0" applyFill="1"/>
    <xf numFmtId="0" fontId="0" fillId="4" borderId="0" xfId="0" applyFill="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169" fontId="0" fillId="0" borderId="0" xfId="0" applyNumberFormat="1"/>
    <xf numFmtId="170" fontId="0" fillId="0" borderId="0" xfId="0" applyNumberFormat="1"/>
  </cellXfs>
  <cellStyles count="1">
    <cellStyle name="Normal" xfId="0" builtinId="0"/>
  </cellStyles>
  <dxfs count="76">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numFmt numFmtId="168" formatCode="\$#,##0.0"/>
    </dxf>
    <dxf>
      <numFmt numFmtId="169" formatCode="\$#,##0"/>
    </dxf>
    <dxf>
      <font>
        <b/>
        <color theme="1"/>
      </font>
      <border>
        <bottom style="thin">
          <color theme="4"/>
        </bottom>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9" formatCode="\$#,##0"/>
    </dxf>
    <dxf>
      <numFmt numFmtId="168" formatCode="\$#,##0.0"/>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alignment horizontal="center" textRotation="0" wrapText="0" indent="0" justifyLastLine="0" shrinkToFit="0" readingOrder="0"/>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3" defaultTableStyle="TableStyleMedium2" defaultPivotStyle="PivotStyleLight16">
    <tableStyle name="SlicerStyleLight1 2" pivot="0" table="0" count="10" xr9:uid="{4221CB74-395B-4CD3-9AE8-2EF3D338A3C6}">
      <tableStyleElement type="wholeTable" dxfId="47"/>
      <tableStyleElement type="headerRow" dxfId="46"/>
    </tableStyle>
    <tableStyle name="Timeline Style 1" pivot="0" table="0" count="8" xr9:uid="{7A112CD2-779A-491B-8398-2ABF736248D1}">
      <tableStyleElement type="wholeTable" dxfId="51"/>
      <tableStyleElement type="headerRow" dxfId="50"/>
    </tableStyle>
    <tableStyle name="TimeSlicerStyleLight1 2" pivot="0" table="0" count="9" xr9:uid="{63A683B4-D632-4D38-B14E-54D63F0EB0F0}">
      <tableStyleElement type="wholeTable" dxfId="49"/>
      <tableStyleElement type="headerRow" dxfId="4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[Dashboard_1.xlsx]Analyze!PivotTable2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Revenue &amp; Gross Profit</a:t>
            </a:r>
          </a:p>
        </c:rich>
      </c:tx>
      <c:layout>
        <c:manualLayout>
          <c:xMode val="edge"/>
          <c:yMode val="edge"/>
          <c:x val="0.36435456695509505"/>
          <c:y val="2.5445292620865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Analyze!$B$8</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0-2B07-4E0D-B793-E2346DAE188C}"/>
            </c:ext>
          </c:extLst>
        </c:ser>
        <c:ser>
          <c:idx val="1"/>
          <c:order val="1"/>
          <c:tx>
            <c:strRef>
              <c:f>Analyze!$C$8</c:f>
              <c:strCache>
                <c:ptCount val="1"/>
                <c:pt idx="0">
                  <c:v>Sum of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1-2B07-4E0D-B793-E2346DAE188C}"/>
            </c:ext>
          </c:extLst>
        </c:ser>
        <c:dLbls>
          <c:dLblPos val="t"/>
          <c:showLegendKey val="0"/>
          <c:showVal val="1"/>
          <c:showCatName val="0"/>
          <c:showSerName val="0"/>
          <c:showPercent val="0"/>
          <c:showBubbleSize val="0"/>
        </c:dLbls>
        <c:marker val="1"/>
        <c:smooth val="0"/>
        <c:axId val="596237951"/>
        <c:axId val="432274479"/>
      </c:lineChart>
      <c:catAx>
        <c:axId val="5962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274479"/>
        <c:crosses val="autoZero"/>
        <c:auto val="1"/>
        <c:lblAlgn val="ctr"/>
        <c:lblOffset val="100"/>
        <c:noMultiLvlLbl val="0"/>
      </c:catAx>
      <c:valAx>
        <c:axId val="432274479"/>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3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[Dashboard_1.xlsx]Analyze!PivotTable4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Product Category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Analyze!$B$45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Analyze!$A$46:$A$51</c:f>
              <c:strCache>
                <c:ptCount val="5"/>
                <c:pt idx="0">
                  <c:v>Camping</c:v>
                </c:pt>
                <c:pt idx="1">
                  <c:v>Hiking</c:v>
                </c:pt>
                <c:pt idx="2">
                  <c:v>Travel</c:v>
                </c:pt>
                <c:pt idx="3">
                  <c:v>Cycling</c:v>
                </c:pt>
                <c:pt idx="4">
                  <c:v>Fitness</c:v>
                </c:pt>
              </c:strCache>
            </c:strRef>
          </c:cat>
          <c:val>
            <c:numRef>
              <c:f>Analyze!$B$46:$B$51</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7D40-4D31-82EB-051C82C71D31}"/>
            </c:ext>
          </c:extLst>
        </c:ser>
        <c:dLbls>
          <c:showLegendKey val="0"/>
          <c:showVal val="0"/>
          <c:showCatName val="0"/>
          <c:showSerName val="0"/>
          <c:showPercent val="0"/>
          <c:showBubbleSize val="0"/>
        </c:dLbls>
        <c:gapWidth val="50"/>
        <c:axId val="529981295"/>
        <c:axId val="432261039"/>
      </c:barChart>
      <c:catAx>
        <c:axId val="5299812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261039"/>
        <c:crosses val="autoZero"/>
        <c:auto val="1"/>
        <c:lblAlgn val="ctr"/>
        <c:lblOffset val="100"/>
        <c:noMultiLvlLbl val="0"/>
      </c:catAx>
      <c:valAx>
        <c:axId val="432261039"/>
        <c:scaling>
          <c:orientation val="minMax"/>
        </c:scaling>
        <c:delete val="1"/>
        <c:axPos val="t"/>
        <c:numFmt formatCode="\$#,##0" sourceLinked="1"/>
        <c:majorTickMark val="none"/>
        <c:minorTickMark val="none"/>
        <c:tickLblPos val="nextTo"/>
        <c:crossAx val="52998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[Dashboard_1.xlsx]Analyze!PivotTable5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Top 5 BestSellers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Analyze!$B$53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Analyze!$A$54:$A$59</c:f>
              <c:strCache>
                <c:ptCount val="5"/>
                <c:pt idx="0">
                  <c:v>Trail Boots</c:v>
                </c:pt>
                <c:pt idx="1">
                  <c:v>Summit Backpack 45L</c:v>
                </c:pt>
                <c:pt idx="2">
                  <c:v>Compact Sleeping Bag</c:v>
                </c:pt>
                <c:pt idx="3">
                  <c:v>Hiking Daypack 20L</c:v>
                </c:pt>
                <c:pt idx="4">
                  <c:v>Trail Bike Light</c:v>
                </c:pt>
              </c:strCache>
            </c:strRef>
          </c:cat>
          <c:val>
            <c:numRef>
              <c:f>Analyze!$B$54:$B$59</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4797-4808-A7F6-12822FA7281D}"/>
            </c:ext>
          </c:extLst>
        </c:ser>
        <c:dLbls>
          <c:dLblPos val="outEnd"/>
          <c:showLegendKey val="0"/>
          <c:showVal val="1"/>
          <c:showCatName val="0"/>
          <c:showSerName val="0"/>
          <c:showPercent val="0"/>
          <c:showBubbleSize val="0"/>
        </c:dLbls>
        <c:gapWidth val="50"/>
        <c:axId val="530013311"/>
        <c:axId val="432191439"/>
      </c:barChart>
      <c:catAx>
        <c:axId val="5300133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91439"/>
        <c:crosses val="autoZero"/>
        <c:auto val="1"/>
        <c:lblAlgn val="ctr"/>
        <c:lblOffset val="100"/>
        <c:noMultiLvlLbl val="0"/>
      </c:catAx>
      <c:valAx>
        <c:axId val="432191439"/>
        <c:scaling>
          <c:orientation val="minMax"/>
        </c:scaling>
        <c:delete val="1"/>
        <c:axPos val="t"/>
        <c:numFmt formatCode="0" sourceLinked="1"/>
        <c:majorTickMark val="none"/>
        <c:minorTickMark val="none"/>
        <c:tickLblPos val="nextTo"/>
        <c:crossAx val="5300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Country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Calibri" panose="020F0502020204030204"/>
            </a:rPr>
            <a:t>Revenue by Country</a:t>
          </a:r>
        </a:p>
      </cx:txPr>
    </cx:title>
    <cx:plotArea>
      <cx:plotAreaRegion>
        <cx:plotSurface>
          <cx:spPr>
            <a:noFill/>
            <a:ln>
              <a:noFill/>
            </a:ln>
          </cx:spPr>
        </cx:plotSurface>
        <cx:series layoutId="regionMap" uniqueId="{00000000-1A6F-41D1-B235-9225309970BC}">
          <cx:tx>
            <cx:txData>
              <cx:f/>
              <cx:v>Revenue</cx:v>
            </cx:txData>
          </cx:tx>
          <cx:spPr>
            <a:ln>
              <a:solidFill>
                <a:schemeClr val="accent1"/>
              </a:solidFill>
            </a:ln>
          </cx:spPr>
          <cx:dataId val="0"/>
          <cx:layoutPr>
            <cx:geography cultureLanguage="en-US" cultureRegion="IN" attribution="Powered by Bing">
              <cx:geoCache provider="{E9337A44-BEBE-4D9F-B70C-5C5E7DAFC167}">
                <cx:binary>zHxpb9y4svZfGcznVx7uy8E5F7iUur0ljhNn/yI4jqONEiVR1Pbr3+o4ybXbHjuDE2CmA8SIZDXJ
h8Wqp54q5d9X87+u7PVl/9tc28b/62r+z+/5MLT/+uMPf5Vf15f+oC6ueufdl+HgytV/uC9fiqvr
Pz73l1PRZH8QhNkfV/llP1zPv//Pv+Hbsmv3zF1dDoVrXobrfnl17YMd/CP3Hrz125ULzbB7PINv
+s/v5tpmRah//+26GYpheb201//5/c7v/P7bH/vfdG/U3yxMbAif4VmODgTDTFGK9NeP+v0365rs
2212ILiWhBGGbj74+9BnlzU8/hPz+Tqby8+f+2vvf/v289aDdyZ/63rhXXyz9tjtJmo2X1f2x11s
/+ffexdgrXtXbsG/D8xTt/bR/9/gh764/A7Bf48+kwdcSSQRk3dgx+wAM6SVovxB2H9iIg/D/uPB
Pdh/XN+H/X9f//2wx+v1Vf5LYdcHklGNGMY38NK76PMDShVGAosH0f+J+TyM/o8H99D/cX0f/fjj
34/+4XVfXzbLrzN6jg+QxlpJ8c3l7Nk+OqAKwR9FbjyS/j70jcv5ifk8jP6PB/fQ/3F9H/3kH+By
tv1lc3X9HYFf4HHEgSBMIU3uok4OGFdUCiW/gb6H+tPzeBj078/tYf798j7k21d/v8En10192Ve/
DnPODzQRQmFObvwJueNu1IHWWAmtwQvdhPUbQ/+JeTyM+Y8H90D/cX0f9eT070d9WzT2svn8HYL/
3tIFPSBMSCm4egh1stsU8EP8m49He8zmJ+bzMPo/HtxD/8f1ffS3x38/+sf99a9Fn5MDJTjWgtCH
0I/kgZaaAbf8E/h/YkIPw//jwT34f1zfh//4H+Dlj4dL+wsjLKMHnHDOkfpG28G2b5F6TA4w37l5
xb8ftxuP8+Q0/gTym9nvA35z9R7c/wBCeXY95Nf9zuD9dwD+e38DFk8YF0yyb7zlbibFIe4Kzf6P
1ewF2J+c08M7cOfhvX24c29/N86e/f2+58z10+UvtH6uDzSmkNACifz62bN+dCCp0kLD/twOt09P
40+w/zb9fdi/Xb6H+Iu/H/Fz98udPQGPQpn8lq7eJThYH2DKGPkeCvZD7dPTeRj578/tIf/98j7y
5/8AWz93/RCyS/vd9P57t0P1gVAEa8nvEvpdhIUbwOfpN0YP92/b+89M5c9w/76Ie8h/v3EP+3+A
179oL4vmOwb/PfAM8lSNdirBN3zv+vsIYjBnVDBIdW8+e/7myek8DP63x/aQ/3Z1H/bNxd/vbC6m
68/XvxB3cO9CMhAl+YNxFqQzSLMUyGpfKQ5A/33LbzjO09P5E9y/LWMf+G+X95G/+AewyoupGNYb
nvMdg19g9uJAIUy+mv7X6HpXO1MH4OW1YCAb33z2vM5PzunP9uDWgu5txK17+7sRH/395+BNUwzX
n387hXrBZ/crFXx6oBlVFLbk5rPnhwj4IQS8FH2LzQiC8+048PPzenhT9p/f25f92/tbc2h+xdb8
ueb/o/iRXA6Xm69Vk1uy/+N3vy4YKjl7j36D78GzdIPs8ef//C6Adv4oxey+4Q7qP7SYuw9cX/rh
P79jDgkaB4oKsQUolZZwiKbr3R11gKSCnWZQHcASAjxsdgOcIodKjjyQHDiWJkQSzeDH7795F77e
Ap/INbhLJhT8hRn+UaQCsrRkrvmBw7d//9aE+twVzeDhi3//rb35ra/LgrSRwsgwEmES0h0MU2iv
Ll+BXcMv4//nmiqay2Kd4sn11OhOF0k6tN1mKTp3cw5vajgPDAW+en8oUM0YjIIwUHoFS7o9VFXI
dGXBzzGhUW5gOLItFl89m+XYPMtR1h5OfW3flG2vDttizI9vbckDw1P2wPiSckpARNIKUL87fpjy
Ja2zdYgLVmX5OSa52pBZFWpb0rHpTFTUIwMIlryMMyw6Ged5hi8kHeVVVsr0nDDdy6S3C6pNWfFO
mxX3stumVVTjLVnLujmUuJy+dFMny6QReZfHnQJI+8jWeVyOjkwm77vmy5y61ZqalBKbbOry17sU
J4t71qWfMrmM78aRkzfIR81zPS7RsJkam795HBCMwfLu7YiENJcyvtsRsTOOW5u/tCjtxVIO8VRo
lJuAGLlsRi4Ls7S8rk1UCvYOWYIvrQdtKJEKF5NpXYsyI1bafV7riRBT5infRrnNROKLrL3yeG6l
0WNbpzFvSiWNzTJeHto60Cs8E44PM14Nr9OBTHmSl9Z+4iHv7DYaVT8fqaF17+egqIsLkS6veFf3
lelVPgczi6i0iVb9cFWGZX7tK+nrTQSrmM7wEvKzcfYdOfGszfmLPA1ltUW1rP0x6ngzwoLmejW1
bkVIZkGGflNNWiym71neJ3ldzDLWVTNcIovqyjRiwe7YByLF81U5GSXeU/UxxZ2qjpzMp3aTjz1e
t0U/S5ngVBcyadYwXAjOsuycNuVM4rRT+aXsJRFHxBE+H05yrsdY9NIT432zdptqSGlrWs/9kKC1
YF2c9wWqkpIXipmVrVyYbh1ZCIY2OrB4GWfUJcM6VfTZGKVanvo09V2cMmFfFUIXaCPnqMEJCdkU
EqZsL48KPGtyBQsW/HRJtUCxZDIrXlapktPzNIt0ul0L1Rbbohyx3VqwijquUEPscUqptUk6Vp5s
hpbo5kWJy7Uyri7JkPB8sjSxJe5fENGsLqFWTjqeuG+E4eno009hZXmxZQOVWQybtKymjDrRJeuk
WZ7IStPFoKZWU6Krsm83LNhpG1XpXGzRotCYPG78Dzkj0A0UllQA7+fg32+bvi/5Uo0oDHHmpD4U
OWaJF757UWEyriZMw7xZx8htR1S2RtmQfnl8fHH/6GlQlxCUzYBfyV1QuD3+gKOssMqOcVtmzWbo
HTslPhQnhNX40GFd3uS/f+p88QOOXnOsJFFQMhKKA9O7PaDocuxazEI8NZMzAxND3M9Nf1r0Tl2G
bu6PUrKyZOBzmSzdiI5t19JPbqrcsp0XLExdpna78oie0qjM5A0T+PP57bz/3UDEEFFMcyQ1Ioyi
u/MjNdJz19kh7qLUnTu98MNAS7aZUDVak80Fjstszo+asZbauJngmA5s3bo6Gg59iNAT0ep+tIBY
jSDr45DzSYr2AmMT+QZhGlDsa9aReCynTBu5lHX8uCE84IQ58AMG8UhLpkDovbtw3FZ8QmpBce6m
8Ty3pS834M5oaWrm5XU0u6UwcwmlD4P6vMdmXQoI1UzkzhocpnJJqn6Z3nd8pXgbRN+hREbMHtaR
T+skuJr7J+Z833g5FpRC2kYBGSAhd6esOOgXY7qb8ri2nzB1/jCd03pbyCa/KNaIHT6B0W7z/884
JEJQzySCIEgTQQeEA3t3wEhWLmQRQfEYWfa2S5kWpujFFGKVrTQR3dTkhzW22YtSV9XbaeqpMFPn
o+3jE7lrFMBbgLkgirECIoPEVyp3+xDlK29xi8suZiqaXlrQhw0aq+X146Pgh4YBoWGn+X+t4e7Z
Hp6mlpVj0cUOHH9jcN7oi7qrxasi2OUqsDbdDr5f39StHZ+lWUNIPKOmRIaVoqq2EVYOH7m5u8zC
2hRPnNS7nnOHAdPQzUJBAlSQme8KnbcxaFVJPEvzLu6nOj3uuIo2s8X5YVONb7JQlRvFRpykXZWf
omX0F49j89DoeNdRwIVAIB3skciiJz5jQbSxXAecbQbrJuOqIlrNkmc+WWcXPa9GMtUJblHY9HKd
btoy/tRT3SVNN+snhCAwfXDcXOxmeIs0QQdQDiQPbGBsymaNhzbFkxnKbj53rbAmLW1xRBY/bh5f
OL7rIHfjcsQEEH8OXhLE2b2IQTsnSN9ObcxK6opNCuXpNzbrgBqNNKueA1eTm8g7/ILXouRxM+fT
vC14UdnEcbu2W4F4PiePz+quJ/g6KQnRCwKp5hpqJXteG2wEUUujEK+pHY1k2XAc0BzeMsvW0zHv
1bvHx9tZ/m1HACAo4IdfC8E7G9ydnFvg03kla1RBFMMN1UkVRXxT4cqaqFfDRd1KtcEuX7ap0+IJ
/O+fyd3IoIp/zR6I3HNBK7aNVRUNcVcCVcx4Wm1SOdsnPOtemP4KqIIUCZycBlw53gN00lxY3vVj
bNu8PspskT6nPa3iLuDmdbCy38W6T8FjuWW1j0xeyOyNHjL0nC1Yn/jaVcdlz5pLPnL1xNkDleE+
/BiK7OAAoJ1KI7Vng8EF4hctuti303nWUfWyiGbfmgbZYIB+94m07WDIOoxA4M54qDe6qhNeRocq
r+YqFmVZnbpe8t5kkCIiQ2kP4Y2uqegMtoO4qokbitjnLHJJm5VUJnmF8/ci57rcWA/0uU1bewiG
v56zTL8rM5Q9g8I0TjdVpHIKWUwhIYxyOxigveELz3X+nkVzX5pmyIt1g3jrs7j2qG+2zdwuV1Ge
dvlmmBQ5ngKv52Sth3FO0oqkSd8IDi5NLe0H1k3oRdRiVZs6F2NnhgYGP61GtdYxKMejTNCQFi9I
NJW58S0mx8i12h8DZ26dIdBWMhlVtfxicnpK4zB1JTY9S0kWN8syRgZJMTZA3GvaHzYFHvzJsszD
ti4ctgnQZ/VlzRRazTwN+o3AQU+mg8RtTjJfzd7woeuvSZrLOqa85mvS2qg4aUoPbDqLmjWxYxhe
z5y69zYt/LXKaLfGM68bnnDfl9c5hhTgGGyTKUP9MnKz9PP0CWhb0ZsVGNFrxLJ63opV2/4IDv6k
TInSKtuWiqSRwQ4vL5pg8XVQ8/xJ4Tw/g+R4pK9hMfrt6JsKUoDCs+chwg2kxY7khSkK5yYgo4TW
cR0FXZh0qKsqJjMaqo2QrsGmzcCHmaldYWYQGTp1ZltavK+t0EtC8AIbOqC8as2Qhr5LZpLrw1XI
pohd2+pkxs2yxinm9LjprVxNvwQL3wd53OclVOtbloI/NePE0+O587g00bQMOK7aZezjjkca9s/6
8q1yS7gsx0GzmJYIfSDASz9DGrF0ScD1+kVUMnufV/nQJBWa8Xy82IVTk0cNfd1HVffBhQm9dFAC
ehnZCdkELbQ8qV2ZtaZqAPOY6EnPoB2s89kwrs7HUUsXeQzrkldYcauNrmUFZ8wxesIrJdJDyFkg
e+8dDf2GtDwbTzM2QnoYCa/IoZ+jLNuOkAn5pM4rkSbjUFWjWXjhIPGs5vm4VHnLjV0iCssIChUn
VFR9lRRjFcA2044N4OBzSEuxcN2lqKvBx1ym7RSDIkDAIFuHcDy2c/eF2Tm/VI62fcznNah4KSo1
bmoUXGuyESQoQDL01abyWVAnSy+Yjbuqio7HheRRXOV2Kc0Acf5TGrF1NnLtRHsCK2/ns7DwDB9W
+QLEK1DEQY1p5xIlQ4pTbMaVQu5uIB6U/pC1vvYGmHeL4moQzCchRUtzWHiwE1NFPqNbS5wGwx4c
eQ8J+1TGqkjpWQXGOpseDaI+ImJEQ9IPpWg36YpSkrBG0dc61ENmZFbpMwd7pBLIo1FrRjjcLexg
MTzrIlf5JBPNSE1XMgVfWGfkfVaoqjAd120HuVQp3k7ekjERQwCpyDZp+Z5R6xYjIxWi4wpabj62
bojSpNQOX81iaF9GYwfd1iFapDiMikjDni9pc9qvWV5vQH6Rr5zoCxtHqoGjZAeqP5CIqi+D1un7
mjfra1fbsMN13h07qv3rZVkJzHttVbPBc6S54UUGEcZLFX3APAO6NdBKA7nJOT3PcLHWWwiDfDgi
FJPnQ8ZatRErQLPhrZXx1I4diAjtyF5pbmeeyF75NQFG2uWGVGG6aBcIL8aN2C8btpQBGUJ4Dway
jvWzosC8BYsd8tbAutEpRd16Ps6FvUBoahbTWppaUw09BxnH5pk70iX0yMcBETpvFG+jIzo0Yx77
WeCz1pV03oIKlB3hdWf5jS+zzxyzzMZzNaOTAixCJ7XtMXuOFwZplR5qHWKZjlG0VYMAouUtgyy0
8uvLaCLNNVpp+Q6+gX3xURqmpJy75oOq+0kbu1ZFkRRpgRqIcUWbJ4tiLkG5yBpDc0TB4/mGv5oY
z+npPCKSBKgHNC8UaYc0dh0FqRD1Wrya0255WzbzKGNI6+d3o3Vze7J4MJYj5sNSbfjY8zFWAyT+
iW8Xa49mvArQYxhzwUAesX4Bz4nPdJlCBt95NWUmjHlWJGtJh96EFonjMM0SCFXfpa42yNk1bCfv
qjYzPGsr8iJMLEzP8lz4c5unXiQrdmKMfWl9Hff93JWmbdr6Y7OucgKLs5rLeJnXqExG3LPlsOiy
mj7HXaOxwaUreZIVTEYbStZxjpecqzlWY5umW4fCOMSsxTn4DZz7Ezg5gia1FuPLyvGwxVUh3nZk
iV6tDq/D8Wrr6jmZPUTCnOQINFYaQjiM1mpjJxc9m0LaFkcsrboy9v2rIhW0Md2Y1fHa+ee1bvx1
bW37DnfTeT9CrgWc5qTNalc8RezuJy4CI0UR1pBAUkhQ7zJX6+B4Fr2dYk4qbIGKuDaLp6VvXcx5
X10VvAwiJmW5vijJjGszyx0xaPOFDKaOSPDxsjRLZEI+hTJeZR4+9q1tvRm6iDUJ16hoYo+WsjCg
1NjwBNN/IP+ABHw3dVB5EWV0jwB3M25rO4s51h3yBmpY5WG71FonocXDZyS7C1bw4EyOq/4YRCV0
1XI2vy7oDGrxiBo6PwUpovfoKKgQDMQBqhjZcee7mA45pApNVYVYa/DKJyPqdydgcvRSKAHKq24L
3SaWRMVbiVRWxG1fdSrGU1G+rRENRTwpPL7UjQNSNWUI9FI4yEIZ0GQK9cJTnF9zIvI60XYYe6Nz
1S+Q4ZFx2Q25AN2NovzzNIhy3KT5xJqYBALnIaOt/dT1OsUna6O7KS64jI4Cgv0yI46iwYzjkl6E
Go8OKi9L9joFc7/0KJ1pMmSBfgGVFn2wa8YKU+ku1MAO0sbFaGJuTvKVDXnMUqUrk05gcUfrJHFx
KrJavLHFHPI4T2n/IYfq0QXFVc3juhm7HrTpojm0KiPA74ZBdhsG4np0Sl3J1oRnga9GiCozdl6q
L4UvO2HaAriAmYBP8IRRVlvjUySeISh0fVRjv16O5VLaTe/62hnpNYoSwoYMZF/gdvWmpbJcwM/0
QN+A+7gtb+qamRq5dGOz0L0LusdZErhsaVwPoMnGjdf2YxaFDIggd3YTET7iQyV99UUAT2NHNoxs
OwBpBFe00jY3FMZu46Ks2jS2Yhle6FUWrQFZyD6DEKZ83KG29clc5VlpII1tnwM/5ThOXVRFZtK5
00+oJPcTYyEYFM4lA/g5JMd3TbPPsArIp2M898pt8VK3SVpSiAUN37nLXjwx3v3MDLQIUE8JFBIJ
EV9VxluJcQ00h0+9ArdMGn6qh6h456ah3mLmwOc/noTfd2UcimgwBqiVBN692Tt2wUW6sKkb4gp7
u4GVzqB/rMDAWxmdgqbdbMhgUVKVJToTzUCeEOHuQ8spLBZQhdd+QCneeYVbS8ULsSgFcTPuc72c
rXnaHkZLzxIRAtoKUZRPKMH3BR8O71JI8N2SUozk3nLbeVVT5YFeNHOXvVftwuIGh3mrgLC80X05
ATNM7cu/jrGCihxH0NfOGd4LF1AW6sdyFD72umifWT1H70qPxpO1QIOZ0ygcR3lI31RjSzYNpP5/
fc1MYU0oFAyg0RXt6SxRUyiQHnIY3pURSOCD2OhpGo9GxpdY5riN0VKh48fXTB8wLLBh8lVMUtDz
sxdiKjZKK5vRx9T68XMDJsBiPPYQY6aibYbtEA1VGUdQskgPGzEP3KQ6Xy7zgaQUdJmhaJK1JX2z
mYc123aYFzxObQjPNWmEjYnsISthk5qGbdXi6AOiHngxae3rdWmrJMtLFoe1WjaV0/S55qPDSTPI
oTG17J2IuR/dCBU4NbdmqZndrA1pskRByXqOfbekIsmgcugPdeQ8lOFQNJsJFXO6cYNM6RPH8AFF
SlKCBFQfFYJzuKcSl/WYI0gnpjj0TfoO4n7FY2ubZX5inAc0Nwliq1Qg+0KTEN0TfSIYeSjbNMTF
gCnorIpBHoEF3gTnXqZsAtcLNL4vDOmnp9Z4/6wLYBJKSCgBKCHuqW6ZJlzMOVRLSY4PNZ+nTcZK
FbdaLSdRqacnWM4D4zHou2AgbTOC2H7VB429W1lfD3Ga6fUMwnhXQOl9Tl8McOKLuIZaTPQEvPe3
EQqA8OqEgNdD4W+yFylkcHC9HaAIL2gf54OCVgSwZ9k9Mc79wwWyjdwRJrzr88B74+DgvO8ZeG25
+OIczny5DRkkfBnuo/ehBoWDAxE/Bl1y3NA6Ks8fP9wPBCjOQLcF/RrIF+SFd702Qmm+ohG6L8Z5
UNsQqD7HoZ3jGiH3/vGhHthEDpo0FFAgSoFmu+c7kfKZBbcMK5XrcpGHjKTGZdJtlIach+eVf/vX
B1RQVYXFQZUKunPurs0OEYp6h4dYVbzcKiiMHKWgHrzupFiedWIqnxiP7ELOXRkcWvIEgXIUtATD
+ds7kq5ZhBcIbKavIamKq66hkCTUdZN00ER8iD3W62E1heV1K3jkje00extV5VIZLjtUxqIq83ab
8jGc+VlDY4MsM9bHis/hVTlEvExQu4CuvjjdomTKPH6qnvGAOUJXIZg+eAqp4fXQu5jVIfd4oSAs
ZaAAn/Rhrl7UdQE6QMdRbyTPspN5iujGNyU9tmRe+RPn4X5YB6fGoPsF3q7BEgoLdyeQgZQWGpaC
lfg0j3tV08MZLe2XIa0EyAfZbASCdozHLeWBww6elCBOoZeGw7ubdwdttVyC7/UQzwSMcoXK1QnN
y/X5Xx8FOq2gSAtnfVdLuDsKtDQMmFgYRTi5vuyBIcXQItLevDj4p4Uw/ED6BQ3pUkKRkoKbJntH
Gs6VBFGlnmKQLz6ClNyftr4DERxyjeOiHbqY4kieg/4LgvnQLZuyyMnZ2NTLtkIizUANtD16Yle/
5nx7R0NhAacfMjroa+Lk7trHtdddUc0hHrIofaFY0x6ppXRvB9wuIRZoEhvVpjUybVmUH8AIGshU
QngqN90Nsz8NcAg7MoOgn0bubXQzZDQvxhpS09AxaVoop77xVU0uuiXzEupVPvogq0KloLjM87Xq
R72c2yLHV8CdCbTHVUplm8fN4gGLV1BSxrsCIgGI9qDxo1e1pB5aQKL0smHZcky9oCdonNeNLiAz
nKDn4Qkg7pOHXa8JlIpAv4PSGdsj68pGys5ZHmLWrOVxlmY2wazSBrThLpYQCzZrOaJn+Tj6q7+8
Wo0hAFAK1B1msOdgshl8cqn1CPl1hc5zqK6+iMhSQ7udyI4W3g+fbFO6y8cH3b14vbfvSlKJYaVq
F+f2j54r6mynkcHRE65XccQDGc6A1xRt4iG+psZXQ1jjvNNQsEmBG4ZNifyKn3WkGd7JmZQjlCxY
3sQLykm/BYlRMejfCnY2oG5PJciZLT6DtrPlZagUu84HDu6L4hREmYzPfLt2rI7MAoxXHOZTQWaI
fX55Xq+pfyLO3g/p0OAAQR1BIwwc9X35JbJWtU6BdhiFkR/2rLIbIFbe6LRwx4/jem+or+km9CoS
LaHjddcpezvnq9KyLnOn1rgmw+u1i+bDtJ84qGM5/6sGC1EcpKRd5RrKJmr/kBSqXmo8gcwFin6R
TLhLjxvQemIU4TaZPU6Tjrb+FSWN3z6+xvttH2CsCu+6wTjlDOZwd5GgD1Ceptkaa2HRRYNza+gC
enivhDtal1Wc2wY6AKMVSnlQSKFnvvTuJc47ZsKQyeOq7PyZdzv38fjM7kUtATMD7RzO8K7xWOzF
E6Rr6mDpa1zOIn2eqyBOeVbRk8dHIV+T2jtOExg+tEPv+pEl6P+7/0fl9i7zKpC6c2SOZwc9f9sC
6yiPB9laspFQnn0/SOveo5nvurL43EM/YlNOUCqlLpsgLxHzYiYoU9pY5yDNGOi07j/quVKfXOlm
vMmbqVHPCWTrzWaqELqIom58USs/dFteoDIzwJC6NUlJ6VKQDRFzMe4ikR+zqSPBgIY79HEEbcxQ
cQLlKd/Mvu76LR6Deq7LLm1AlgWV26AqB0FxYQUKxk89JKfV6kEsLKrwwWMMbZ+k7qGbick69AZq
iut16EIhYpfbHJ32eWDuJOsq0OOnPvgR0lyE/PFUiVEYoW25HLc6SqFkB74+StqJBn8UoCwqX9Vq
6dNkzcAgvtBu4m90N4+fuXJrc5TXdakN+K8W+gz7fskN+J+WbiFxhYJZDz3JTVKP4/AptSn5CJUk
r80YZTVQyzCDLs/Hujsf6iGFwgGpU2h2llF2zWW27ITnroCCgejYVdEx4swydOFD5VL2BQrO5HSd
CXSLRn3V6o1wumnierHNcygA4fJkLaumNgJ6r6CDh2bDBRT+eA4UVCuQxBfb5zCPUgSDxGIptIl6
yI5kIUSUzBOVMDpr+4uGZz06bB00Hid8HKCNdRqa9W3TNuiNG5gqjZ53zQYrGIMyUNVZGgNdpl2a
BD+1LzI2T1eKNDPaNLpfPg5rWhDT/X/izqw5aiVd178oOzQPNyfiSDXZxgYbjIEbBV5gpeZMzdKv
P49c7N1gaLz31Yle0WvZVS5NOXzfO5VW1b0YtOfuZdEHIpZeYeuooKWrImaLkSCCm2rgYxS+8uSv
ZlEcByutTwYCpPYEeBCUh0Ir09g5uaF7qD0K7h3ScAQJuljmhtqzt56crG+7OKGVH2iRWOKiGT1D
yzZgtlFdu4WMwslqrhHlVWHkUdyYVPzFlMayqje6oGqEutC9UukeAdu0oBMaBmeXyNpwIjNJffso
y2l+VLC99htpJeHBGLzO2Q9Lq/M3jfBGP8ozp/3Ussq9azwZNHEp9XCN4Kh+yKW2Pgyw882+K+dk
2A1iQ4onqw3vwsqSH/JwDr14AoN9NKATH7t1nCxw6ND7VFGredGizRXhPOJS9DrZtISRDrTr7gIo
RxnNXSJ2rQnsi9JUWPe2C+Xatqv+hwZguKgK266irlrGYiflEP4DoiqyqBt1f6idtYb5dx1uzNj1
yMTbyQ/0QcIG84gX0ZRxDZyIJj1ADh3VBVMykpUOv7mNpz+VK3B31EvbQclimerKXPrw+zKNKWuB
J0cmdOfJYtcMgR6iMasl9LLjKbGzUUTVuz5wR+PQpai1r0qKzxvK/6SPWtEgzAMbTq1X9qjf1+ON
7LAQqHqbRz18UXhnfVGV2QTY66R63BWM7aMSan1tP/qtdgN2wYKCz/053OflctwnyKhgLSGJhwna
tGW4fCnN1YxkIoJLxlL3ziqD8Uo5ajmWstGf0RowZpoyiEtjE4Wtlj7NC4IZC/nNESb5s2qEuG94
DO0re9Sfdk/ft0zsLAGM0G9NeAfuNsLuGnEvHb8+pFbt39deAGGRQ7NdQfzla+R783zHwpPcaejl
i1oX2e1Up8VwtemePCgKs32ABsmHV07vDwUMTa6BjxHDXcg+/+vWRg1a1phCptiqcvuxh5qPG6fu
PjeNfKUE/b0D4rFR8KJbDugAIR1/PRQqiqYUSTfFErp3ZyWI9qk6g/w7qIj3dphDfWyGJYhhi9Jr
mc3N1QjD+0pzuJUEv27l5KCB2T2XMia0568n4arGZtOE7qwqSxynJbGiQM+fbbd3bkYYw1damz8e
DvoDMsJkxL685nkEhQx8sNBRjvZNalTV4+ysxQVmBKxNYZa8Mjd+Qy+4x3AtmHIo1/D9vOAECnYZ
YWTAV5ZoNKKuSrWRqOrlujZkuk/CxD9NyRrcdTBR+zZI2Pv+Xiz91mdsJwC+hRLVIiDhJUDfBOky
rTNmKqPxmx0pg/6l3a7+VzfPv495NX2apeM+/P2Yv49hjklZBl7jYAx1X1y0IUpZWV0zx0lW5DBo
mbqYkYUgRU39V1Y49w8P1DQt9neCrGzf8rdz+YnkScJFSAfSNYbUyrI4Q7wyR0PreJ+nKfSHK1+O
3WdwhzI9OrkLSusZWfZmTRK2dma2c6dkOjxkIrfe9yJFFYTjZB2Oo6vMe0+YiY7mzL3B/pTcGjDt
VdS4Ff4lu2kBBMSqjMe1tp0s9tAYHkugtvtahfJrYlgp6iz65KtprMPrNRsDebCc0UVQ1efVuyDJ
lzHy5q72d8rU63F2wzLb5aWdBnvd5vXXxTdltq+ErR7djgIXsnVyaNgcFDK9yLGbZKIyrHgyhHSP
vp2OT2DP0xJZ3dpCsk1hm16PKHj07VjJoIpBqfwQ4mvM2FExE74GG/zpUTDKPNpai4fxsi2Beug9
19Z0RHP5uao8681ccXVinJBiofCoXxnafzge7Q/AJo0eJNQzS/TTow/sMFvRJlHAhGaPFc1JBMIs
X1WxYGXbMbCN15bMP4xsG1sMGBafjkPmxWqFb8sVJvMJ1e263sxsaFGq7OYGpUz3tellcZBNZ+58
z1wOQGItKmPE5n7hfVKhsZzQrQX7MTfsXS6qvH1lbfvjybHRm3S/3JfgBZAh9BSEtUNXpM05e7Al
pH/ejz4Iluetr/TZf1hWUN0yt5F5wK1usSo/T7t+qCYpbJ9jhfkYZVrrN2pYjStUppofG3lM0Fe/
coHWn544nbYN5wdq7wcvFpahyWUmXK5wlCGWKL14XnJVF550DsqxRo8CPUmzgz+V1oPUAvtkmCgj
MnuEkDuZZePyhhnJNrfkAFpRm1bFPypI7BIiMNcPSLT69y4Q3Bq3naPnw1rp4C2f6fh7cLlhP7p5
oY9K5c0T0mA4wkGMffDKkva7gIbG3rLMANuX49k8yl/v7cjEnRMQvjjwhvZjBiJ1AMCtxkiZdbhP
k7bCj2eLOB1RrsnSRihQiN7BWuN1b1odtqe/L+d/qCI5n8A3CRUhWuqlBa01VRIinka3Wasio4qF
n4mgjtJX+noMyS9rgc3RRe0D64PX+SWJ1+I/DVU3TbGRLtlpMI2m3y8IZW8Xv57MyKsRccJ+5fLr
CgLU70xvnjRy8ir9ms8IGKIyseVF1iauipzGq+4Magv/UjuU3zTlnanjwV/mW5Cj+SErhdHGazbN
aeR0UmQIrmSSxgkk41WRFqsTi9prvtH5mt8La/Zpxg23vsPCm7/xl1C+K0qkxJEn+i45BIaBRjuf
Ev1grgrdVuGjY4uREXlPZaLL9bBInTI1rNx9jRh8xs9/qaFQ9UFFssfDZDk4xX8dMGnvB3mSKTdG
zWw2O0/gixVrYk9IYtYR5aFvPgDOWXeBcENEf8XYVpfoiasPeeJ7d8Xo1OktpUfnHBJYtuGNSOYt
HRQn9E4VPkBFyNkPe7/TYfPe93Pt79lRs/aX7J1351M+m87/aRRMbyp/hCP/94//5/q/EpefE33/
/fstXvnfP71V3+v3ffv9e3/9Vb185xYL8N9v5XA/YgI2N/4vP/yWC/AfnP93zynO/+HF/1ksAMvj
f04F+L/1t6Zt2Yr+nQrA+3+EAvyLVY7gKqopQgGC0GTOnEMBzH9t0CPL4LYAh+xIPPUfoQCORYAz
8xVgDEciSwgf9yMUgJcc+OPtg8BiA9Ny/zehAM8g508j71lUYLIfgsLRQFgvbTZWWLPwtEUe0QIa
j9mY+++cuZmjxVubeDWQo3Vt2VwkjNB7NBv9KRm0uE+0eqNtIz2GpdiH/RLPvCenZX/rI7qIHBS8
H+fWGVHDOcE+XXVwAAysQRXHfyqj/bKm5bgbxXKLwWOk8qlYv4dQxquFqaX01oFSp26iEabyS2tm
X/QcfFbTitO+sa+WObk3PGkf6n5hl9LtFUYNEeu5vleeOdysU/49QcKsG0CIJnV2RjlVD3oZx32n
F//SwndytK1+2ZuV6e9z0YERmXP/jyOMO06luh6LGi5halHCgN3XzpxFrVqst+kaZIfKRLVed+sa
FyHGvWXyxl0iGm9XTP1VD65xWNKh3q+Btx76qU33NEjfGmdNdjTyLPRudRwCOX7IS3Vnp+obtokH
Z0ws7nTmPonZvKTelh+SonVOhT+dwsYqTwJpYKwqtV6uY1D/kgv6P5u1SMH55+VE/Hke/g8n9vF7
syX2dC8/6v/nnCY+pGZq/jw/YYG33es/z+n90Dbq+x/+5DytPe9f8KHY85iBWEXZWv9rWguL9HUA
zHBTrLGtI9v573ntm/8yWQQckmMBLhDacAo/5rXtEGyK8obsR3pNNgPrfzOv+dRftmJk39ZWVLNS
QC9s5PeLGqRMk8ZqStPf9Wbjt+bN3BoqVW/LQbfNsjNdJHTmoZCIvvoYJVBgLKCW4N2I32xz7JNo
8C2s+hd+2objnQGmIcq4m0yPH8B51o89Nor1Y7NMZf5kpGu2fnSbolV29OPvQeL98c7s8FXdLONU
TngxMgCtr1RxptZRRSzCeJflsuRTys5YrrqyMnihxYnPh7WttVwtYtXFV/TRaLyv+s4256u1rJtg
3s/13Ho3SVeNHPL8g48dMmVWF+t2GrmDC+RqUCSPZMdB2Ssfzd9ulzE0qCKeEoTOy1VZT4p3T4Xg
QJU5rMvJ1oM3Pi0rrtdIGsuwNBdmv7odSFOScRlWvix8WA/HCAKZGTZCgriHbRrv6ueLIueq5DDr
4HFX2rEL5/HIxXnOyWxEWXxdMnxAT0MXcAVrJwpO2uBRjnfJ4CrvBtB17KwYgBGvzUGLQeVPeZVu
N80KGt7WWZjHn6yh72D+DXcA+cX3RStqxXmO9bPBlLtdW4jHLX8SauD/XS/lCkis8LpDru2WJ+yU
JR8WJiNPIA/LpvjqSkQYT06YkwWwW9AYd4e69ks+UIlBrlO0qmS7t5OoNB9gZZWyjMi3EeGuEejt
dtpIMWZe05aagm+r3dtJsDeSnBt+HiUDDpptLJwvMk/SfqAmDmiHrYs6BXp4mxo9J794hRF+aPqh
VOSJZJxdYJpOdygdr+a/Jf4CxnHoccKoZLcHQlkkaA2spMNeEXXEDAw7I3HZ4mK/YC5jbeo90BRM
WpbBmZ4/z9TViL1hCNNMNrvK9hvv5scb6snert31IWKCAx5Uo7Ox2j2PUkd6E9PKTPuGt5yfaD4b
qpijjaVZw4jQBR6cfB7gPaQmF21XYJNP/qgKiNtS6bX4qMtCp9dVmSzJeFBq2Kbe+cG06TDk9mVu
6xKHpPTAZ5urJMU3gBHaWrbHUT/PPscqM7uOEVqEufkxdbQxfKsGtqQbVSgGyqSN7Y6fL+382Yi0
BDfCHrFc3fy4fcIcamXtdOm08huEObPTD1JeR+zbyibqCLJwR6ifUUFVHNZOStYOrjzlTAicmLQ6
9Ermxvzup4X3x/b0c3LRC8B3k7e4OBJQNEDyAxC9xODyaU0wWiJ/kmpK3E/cqYmCHX7deotaaPZb
YHsp53tG8rhQxC+Y5S5ta1K8Ihy4tDuzDVv8LTppef38K4xEY56/gmj82lWfzxQwlOwhtgQUR1v/
+xOi0dBfJZUWZnw+R620AELI7IUjaVkl7V6X6PZOzTBsd+3v9+nX5pqDc0DfRIVOCwEc/ByL9NPB
63kF06grMwZDCL3LdZp6rrYbHegTswbOul/cxClekSC93Gg46tbouu4GGVKWUqr+fMljJpMEo6kR
J4xMIKIfTyTQ1FotZM+yvIobvaCPOSKKC8Siho3uhhCRl5qbovACkH0sk0Ymbe996U2Zto5majLh
Qivxkyty2/uh24+w5/WDPWZBv0RNrssF05nJt8m8S1UfsJKaWehctF3OGPFTvZ1qOwkvNUDvsbq9
Rq+/QAa2E8c+j1MAAMSAX3df3Kw18/DEGUsbh2Mh3E/wvuAfg0w540C1nfXWH+Bp2jitclUcgiYJ
bQMLelpYF0EzqfoDKRFrg1lozQP309+Hz5Y09hOSv40eg7YdNzp1A77UZ/Dmp/EzjqFLb473pFrp
d6eoKtI+k5E/zI6Z7dKi5vxgNrlV7tRkpRNNZdGL95lbBc4FMTeuc6o8n2GGV4s3pT6hUqdQKqO7
EXDWyZVS89LdaH/dxkloN8zSti6SEodo7U79MVvlzCv+UjO//35xv0Igz9cGQWEjodx6Kuq2X0cp
IWMmou+xxjsCBfjQpWae3Rqs78krk3Dr517cxU2sSdyaSUfn//aIS9FD1pYWO8oYcBfKkhQRhJtW
JuDJcFpY+jENEB3ez/4cTveLmjxeCJxuKh6INJHZrZ7zdn4ly+K3tcELMTRYpGmA6BOn8WLg4cQe
jNwtS6J0zNq8V6EW/RMY3JxckMCWqmt/TW3vHIJMV0C63p8W7l/JE+76thyhT0RQYm/5Ry+WQ7dZ
p9RvBXbblhl7Y4nQWE+4oKhEoPPz4j2uxNU9Fk7F75FHpt07vFkNAqcEu7C9L/0lSFATBs7yRF5V
KXe6QA/r7kbkU4zQzM4z8T6RwVLebEau6VNDvSlfuYzfrwIFp00qLzcOHva3OLui5PgrCRByUeX6
oZ0laMBuqiBiT+HojNrD1Jh2xs2UW5P7efSndB0i3ZNI9Qp++tvgIsaKW0m7DqoILfxyiTf8kmS7
bC2RA5cWUWGQ+IyxafYG8d6z15xJCQXG0pBPNTvPMtjS+2Q1BuNJWJXvXCzKKeTu73Pr5djaTsqz
twFvoov+bcSnzRIMja/x2AaZJ9coGa2VjcdMZI5LVhNZVDy0lt2ylvz9wGfp7r/hC3cLRtwyFVFi
gzfCTbyY1kPh68rX+LkN3Tip+xatkTZIbMPJ1uAwRwkPmaRG1If6JKZqwmCCayRPLltb5V29x4Cs
Cica3ZYitPK7UWEJzvI+H+KqcLFexwWGzPWdWeZUE7GnRtv8YDq1HgAIg1Aat1PmT6QeCAlQF9nm
0ixH6KPC/VxYa6gqHK3s1kcXvbF3mjDPWve+m+AjiXv08OEFnONcPQ6ls3hvF22lDgkIWb3USWS7
hZ/1O6ErM7WiBENz2cWmIfO8uZCz47BopIU3G28SnWyKrQWYWe/JZEn7YIfdDdcQZIoIwuqyaVZb
tEfMHXol+nGyp/Y6AIVNDr6n66SIjNxLsg/t2gv5nQQLGOddZaBNCvd53xT+VcsbDG/n1ciorqjS
Cv3EZjCY7ikdqMYJ45lb6x+vkF74CHdUrNdF0GocjXOaqvUfrMECHo7tLMhPdtLmIgpyvy7WqGjM
of9iO2OWflJJX9tvRTiNOLIzVqNpirC+kNcQW10xJt/qolp6UiGGoXePVr32Eolp0vHQIhIIOxRB
fYif95jbnfQ+BENbZVUEdWoE30gRC4YRj/y210ZtOwgfskBJcYEIsHWvkqE0IIVWwc1/DCe/dj4P
I1Zi90ivlRhu7EphuC2YUkfTQyTivBrNTqDUmz/o1HUZgWDNOPqPbJaYZVFlTlbmkjuAaDM/Bp0T
VPB3rAjtKxsbAfkvNhzKCUoKzBYoCcHd/RdzgBsk02XWdMHJQE2hhEPfOksCoq47cv28I5EdW7Og
lWBbzdGAsJuXpF7pfuf7sCdXarXm4qEo0krdiSRXIS7TMrBhWXqjsG8Ny2orJFm9QPh0gEwYYEbb
trbXk4XOrrkvgKimf6osrPoGv7BKu73b53PdndLOXpaLxFzY90PqmPm+CCA5gt2oaK+v4K8dA3HZ
WvLBYhBy9lHAUbuN0bDadK2TtfqmujSWGTunV5U4dI55Y1C5uVY/znf2wgNrDzm5qHV3JCRE0Xc3
RgmogGarXL2b2Vkmim9rm44Nxr7eNN+xKjS+ipps2Cx+i7Rq52oggHJ4Wtdms5MMTt6M+NjJFbzs
lnS2L+Y+S5f0aJWNvySXupMUPkNe0T/LhbjVC5RZw9aH6Nzrjmi4hDNHVT2nWRprh7hInPBmqcZL
d+ZxMfnhsFUQj0zx5KOyc7wThEc0mU04oepYp1U6TNmbMRyTUEV24m3ka4W1mFk/Yi7iDjZD61Ip
JrPo5y/VSDLKTbmi3rzqBvqyIabUQxIBgTg4410f4Bi9g5Mat0dXltL9NGBl7qxjJlsqYLWg2fgS
PrdUYq4kt0X1+VJWJEqB78LGpPDt5UkhyfAuG2nPFKGtlZYs8ImZzslhXruOBZ58sLo4hEk6crd9
3RV8klf19JLwRp5+7LRlZcbBTueCvSpjbextVoFVCieqPUKvyg+si61/n/UOM49sUUv5+amc84Xt
DkNz6H4q4TLyp1XU2w7IgtzNX/IlmPlh6NQ4f/G1bnX2HRCmzG4tVTfFIZWKU7BXj/anU6QryUNG
fT+2b8/1abqSf/jQ50Un3rMMd7aLaiBL0AHjwHZO5EMydbxRUjRW3kJBm2Yj/tM4zCFJZITboy8e
NBKqwI/NhqhMTg9m5hL0gSEinHbtbpIxpGFNgP5cTbBFl6iLMe95bGMheeKTlLZ+xGDAKaxk03L/
NlcR87IL5u7GLRnVu1qupn48N3M4ZbLs9lxZ6xYL/snKWCNOcPai/CZxG4j3qbHSEqVAOMz5akI5
ezlag8FzRUXOK8S7mN4xCKe6wO2JPIJ2w1UoZPPIRwbhfnJROoGf1NVM70o/ttWy/fMIXflSAfnB
M3tFtkvG2rBfYaByO/YIcLExuwysLNPzFKnKdCweArtrWEbw2mxFgmn3LE2iRMZwgfePKqZpy6L+
IPGS91ezb3RBGrGzabSbudPTYUCvbG30uTXq64XTr7uUK2KPon/qJk2V09YNFzSwk+VLDGbPYKzc
ieqoUOxgR4rI7RyqBVE10t6hszkVe3W4qcpqGCiCx+2cFlBf/Zh0DTCdbWSteF82eccfCstcWTZr
x+Yj7ZXfPs3a4eGi7uK4We0ywNLR4nIxbDJOFlI2zN2wlMATcrJchl+5cLbtkJtZFS/IUPLrtQXH
umzRBW/9UrLqR8LJRpaT2umEbvZIjWX1reqsuro1c9JMiKSzTLTB50HmLLZQ1hFtreUdrQkx843j
Wb1ZxOVYWWpXeUNXn3wKneK6ed4dCnai4YttAAbf0mMyNUilZUWb5rUcP2eWtov3pev2RFPWqh3F
Xb0UNTEuBS4Dq4+twU2Z+HQU8MjCqrepiROiyt8AMjbmnbbHyvyYBXrRCZtt1koChoQO3tF6dhmq
WbXk5nvHGHVxtJdp9o+FckDIyAwxq+LQNS5iPSvhZp6oILei1kozbvLa8sUNp4E4Brlv04QkYH+w
pH5wdKHdQ7MoRkkmcQcDQvt9g/uisdaO+2jBcBH1lNbG3H5K2zJkGf2Bi/RLld3m6GDb/egLLd7D
oc+zs9MV1HS6r5xA2WqXdSgVLqG2maK2mMV0j6g6TACjvdT7pO20kjsr7drha4GXvXonPe2lLYrU
hilvsbyhH0myrbOndxiKh8VrOCCxMNutG6bVKq5t8k4BpVdwwgfVlQqlee7nxUCIgN8MyUEPJEeg
WEIlUqJhza1tXvZuSnnMAjrI8ECAyKSKvSlF4b9zW+ZbEPes2nKX89/chkr4kpupJge17IQ0xH9F
VPISC6IMIbGRipb/oe9/iSAgEK9U0BdTFOKLBuc+I8jSBrA9I+h/r/9/azywfmG7wnfkmraLquTX
pp5PVyj10W6t0GbecUZZzD1pnjdnw1w3iMLLMmbh3w/7EuSDaTegaDjqxu6AP704bJuvggqSzWki
kYiHEEzbk3U7k8c0IgPzLsmETtijM5Kq2Sj/fvitnvu55yGqGZSA9QmFBnjBy1CGIp9DEdoEV53Z
mDNnAJK0qT//fqSX99dHigBV5ZKGgEs6fNldZTPcl09BHokmQQcVV1Js8x7UZLteXVlj87n3lLJe
BXxfBL6AY9LkgnSBluF/tTE3/HqPCcg1TYQbT6gUKCxi8MXVpd/XnaJwk7M9LOKAGx4aNnJCgUPj
WqxkswWxGxQeypLSNqq+u+5qc20+27ktgoc28TpXxsQOjFZ51dlTMJDBXZZ9uBxxuit7vPQnF8bG
mRdrDOMRK62v44n1dr71DNxttwV9HzWV6CmXuv2K1Nkxd6TadQ4csG+L63J1Rz85hDXmnokO0dWz
IEbAbJzwkGa+uQZodQ17Te/9efWtjiCxTLtZTNZ3C01lDA7BOrRNckSJt0uTipbmurb8pXV3rWPP
XHyZ5MCtkUiKgQ4vTLo8mEjgYvHzielY227YIVwrkiWmdcsGd294JTXiW+lJbmZc+bJavvojoXfv
SSjDELE/T80WikXKWKw0+P4XUaDyeViHWWbO3qgCVt6rYPRImLsE8c2TMIbmkZisIbyG8Snv4Tlc
bGkJKp6r1Zjrpo/Qj7n9eoI77bz3vZVNXNKSsra9VU1hEWexpibg0G7pCBeqYhWQn+NHK0iW10Qz
W+Bq7oWbVaGInXVyezOaLWcusjhAzcLRykm703JgMCbh7WDg+0Ye5NV6ca9WbiRDFL18xhs9bQY6
PyicwH1xyocW539sFS57fLgYLYERdY7zQeytOa27D+jXptTcpTWRq2bkNwBkQZRVpB/mh2SUTp3v
5swqdb6blFUqMMXOMGhmU2dwFpzUi8lOHLc0xv07veZSfpjJMEXRU+tN4eiMnpgoaka3lsZeem1S
1VE54B+RB3aPUW4y/AJTRCSUQqJ0WFRbLXofJMs2+OQw+EAAYPwLK78QpO55cbiwgTn8kjhpiLAJ
f6kb2WRhMpjIjNX9nTnSzULqJZnHTDa9svO7S1fnBptlhfqIu9UUVWg+smRN8yeADjxmhzINusHZ
06DV69uRutJdbonqnfv51CyTRNTQJh0iF+xTtdsY3imw2jT8AhowljIKhoqN7MTI7ErziHR7IdSj
kWRbLccFTMLWJzl0ed5eWY3dD9nBxixuIKwQgAf5HRtcz98Vk+6tYg/Ks0y7DOnSgsaLks67HOD4
iAYJO1F5KQlvGIRutFwms0DJ4s0Mt/NDXlhQ+4uWjFEGlszoQ75wl2X/bYIpzpp4SdkmCfAJHcYN
uSDNsNFc7cy3ZURdx/pEyKcjaiaovwpjumjyUJSPyYDP4KMnVcMLpLQliK1y6ChR7R1OAoJxTBfY
gIuWppJP8rKa6sEdOjGpz5ODKs++czPp8+lF6pQsP6QyKFW1EasaiaEHNoJmXo9m6OjRuJF1EqRu
pH3l8Rd+WSUUomE6bn+/UtwyL/zGDziJkek1I/zyRwb4lEC7TnypwlpxhKzvtxPrKMBY04qtHTJL
Eij63ezJmjeY5rp94PlcZ/a/jdEdvGmgd3brYfrU64SrKGdjm6Qrj4h3J/MY8C/XLVJuBY6mrcy1
h2a8NxqREv9QUdoXJxdKd/04tgvqAaw12wRdy6GYbxt3HZPrHoXiTPgiGp6ufzf7JimPEcqpjaiU
noBfAFOVBodtaYvm2/P9b2YZptYpLEPqwSgbwmoFbl69tR2h+7dPN9CHbufq8NsGEIEY+QvWH2f7
4fmR5AKnHFexToHxIFqRnvq6zriDU5PYxbUPo+5OMSGeVdoeM4hfTtyGzdePbR1sC9EixqZad/OA
zCCMFIUtQ0/ktcUh/LXmjefK8VwPVedlq7ADYHBBKqB+xHiftT3hruk2w+ug355Iq0Dn+h2Bftw1
OoqCl873NhttrmskT5KnA2a9PQoEjqnDM3im+YH4FavgEIzbS9r2t79dHJfAwv96f4+qab4lW5xt
DTAOCYA+X4wvPYY1dI5gKFE2YojbFcm4bH9aAScZ7HsEQVf79ry4dmGQ9Bch3+rBB50XZp2X22To
Vbv9lS2T7X6cL74YiPkjwvR8LDNADH9wC3cbHjMFZXF9vsLFWwIeZzrTPn0k23a71+dZ5BP0yWdX
fbkdT7TbptKfJ2dpN+52uc/X1FQGUnq6fN8vrgMhWnZ5tr5tl/LKsOL2tQTxVde4AjVRs6VhTeK7
rNHfj2+GjDyDinY32L625Lw9ynSrzAnLDYyepT4dcnc8eXbq9fLaQ36p7828MlUVUUqM1YKdDFfv
HfjZvJLprByosoO7dBpciGKqIz6vCa1usK5FPbD3X7iI+8sHuwg6qoLzqKjGHGAlJBSIHnfG89lG
SWnQrA1+EvbjoavVxgX2nmDzPRqVptRBv5pM9wABoRRb3IFoyASdA8piVS50q0vIN698q1aTr7sa
E8VEJZ7eKPKLrunDZIq7nkH8xTCkaB/SMK0YN2cYTBUmrQyrM213P+mwLz4gEtnwM9TE6Mij1CP6
D8EdCBlHY60IlHFXiJTQxXicwcj4TpR8oN2xtN6Id9dBADhFY9lvi0bR5DREc7luBP0PcJJc4oA7
Q6oxsOY407h3+3YdM0ruWtv87geRP7v8qTUAW+0aNN1z+9Vp3Vo0R3NglYzgwrcDVdrcOAGjLjkV
tTn5wGV65BGKIAnvsgzH7aw6LJDqk7vwfTTvC88a+BXbPzzdVLTDNvapybkGVYwSxATFSLB1XHYi
uOYZAy7Po7AWtAX7kmqr2Z+XyykkLPBROIh0Pjl+0VqbE3aZtkudzDT8PIeDb5+8Gt//bRKAzBT7
QNYoFvgqmAXk7wz70JFssqLE9cEv4nLtM/5lNpPBQUvGLOgarSZvB/zYzk77pZU9wTMbxts0IPw2
ewMZ77N69UGx7UjKLAx4D0OsG7w46nq03mJZsTg8YmUe9yKrkntmd5an8q+lMzuC8N2wgp4wLcT4
Jkbb7eYPvokuY15SW/7T17pMwTQqYVRXHjI1PjoFKedOIlDe8CnygdIRrWcVdirGrj0F9s5OkQ91
UZDMSxLEq1suZRbnnQZ2GxZ7WweDIGcVCASJzN8KI60V9fGwrBSOrZsbikfXUlfdLwscVRv76Hns
YB8ufp69OzdKTWaMySHrQ76+KJ6XRhFRG6Zri/W2YeL+P+LObDtuHOvST8R/cR4uO0aNlmXLtqQb
rvSQHMEJBAny6ftDhKrKUnbLq/qmb0qVmbaCQYIHB/vsgYVwOsZrObNAzuhAG1h8JhboXfVMt67Q
evehzCjVNLrc70bx5GGUisYs1EH4SzFfI2xHIvmRjiZA2oKp5NiAGPVWEl0V5ZoO+ac0cM2evK4W
KtvjKFSYHOpq9jpA9kaoIrjsJc6TfbvtLCfLoH/mnu1Nh4nYDZQMMLHqsIYEsCzwSP5qLQcr1L/a
iVM+Rrdhil0kgoiCWgxlYOv1SdKRDQFvKi9meej55zn5wbCo8ko8RSdj7fCjboMITv6mCNdiSf/2
p2g0L00Za1tXKWsjahi0HJR06lAMt6pKujr/vnqxpRA5wqoKIWBhzifMAdHXw6qpP7N2qAnDpqpD
jOSMNyO8fQneq+BWAk7QypT0iJs2LBKUZcjbnXwWOX/fFyEmDNhvTmv2YR2VHc0//TYZy+gy60Sc
TA6ztrjrnL8aOfohBN2IoDPa+k3MhptHxs2yq0oXi8khcn5hxEkM0iVEJseZ7hzwI64SE4KIHxPu
zAMLZtA0U5d21oqFbj9vHOzwunwKsX+2+1Hk3QXStDi8dqqFGduO49uYjntHoJhvyE6qBjzTtnqq
fB9PnDX2ivoyNodnfytoMyPrDmX0Kscr5kyVzJk85jk/EL3B4zu0ecCvw91wYhC9xaguQyG0hZDh
2eVd1sNEzbpNX3S45+NI7EZtu58hznH6LXqwTv8S9rPVcybP/GS5kIWFsgbytc7Sb90UVKHzVedY
vn/L/NEtvSPEv2zkUiYcT5db5ngRVnx2yBe6VTaK0ee6dTl8PiHM0fa8TaI6YawRVKWFbG1jsUgF
+3o7JSAsEZJ5v76dEzz0yjta0Ia/kY+q9WlhRFxh14qNMDPiTaPQ33rHERqWM+/6BjTue+ZH+YBB
UIwXdrML0xAUdh9LNhYAtUCjibvsQ8jZyae+EiyE41iCby4XJR6OeXLbqj7J4itlJ6okIcgof8ub
0iohoF+XxsK9PSSIjtL40KmKLnbDip0sdQNVSgV5tkndUefpPlmtlb+Rz8uqkju1IjFetstAMot7
MUWTufjK5fbTLkBvw9Kc4c1k0ME1MC9ysFgAyODpZBschDVlRMWhSLHpS9NgNX0uDqZyETsfIJaF
VEJ+TL75a9ASkeWtlZdG2z4OFmaXuusVHUiPbN76zOyl4jlqRIJ4iU+YWljJRk6NU9h3giYGYHfT
rtPIlTTYfFGWZOfY6KAbO8pUdFx4fsEE82yKlcIOOZMoB+Mfs20HKxwLPw3Xur8SKdBwhq+AO6Uj
RuIx2luXml6UDBsvyslyhgHLeDfVnzQoauVuqimEpoqMyY2fAxUjS7+ee+A28XXInUR/6grF5Ior
DgcHT4u8KXDOvpuJ15sLD0OPYVzlV2H4c089pVeXf/UTcznj7IEqLbjvVeKOPsMVdL5EMXmuKUUR
J3wgjtbWLf9SJm1veWj3VBa6nzvXExPKUD3WuGSMVicscSlYKuhHAfTHrsbWJWM6aF9Ja9AZoFGd
Ow5mE/gV5Jh1x30yJRcIGBxX7GOXZKN+YzKCy+aIB35S9/s8DhJRXvkqLYZmhxp/WpuDnGZhA1KE
rY2591xz8ppAjh2sJA+BVBKX/zBe4yWAf9f5ajh0k6pqgp0Yiy/OnrOZINwEk6sWM13VRYRDwETu
Mew9pKA9fv4pG6RU2UG6K/PFDzN10LOx08pl6l5iMy64ljG1zZlzKoKO/zZWYSVu0riCE7qJAjnX
1q7qVpxcNkuu6Pt2sOVGL9rAYaHz2yYOUMNz51boOagws1nCnSpNl1DUUccv7gqQUIuDMKekPVSY
kT9YRrPm3zkz7sOYi3DQKLdNPph/J0m+44fr9R4/kiydmi++EO1MjlCLoIXylOPKdV2xtY32ti4D
VErshWzm9SFLe4LHmPss5vdKRW1/NrMtrmbKKao8saBquQAXr+fO3fiDzJp4k2edUwZbT43mFjgZ
TY57KWLcd5udP4bmv60YdVqfMdAe+BNQom1hXdCqh+FzKkaCTg6JN5uPRixsfkcTT5VuL2zkZzjT
nb66CmgwxB5eyIiXBiWCk9umJKaACKIht5Im34WQddGhtYOgZdlyhCyYOjDOritCQHJzOvrX+TNo
eb/zmJ2n2dEjO+ZWKWaY5LzgxsEFJKdr+/e3xUSk2b3c7rFNzXOnRBhkouiJyuk3aMhq/mWv/ZLq
03dzwH8rOVfxT42rGFclQBX8YpjcnNcGCoD1mXl9VH8gK9DjN9QOuuBfrceEdt36YVqV42ZJoX4E
W2vqBnN/Y4gp41HLNfQY/OA3nfDk4E/wt1/egaaqGVwddG5XNfc5XOOIvBi/d+2HevGybL2gVTCH
q9Ed1JBsYSC3Dh7tzWgeLlmC5hb0LV1csckiqRkgRVNtLu/liViO5fJPC5LR8LnsenMLoPsaQFrg
PINZMIg/ytZtG+jCQtlK1OPaQ+qZe9yzmAlZwTdkkCIHxEMvGCebxSM6SdwWZwgTa+k2tS+ziK60
BGkIILfeODocvGEDbriA5ybh2IZPWmWeTYcU9oTV7RxQZb5VNUeuZW9tE07S3pcjmwz2wcR+4ofd
4zCVXC5eLaY7f9B5ZnIg/GTKd8MClU5v/K5xOdAjYgd10CfsAR+Sgu2gnd2ZzeQFz4jaam62meza
7COpiYPLSD/HE+PWnlXFZKdd0dSvmzGbh7HZTqBY09UMBWPNNyOjRioyyYBERjHJnLxn16HSNxsQ
b6yYN9hDretnKWqfEE27hBwD/51wsvFr4dqZupxOaHgey57ztMgdcxa39DiIH0uX19FNagk5g6jZ
aliyzWIXWRDubAmX/XIpPAND9LM0mBEGKx1f1m0d86azvAA5gBVmzlhniKaeZgNXUHxq/h03pcTo
SWBM7/8AP0Tzf1eu1AmCdhRxL0T5WOES3eESHo/feq/NQygQfdf0+o4EBKXWgyVmZ/iEV04o+v0o
wxmHIJfD2gix74xGjTkjfudRtsGADKRzJ86oOKK79kpL41Y6m7AdLn2DrbYrnLh2Q0OfjJf9lBic
rIkjI8HITzdq8DkuxvjIlpAGDrSPNUkH2dDr4BeyNs/6ojoLtRuKDjge2X5dGnDE2ylIeizlUn+Y
MMAlpiGrBlSbdigf54LRG12JRQ/+rSvyzJNAE1guWYfKhxJ1H00kMGHr7joArqjxKqd7ShfmmPfE
KzIv2q6xHywIjs9flkFBn6sdHtu4jh2GXDEx23colOxpj6LIACW2wHmRR0UQo4oPHnYjvLHTGMxd
ft80rV7yQ0py6vLcSjW7zxw8gjG5Hyr4pPcJpj08bQIW+LiXopPDb+M9lVVnFkLOWILfbmold3LI
CRchmbZNHODFTJhxyDQ5hrg04ytK6Ch4SUvkFEk1ogHiQ8aX6WMvU1OUrYKZ8a1dzifkrfE8g1bN
rsEMX0A1YTk0OFtiAFzrSzQWIXk3YN9BcTvnyVyVNwNfDEcIu/Q9yYGHaUno7tpceHABz2jf2GkW
aSrCkEWPFRbgKSiycNKtbGK7+0pqWDFzuK5U6k4X3dovnGXcE7ngjLAx4mUV7aGX9UgcV3ZKDaVP
uzLEB/WEE6qqoy8iWSNbvXtAaQWKl+qWsKkNAcoxiVV1qUytQ1xibk0JSgd05tDH8D4GKKnJhlt9
0Wc10+VOLfbeWRzf4LuUc8viaGXrXuAkJc1fRw9s5kx0+wZ+hLRjcNAmVGaF6/PN9PyhG6M76Tuj
tD7E6OVZ4gihHf5eadlUqqQJzasA4dCgfar1zM4zuFHGL1GQY1d5LPkLItznBFBb+V5GTdgUeyuy
U0JWSpT0Vy7yDfEhQffdYmdLzgBnAlg0o8JMUc7z8uyPylk+VojZyPTpUJOtz3MHXQ8OjS76PLoM
JxJewm0EccTlEHxCebOqonHeppIY6GqTj13YE+2Ay3RV7ZgwmC97fln7rCSG71I1/cyfZ29p9P0L
NE/okKnvwQKc83kkNSN4UBZg3Pf8DASLAmvKlrycfOXGcF6KsbZ1BsHJeZvbs4n7LJa1nsPP2Pyl
XXV9Rt0X1cTAk6vvLen6EzUfYUo7R+ilWz9DJS7i5jGYaTkj3udeLb8iC5E3J6MA8Qkt+lihr7gL
C2EoXtD24daBqbbm2XjTUuA4SyBO7FkoqJHORxvttGkQ7Lugb3tkP34iihL3u8WhbystjEopkvT7
l9bImOOOJqItsi+jB+Gg35MZQbe5gYlmsY68QEYs/7YcIj7THnuaik+1HoTunpy8VGZ1nNdmdYKk
XlDlRkQGcWqi1jWTjRPG/AJmn8olIVd0JV0/8fafH17hydP85fTS1ee73DpQvloGPunI56Rztpgf
50qTkF7Nw3OZuK2Aq8pjq9p4Q4X2ZteeEfVQeq064vpYRMnd+lIeCmFGCt24aH7kHIm5Phvqp0Gk
McVc/QPbsczbLZoxXn9/truk3I7pDEHsZmzqacgPOW2S1+xUmQovvUKFE+JMZ3erqLD+I6iZLBEr
02qsdx4EQfHkDgtw7SHrydFqblsvgoD81+j3rdXu6QwUYhXp+3Rqt8IvFPHim0mExfgsYfYxJZyT
KphMSMdgtl/0aD4pXbOuIjEesAMsXHUxtKPmn7Ia6ibwQi1i8VTLvge7nBl5kda1tn6Q3nPSCTwQ
jlX7yad5zR3CW4Ia0vBTKiix34e6V7G6IxoJVzi2tmUdv2LQNkcfNVTkIdzSVZkZwxndb5PebBjg
SowQYKBBQaWPNZWGeCEzcOmz2Swi/Adzcg1Osw9LrabcTBmnLgoaxuL8uZchMEg6zcfFmMfV9A3I
3ydKfRF2k/q7LvEXnBblKk0HGJYzoAnYe+ZFP+ljM/ywVk5AhApWBaq79LLF2jLDiHlABpLdM3TH
1O4Dp6rOig+zg2pFH2xX5r3eM3F2tbdlbFRUuGj7KiibayvLa0m/kHc+2OXgFmX9VPuUN70PUzW6
y1alwYzHT3viCNm+xeAisfyc/60Dc4cY6VdOwOkab1ozgGVlPuiqHYpnLQbQ4SKbeuwPkaF6pBsw
aXdYiA1hm2xvWael3+3WPBv5FewU0tXfvSAgsnAHmgISqZvAVF+BvQ0t0ZQ1Kv2qY+m0A6J7kHZa
0/OUC4WCOdsZKzR97/uDKV6YM3OdmqhA/tdZou5hGkJfLjfo7+tmuNVqcap7K4wWrlzXSPMZnTmk
BCYQs4bU/tD7ODXaN4qgVAftW5+sgXusLOp0w3iirsGp7NF1gfqAvpFb7nt2MyVYnl3a1BdIi6rB
OpRL0yccKqH15HpDEEHeEeFe6dn5ZlkS74DPSevLFbcPTm/OIxv0FH8CS2F0s0naRLfQjpcBbGMb
U0ehpi0lVIufRVcz49hYkRvIar8WUe08OnhP8oua1jT/pribXwsTzCNIpQkZXkfHaeZS0b8Wau26
jY2CmRShVcFOHbfJ0Kn8aYyZWFY7l1lCXl+g/EKxvG2Xydb+Pj2tbTFRClp6ispMXau2i4AM+eB4
xNkDVXbzq02Yn4UXPlv1au/12mT5fIXN5Kmg18JsPcMkzDN1jL6OCupy5oVd0BU8rDDW5t8R6ziY
Z7GOGrjIVZOuvwR9ggnLx/Pw6uV1ymZlhm/WwGzbPtImsgsY/+nIG6/wtFrNKkktA7Zr3RQQELKk
Bg/Yt52HX8I+Usje42Mcz42YD1GneJc3TBCyNbpyJJjbAoIWcO20zHOxEkOfD3T+D1L4ZTF8rm3S
/OaLVZT2aAkyNXtztbqdvK7Z03NbnryaCs2TTR01Y7dpozBIv4ddumT5IcCeJRg3Vt0t6XcNs6R7
cHLi6B5ieurW4eHV5rtV2FDyo8DZVd934Hfc/vOsEBdZlVigM9kQyE1rtx7pRDRuZoBLfq0Z6sKL
VowEX8bo53GAHHqzsb/cuqAhDXv+124fz6vpF14aIF5AM7Z92aOMqRGPBnWkuZ6gjM3E1ma0zZkH
pp++H9BL8ZmQLcKx2HVDF8p8i2Ge6e5e2AsvE+Agg+mc3aCTzlTKylpE6x6sUnTMMQybwL8sxybC
3WjQ9PT93i5SnRBN0tiW9Qdm1huHnzAJSMUxE0cnQm3jBSdLwt80gpFMICavRbBLaDkjJlMWxb6G
KxObwdPc+PCAx3WsAv8QtQxn7T2g8QTfeMYCl3AGmCwgyMDHC0OrlAqKkPdfvBZGu0wHkTeZHye9
akDQGxOvoHbMFCwuSFS7tSptClgWTDMD0bPs8DwOXITFUI+jHjIDvxCn2V07Q+dFas4cCd6EIgcL
4YH/KwUmC6+Qx0KOhDRvnukYzTT0g8bPgHjtri2IzioWKOwXXemRFrSrB6QGxUbMkywKQHB3XLs/
EO5eU/u4u/AmOe2EGJNBLCS74zXrLar8aOyBJPe9xAH2YK8FaAfC+kly8Hqf2/d/+igCA2yjHYHe
FxqS428PUsDugeXmxnuvj1rOXZXG/Net6q/vf8xr7dz5G/3+MW++0X8+hsFRFkYwlHxT05htVkkM
Joarmo3L3kCIxtWAu4AFc89PcXQq8Hd1/mBV6Rgfpf9QJ83VcGvjBAKnZ7Sgb5V8jmIUwrxipi3m
vfmyiN6sITo/jjGzbswAOI2jnrmrk7LUGK0wCjyvlXZqB/7sWgIuEml8HmjOqjOsoPdv2WvWpQmI
wbT/lLFNewKh1n39ZPxomHIvQqEQpMLYGuRARXIfe/gY1NvOq3C1QNmNdcT7H3t6dX+/OVgA4YhH
ZAUWJI53si35fUXAF1/DJVDdwYVpSyGTCUqtvzsyjTmQz0B3kKGynLH7OoCe79h2zSvvU11hypwG
3O9fkFkar64Hj1ccL7FRiwPXgRD65j50gTLs3nTfQbpHagamhUXH1AWi+qsGrV6uV89ujBvFyQqk
ihiRfnr/Ev6xYGIUVTjw4tXicLIiXPP1NfQIC0J4NobW65sJNu6bOnhGB782/a4fZ+b5MRWqF4dz
+Yi6NUA4cD6RwLqYP0qpjXeJ5AjBtP48Vn//Il+TrnloRlxr7hQfy6J+a9aJ+weUOwsXO9tDh1YC
FJwk94KV2qJ160vWzx/q1Nslykf6DgYzLBSeD//n9W1BbDbkvYwTomdnYJ4HPBgacVH3jmy768wO
Z1Ot+5Jx+/tf9c0a5b0FvSLhAUWxiab+h6sN3Iil0Hq0d0PS8tuBv6BuiCIr9Jez18J5D8i6Rpm3
lGSI4BHktESPk3te5/7hVX1jRGCuh+YIWDw2HpaB/1ZWDS5TYV7KZI+5oWHYn7kyBiMET1FWZXa5
M4EnBmPG+sOeDWsCh6jKt3c066jYDvxVcvbg18ly1kcNiFbdKiQJvHzBMvMbylwixXn/VrqvZYNc
egSDnNg5z0E7S8r7m2eYdoM1AhlwK2WgMNJYlDl/2WqBL1UwyxPf5nWFg76t8Q5kWXUBkhof2ao+
kUVKF55R1AU1urtGR4a2E/k5TCXEPIYFE7W+KafFibzjtDDk2O9dJPFX2UoLA5f3tCm//6X+8Twc
HojvO2RImFiY4K3gfGnWaMjrQm3RLZ0JOtBtbtXQoy+qKOSwYvDBM9u9QiKLkk3mYmAybdUxnqoR
BrP+xcyYqro9W2W42CZyV1C4mRFUjAU6P3y7QlL3/pV7r99iagzaF8c4RuPBhpvzW+mEu4L9QH4w
MVmVGXDIyoJY0/schb7EmnHSdwQvMZYRWJtxJggV354k8IwjtoqgCf0ipdcavzO3CXzoxFW/tNeF
mIPpg80YUt/gYagrFEWLygAYQVldJMw9LUCKdoc5hX3/8sSEm7IBlg7jL867revnBC0nEjo2hJNm
dZ6qDo7739ioiiAlkKrGppOwy8KUxxwiKym9MozzH9Lxcq/Ye4z5wsclQhP27f1b9kYMb24ZdEMS
xih8LsM247P1+4YFr1mgCzPR5AIMJ4d9fmoJK6BHXq5zwwnHo2wDSABEhX9nLEs3mHjgXcUxI3aR
P1aJYS3/0CW/2Ta4Mno0k/NmHPVQwby1OXU8HIUpguvWPqkA85bDFWcBp0Is25BaTf8oUm8plg3d
BGpRBIS+U37sZyYlX2AYaCV3dVZlzRV2/k6vyCIgd+9P9rumxfvPBmuuEpIEm72HKQQ+fCc/kN9a
QI5YKbCHDLaxjw7wEahhrGzgoVp6qEyJ7O7+SpgU52j2mtnv/2Qb8M/nx57O4RbDYXDMOI7NLvPb
5zN8dHkCRbZjBjhSPF3yNigMq2zqsfi8UMEwyjkJD0PDw+JUmuK2Px1KlRsu5GB1UNQENuuUpf9y
aRFmjsciCwsjV/yG3hbHAb8YL68Kf7c2JTsMWC/UOLRkNQUkwWDTvfNgZXAtS2Cn9uMSQGsSh3yu
DTMP/bMkMCFI6/LnH67rbdHGuQSPBUqcR5/o0M6+vmUuWbjIq5S+Ql+yMoW2QwtNKzQWQ5gZtpWP
HcF6HbTarz+ArJCPd4tjhJmwxefxtgPmyKTg/ct63Q7QMeKogtE9rToMqIT/9/qqeNvjosZ7h6ks
3IunOkGvOW1eyJxku1D02xA5+J865bcZTC4yLFMByJvyaEX+0SLOMSzgmqknaJQNqXx1tBlbITQg
IgASQVlKRobjPDo4R+K+NMKBaJiyyk2FXLq8wy6KAewGOqWDV4HH2TxJscmSZiaCtgdAulZSq1/N
PMFlJAIUfSUG8EJCjBqownxp2T66KBiDH01rWJsjNOjpZlzsafE2+GrmIXOEhOn7HuSF0vjf3XfS
uRkPstfRfti8S2+2cMxKEj51+nnWyo/TwiJ96b5e3hEY5FTf9z/1bXVzAXlIu0D4RgADpqb/aMwT
JrMt6BKGSoWm6veZov+SrAKzR2a9qVTsTqYDI02Q/TcuHNMcWRmzuPVuqBD1Opt4aGz+YG4JdjgE
7TlYwfsX+sYZwURE4BhCPgtHatMvvs3zrcJRO5KQmH+NGkt8n+UTurWG5TFXi+ETua5MksUEqSOj
XxI5Nn/7SN+lUUhHrKm4iHUqwPtDZjhbfLLD4kfnpIbfvtpDxy/CbpzGnJkMx5D42lrQdRgmTeCW
gNV1FJAzZGtYBXdg1YZTjxOB6bTa1jHQEzNdV1yj40TAiEGAFUXbYcgX9avDaCKudgH7b5P+ob69
qfzsmNwSOwzcyEQKsEO9fmH7Zc1yYHsopHCW/G/5XFrFbupRLwksVkfzUBWyMfVDLkTb/SmP8U2r
Yz49CdmvEx4JG+XbfQc9y8iYgDwbIo7ZwdF/nQ4sqpCjOUid8Jv3V8LbAoV+kPLgQ2AwJwfaw9ff
FxAH/4KlMmbbmcHXWr8yzWlb9GaRnjnMrqs56L7/uZ5pQX7bYnEMInLSDXHo8MnAJLPi9Qfj2aJS
tl/mH5nniOsGIi/0vPP4y6/ose4hflJPrHWl2ijHnlk7Vu1JftCyMHI4DoysKUGwZwy5cMjCOtjl
nePpCvArb6GFDI3OiUZqxQh5aa9nmvL9+TiKn8SafoxguWsQs0XAAooXndmfIG83+byb4eUAkMLl
HfvPhOfhMLZRBU/e/uASgT34SD6s2JEfZ3uilBzacSnd+k+u4f+4RyevLJujfmQqypuH0we1RysW
j3hUlwmGWVhcQ+0/kWDefxpvVz2Fy6QDMjUN4AMRc/b6YaT95C+E0xIadFLary6Uok9Q73ns52Yx
tzxTuzjLUNzf/+y3zY5J7wC+5JjIYDzyydp+/eFq9pY+wpmOOWplXnhvMiMBhkA8/fPOwlkECT4O
8bz86Wk9nIdqaWDzZ7xmMFOk96/KbBCvlid4I5ZgIQ2YEWy/reRCNSOeBJBKMWLBln6L2Q2Dpn2I
wAo+4/uf9fbsbkIX6HrpEgLTG8MifX0HxrEru8ApyM49FVa8Rvv2rpMSHU8z0YLehqepsOtJqBxZ
FJoi3SQre+4I3iL+hAW+rQlUAxcAm/Rnk3LyjypkclX83vFw5YmYWnyIeYvnh76MTetQxbZhiHtI
hkmDY8xe292NB3GGDQPDGxbMYntId7cRTirIACizE+lsHYO58gh7z1AfZjcL4BhWp6/2395KwOEY
rI5GMAo8fH5f38quGEjongljW13W25FZ9FxorO0MGSnJk77a22tlvkGacVg+Sivug78ZP3XC2yXa
OO7+1xdEX8oma7AETOzfYpaQVNFhaawhBiuhzuGrDeGrH7ShWKyEV7CD4i/XW4DpFQ33wPwza7g+
jhcrBVFgZcJtf/+iTNf5++I2Wdts/bz0Ht5tTC5e36SqsGe8B1MsuhP+BANYQ4T5rnzOwcxscFgx
lXjRrK8sF7x56EwNB/b9i/jHKjMgJidBXnqz8bxtQZBtxA2uj2J7ps9F4cAnCQ0Ma1I2TsxNZSSh
n9//2FM5efXlOVABziAQ4PNZBG9actlGOpodH5MejTXQgGgg0+jWbMjB2TcvxwruCkY3U3rvRLxQ
ObO6ZueVJculKQL4LzkO0rCPcMPkK+7j0LIRfePuTpfbTfaqfiVZDh8CJbHhgyi8Fdu7F6lcEbIO
z6tRlRB76o2NAQ0/hhKpXoTMC928vj2/6e9/8dfzBgKajO0i1Z3sCZyy6P9eP3R8lIKiTJyOPDtj
tsJZ3+z3Lyw0q0Zb+iuZKYjFJmzrkQBJkQHyIdM8SSBP1/KSRvDxfLv/X9MQ/n/6oVPWh+XTr6xo
m1cG55SR/7sh+v9SchyKv97+hZeUg+h/HOKu8b3EkYI0ZJbbOeQg+R8STtl0Ta/J6RATyH+bofvJ
//BGMELk2Mg0kTj1f5uh+8ZdnfXLAyQSipGj99+YoQO4mK39t9cBFJ/2AlQwwCkErPPt3lNmsHvj
VeMTCNvySiqxTeqFVil6TLM8OqCAvkKEebS9o9fZF4X2x72PkVQB9w+ziHBbO03+kMCvWza+lVdf
5rLdWz2lhfDwOX8giQ1+GSFOqdduDdFk6xQBqvyqQ3fl6kNRPMjF83eOP15OBKxj5cD6A5Y3sUcx
GheVxHBRH0cZtDde8n0YFK8nuGSOOR9qqmrnywJxY7Uroqsqv3NVcqkZTGzoOm6bxoVzqD/BCcH5
95vlIOpKlm1tRZe9EUPjbHfnhxXWn2XxzU1dLC3wslwia28NtzOb/7BaO1GVV3a9PKHGGzflUB17
p8N6vNwOaDp9mT5Oi3XhViPxjaXaFwHC/+y55SQNXcHpnscR3XMRP4YoB7tqo7wn1fzsOmfT6G/o
bdzdUrneRZSIHRQ1QupCid2R/aWvxbGR8xfQ8B9rzji1Sqov7XrlLninJFVyQFtygzc8jCJsaS1P
XyeVdRFh4+o7yUFB67uaXWC2pMwv/PmTp9OrGe7e16hHZhI/wPKK+oHvGTBqxBeZYIu7ocy9LTGa
6lg17E1llN9DyYL/al8Qh3TsXXFj6+d8KpN7aCP2V9Lm+gfHKtStnZItPrrQJ8ZnYNc9pg+Pzogh
h90/uX53NVbQzobPgPVbIYsMkcfMzgatdRci79+kQ3sB0XIfJd/X2Lqt5Ho91nradWje5TpfMRuO
d9XiXU4pdC94318JhN32s4DTW9qYb8Xtx2FJv85+2X9fezX/irtvKZSaQC9/4W+EW0j8UZX1x8FF
rN7fg3BhEsKpu053iYdiTYgOa188sfH2EuuNC5dKDv4DI0j5Vavmy1JXcoN5mLgo2qU89GWKktS2
azi5mDd4zpZtdId7CtreL0EU72fnFifSe6Sh12FqTbgGtwhL/W1eJh9Sx96kIttJVVyIMrjvkvRr
23JLFxgj1ZVfuwDcCASS8Di34jIVyCSy2y68TMMStq29sXPG9tieZxbtuiu+xCzuIPpZZmLbttcw
3e6kwJMca6Y4uA5cdVim6dqQPZJEPpCi87mof6zZdbaUX9zumj96y4xX7d3J34XT8yq+J/I+9Etj
U7bT7VEl3S53EDFX14nLbEK1XD8m9DOQupNGG3hvIPPDxxS7+5R4Ulht6bZpSBTIGuT/iOcqQoa1
s2NrvGiTcIdl4nH0EaXGqHXWfZB+smESapc9kCg6Zrr9No6u6ripbwhB2/RJ94Bj1H0XXXq6voyw
UN2JwLkQsg23mY5x/i/7buNOmdp0nr6wpPW3LqLiOojLj0413Hq9+nsuimcxqBwyefnYwso55hiM
9MQkJi5aDmUV/a4pg+UHHmbZI6ym+H6u2+ZYpwhUbcrInuiGh9yfpqsV7tidWBN1GPrG3/geWVEz
zETIoiB7mNV8dGXwefDaT1U831bJcCzrsvm7WpfgK/0AWU8q88kASB8CbCQbWF08v66QnyrSvQKZ
X2W2vJhyCyEpA6h43QyRfF6nmBBo2F8I17879XBRp+P1sGDwO8blNiqffDFvSyL+9rh1ZIemJuDe
itFRZSqed3ZhWGlReUQNl/V/pUQzZG2DYAxQrPH+nns4KGWoH5V/3RLegsHW9C32xmw/hVn+c6aH
3nBcgG6BBB0Npa4IZUhjrIeigcxZsdrPqCuiG2fICQLmELAHroATRUjBUTas3N4oXRA4WzvZ31Wl
XHYlYwgkhhAyN17/iFjuIXfILcY8RLJ5rPaPCRhkm7S1v5Vrv+zpIfd9/82N+ke6kYBInkdinnAu
iD/1xU98c3jFa0x+eoBW3rvyYuJ96TSE7Z0V3RX2lY9WVSXH0fsB7W/MeFs6imZ/vZDOI7LpOSyR
yKdxegEKclVJG7sZ7GZbWA3eX0VOLc+avVcsWxgCWL0Rug15GSj5tp6xJEphyBFoeLSXR0mJcyPr
ySaRJ4JQRVqvXx2DtY1wbGbmDM3rk0PsQzkPN2683iCu/pQH4WfatQxePrGx14h4P0Rd8Sy1NpY2
+ibm601DvZmGz4V7I+E1hpCY8yvEF7s1vofZ+SQKXMhRvqRFvFPyxvc/E5zNIrMhWmfPfimxe0GW
NFbHjOhKvH7vkrDEdfZSDjcye0zH/tmSvOf91eRFm6DuGedjYERCkSzFLo+GHXYFH5AiHqPWug10
/VRE+jLsv4h6eIxRW28ojNexQ7bQnHnLHpUleuO0ZTYa1oc8GaMPYYeqxzew5jRQHDikbST6HUj6
9y6ffemv3UjLiQyq00TcRx+abD4iZMXvNv9Q40PRTjzlJfnpLwP0YBfVO+PJMhgJf64xl52Ka132
l7jeIX2k9/CCaBu003SZYIW4KcgL32Hw/ASP+CGdm+9+3V3rIULDItKdQA4tWMFMDABy2umzahyS
k+OfmL9SsDL/5xgm30YHw1G0xVc+bz/iCXc1Cq/wsLiOdZ1afrppOLlvkga+QbSyuzzp0KIG6tXb
C1lu/Ll+dPCjvdSYpG57N9ab2FqhfPFl7OkBb3OouERxjFZx4GC+L6PhMfDEg+Wk96Rokncydocc
pRTxyz0WjrB4jz7lKh/Xg8OmX7XJdly96y7Uh1QfkbYg6uq2ZIZ/HcPpMhJMP/OO9GZAVr2BQrgv
1nZfxc512zZ3qryE2FBu0IbYR6x0rnW/MN2qrppouqgr3Gf9/83ZeS3ZjXRX+lUUuscfQMJPSLqA
Od6UY7kbRJEswpuEB55+vtNSjJrsf5qjieiLbjbJUwcmM/fea31rOqbVlgMDCvJ0z76GbpN4uAxF
6Fq66HLTa90K2qPKp8U8lSZn4C7pvVbKx0Yv77HnXIU1P9CZC2c9Kt/o+gN3sh5xdb6p6o+y1LdD
/UNb9MPUHbX4IzaZ7unVflIHH67gDo72Nid8vuO1UZEwVOekOY/OeySwaz9rvNFRZfhpGU7NwVxe
KrcKJcGUebZziZ6ttAqe7Rgo7rO+5L4zfXSlE5rtvBH5JeUPjjMYN2TbzNZQ8JikUJk+Tp4dznu2
jPI9u535erUSLy19RhGZfq07nkOol4moFt6vE3uCfD0NBrmNxVdVhsdscqwQyCNgE0JenCJIhvwY
G9MprR0qq3a8ZMleM+zjXCxBZZXqZZ4lSbbGt3aQvjurRuhk9U7rlY2qx6y6IKMK0sJEkwbSrBgV
1LCKoBY589eqkbtpHWjSjYpPKXgQqbUv4gJB5zpvMAd8cbIu7B1J8tBZtDwGibgfUoQXUKohYro1
FuBEHPS1umMGngZrScpD2+es88OzjCFaWH0YpRGAgTYKiSXYNKn7bIztPuU0dVEKXOB+F2m4mFg4
XYc9VCl3bXmLJcvDGGWn5VmL9LEpE4VBgKdTO5tehTnaHXTzPJSzytKj/7Ci9Us98UXI8fDjZLAf
3EyPdtbClKHIxF1N5hmq/3uzab8yYAb1NHNnLDKc00x5KCr3fV76cNWUq2i1a7/k+6km5FwGyEeY
LidGfWAyRoEw+52ZPQ7rlwo/hNtyWetuT5hvkKwCh3DtnNWiO+DxJtFphXGwvJjJ9Jzb4ozp4shu
4U9kkwFdPtIdCVKRnLHo74QiZk9bh+Pc4QtojBHReTtj+LQRUAtjkySZYDkWTdhkyVEy28H/nNIL
WjzZatjihqesA5+v5JjY0qeFC6/go+1KlpZsrU5jJZwAIk7hWWP/BeMTh+BBhZeQrdsMwranxmbQ
ZP1HB3zNmwb1G2fa9o00oC7IZ029AIeE606be5t2eoewFhwyTlsBxVzLtdZHDo4pQ5FHO2rSXSyW
raSpvgPOZ+6LLA7SPiJXZI3vcKlhouza5ku7tqy7SV1O9lVZ5pzwmWxm9NioG2OsysAltfImmeGQ
vY00soE1y4GZ7m7sAXQ7C2ATJpXyMsNBv1MEVeCoCw+My7zB7bxfW73Z2YP5NCv4rDCk89jj8/Gb
enY2rTJpvqlaI8LYdVc7VIT1OISOnSgviUOdkFV29K5Y7l2mKkzSTY7ymsivS2avGzHl3R7+kIML
o2ZRACHS1PUhd6MH++aGruvmkqR1w4G2umvpT5MT+j3NzLBoexFYRqOHZN0rflZWH5qVZXcpQQ3f
NXPtdk7hFBhjNB93IqdYXV/9yc6UrVMr3Qm1BalEXcH5gGBnCZvrZPVsZ20M/x1p1sEcjSdB1nRA
A480eUows6oCexYfIwjmTV0NcpcaQmFOQa9w7awSM3Cr7zkFbRutZQlsMqymDC1I34am3W1wfBMz
ul57me9Tu73vVPdKhLGfpBBr8vG7vUpvMlZ6um0c2Kv4BE16qlaL3BWwebeXRQzMBPHPhb2mUBbW
qeWvE5ESlUwVKLaLsu2xVAELq9DDmBgEllYXvmbCfO/V7r1pxSu5UA9ozXZLZ59q9Ni9Xl1nnuxj
nv6QhvPWqsOOaOsfFR4snA+f7Wiik4o+mPLuRPnNcZ/jSXuGa/3YFgbaujI5REvyTbGtD7Pt3mum
AbYyPKREGPiKgQQiaQvASNZHE/MqqGlItimH57nfd9B/dWLL0/R7SXV/TKw6DRyA3d446pZndmiI
liHHAwCcp+M4kQ3rCw6KeFPD3EIeVICObS6Kgp24W+9FMyc7vXhvtAFkhzrifzX7K9EPVghruwis
oTsrpmJeBGlnfukA36BkWGv1oWMTAYF1EHODXG/4ykwT92G1Niwy1kzmlMuiRztj7g91HL8UVfJY
V0gYzO4CmiAwsbZ7zfp9TAdPZ/v1k1aLPEmShezZtHFnUzlP4eKoAD2zLeX6A7PUTQ/xmEbH8jEp
425g+noi0OpHymFHi7NjIce7Sh2/u70lgxrDKzi7mPexenVWe4OgqEG6p3N0r8KqdV7brOQCqcyp
AGMDlAfdYYsgzrR38iLu0PnvzNXy9Nt2IvBMFE5WhDe5EcjMgISS2GsRI1CHtrgwzTh5vMkWCHS0
YYngjWYPQacdVKUMEqfySH/06/bi2M1HM+IMn3gbOPobKV6+vI7ei2RpCf9IdhMAj3TSQWb1YVt8
ieucE5X9oevsSf1wGFI2xL7ZQ/9g5ZId0QWa/hHL+i4tWi9po/yOafPFTCe/15VnGoajXysN2lYc
C6qXcHiF4d8MJ7vG7BvLeT8WS6d5QJZ7wOTRcHKl+EZiqNcra6BNHACdpKPNNsbmZUQYgQWvmbV9
gtjpMtm3IwqeXwv2UeMQ4zvFRRzQjp0gMI/gCtT2UZfoSPDtLK99Iw6Al+hWIX31+jGpfFSRX6Vl
hu78HVcT2q3+CcP3ZZznz7oyelbMSV5ivVEa3zTa5UscWRNWz7ikA4URmoMGjthlYANu4w0puPUu
Uzr1QUbVkR+79zO1e6wW7uDKSxL2kzJ7sz5fR2KMx6rz695BMxdV14I7r0Cemmp5TtR0k5dWvVV7
pwoQFFsgJ26XfC0CnP8+weJhUiTPkYl906BfM0ymeTLp8lzQPam+RrGsZ8trUzh7UkaxGxqdBMI+
GQerqx9AgaanYZmXEMLR5mZf3jLnPaw6mzJOiNkzqyx/km3TBuBLsJ5OSR4oTe7wVg1ozsr5mzTr
TV/L/C4bCDW/tS8q26Ae2U29HUTjuNFKNd6oEZzQMJ1v6QRjbF1Y5PMXR9Dxy6gIWK/fhqUvvXji
/IJaf9tikPWGol8ug9nNaOnT5UMp1PhHXtEHHS6S4Vcq4284hxDbNTqJkrlZ+07SQrKR6aFoAEMh
wRyLZ1Ojmq4jP26w2zuD+TjYCQyFeedWKUas+tDo2g8dnriXL0pYmun9XFcbHeIP1nnKMleu52Ro
XhRd3ZdK+9BIwRy7Vlj+x8iLI/NHn7Tb2xmFUJEwUk9JdlRwdNQWimyz22pt8eTo3/R+9IuU2Xmh
P7jVuASl1M/2MH0X0G02Qtb7sc2PqV0WO7FGD+DIzlJoW3WmZ7WM/OrY8+gXt+uCBvWhLdVzabv4
CuPRwNenpy9F9IaP7ST6B7d8kFa1iydzwyKgXelYWSaMp7zYNtlserYttfe1Wzq/y8wqJBIzaGRx
Mbr5nEZfG/0RfxVzypVmXau/Lk3Ymq8Q06EDQ6YqySPKLums+CvbktInSqBUUWhICF72sL7S+jig
zNgB+1x9W9cOAMZv/A9KAk0+jpFCGZeabwDcBg8fU+5ZnNPp4HtO7jwQU02ohPW+zGCWkakxLRap
r/WlTX9FHjPzqQPlhSJ807PHDrQUqjg9FjW5thZ9n5ReUKdmuxjCEqwI/D4TzQRBCADFz+LijkIh
7QFYfpmjrEVE53gTzHoKaky6yggHpH/rlGtHuxrAhANFGH9hgABvywHcs7osMOyV9Wgl8jzAuj29
JvF9qbwDYg+nqqNTEv+4vWA4dGEByq3Sqq99wVpM/hZ9/OUyxY+z7Rw629xbCWIM6MzZuB3dl5zn
Z47U+6Gs31Fvg+cao1A0xR6RJC91/1izXETLE1k6AcQMf+LaZ3N/HkdjK9XGaycXpfS3WSveOxf1
UPRq0Z4Yxg2xDJ8ZtY5CZzQfiAxaE58B/NayhwO2nE1ShtUQ5uIxmT9F+VE4r0sx4kH73jvl0W3B
NQw4z/O3Lv1Cb0Mt021De1o11oDuwqUrzE3XUTZo2gVU9iYfCxpsVXcs4x9NvSCFK88tKUl1rG6d
gZHxwtaSSGKTDcAY0vWRg3lRQwCmkrzYFuEeCz0ciglM++8gpfdVUWLlvUMAWPu5hfW4NHapknvS
tO7M6tHRP4pBp4OahGMtHki6ZOJgKNtBjP1NInclEeAYUb15WaWHjBODWW+DaqV9LZXh3lqnr6UR
f6+1JvbmrrkrHEELx7gzS/W0surJKt0X0A09mlvVoVXFSwPYyZIvcrxUjEii6VnT000T/5gZNMgc
8+5LNV2nGzi4fK6XmYvbwbtZyzt4fOphMqq9Mj/koBr4PGsLVCoscudgpONJhYZC8kkw6q/pyoiz
mZ4K8V5M6MdG+2HsjC0eVg/AALlEx9h8M1JnVzUQuHrX/jLA/PEI7DxViARSWRzr/hpBJ3vSUkRh
irKTme1pZG+XnRvY0WOaRUecH2TWKFtdLBtQQ+GaT/AlBVs/aP/qDvABYKOIjfBhMp6qYfUcIcqz
lYZx/z4IIuIvTGKJbqUK7/2clKJRPTAA0toTtZShHcvmTOQvGAkep0Pu7LHc70F8V5yQkyzMOSym
YVU9F+sV7B8ezHeFbTw7NfVhjmGD0exK5ieE/ucpDWGmsYlEPDsHF1dOmscBkAJwU/nmVhoaSr1L
1++RPgcu3syiLj05vzjG4sc3DnrRnek2A7qhCb1eNJMykkOPWsV3whUhbCJinXaJkV5aeTZR4RJX
O/uZARGaHlvqjIFhir0tzaukyo1eJgKAIrsKVXk0q6NZnC31uVN2dU/TaKOnmkf481w96x0TsTAV
7IGN/SBLfqtWn6OUxgip28VoEQiSJ16pPLdaFhIsofljmXrSEKGzbpdG390Qi04Bh629tILnNt5K
d4I4f792qOIVj0aLZ2TNqaq2Dr4EGsW9zsKSskyJjeGugTHD3F6dRyRcnBHLOySvgikGsxEHbJhr
HxWhyCAuSyaEBtnkReZ6iWu/LKC+w3oddjklGEeokBSdvSBHiLlBgHnES7iJanJp5qjg3VDtMBFp
/jQmjqBIGGzqdQ5CyT6KAJJJ1Sn3GOop0IpTo9G6LYZTBzJ0VynNtU+ij8mq34kZoac5vCAmly/Z
WFQH8MwcC7W8OS9u+5bPr6u6dp7add/qIj215errQ07Ph0CvoQkdmMCqAyHvihfDu7XK3WXZwkZk
FYbYuFxJ2vK05R1QOpUwJG5Zp18wIdHi2BnGoOzmbjsLsD3kzSS3xu8TnGsff64Zllkaljgayua0
SA78VVi6z4v2LLOLDg2DI7oH0y2seT4hMG0icQKHfad13yZd2ad1uxcOYvf0gZhZX6R3ESZvxwa9
sy6cZeSmpZ+ck7tW7JchTKJXMR0r85Fe9wV8TXe0+tUXQD09E8qcB1TlcS0yWPq9/gacIyjcN2ds
ThhQAxfSEUdIeJXSYSkp91mxntVF/17FXw1ayAH08dBFfOclkZ1uwG5e6BfodKSaGXn3eBpVfkgA
IX41mbsSR/u1itr8DYmNtckXcce71YdIl51wTbZYDTxXeaPO5nWymQd1w1u+Vj7CjQ0hDvfElmBt
t9LPqMNxUoizO8brIZ2rsM/jnex0gkpnTimOAowz40mWGj1qmqJEn9mQERWXiXPO6LdVvtaKe6lW
BryKalwK3J1HJ+3Hp3E1PhCD3qRc84NGd2h22x9DL/dLFineQsQoAzD6/i5NSr/tmYzM873rZupH
D6Jh162Dc7AoUey196X5sTCDZ/qmzbSKaLHEo1XubXc5d4MuQ1RHVkD0wkxnMJH3ClO3daD6gML1
BcAoTDCHLgcUFjJVyy7eAWzW70ttc7Noc7y+Tonk2VLInYME8OEmKywYstUoOWfjKlmPEPku0w5P
DPP1GJv1C4WhyyPkrscMmt3WmVzlUEqAmqG1xDkE96IJjLLdNfb8gocIhudkzKHRvkyTA9XV/HB1
cwOGnQm3IZ5Ja6IEE5uuIDtCrFdrlHtGx5vY4Qnskj1h26feVS92QpRdplgeAKH5kK1A3QY3OeHv
waW8KuoWDVh/Z1vLkdQOsguKKo73FZTtjdrYhHmNWVG8iKExslDQJdl2nSGSQBWZPVAmgVtkPYmf
0nyAsGfDsWSulfC5AVye7WQVYdcADFB00wqZ5ejHweA7dcwe6NT2OYPRCKf2Joqaetup1QMSpeqh
1picuktkX5tYyC2gzj7MrVR8sbvmnE8lkL1prP3VnjDRNdQ2Y6POQVnTqlgTtX+EiaiH9PW1O7T9
CRQKrAY7ApgYYgN+BhRviXS5lyM4Es/QiKduMC7tgOU4CPq1xzxqvsEx0fJLFRE74hdxrb9NpS1/
jLdWbyy0CS00nSaMUy1Ro2p+QwOjw7TTkY1EH64r9t9Qz1u6K2XGlLhR5LnkzyFxWEbKqlXhr2Am
Y4weY4o5ZKj5naDsziOLTty1lv08omLEWB7tCF7MN8lQ6W/M4plY181wHcSqhHgcWD2qSYMdoxYb
c03d1zhPOOcW/fTuOAJAuTT6XWVN5gmLuP7RxkzDY4QQn02VTcQOSk72qoYYZVJ2btSTLOGukk6b
lQwng1d/RzxUdbIUmk51tONe9KyNs3kg6+Kzx/FzNd2EypGhJPvtbPsNWxO9HmU0ONdN6p5kdDTr
3TRctGKByl25UIq1rnN/qOlMLImhKiMpeRAAiYoxwzQjpD2hotk2iULfN6IHYUN7dVrqYBjPny3+
vMehj5qHsZo7xihrHaTAnfqoKjd4OopPl1g8OC80ixjIjg2CwjKtsnuomLanrBzdkBW73GSX6m50
yLyqS+G7chJvWoVPR6qReMMHIPdNbpZnMa1yK1pTXErqB044DSeqerENgfgNdkmfS4NdcSI+RcUy
Z/Fea/Upy9xbqkbibBs5p6HhVC33rWWsEuUNgjmVvMsFGMYwG8537HHQOMmLbANyCsRVrSv3a9Eq
2hbChh2OTWueI2y8G5XzweEmxPYT9tJrNyrziw1FwxetsO46LCobC4cKzcrGtI5tq7sXJ4doMzY9
EhmdkkJ3FaXwZjlJyglrvNm0TSIKFBiUGBpUv9UxWRzazjFOi4i1B62P0S40ul2HkctQlwJsCepU
qR3kGD3jPp3MHLQicJQh9sZ3Aw3gcDC08Y6kUb5f7yjMpjV7wlAH997UmAnHsNY8XmVKuVz021wn
5tFXGvXFiaK13Uj4izujLJz3Me9B56gw6mTALqY8gAAoA9tWvqtROdNmWKLvZWsIcCaMnvCtamGK
zqqiRRG5t/RI80Ry1xAAgXa4LVCytc68myNZsmvCxA2ha4F0sS2NSrG2tRejiPQ7GjwuPhSSorSL
leeDgtUjog1Gt9/PUZeEiuJkhNVqoj7R26D/Ddg/IO88cEStBNCjnHu7iRd8uVN2VGECh/WElgiB
sr1z6rZ/iIo5vW+oL6Swy0vGQRI8/RT9SBuSb71Ixs4ZmsTd7DbLNskrklJadQPvnXFutNIlboQA
+NHEr1OOKjObzJepruSVjK75jrS1leVa6CFfS3Ctowhq6dAfZR5pr7elcIOaNr+Scrh8mdSRm8Az
8UBeuLldWvA50NF4ioxW3Rtgk5+I8qDrAmMFngDqmpT+xL3aiuGeTlWjMIAHYO45KizIAFNIa3uZ
YphNUPTll4RJQuRMhlcW5XSM8qU/OFMneSNiJZiRZX4aSD6ZVTvwphpmv7xDDFWkweOBCnv5nk3J
cqYh97X+wxnkNFt3HZkn9zntmAL0zcWu3VvaH6GRvIelsU/aXN1Zs+ARnvTt4hqbFVrO3rZrOv5w
GoABy4Okzr5HeT2cGV0aGw2qzFnHUhIqfcE7liFrvZnWHuaoss7CmYYrkO15V9IQe3bqjI5Tgyd3
QKwwDxedKYn0olSNOO+M+R1BN+kmSVMC10TyAA1TJ6V3igaPw4kOlFLYO5L9nlNk4/em5Q6n0bCj
l1qBu2dq+atGd8EvlU4LSMitgXKVG3c0po02tk0QcWr84prDK+5WJ2ymW3O0Xorh2Zn0BD4vzq3Z
k8Bhbo3pvtm1sCN9c87FOcsgJcZxrW44/jBHKphKOAbjypUx6dU2NfRaJV0g5snHGa78pZMWyMB8
fafRQ3+mnuavmAJhkxUzCowJjPSMzTacG+IVPILzSEHmbRRhc9PuSpS/zIzLGnFGZaehDdUp4MDQ
s2lwEKnyrtksw7gv6eYVXo8nlubLu4hzDX/iaCEfcqlBgrh2SYGruHWRQF6glyi2vTy9qTAknhX0
XyhPMABFn1WsOadl1KHg9z14FgU9T1YEpAzZvqpO6oEHNN+5YrK/ljmgG5Wh5BUpB2kxTWtvC9L2
mPJoQrmoAlNkW+cwPIaWDkw8W3sc+AyBIItTOi99dOVpoy5PO1mgeorSB0zxtL1cZ6zDDA/Wruf8
4fGxzktRtN1OIrlbQNGQgsU+ptkjgEKRkMRtl/NV5ENPywh528VWC+2uBU2xxymfoQWFS+Mbdpe9
NNQIqL9kKoIGY/mPqZTp1ShWy6+tkZIsx4NB18KdDwhjmegQjVqknI/XUTs5TiPvcgMEUjfbXLoa
H/h1KRT5fenr9QeOofrgruqSh3asIDLViU/lLsbv6DDMq8JKvhE0oA5iJEYDiYyZ3CtLVd2SuPrj
NNAmJxZJ263z2L318RoHsWtymtaL5sEdZHqmh1WH5SQ4RSfzG5hO4NkdWdN0OJB6PA3RvP4ochhK
bhSNjCyIZ/CEUFKKPVv1wXaBZatngskXWhZQUJDNMspYg3aVCFzLyWmvc+zu5iwnD4wtaW85FXRI
fEMIkubqLLumIgNqWa5zjainTe2HiPnkBqNB9gYljih2k7L1OCgD8cyzFbZKsr7LaG6eOijPezJ2
Gbnac/+sdjxU0J7VlgZdbx/RFKNcnO51K36lA48kQV3aCyFfAOvhJ19nNWI+nea2+wXzfbOr8QNu
ibmUoVIP3b0Ocz6s57FgF7JLVtJ+BXrWOiRldOviXNbqlhCJweeUEMz7tY25mIkuYvbPWDJmr2jj
Oc6s4dhYp3u89B33ziJvIm6srPJnfHRhbmaQ0Drt68BUcc9YmKQFWgvhNCkLnLI5O0dLxjsSxRnv
wmSu04cFrunewQQcMfpIjq55F5VJebDimBCYSmd3ik4yX7f0sz3b6jkCtNG6sbXbbr4qRxnTpzSG
ioHL0cRHKdrewyyN1rY8GhXp5H3rmpST0Trz0hM/0TIHimziVVbzGzMJ442dI9qiWiTNY6pt85sr
legZgGuyK2hkMD1nRD97AOgUDvaZFdgN1JGgKCqoaYZsfeEk21JrQcSlzyrtPzLNVy2+I1TANtpd
G9Feb1qAw0XdrvvCpnmfxm3QqMYxXztopGbsKfkKD314Vmr+jw5ZrhB08s3l83+u9n+qS/75t5+0
/f/xb9/m//WtbggCjpP+P87pt7bu6h/93/6u7Wd9+Sg/u19/009/M9aD23/Hn3Xw0X/89B8AjNJ+
uR8+bzr/jinMHz/Ff/3O/9f/+S+ff/wtT0vz+e//+q0e/rlr4Kb1/7+7BvbtZ/FRff+za+D2B/7T
NaCY/8AU+YcvwMFz4bgGFoD/9A0wfvmHpTmYAOAo02EmCvL/GAdM8x865E0cAgZHewgs/20cMLV/
YPDU+dUb0oo/b/5PjAM/m3dwDoNistD7wnWxLbx7/Ah/BhRoAMhhZ7QNMjbxZiF42LgNCu6MbJut
Wdll8Kcr8192kX8hifyuTuFL/fu/aj8bFP/z8/jJTYceH5YI++Zi+BMQIUcrCTqVz+uqnJVBidjD
GxGLzeiKaoO8rd+6BHF6tm62QZJY5mtmUq5gqqn3TVcth34io8Fs8kNaDFqA7p5pMLjG7DemJq7v
n9wUf/ycpqpxyzDyangqbtftTz+nCwEOLgK5TjQP3mU9JYdEZ1CQQqv6jTf0r3fAxjdr8Wk2QBdd
/PJJ2tBpNBQb6P8EjG2neba2InMoopBVvduz+ztr8l/vAE4UmwcH3wn4B+OXO06qYwqME/WsyCfh
L9mKnD2vbhlmOTkpE1k2qa44v7nv/+RLYk3h04Ap4ZPRb56mP11OhA/EJEIM8ivdVnylKBuPvY+5
9bDInV4rP/7+MfvDX/3fZpjb7ePZ0vkguNkG0AZsP3/+vB4mo16kufQNonLYmtN8/JJoOQEhNRjP
14wmcoJmUVMedZZjN6CMsx5l4ZjfbbUubvmvTUbrbYFfGYLqRLWcKANaFL7DOgdRZlhPhTbq35Kp
Ut8xwiP1aAQd7ox2jtz9/Zf5Z9eOB+QG6YIkwtTt5+/SplIrAF1LkndU51S1OFfKbl5PgNNrBjvC
Cv/+8/766IPmA5l8e0CwJWm/vKJmVje2miBONNVUHsnFtfcCYGDYyk7+xqR/uw0/3yYHhBGWWfNm
1QcP8fNXc7UCEX5Jw3JaMk5y9ER3jhNXv/mUX4zJPA0ssTTf6C8CkGDx/OXpM01HoV/DxxAkOHPk
RduiEZjzdR51jZlCygw2j2b4GSY2hqLutwOMbsqh6HcAur+8eww2eLQMXj7DARL+y6WloG6VwSyR
rI8RndaRB7SpKpPSkGKpo7tESJir7f/+ft5e6J8uMh+q41iFB6jj0v3VJEq7cZTku5NuWaAk1nn7
ORMpwkdKj01JWPF2RNcRoPpM/z8uPDMBFlGAuzrs/l++r7aUuqmkfN/E0G2OVdgrsyxBWqaU4tQq
MaI6V4hLxnz9OIz1HACRZ+IdEffw99fgn114nrEb5g63qPYH8/NP6w+p1Wjm66zx8zLtfFD6J6Yp
aBg6ivgYtNxhVZ32N+/tX6+74VgWDlXWdlz5jv7zw20BzNcr2aGhMotmC7hE+muv0ofMYteP7Lrz
mXqsNMbi6jd3/J888CaYPXZzoBCCVvAvD3xPYpucUMJRbtkZbr22OfYDxgYdncIzURY5ZrXiFqKX
k9JltS32EqMMhlbE27+/7n9ZS/DAM7zkuMJJh8PPLz/IDBOWshrl4+SCu2+rCYvTKNFyTk75mx37
L2vJLbQJhyafgiXAVG+340+3mKTkUfSmzYC+cvKdLIooNCEo/mZx/Oun8BTxOmG+I7GUHfvnT1kA
mhjDjENDqmq7hV+SPtA1tH7zuP71slmsWKxVtGU4Gv56KsNTMTsxkCi/aWxEn0mZbxMjRxGMZvg3
X+ivbwZ7Cvm+Bv1fekS29vMXijI5JoPORyn4Awf0poay6VPU7mVmjb67DhGKobj7Hdfnry8HG5oL
kwGPHmuh88upJ8Wz2FVQ9PwO7D+IKUVHOh8hisbzf+p6Jinop3vP6n+3GiJP5xv9tB7abGsctzn9
qLZtil8eFNC7vS4LVHedQj40lST9GkeK4Y5UnQaZggaRpB5UdOvdMMd7iyni62jV7pF2FeZY1SAv
42IsDpJWotiIHaRX3oy+UKz0oGSxtYSpzfQbw1u1fOqlNF/lYBDWFRtxck66MsaCCCq+Y17Qoobp
4kwP4XFUz7x/PU4h00nmbeI4zLxjwzTPgMPBfttVLxCJtfE9Qdaj7XU2yb6+AZEIY4CAoeY5hJ8+
zKC8IU6M6ockePaWf0lb3mNync5eunTuA2Urz5DeV8saCjwyBXqJGR8ufmD57HKqb2Fh5zFAwDod
N5L9BKVJ27gMl7NImjuDUJdvUTqbDHtEU3scpeRr0azdXT5g7fWlndo4PFSDCl+dsnCcYnXXcc4w
T4CvizfoXozcSJCAIUosyxejde01KJPYDSZdJ3qoBCCOSmsw5yGYiA9j9ijFzRenFHdSJAwHkqWb
S2+qUcoBeSePBtLcijMuxj3Fmm6h7vVBUnDCa4E5TGEtM3oYWpPIGmHrlJxtaBZfWnyiyOPTEWlL
7RZaiulTxxGH6KAr/aUwnbMisnnx1jG/9SrJCU93w9goNlDLPG1DI4syhHmdPXyhW0RxAMUW9cDQ
p8ZbN6nMlBjwoW5b4FeZ4dKN7TtJavjK0rjuKF9mNwuT0a6jzWobKkBvobEbrYlsLk3ldFwJUWWG
z0qOHjGuCHnbdHrfT5usx3NK+84mAUU0ukk8kQbAw8d1UD1PhCmhSsky/F5W4w7QvqZa59/h17+4
DWjooHVb5Q17BZoZHnB8LzqymlsEYq6fSOocBtrj2fzSos90mSe7OI30RZ3e6CryFLWM3z/sxrTx
UFW9vEvMbsHP6PYNs7/BAbu0MQy5XpYEy3yoosxzgmyYi20ygF0nTIHQbH/sydNhdhTf7CDrYm2G
bOo61ObS7pEAd9qdgMmZhvnYowWJIgaENHfS6ZxORf5jXOnI+7o2Fi+FZU531qpid58J03b8jHn7
RRTVgCya53oib60ucRD3srg2pdC/gMxgJLI4otmTfFPmGMCY/pYj6Y4b15onIu972/qaANl/yhvD
pAzApdx5i1ml321MFjSstK5/ywll6gISfhDc6K2ejr6VmkjpVUW6WH8dhMRg428eB2SEFWNCB+1c
/L+pO4/tupU0S79KrRwX7kIAETCDmhwcQ3PoSVHSBIuUKHgfsE/fH27ezhIpttg3e9I1y5VMJQ5M
uP/f+9tpbP7gkbPVQkCr8P0R5f4DbFOydrIGA3Q+PUN/u7hLW+1UZiMr8RW2tFh75NqNMoyK7VSa
iBqLOFEA8cG7rXNGIo+OyhAYDz1ar60hHQzwmoyrJugj09AoZ7UZAWA1RpIUCbnHtafr+TkFqGvD
GWySa214etrovsMen3QFzhrHq5zPljFgAkuzNXqtrKxxR1G2wZ41NP73XvT82DBOjPtSZ/NNMXJ0
OAw1dtNgrIuT2jQxYDCe5cEh+QA7QTcMXwxZ+4/dwiDaCAAOGGnncgQ0w7yGy64u/Bff0zEV094c
z5tJUOCKQYhJ8AMEVG7GEZJo0NEcuEt0P5B/1leVwSdqdccs12qmKmDmqP5h/NzQamY2cCZK+AH6
guqBblOGaNE01XelF/1VcxauDgDPlT4NGdJbEZmxQio+cErQ7kxMRppV/S1xPmUdRHSs+v04EHy+
yT13iIJxnMzhNO6a8CqTiUTmVQPnCJQbm+QrqnV6JvE1PcSoksE7Ykt9tEhEvYfxb+oDsQz9V3/B
EXdq6xGojUAJ+plUWwsDdVaodldAhibWMu6bC02ycbIply57iddkUEZijY1/rr45qdWNW9VVFt5p
epf5NreK4RxKoDGfc1iOr0yvyRFMOlDJN0zJ6jtBgG0aJCQMfu2zFrkBAN76KtWN3dMDIfopEBSw
LkTvIcSMOb4jcXNUZwfuLCfvB69zLG9HKPhiG0qHIFS6WeiUOx1Z39MwQpvW8t1sJ1W4Dx0t3K9L
7OJzjQ0xZQRsYGc6q6h+6SDXsU/vqUjHz5z9SBFs3EVdLWUb28zWblGdhEPimZvEnIc84L/FDNX4
7XREAD4WgahD9W3wfKwI4cxg2FAgD61tUluDRxTWasIohiJyT72iagkWSQ06qJM5G0SaoYzcjBBq
HEQ/FViLuDZwP4GMKY+pM3bmjvJYkvODYnxlgwu+YdM1pWEcLFllVw0Rp/O2aZOcvDwIlA8zdZcu
mMoGu6yn7PyRRUsz846KBgUlEKzldbg8O1lJKi5f6HxX9CZqzaloWb5nQYN0T5aGTUusMiXCYp0D
dpkQ3hMJVmQAHzKs4w2aOzc5LcLOWaAcZO6z54aZzRqAk2A1dzKti7ilNM+7tY4VKV9YLfP1FqiJ
tJ8aMnhWrqNL8guWjgmahzEzKKNBexvdVctn21lqxpPMTbgYs2v/KIawQMEc15lB/WRhOu2NvPwC
yRq/XpZX3jcBKSc+LqNbfx1Ejw99AT11iwtJ0y5L7PTI3grxkxUO4pvbuOYLhlpICyYbKKQWQ/gD
DQ+uau1Zfb/LiyrEomPxLuD6E4I9Fll4TLze/m4vI1LVcqm+Fv2srsJ4QrVAumx7nWeGdWFUU4ok
QeZfXMeYrj2iuChjJNiiN8lk6h0TTLYvUhQumWnH+8yNKpRxKWJEt0rHoCG9TGOpN/qXqk6WL0rF
8t6o8MtabpNE1Ei7Nt6Vbt99Gcm6VUETF/0WzK1yLqRNS+UkXdQIVFpw0uTBmRfV5BKYIoiAfkST
vDxNgLCxijRLdk9AkMW8arUefQOcS7tQgqg7NspNPxNbRLXCb8oOTT5qZpJECDtFCsY+F+xAwsAi
fLI/a2v69qs52Fq2wBkBoLDozj/o3xVsioSNACAdIKRsdDqIu6XChIf6aV4em8qhN95Nar5Mq8YH
s5xNnFR7PiGfYisCtttJjnQohrBy75uxZma2kAorVH2xquKgE1Hn71OyMqctNbHwqbfs9ns3dtm9
4wt0GzmKbYR30Cgfingt7IQd+n0+Wvc+rkdQIn2OusUv3MnYiskr0EDkbeNvpZk47qbJARduXein
YmNajSaFL63rcJcSsYCoGe9BDMsF33vTmVNyMFKDyDACU63PqPZYEJ3CqO2gQdmKVb+24qMVmzYJ
dCqznikQ1P1GmG3ikyBepM+NN2HG99oZUhrWG8hKCf3Kc0h6E6azPPdvTQKg/RNJ9jzWYFN1dzrk
H0LYiscHQbj2SW8OMyQMmRZf5kpZt5x4/O81+pt74Wqaf0OamFAMzCRj+1UjueTwYYZfwnzAN8FC
QJ/Tzg0rwpw6ljddUpnJNncLP2Gliu2rJu4kyiIvJLfDHCPmd+gQ40OC6hQLLtR9DONpjyzYYiOA
ZkD5xnWbRmzRHHwip4DJmZJsw8i+SwiIHgrXub6ZCYBweU/WcFa39Wxu3B5x0YYdQeIfJjddt2nF
GDa7zJaevy39ekFqEiJkTDq3/g6DKOboIayQ+LmEDiAAyEGcepHjnACeQsaaedZOspJgthSzgzC5
R8fs9P1wDQec3Xk40OrcVOD4MpR53XxlOOMwBMh4fONGKmEjS1sAhrOSLOJFskV86ZBYuZvasxyE
9VFD1XwqQhRgicQAulVjFaNdpI2666ROyK2in10HGB/7L23rziReDSbPNGQyfWk8PByD7EWzqUnm
xNfkFomxq4hOc/Z0qWOXyJeQHoXKyhnWhJWVfEttWD0NbIZCuogZR2PfZmYOsGSSipi3sXuRNl1m
79E4TcwD7Ag3rWuidyJhesooM68lOKQT5o1MQjKT3aSpbFIrexoY+axnuYXQpi9ceyY9MfJbltGM
MFMkUTEbSeqxxPC1agypoNnDC9AdAlwj1NAlu+GCV0gqfXsyVWOLQ7210eCqwYVTMzjDdJ+SPH30
kArYm4m9/inhmXMGhscGolSiVmIA1vK2H6bxzKcn8jgIs+GEwNBEdaCbCX8+okWIkmazJ6Yib2ke
1Cg5VaMxZsUs1bvakNNN6BowILWTufez45BPO1WewBVFMG24E7RSukAVzDkBhBeqkmY6TLdyhv4J
z0CK6whjyYsWmm09Skfyae2i+OGj2vqWxZE3XeKprr/gCOvZD7rI8w/cJjCBqqnq4qbvCvtzj8TH
xQMcS0y4viAgNml9VOMEyDJy0JT02S5mzSWjxU5N7ORdvTxCBpPTuUVyNreUTjbiv1LlgWlTDg9y
12hOlnbmNDfx2YOTz11SOzr2vIL1rShwrRH3gpJ4tUsb09x+MmaAiVtevrjKWwGoQA3tsAW2nC70
bjt11lU93iwrHWJuvETb6ndRJbZx5YCN5f8uY28iqvI+UzEeawxx2bcGXNPFlJb6qOtqHDZN0zpL
QFkz/0LIy3QzRqHxkpJKsUp8VZidAXAc3WAsBgtuEzvXiyVa55QxTEexY5+0HlQyD3ITh07vYDVu
98V3gc6coNtLUPF303fIwfZ88Oa2d7adZ4AyX/Als+OxFXLu3jZ5YVWJCZrdkR1MjZfrYMjFiDyD
lvm51QgEgfCczDQAwV42Ab8psvesiKhtKRwa6V77ysP30ITAbZTMnhZGsdqCmSiOOaF0vLh4SC4t
OcgfaTvLly6xWpTXLjwLNm+c4KbRTz5Zi6seLOxAKN/CAoluHZcpwpFy8QNeHPb0sinj01YnFfiC
1JE/mqxLe0wKeoq+zKWSlJ8tYUn4Xa15Rm1C4eOGMdRuekEANEWbdD6FWZBJjoyOqfYDvKIpqBJi
CQ6srHi09Jjh4SLFO0HK4LbG+SQTzV0RyMfckwyckw2P5ZItXP0NuVWKC7LCwJQRG/x10lofu2Q2
vjYTbq6cyrIXyKki6zOe/dI+i5rGZlfAyqkDY6zb5izD7hjtOTHWT22pgTgx/mdYBbqK8qCvi8i7
lKI077Bhu/Nu8MaaMkPRmt/JXcVwpv31mFzZcXib45+KYMDlK+EHI8iD0qP83DGIJ1LmG/mCam65
xdptkfaRyxhqWhc5NR/fGllW4WGj/tJwAtnAjzfOMeFziqyyynuADVz4h0RKUWHU7plSYkYBhjvB
xYJRzgNcB2StR7/MEp74EMenNupQQaxk3LAlLXv72YXr024ssvHKU2JMV/kiLoOzLisBo6BUDRHf
4x6mjR1OprsttQ9HBe8tm94uTWno5D6Ayh6ECkHmhdlc0vyKDdp5xawOjV66T6HbtVdNYlOcNrMa
ANKco+vaFw0VmqAsrPY7GadMnQubPVAvk9nfFEtkEIhOBOtnOj6cTJNR+/Zpy2Bmjaksk/JHX2fN
WZx2bCVxgnG+xJEuFFQ9Fptxy189fYUCVD0ngjbNptYzuAiz7NNHlDQl7JhFtu7WKUL08lE0G6QI
Q77JDoJC3w+6Zt5xYWvfbRjWxTNL3HTsCBeMt2tJMmbDMaqY7z4N1ZaOl9pFkHLXvPiq8FGkgP0K
EkeG101LDBHFCctrzqifpGgf0RduUBhZfQBZ2lmOa9SxjQeUmsImG2qcxH7tJ2zvp8EX2d3EveHd
7Q0ZiAHbZqtth8OR7eFxiewhHnELWMMz62+v975rxRdTFkbqlPBotzxNq1yxA3KdSu0gNPFRpk4e
XeVVOn3+T1WUwiyh7lNzt9V1PTTL7ehF+vI/SySai1PgQJZ5aSGfY9E+aXNqJPvftzF+KZLDohUQ
VNdy8Z9hDq+L5E7TduGCE5pOuSEpFvTl0TDsftulbra6gMM79G8fwV1/7eJwVZsEIJMutmOb7psa
+eAkwOT7pAnICUd3rmaRBmOat4dWNunOhHp3Kqwm2eeUgrdJOVkYXhRm4ErJv9uP4JfQsgRjaUt6
Bc6bVhZwwa5C9FwHy4TlDqS4OMxA4+8cUy8fZHT90mBZL+XRGYCUTRf6bcfI6lvHaCXznKSady6z
GPwVxucPOmTvXgU4O02IVXZhry/8p2ZRB99JNC47fTsiEjzXlXFXVln7gbTj16uwESVIigYHb49p
6fVVqB1ShV07r32zVPvSDhEVrk2Hj7jTv7SLXHpf6xMjTM2xPPWmzVrGqMARNVYBET7ipFlvhFQx
SoR6Tj74Et4ZCWxZbEVLE9A8t/b6luYspOrRrH1r04nOCOgYAyPK03NsT9RTF+3vUD67H/SR3+vY
2BSoBU1kem7yzf3ZBZRjwWJAhZtDHIQwZ48P28GfXz43MAy3OJnzIMzQxv1+3L83BHmoiElsi7Uf
ncLr2yXbZi0rpuuuxQJiEOVjTjvEq9W5qE37aCDcvoAXg+62bvvziqaMiVnPI8fWAGP1wY957zF4
vk1kCw1OXK5vGleqI06GMwbgJTerbzNS17YWmOLtOC0v/TAOx8IAA9QtaYYRUA+nA9G2J77scNXF
6wFuSGo8wrW1xdTXXKPBsU6J3qH7YZfOBxPmL1++x8hax5VroWKzVj3cz+NL5CTveLqv4IdM030O
I2U722Z28vsn8t5VQPkwugDem7QSX19FhaglnbqoAgl58KKs3M9TatQ3/8ZFCKLhLhBqWe6buW/o
GVMmMX2BZ2cSiFiTXwO18D760n4ZwzwxD60SWS8EjqBSeX0vvT21Q1GGJQ3RXl7a40C9lcnlyBYb
mgCdgI3wMVU4nYxvenxswdL1GcxMBYQqTtMSo6SVnHvdZDxUavCAHP9L0Xj9z+7oK93ee4/a98ED
uYShmNbbFDgLk4UVchYK6kL9INCo+dLXza1DSso59On0LO9mrG2qpwrijm5/4XmyxKzYj5dONINN
kzi8LZGOj7//Xb8MCZ4agTwOX5uJyMd8w8Ju/X6WlNpX6Ksga7lKKGoNItr6hZOdLc3wEuWYrAS0
wd9f9523ReDFOimoNUbSezMvcACBXS/4KDKHrecQIupuCDTYjGbxkRbgTajAql5awzVWqacycQL7
b7YBFHcHY2nQsjfE6+2GOje3BVEZuyKncQwVzQwGkBOXVVe6l8pfik3uL8YH49lav/JXTXN+BFIe
9OpIB9fd0OvPM8e10rM5BRMmrTBAdbka1qE/uCYJ5Tmv/VTMk39GSWd6qg1tfbX96UerHYHMh4pR
YxnxVeZ15S5uGvcazSkwBKtonDtyYDg54K4V9HvqyQqaOVWUMBKQDE5jfiRAfeeDwaRikSPpmQhF
3r44aqmzWYse/YaQ/YuKEu82ZOu8U1qVt4sbGo+C/srFZHO2+f0ns76mN09QQWz/cxXhq3mryYml
qWuTYkpQcOXn0QvNg4nw9RaxDnie2f9oaLwzYuGNQyP3SIBg/XozoZQ0Wy0ztgp4L424RcuGK6iU
9gd39c5AIFTVIidZeYhi3s4L6DiSVPh0X0te7J1Z2g0zVpRceVktrn7/AN+EMv05EFhPbF4eikGE
1G++wUkryQzTFnioRYxjo8g5g8z9uRgM2lc6ol83moKCvslYSayaXJnik0jCI7sUOBND88Hk8+sT
dgVTDhuDPzdd8s3KUOdNlPVDUQTSEOlBdoi5auQdHwy9X78blDmIVdg/Mg0gCno98jB1z7nNGAoi
THi4sTnKDa0/npTIdC+rkqLJ7x/zr2+U6ymEVEhOEZ5bb6ZUaWQETllcT1plsu8kPQiq8OE+rjrz
b388XIpcL9Y7y+VTfXNrCeXQvJlqMJt9356qVYW0QHU6VQkw5N/f1TvvahWiIadfpZBI4t48xYxu
lpvzxQx5Uu0V5MRDPAjjg6u8+658h0XSQkpF2/P1VTwRmxlGL/aiNBd5Tao9L6kFBXoCkRo62fDB
Bujdd/XT9d4sQ+7UmInXNtxV2y93jeMNG9Tk6T6eio+kuu9dymatY6G1FdHob6aT1u/C0RDcGnO1
hynHBQ+q8/bcgIL9weHsvUux0CmOnD5pQs76lH86nEXWCE9toJmV1lqektgYbmz8nJeVqY3t7z+L
N2mq65yCBp4ThUd4CQGx5puDYKFKusYaPUFJGDDgtQo1rEy969qx7HRfVXBk+0L2D7AKaHF37bxf
t/vXDvjeIFV1A2isCb2tRmBOX0SDlcNNIT4Ykr9+vOuP5KMSCNfIO3kz0ZiafWPdM8k6U1YDsArD
fUR5+YOJ5tfH7uHCJKSCDRWi1bfSRgr2CLQHF9glGoxDHBb5adM40Fsy1XxwqV9OkR5uFyK22VCz
56Wi8voNV0nv5NgPgLokS5ltaae4nyaP1uMs9ESyXu6KKBi8+aNd7K/jkywkSlyWWjORTP/NdUMf
rZFkMx3A7YO9DTOio7Yv9MkAzIgHX93y8rszPvXlEo7+cD5nbgVivot2tYswPEgBAj9MIrs2aazc
i2ZcPnjVv74EBM8Oey2T2gTV5je/MPL1VJsa0UFref2dYUbVBRxmpAkRiNbff/u/Pow1t5VvCq0/
L8F9I2VtiszkMJ+AEzB8/6tlZcB4aVpP21bP1XUzx/MHg+3Xz9hfN+ssYkyQJtWk1289renQNDWC
5KqR3QMW4PnWg+nZfnBf6+9+vdFiY2fjoTNdPjKy/15fplZgCL1sQupOqfVsmbC62j0VT3RlkLrR
qdFBHEZvPDWo0G78nPb47x/sO/dJNYadsnSVyQF4/ftP8xexF8K3Cop1bKP9nV/1YKbiKbr7/VXe
+VKoR1D5Wc8g3p8OsZ+vwhzZokfQKSVve7jV83CD/6H4rHKWmt9f6b37ISAW7uIaasiX8vp+Ztzv
CXhRpB6mH+7DuhieXZM0h99fRbx3Q8CUbFT6VHks983nsVQ1hpy8T4PJaPGqW5rOCV71aevOYYot
1Y92kHZnfNmaRlMOpWhyxm9adSArUDfh3Ae7hiRTBwI3yb/xUfFZrQcwAkE5PLx+BghZQjZdsA+N
JO4wVLeU1TM6GksHiI9Sv+Qo7oTlHkw+ijsMER9c/5d3wHPhq2FWxtfEm3gzLzA5tmGvIEyunv2H
2PCzC7cjcuyDd/DOZST7I6oQq1+DDefr28yMMe9YkEFTomIAG6/j+JCOIRq9MqeqD13CO/HXIMNI
IE/bFfHyJEU8HDKUeDsSZCC0Grn7AEpHbP/8aX+5O/8qQfy7SVOv7KdX9Ut5p9uXF33xVP8PcJcy
fH96S6vP9S9X6mqP/a9/fHrSyben8j8C3K4/e0z//Gd/RVNZf0hWNB9k2hqXx/rxvz2mgr9QAFnP
7VQQ2Jj+y2EqxR8kiCHcoLhJq41Sxj/+g5azjv/rH3/+ySR7j2MNqwOVjL/jMJXr0Pjv+ZhNy7q/
cpVn08Sg/vm2jaER1UXjZIOdR+Tc9jeJvAn1Uxg2G1dvu/IEDKQ73TEVp/7JFajQWz+5soDkh7EF
IgWablHv7cjZGEi9vPa+bD7Z9Sc1P6C9MZfLuLnudbNND6ilYFEeHDp33o1TffPcy2g6uuGtEnd/
/1P8f7FB/3/ocLbWxfhfBcFfvsHbqngqXwej/fkv/vn5Wf4ffGHs6NZ2DeSN1dT7T4uzZf5Bv0yw
yWa/tVYOmW9KgDHrR+bxJ8wtbPB9VumfHc7SXn3RFHXZlWBZQ6Lxd74/OiFvPkCsUBaDgm0fiwph
kG/mbkDtmV5ck7445AFo+AuC4W1dc1Q8cQzDWa4H0WarGKdDHnFbJ6jsLvNJpkAoWya/EUBHX2Xi
e5xlTXGqoXumJ1oMwg+aShTFDqF6qLcj2u5wu9r85a7yOuU/TXMO74NGpmiu3MWOxRFF2WKcaDDb
OWCGopr8OzIPmuSyKnrpA5Iu8qo6qkxGOGUTV5yYcb14YEGS7BOk+da/HshUxo+JiObWbIhqqZAO
3dg9+qvThIixRx4+ILupqAGcz2ghrly4d2TJRJwVySUoRVU8o3umAgbfZVb2Q6cmjP1B6adjv53b
PIuPHPQG97KBDlEf4sIvnd2MdcSC6RfGY+C5Hf1FxnL5RcYFSD4LEdt0UlIeIuwy9fFdzY4mA2bp
bU0ixdS0IHMMNE5rdIcDnN/wjGhfIHMx9lHkVvW27LoRgIP2/YuCk95dnSXLsMdvOh7NfARnkSWY
lNDeeslXjWj7dnZG4rXmpJsEVsrShlCfOh7UDlqHe5lm0Ebt3KO1QdjGgFcCt9WQX0irGj/XqVPD
ME+QUu/yqE3ERvW0TTZR38uXBAnWJ5olpBD5M0qBpJNcNnJuMGhWR1rN8AEpakaIlBMRfS/JBEoP
RmiAfDXRneey657CPKQuRdBIwDZCHmMtl0eo7RuXLD2kC1F9hqkHBUA3NO05KHuwXAlsigddhulp
XXv5hUVB7cYtCNVzBvPeaxzzcQWOPEf2Mm/9BGH/UNj5N5PckGgD0LOgwZOlBMEhxp6A246Z3grR
q3NcHOnXHC90S7TUFBJPVSw1t4W77Idd1n2DMG9x73tI6+SqJArhcVjCtslad7K2bZVXd8VQEbDV
kjB+YJofATtiouZp8SVfLMY00BMDHoNAn6683NTK7I19E1kq3ygOeElAB3veLU2N6dOU2mg4Z2f6
pFW93Qdo1PXtRO8VNWbiVY/M44SGZ0m2PBCx0w4kLoDACrQcMvLKSMu9hONloYCcvH7Ze+QPsRjA
/fesRIF+tdPhcSTks9nq2p7v+85xETaRbysQeTfaOAGpqYpNF7YRqqY4fmi5eYgl4WRVh3CK+3Q7
jXP9A8tmjuAqbNOb0kB4RnW6M26aUqXuLp0kKhuvIz6aBz2guxoGcigAuPEqLKMCN6vTDuEFW+bv
SED0fNQxPvuNn9jOjUiz6IEDksTs76ThwcAe8KSG3Pe3bdd5nxJdAqlEvRbfYh8yBnr8TXqFTjYE
KN625XMRG/BHKLmgqkOCNvHE3WE8RnD170lGWlHqLq45GDzWaVb64YjqTHaPBoZYfXSbfj4ZKokq
TpShf0HkL36tvGvSaWsWfWtCz86GjGaaY16BwwzR9+qMuClrHuv+zGokedxub3Tf69EYXyq7XfJT
bB9+dL0WQmg6CnMOd75mvnteQrXKzpVVfo34DQsJXr2NigSuRAjZcAXlkROeffOiQk77VtQ1hZbE
cB/0NBRrZD0q6006VG1BupvIHoRjzOEWd1LxOKG5FEG7pN63tpzLa2/MQcEiIIkI1qFnXe2LPqaR
ZojG4OIh6pjZz+t7F75+jHzWgztohFb8w3LR6u8yMgM/Q4vR3Zn2kLegAp/CY0m+lrevwb9R1KXH
E+86DBvE3DgZ0VBdZzde4KXjDI/bmRA5WZyhaQ/PpGUoMRSXsZ0N/j5Wg3USTinelUhM6TWnXxvW
ZpKHN2FuFG2Aary5bjThT46lkVWbbPKiEy46TKR+kMB32oHQYRHpmS22c1HW+a6xbAT8yOXyJ0w6
thu00HGARDO4JaI3QhlQPqHbDRyzVhOO8qYDMS0AICPmJkZiiqkyBzJFX7ahoGec1bJCx8awXr65
YeQ9IPrRL0vhLReEAGCx6Pwo+9qlg8SvUzlA7Hng/HZnNKAntWAI7jpfeP22tSSw6sVHALSxs3q+
I01OgdNURrbCttyy3aZmsUJj2wFhrOWXYbG3K68gIwTewCfe2tAGKqrC78DdmY1ygFDE+9pMtoHL
r3yomrI97xMPbRJxObSf9Oil8QGUhHkbLaU37bwCHmBQp5LAidG1qq1jzcPt4ndjC9kc7SgS3oH0
DbOPrty5pQRVo0tiX+p1LXFfU0WQaDciTYT0g6S3FOPyPY+i8Swh8wVz39wJYFHkEvXBvBT6hv0D
og5WXvdzU072F+FoIKxK+90MoNJrUe0uvnxEoiduDbOcmCW6hM/VHWqXZnKJWaNOld0ggK4iZx/D
FyO81DfkCiC3zSe28JQTO7T4uPLKwrkuZ5dFaOkpoRznKK/BJpRyvjZQQtEYIS6qJ0TV6j71klSo
hf/C2LOqmShCQUI/sHRV2Zkaeot1D1n1LolpI+zg64X1piy63sRYSoj2HpDQDOLbFz3/Q+pHnxdv
6BH4OtK49Iu1yzgWHl8NBZ1x3rqF4/0YohzKGCbLBfPIemDeKKPrsYaIMN+ZZNV/iWScXNe9mdi7
fKwtxle8iLNiytA0eDUOKZL7VHLnL9CYyXzjjexof6MuthZg7mE4OzbSSx/6YDwzaaLLNLPnRU3p
ZTNZoIklhSVi19BMorFFJnsjSoiAZ0UmBsIbseRhCXSgyVTe7LAghxZoUg8HxkR5Lcw+CzucQNQj
zzvS0ewpJkDkTVDRGEzgMwXaR4WGGTU2cUsPFcGCywHgwqLg9UPp3HfjRKeznbtY7uSSYCudaq6E
+CLFwNMjcSbWaHU0BQ6DpsM2N6p7h+g2G4UTzz+YIDNfpz5Wwp1b9zj6JuAM005xTusJOCMHcjOS
l9Gjih+s596YSgJLvdB76kDpfNVTL1CEYkECaVoApdrQbyVGS1TY/WMvdiKMHXPS70WWQji2mqG/
iZHTo+JBweaeUuV2hmO7eOtQmkW9rVkS0qOYpZw2fTIoghLxSCBGmAdxO86zfYv2Kfs6uoWrkWZC
fFfUqNM9uYeIbZO64mvNcVyw4YC5Uu6LxIvZ9o460uqCfasn9zYFbee4AAidr2yZjcvOSHPLfXan
OGGxWYRBEXTx2R+Rw0PklXukYjvEn9hAo7kNzbAcj+SW2j5RfkZV3XZt3Y37BN+gOG1osXb7GLhp
+E0lbQZGcuo9796eAboeKaVgULKR7ZIsDIDH+qBZ+bqQ4lrIWSkAUmheUQF079e//1QDDFPs4HVK
OkTBny/IAEi2sP2Kb3//JPp/R9v6H1cUofL0fz6Pbl7yKOmLV+UQ/sE/j6POH4Rqe6QSwjNAm8Fp
8K/D6B+Kt0IFjdIGIBDoNv86jMLUQlvhCGSHKC7X6uN/F0P8PyQ6Jh+3FpVcuqLy7xxGXzc+1u4N
jRXFKZmGE9WQt6VhU6ZT3hSO2mQKfib5lfCfe1YHec7Sp/fW0h1+ei5/Vc1+Fu78Kcj7qfryzyty
nLZQSUlTvo0FT7D+jCki003fWA9SZE8JfoPUSO9JNrqzOGh4dV/DYrQf/V59wyR1myb181w0aHgN
e9/26iUGS4t0P3Ca7nNlz8CxyZPdyc77QPqJzPP1Sd0U1tqKWzEeiAvpM66P76dRg5g9dMhX4Nwd
jXD1i3wCa9tkl3FC3NeGd1ruHbTnJ9rT1n0L7PmG08KhjdsR8PDyMFels8kjEFYDppBADi2IwYk0
FioD3WVux18UJl4cTqCP2cHZXzEh3CA23eJ4JGi5JzRx8a7QhOgdx5x1Ql+Pe669G/poeCiho2+V
W4ATDpMTKEPgEMnmeZ4sfTkBRaVQtebH4vTZ2qI0QBzjzenI2bDaGtA/2xhouCQ/4VyIjmOduuiV
V2api5mR0/F2WEBKbbpY5KQJdN42hoV40+jBuIlCtgbw0ZK9X5LH0K+86gZoQJD35s439KVLCWYf
FrBKST+e7ZcwM7KXjsCvPUeFaast1DYcc3cmcGMO8Mld57XEuRblI8dT/xQ23OdF1neqA4ocCR0g
LYRMAez2QCJhdnCbZTkCXvFPKYd8ElM0cAbzOS1OPCDThzmIL4C4kxaBoVk1HRmRxpk/NA/RXJi3
y1CPu2IZ0IMZA6ngHN2ffdxch3C2KRxnPorVqr+KcBuhdC4VBxN5WsTp9zExiuvcD5OjKk1gbyUM
+0OSsGhnRZwdyJM50Mezs61uTHWqfJjsFAlDee7NuUtS7BLf4X6zSEToWqyahFuA+gWzEBLBDDKe
ESgfkqwg0CTzT/3FeiL0udiKSiwBa8QULFZZ7ERuX0Mpb3e9xiNWdiRKJHFbXSqDsJYhqwhcAKrA
fyIqCGMDaW8ze/fSC3+kThx9h4j/1M2aI/uQ4xhMnFif1E5R3SwEgm8LTgUBkYYQm7FIbRu3tYNI
yHSLCyLaK8/9VlKterI849MY5/aVDcjsuMSiO1g1xJSYcFV3qfLPjdOZd9m8bmRMFzQ6p55uW9uR
vGiRD+7QYADeVSnVm9KtSZAJ60ufDFKMJpAsgV1zYOUgRt4AtjAjgT9qzIKY+5bMtLZ2rlhE7XvN
DpiHo4rToiVusMblfBmGJNlmua+eXXLSSXyeVWD2U7uXU3xdqZzwaFUy3RS+D6g+jR4ac7rFQZwy
QKN8T6ORvPjwJInJPqydFm+k0GyMWk45URSftG3Bjh4Y8W0uCXdVfa0OFlu6S8P0ly+z5Y5f8JTJ
GzbX7W5sY2JL5iEOwfLUKNN8zP9df946hP0Uah4viDSgnENQHe54NzxoZJTsno3+OQcc64j13JAT
Qq+RnIfWDGrCfZDEVki7k5hTRvfQsWsByrDmf1ip1jcD1t+AxBD4D548mA7OynGkzrMBqtbtukQm
26yfmv9F3Zksx42ky/qJ0IZ52OY8kUzOojYwUpQCMwJjBPD054PsnntLUt8qazurs+lFV7GSRAKB
CP/dP/8cNS0SonX9tzjuXiAxpIcpqWh6TmWEt1NCjRAMWV7canif7VLeWoSyDkHrv2aOnT1DSe7u
O2eI8fhZ4oYlKKXyuwNdJsJqS5yE9u8+qqEAT/YVvmL4dTIq+ne4V+9lI2nlSKviamf5uA5qttqx
7020IuSMwVO2kHYs3wHrd/uafeoP8PUWpJhA3HmuNCnJCoa14mz6BQ3n61RqruXQM240rX2CEHgu
GYSvBsO864V6Mmz3VXvmi0fHkw8dW4qbvGiSQ+62tr9k3ayHzjH1ySts60ive7cpWCC/W7qibpcH
+CCteKA1kYRZQPgf7REyuLCOtBhwJ6LknQOOBpw3qDM7OIHkue7K5VzaNc4B2hYw7sywFqUy54BZ
T428k43H2MHRjdzUjRzegr61iEzEA5pEk1DjuybDbD7VU625sm31w5VDeZh7eOQm+ZjsEghr33M0
CeO0+ETQQa5rwvrsSlUfdOTm0OaDOPjwLFHvHCONNyPikr3SEGW2Ze+0J+EhdlSF32/iWng3oZPJ
e1K0OUDkYjoI7RpHAamao81gf5vTtGHLD1vkCSOwRacMNqVNPUl1Gzc6ORFVqu5FNlhbbuujBfcg
p7yZU6Dp4U0xTE4+Q0ISRPgOdOfSC7wNpzVj2ydedK3bGN5sVxYnsrQbOh69VZnQeeZEFPiOiZ3d
5DKKfzS1O17RzVS0q2IqLbxi3KHrcfKxM4pDbJeIENmugWIVey6iyxAnPxQM+pe67aKtwTv+vSc1
dbYHV1EHwtnobCdJDtZm8OUeBi5IfITzgmLisbyTWex+GBNUB0IM80G746PdVPEpmYKBginH3Uqg
61tQNt+TUhS3Hbr51g+UtXSInNqgAwAK0/zaoT8TRi1fWyKuwL5RtXkb1AmyX2VinqOmpNJhdlOY
piB/N4LZTCdVUZQYmfe1YVPWoQ3O53kYUvomm+U7NPQb+Tx0CHNeEyHbRWVzl3Rzepsr1R9HqAQh
b6AbdgYUpIO6oJxu5CU5ZFnOJKBQj5z25M7oUyoaw3HubuMof+hRvChQt+OLQVzs1WHfsZZzVd15
YeMeksh/DsK0CzmtKQrFesNMaGAKwoslU/doBAUXfwiolMfZVJ85Nru8eKW7r+3sBz/mHFMqos8w
I6MX5GupWLMNrRLqYLQHSAgOA33YoTBh25PrPkycG8U6dpJiXVQd+Pk5yZhq+/rGbahDsP0foBNd
6jDrOdoVpb5OXlctTXpdsIEoc9MmFtWJhR1tOp+eRaOEieTmSweB9CCLgn28Va1HR9ZgyC/wg+ID
WZj6gKIRnxMdtxcx6uwVuXTedYzx1zmvvnM76p52tWjQu7DBXU4/mKTpPY3PKve774Ze+g1UKeqt
XdbqRonJ38NBah9cX933EDA2VSUeVWeRfYcBtJ6xtO8j6A7rOi5JdCvP3DhUORxClp7tIBggknfP
zrVlOHehCv112DvuBfdYd6qiqd/PXnClRYVWFXgZHJ/z7x4C3A5lyzwESUVBFf1rwwAFXADtIJE4
8fBZU70ZHDWt1dhUBxAA1q2lC0r2vPSSuBT3VG3wpCg4Ij9P0ZQ72p9VreoT2XWCsKXzIsF234tx
XgD8sPzM9rMVPcV7KELxqPJVTlKR91l2H1BeQskqJ/qBpmReanMY3vIWzV5QevLbzhE1K2PTnPtg
aR5V4sK8x/8eO5286XRrv6SpiF7DnuooL5ui9SwgpywSin9N7EpdseoA6xkFMY4ZIxF+fjWAxU8z
efYiON51mn0J2piNo03C2gH8TklD0d5ak2AzaJAPCvr6Glvlk9sZkETIpK50k3l7Z/BOtjGlj7n0
b5qiwxFmt9s+MIqLQz8qUrq/6v2oOGYWLYK48aCVmOPOk8EjqxzaTADEwQt4i41J9oMMzkwTgvOZ
D/57GfdPUy3vZ85hN7TbfZO+847tK3mqo4SqZGHTaFI+STbY9PUmXwpX9/6a32yTEmjcoBOnkFEK
dpKwJD5U14ld3ozqmKVIqx6C9boovOHA6I9+y4lpERyRfB3gZ72by/mxratwBy0bZbrTUKEEForU
vfJNLlpoe4ONXz4AaEnWU8nbE6yaRL+KP6HIpSsJ33XxdK6mkBbXfEq6rWcKrD68vBYVhxS7Q7VU
UnXyyScjdyGGAK+ZGjpBzt0TzXikoKy8KTyKC4Wsu0UwrFZOV7psREP7aqYFUGUS8jvVQ9XB3HgQ
S+dJJlW4g3nvPSgtP6m+hNU59R1HpmDdk9RfkTDr18p36DTtzVvcygrZcKa7QwRfA2l0B92m+s4t
U1o+in4nsnA+V3LphK0ADF7Aqm0q5XLYggYCOsbYiCmwaMpjfax9dxO4hnuRRP6vSVqUK6tH1cuy
oj91OhioZwQ289p3hsl0dL7kWodUG9evc1F9mMyONqjyEJIcegpWyjbHD5Ev+156SB7tXpAzoFiR
G1V7LZWFbYhEPNTuGg4Lk8+iXzo5XehHlSeGw9BEh4g6NoLa6HMBNEAYYZmS3HocL+e4/yHwSW+x
7LASkyhPYXt6vA9HY2KWY7413Q8lNF3CJRy/lUz1m1JjdKcTO/oGrX0GK1/TysPuCIIcwySLmoSd
zutyn3ruQ1f6YNCkc9/m0QddKo9AksTJrXka0pkC4n4KHtMk6w/oT9YXXfnpvuE4DirouY9IYisv
/VoWzXRrLitdENExn2Sx3gOgHrZl6YaY4SJOsvgt8/oSlWA7Jqy9mR3QJGLXn90wl4+5oB6yqzxz
74qcLG7rb3ipzCswSiS2S8hybcpv1gzRid/pzZ9eiklA6bfqOw7q9gNDxD1VWtWMVj89eKhfO/Cu
3Vttg69x4IRwHM6TvdnDUGAawTFTe/xpEZO0duasxO/HvkMtlynkgZUEvjd22kOTLfgDtq3ITrLM
yx030NZPsnwfaba/pr4ocMW7jjM4SLGHaMrzG1XhNgEoh6PJ9p/roDi4oudLjwk2pzOn1tkEcBiy
Ls6j4T4yXzFe2G/TdUKK+ciENf4WaM7qPjWIJwLtMBDy7rXNh1OQ0/so62RaB1HtbNCHw43hwbfJ
sAnD2HWk+dxRfbOnq8i4mdE2jv1odbugrT2i8mXyfXYm+W122mzXZozo/3OB8H9iVfnFWPW/iNi/
pCT+//Lh/nuLn+UXN9XyA//HTOX9C1ytiVF1IfD7ofN/zVTevwhhYI/GgWfiI0Ex/H8CIj/kg/HH
HO9GOMUXxPR/u6mCf9nM9cMA3rOHEowg+d9NBb+43mgu+Dd63u8CItUyPgNiPoQ0IhCx33RlEkql
dHpa++IpFrCSO79SgnUrpj05dVnZbtAf9Te2Nd3xL5fo33zyr8kpQr+k/nBMh+R+KTLAS/qrNheA
dsqgcaRrXiwlVRqJaeKXBzqxFQ4pnE2kfIpYB+rxvneMaf8plvJbDG75fBKYLuZ3Mph+xLzo18/v
3U6S9iSBiKOtNgG5FYSZQuYh+7rT0TOrSPHdtaeK2vJ85uDUS6ve953p/oOi+pubaPk9AhuHKp5O
j4CMs1ynv2iUo1nDP5yMDJL1jMXCyZMvvDXUiWMX27+/v+a/WrR//s3Engmu4PR1HVTKXz8LTpZi
QcJ1mpexOz6F8RRuQJVnxk3PVBjJsPb09e8/8s8bjD/PRqKGNE/OO/jtBqMqSSOMcKrs54L6NHYi
rPa8HCOGramh962GkktVZWd+/P0H/7vr6sLLtvDnkxx2ln/+l+vaVX4w2dLK1/R4t/6tr8Grnhxt
FBgeBLyQv/+0P+9m/OcMZ/DgcDMRBPz108YpLQfKJAv2IIV37sruk5FxP+xop1hhL8h3xjRDZytU
9U9w7n9zgVlBeHJpJuAP9X77ZDn0TjjloMZy7XvnMdM5cilN7YXI6IazomO+3Fd//9cuX9pfhwDc
syRpMOK55FxwiP727Gj4qH7hNFRtmJ6JVFFzp2asVP/wMX9+hYvnPjAZfPHDf7CkK6cjMCvxJ6kF
f0krDVaJGLbsJyUM4Fv+/m/6me7+9Y/i8vExy6iAAcfvCwJCe141tl2vx8zNXoKx9AXZSnPYW1Y6
dDR9sTPe9AXKwypDBWV4CmAnhLyijW1Ts69B/KhU8w+/1p/XACchqySUeaZQpD1/vbHykMhGHxOG
HpLGmc70/mGu66McdG2aRP/xWsQLh4QDa9ESGv/9w2YUbIIFxJAjqbwzMni694SDy4XjtXz7++v9
5z20vNyISDFK4oHxeMP99fkEQeNSykakX6VDtHcyxT1U0gn4TznZP5/MJWzP0YKmEIu3zW8XsI8t
wr/Yb7C1VONNNhnFflbwoIq5YQfve5H4Zhq6fCrp6P2nlOCf6y3hZj6SdhrWdnx4v/6N2K8E+Rv+
xiSwebsNKVQ7G4qbWPs2p7sbQIu8ev7j67qMi9HgfcIcfzw0jcVOuIqhEyVMaa4GkcgXVt5/KmD5
Y9UhuBGyBETLsscscPnnf1ldhwDS5sxfvAJVZ1xDQEQ3cRO6pzwd8GO5oXy0eHj/YQj+W2KX9xdr
K2HxJaNPeJw6hF8/tW4Z+DijptGqoK/3HDsiPKAhSaB2QLIORjFP5O1o91bbql7UE6BL4jOtyurQ
meOMlAbqwjnkQ8ZM5u8v+89n45flgy/aZxzrhIzo/9zPOBg4CM0YE9QCWnyJxmWYRHxPQE8FHbuC
EZ6dCaMl1InR10BPTnXEAyV4jOf8expEzbj2tNfU2xD77T891388BOAMQmg7tr2scfikf71w0Bbm
MHPoFu9hh762/Vh+nTEO+qi+RQpZvTLMG7iz3JjsE9kGWnOr7e0028jmbBBfvUBVB3sIxmATidE+
BUGs1NZth0BsuqLV00biBKUnE94RRb4Z9rLVECk3w+zj+nozySr/rFtupvVo5+O8m3QIeVwBwpJr
KH9sAF05QcU2hTZvFBa472NpVfrQxX6W7XTdFGqHw4d/zyapGGxteKUnMUVDuhPLs4W1hLy2JKja
riIGChpV/mo6JGjsMqWO3lS6+BZQwLs2lSK2G2oQ8ZjWHP6LqTHqa53P+EYTDSTIFi7ixihHdkRE
OcP8jcOXvk1Nh57wv79rfv9eWNXZx0cgikx8S3/EgBiL6gRLLObCW0RxwvxOsXU3VBT+w6KwvC34
iv9yf7pMwak7xrf+E/lCruPXWyDTQ9tHbYJTx2Vq+G7gMGQErid6Q2xQcvVqhmcNqpkxw2ySlN1k
vXONU2o28MXQktr1rXPxtfBu/Uow0hN+lFznbt4tFm9H28YK37yfr5RaIPOmjR75s7fW4cFL4CNS
Rk6jX7G3FSzZ4GfRrerTrzMSB2j6Gb9Sp1Kf6acqtimhxXeQuIcaVe+L2ea4VMM4V4+pC0t6xYYn
RK4OzQ7Ess2Me7LmbOM3zf2yJFIBX8fuIY4DeW1mOxyBBefZWiIItfusN2Og5GGyUCKGmE48WJib
pHI5dscBjcngDXK1WCnC4F5JeodzOMt2bpgw5ZOloDiOjEbuDQRGgpyT3hHao9kYX9v86oj0KJFZ
5ne+dHhz8G3tTYNC1+0NhzADvYZKtTvqqsanpb4L4xVlzJ0EKjv0U3YPsZmu5v5nb7PV+IZ/iObQ
ONHpXG8yr+juYyz0D83S/4zQV353u6FjXPSzIJpOp46K3aU3OsaLOESycfZtEdLhiXQX/WiZgUFb
MQygufRGT2vG0oz9U4fGasCM6FToKwNCXtzcW3iIjz73yYUwsncyemfnt1G4ax3tnLn45m014TmW
rsFUcBGI8cZ6FD2In1XbeGW+M1T7amRLDXc/qOhLyx31kBgIWvUwNHS2pgrxTFnOW2821kEtNd9V
Eb/Qe2VfW9MCgTLbn1hMq22WhiGziXnpCq+X2nAgphH9BcSWbqbSz85l6XkPMgKYiigp4LiOjG9o
APXaH3oK6nBdG2xN9+PPKvMilt+CxH9MMwYi9GOoaT/+7EJ3f/aikzl6kSqvxD4Wtr2TmTTv7Qzo
X2bifAXBxFAtnb+1S+/64GUC0306r2TuDA9BISFJ51GzB+U758vUrN67dRaufW7EfsOq1aFQDlzB
DJPnFlZpf7IA05dbsHPgJVMiBE+WyJ4SO+7FiUNLccxbsNKbskoZ0EfSy7YzWu1rp/uZK7mU05dL
TX2HDaEgwVgP13Kpsi+0MjeD5c43YvA1UEdq7+c2fRsdqkfrrH2ELdmvegiAzeDsEnN+aTPvBYIl
49nAhjBrVMcJe/9W8R4HGhpZKztRcuMbZb5Dn7O87TxG3qedUZS+Luseh0nnVPoOYXiMKZ9HF9O5
g1nfw4FHMcWC1KbBdHSFez9qy7izW8b5RS/X9No669FLnivPs45BJB4l7uV7WtzSz4Sm3iMUxkvW
d09R6gmwhfDoW+9d6vkdHCbmP1r/xq/sdj4jl5ebNsaPVjful2yaA+5n1z3qGRF9HMsHHYk7A0PP
2Wxc4zWL5ztPB4o+6/TNmj/bKn0ORfSZKAwUczidJkZRLFL4bwbck323b2ar2UR+U23hC7/R8USN
DYNyy6AyE6UWdPX87AQ9DlZTnwXjrkqQ27D8+lkYlgOYP/8BYXwjQ/st8uSHmaQUGSsPu3ftr8sB
+3cn9Dt+ryFb4XX+xv7uQTvzU2jm5s6g1GxlWwbis5QVCnPZrLJOXCT3WIGWObbWQ4PVep3w4r3U
JQ0MlsREOTIpaOtMbBLfuivciW9ocYInmbiw/SxWMURE0PY+Hbb1ZNyWPfL7UCoqBqgb4xNM76T9
BK4q4epVWdYgcjEiNcKpbyuLPoOgidWqd2TAWcg5GFVurEDgPgnl79nqzGwQvGareU6GFE26kOLR
dniGwqq+yycT9ChucN9Ov4e0IB3ZvXnhhhAyBnsooJ8Y6R3MVaWhP/vC6794vVWdYp6zi1vP8PxA
rzPC5FfHDXEw5HiXdwA4RsPWj67Rktotq2cY/+c5oJCqjZZDBibAte1RZSznI7uJm7mjyzpq8PvN
GFQLFblbQiRnBNUvVR6fOtiP+1RXFf3Ew7Z3EYsQc6K159GsRtYn2coxxAgWFM8BxROI4JbJF1MG
TxicDMw9w3PWWzvDE/cF+y8Yt7D4qcq4z8kaCH+i5MdNxcVovB7UcfKts0W6GUHcHqoqmFZBS+in
MmCJR3YubjIpv9lJe8LcG56iHoKjLqofoYHlm89Of3A8TABXxuaW5p7ks4/n6sxsFpXcjYpH1+uL
5zlu+FJs2M/0zsxbU+Je6yny2uQi3825uWfXvJeKpC73xHebST93HaLG0E0pNqoqPAL2fkgs92Cp
8ZH0wKUf5EPV6eyL1s19KojXGEkwrW0Jw38qxLbGZnScx9ZGz5qyrZ/G+cpq2i0N8O0q6dPbmdX5
oW3GBxMM/CpSJC79ae3innAa2K6edLFGc7gIibOFjbhmeXJqDO9C3/K9nTQsdMMIyze/zQP5hJGZ
HSeqxSFX4496JvHN2P6SCIt1o6INyh68lRIYclzD/OFj/aZwx7Gdc+rApvdsBWi281d1Sb+8XUC3
7sS+KelzYpcRHONO35OvgDZscSFXxfKFl/1bIMZuE2h3b7DgNCujSvJbU4ANhn6yhBKq56gvv3Gy
WYitnTJWuV0TbkD4416ccRCJYLptuunUt9G8dYbojQXcW1MY8JWmirRjtMhL3PEx+BHXuVipbd64
umA4xOC9DufhXtFJT5kANG1q2MgJpEB8qjEemXtAOEnA9GNKyXZjlG4b5iKYt9eOO/Hv9OlDbtMJ
IZnk48wq35URBWvg5Z9matBb7CbRLiQABHwtWZUunsludO4q9tH0lMRPftVc/IJ5bWz7NchY+S6U
dR5FpO/gOg4HT7jWJnO6Bv+X8TpKP70pyimAJIz1qC6hdyMwFGV+NIunOBCHGOv/NEpyQ9Y5NelV
wmNHjx5v46rCNQTYirhYU2/6GAtl0XyS4vvm010hlmub+POTZ7Y0vsxucFReSyEXaGICbchwrV1Y
hEJkiM/RpygLxD++kZ3XMuGxuMvMx8Zz451uur3vGC8xpzaVDWvozVd2GjvsYSMuBLlB0fgkn3iC
qH+eTWNPq0RCfgrSSOeRPsyn3RiEV1TlZ7OMPzOAv4DAlpQDwYN0W9fBo/LKu7kjzwZo+i1oZ5i2
6rlmNpwMvGG72tq6I81Mvd3mOycsruinxU5TZog1wVkqJWiiiauUgfPA10F8dlNXWXebYcDJepix
VcL67sTqEGnugrRy9oSGphXhk8cGJ2VrYC8L0dMguc/FKjTqF7MP/VWgTeDY5oMtglu3RG7ytXG2
6j7bFmben/zJKbilXCb1hTiTJqn2tQdS3uqNqlzhOPyaovZs4ee2y6vA2+houk5Tdp7DimGyHm/H
qv4W0Mu2DlSWXQBqgD4w29ewbK5BqKq7YfaTA8hBnhqgzQEQjZYS9AOOeuMZP7/1JMLow4fOrNLg
OJrNQ+gbT15srHvMpWsNfjsNwpFjKJ2sYxB8xU5L8yw0xxUOOiqBnPkmDe1qTRI8ZYs9viGvvw99
GADAD+SWdsUnX2H1Six7V1fFvNezzk7Ef55wxT0SbAiQNZp70sj3gdD1rWl77Xqu56+uMk4tHWTr
xMcnUjjBgy5G9g1dHG9LIUnSQF/p4mVM7wdHNml7gHTdLtIgwIPEw97gBXdpPAbrrvabHeOWewrG
PvJ2oHIIyh0YC/Zbvca7HHbND9cq7suORmNqZtKV6cuXzgTK1kzys3bUvSUj9yjDyXk2LCIbtuq9
NQDjaT1YnT6Nar7rA5ylROhxPYiMlF0zlSQQk+Y9K4eLXciblBfYqZmNeONw6tnwvkrNFVpgfsN9
N591Or712M+AWDMP5iS4nllCL0GU1vGmtPzqECf1N+ox9anvGe4HSXrX9PFd1aUnNQ4UCpVZtJd1
z1tnCoytQdXC2molDXFhYjPCJs1k2nOLC8uPN1lLVjPKypdm7g5BSLlHwsqyMptgi8+huhReNq/Q
PYhUV891aXyfvSa8mqJLbsywmegEauwlKQLKHDPOtiAlfOOMzc7M42OiMPFAjH8bKz7YL4w99SE8
QaGK91VhXLOw2oXd9EKTzUsd0fOpJnEMgnbParYxe8D3nXYudd/d14NdrOhsuzhUEkQeyJAcADwv
LzY5zGQfhih4gj3trr25vTam9wU/8F00YL2mwe3Yhlwmgyp7TE1qm4numfTJs5U25hln4D1s6gf6
hB5oqElX+Zy+mWND8ybP3ey5l7GoYcZ39qn1mJvPi79V3miTjDRmkB2v6l3Sa9aoOti5Q7unD5rs
lD4Wc2/xYumq29Cj7o9JdDVd7NYbiUdGx7SM7y23gpkU0K5kqvgYSaJ1pXopi5I0c2FtNaZhQ+ch
J2XrRy/18uxKbF3wGrYB5HR44HAfwYvHNsaUph6dcGUBacKVnCnl7wzVtsM691T0zIGxf8Q/jGWs
MQ3yPYaWCatKlsWywPsKlcEr2EA/+GnLa3rqIxoFlnKym6Yz8nst6uZHV48sfkbbsWVsnNShsg3W
/tpKe9c4xRrNZw3Hmiopn6OOMZb6gA9O3faOL/q9pQP9ImmEuZM0Q8Vr00qNYpd6g32NpRHzsrbG
2D/WIPm3PTlkDL9stsnYdWrYysF6qomTW5fB64MnX/bJFeQgdUtiupvt+CkKp3sLhf9DY2/fNOE7
652kV+6DwOudwqK9Shs7O8E1LXjXw14tdoCz+zfNBeIOw34VkbPkxJuM955dDrsAPcuAi2lmyU1s
iCeNnW6u+L21Lh5iDs/FPFwpPblHCK7WhBKHdRl5eEUKpA9KHW9sbdCLJeIu/vAwOuDHllu46VDS
a3MdE4TdTI370bS0hpd2rI4FQ2LW9lrBXo9nLNkG9+7aa3nLtIq8l5PRAefr+q4mTjkO4yuJthoP
rTk8tYH9VoXyJQioUjSLainFSoKPTHsGZ47YIl6RzecUitIqC5LXBDYY6mNrjoeStQSvk4cLJCwe
Sym+2CUPLPcGToecv8k1MEgERQ9Dn+YEul3qisapcaZ5UYgmcTYEuhWW+OoQdOPRcJqHdHDu+rlO
N3i94jPj9Y86z+q9SCf9SFdXOV4GPVTvnMvEB8nQ8EqrZ7PTaVg8CElqFrshje294TFLUA8IlJtJ
hKdEgXzQY1eTQxUTVZ8wCayMapohS7KLWQnvkQf8vWv1NWU3f0cqYMkJRjVGU4yIzxyEUVxxIE6P
U9/OR16LLTERo3qSJWe8Yp6zaxAM0ymYo9fZrIwTlJWrcLJXl+/hXLtVvU1w5L8YfsmNwKYNr3gX
ms9FzYl+SOjkBeZdPkcUC7EBL71HSwj+BIpHZgqxwqPu6UnSnq+uco6Sb7Ch/G/e6I0vQ+E5q6J3
XxrLDM8JAe+7TBjsw4lI3hRhPLKVYIq+SqkRyghvUFtmn0N81WstPQ//S7c1E4shfqe/4dS54Wth
gqbadybbxab15L1qavUuE9QnnphdSfsWWpubnBmPVNuWCPJxrPrhGNZFeUjHWB5q6Y3PjobgtG4j
/4uNo2sLKWBYs5Wydi7WI6wExBvzqKQxJKKRCWlo5TaTfYBKTfetnqihHZh7m9P86I9psq5tB7av
2Y07HkA6zLxoXAUeGxkyvF/UpH5kTrWbQifegoAgUjLYNjFXx9kU9URIcRqh/D2K1iyNTWn77U0P
YkOtHGc0n+nd4r1gS7ocRJS9IZJMCCq+iV/X96yzTYnYPgpt9DNjGkCODtfJYSddeH6xuIGrTe+Z
EbTbVo+70ZTdYZJeAI1DWS3Le2Ec68nPbtvSl6dUuIZaYRyqd7XvCKA1QjwGZk7fazZcjNKmOM7x
ireiT5O3qsuIQ1sdmVJaS813O8nbXYRw/J0InMWQwNHj0gvWvtO0lbiXrIvdLXN0YOVZ21nf5KI0
c15qMrJLAxsVnh3hrjUNJNyQRFvD1cRekO2inrBJ7uQ8jAhIIa7NgiXNNYJ7Gqmqisityw15mNoW
pYJaAA5RnH2oKgL88T6b44RJSs5JxI47FDI+WUna1scx7pMKlRpt92T1Vup+73vACRcG7i0B+hIj
7Fc8ka36AkuadwGICEd8LIEnfTHn3k8XuxkMPrJFxQsU9J9TCdil26Hj8VpRWyFNOCDs3tYTu/6e
vTbxhAYwmnfkXeHXHIF8kT6apet/iFL414YDvzgEP8cJ7dIDc2R7OrlsKKruQEBZhvfFyCbv5NK1
6+zivssplurL/rX2C26qKvf5P/SonaxfTZopP0JIYGSnxKb8h3jy4DiUpNna1SfVTkV564BPuAIt
y9qdM5jOIRlHP1q3XkIHx4DuiJ7d0uD0UTaluS5LM6y/97bRuXfT6LvlNvNK12NUhg100whlwEzQ
lKkc4rktx7VOfNPYMryk1oM3l/EzXx7R/4M7NdxmqKqb1rCpnxr31mzcT65GkQ2bjzII9o6t9pGS
D1rl6gtdQgS6rG+GyhAKu7s2lztSdGSHe8lyE1nNYURivp+RWzchWbUz3/Zbwq42GYfvYW/O9N6o
+a0rUjJhqJFThx0xJ6NNY7GH3rCdFCefXit/M2UILsshnsLYWuLRLb+2iWrF2vQNxkais3ac4jF6
j86cE5/5TKPwMBrqqyV6/7aGjbLKI70To2ju+BH3Eck8f3KIMb6YlqSTzdMfYe/y6k7mgIyZo7Yc
oeDIFI0dnGp+V1pNg5CvGJly27VOhV4HtSEq9rCaa/9eFVR8brJoZDXQrT/tO3cMiUpJSkF30m9K
5zIEZvUhXCUwrmfp6J5g1pQOWsMybt1ZisDEIaPTJ167Xt6GmyrpORfUgcPxhHMjZYeuXUT7mpy4
e0mbDNt4I0OPLuGW0M7WUY0fnKvU6Ghaq4ij7bhhwm7njKM2z0HZGXQgDmPgH2zQKPQsGVgM4opq
1RtrFKZ/VrQU1Ee+3nQ+WKNNTWCse37vgECNILjCvOKAm0OoXd3QcHbPjlmLp74AOYy91mQp8EeD
/yWyxCTKNOtoyUZ0AF/mKr60bhT3O11FXQLqgrgQq0soQhyiee1cSmuenMfcUa11jsD0FQdcx7M6
hKWXS6pufi4TY5gN5dfR9ymgdTsnK2/yhrEO9uuhIyvpSAGyge4ezJORL+30wH8Z4nrcJsXZ6kMP
NbNt7oTbcsKyg3w6eXXJK9HNuzvu4bnftaPTG1sHo4J6GSIadZxWS9qTjaQ7YOy2cXEjb1xzU7YH
fGTU4s7qpek7K1zFsgPMopheCvadt7OgE4tZ3A8Kq195pXLIYgN+blpnumPx7s+p65+rMSwOJSGO
PXaFxfmh0HIcr9+Xdj1vkxlUfQekaG01EXsjunuPSWeAn1iG75NmrrX2AKV8DmFm7JiZx1/iyu5A
MEg3+VJ2BOVIpWJK4pTfttkBCfq/yDuP5biVLYv+S8/xIoGEHfSkgPIsekoUJwiRkuB9wn59L6hN
SNQNMd64J3ciXZVLZJ48Z++1qS0HfHRXZVsTTWknrAULb+s5dySNoDi3vWvkt9PBSNyOS5eXkoEK
9HYLB2JO8QDNVO4FRrnHdayy60EDPk+ojlnm0i3fGrgS2761ruAjZK8TaRF3Gprnu6FLxmQ/QiX0
HSggx0WIh95A1a9ZItkhz4Cv0ORosY28A8jWeN1Ow950wlormtPEhWxv9Dkubw32hxc2D0ZrcKuh
IWfySWYwQFPVvnj8aA8x45OXLCnHQOReF6jSLGG2Wrm+ESQhLbCpaqrZmfbW0grzsHQyOZV6ON06
3FRvHdadD4r2s1ku+AWY1BqvOV0EBmeOMgImHPNTxqD1U5zJ6i7TnWc50tgZ9QKc1DTAaQmh0m8z
d74lMQ4ptCAx3THK+uK25Jy0lXJvMq8nkW+mnb0Rcw5soeyy4dh6Kt+7NgLukcCufT2M1ZU+lt21
DEWPxc0YuH1bxsaO192uiT/pIpRnwA+vbWasYbbu0UnC6WqeGjvgxFDXHlbkE/KimglTW391kgy3
md4Y8zZry7VHmuL52jFNBK9hNWGCWVmar70WR72veWWjb7usYIVloz1/bZwsHTdpqBlc+9Pk1mNw
9xybs3oec5djQoo7OEPyIvXFvulJiSbcOyqXk2By7EGiWbLrkVJk12nl8M20mu6uXOLuFnTnCUMp
fSPdHp0DDQW6VlYraRTpqWXGflYt8gsBqAR7zW6zldVcXncmGfGtgw4AJxFHs6/3yLmLVORbG6FO
xMazxC9xiMlZiyuxhgti1OoViaC+6cIsKTBfbcbYUGjOjDNJdPZehw9Am6QwRn8ES0V3f8SCMbSu
G6xg4gcpSq4DKCr3DCQ9hnpxaOzj3ODOjvsEw9hYLjt8Q80F2FL76sypvMZB+b0X4CO4Ky1H7jQR
hspQJYHEwnEs4bkdm9VtamUeATGrCTVchLU3G5zMG7U6VafVs1p3NXapcGjmi+EJ657MOiqP1fS6
wLC5poHjbjJssYO1HLi/AWEnsXBTY51FE6IRqgjZpGUqRvkKy5z1jzzCg/rd5In8jB10vbmFljxG
FitxM02Vcx+upl63SvOj1w7eoU778NCnDh26xAtSV1QnHlmQUfHyBTUdXe2I3qNI7fZOM9eUc8p+
brRdmj1gaNKfR8uIrsnvHjibjZg+jm3cGJP3KbPX/ipMvHTfW3oSiAptAXK82Pco8LnbdcYBtpvc
h3HW3y51n1Nm5LiOGHF8l2PYfSuy8nuelrg9m74nadMARFeZTbepexSoTtfzOsz0GHZPMEpRBbmj
EVPYpPlpdiDVrxZ6hts7zGuHKSyHo2VHC91SbEYGOWHSSUjQq+YvnZGmW4QkTwUQKkshM6k0/CZz
bW4wm1+RoNqYlAvoBUMD7o9o7CxFGFQoHG5rfUOidQB8CmgLfbqrjNs4HpspvqcVXp4nkd8DESRb
s0jsoOq4Tmg940iJ7PZUTYLFivl8OESFNsfnriXDyxuG6IzOQ/FDsCd6o8cBXNDDyoflYcEFEWRs
otuBReznIzAcKbxt1JuPZCi/FujFcIuTe8JAcEvtpT8pPTvQak9PhTe/1J3ebfGh6N+1ivMokWNi
+racn0gqGvVNnYxIBotuBSolkxufoHR5n8lQLGhYOnPC/6GTMmMORZdig+Vi0I+cZJvGKrUzGCta
2sOoPU5drU5GP87niON50+KtPXh002jCT91N17g0lBxSQxkTx2c3c0o/Rqh57eY1PXTazjMEiz09
RS4hXLuw0EuUf94g/LQp6sdEaMiV2FS3ZV5Yu4pTcGcuRrqdtcIJanovF7xP9IJFQUsw0Tsfh6J3
VmXLKWhF1r0InflqmfvmiXDl8Ssp0NmzZmvHedZO1dwLg5Be4It0sX2h2pekt4rbnvCfM9GDyQnK
KclardY9ha6pn9tGuFdV1DTfaB6Lc6I10VnXywEPa9KjV07FDQovLdyynzF1YEzG0Cciixr246Ge
ERF67lozVkvCAyqzLTmV3s4wNAt6GyiB294utWs3YWwRcfF/rLXaxT9Hyx70Fod5tKwGsTmv7oVR
f3VJTrjqco7DHXCe6uDUlb1NzDn1FaSqV08x5c8RVW+43LE9F8bZnrh6XWba3PfRGDMZXoqowURH
q/ekDbQa15KRCVAF4qLBDRcKZ9rTM9FPzkjceRzyCcoWAVY60tkEAdB1J3uaPIKw5tk9VZnCLkhN
9jKz00wHnmoPR1yWRzD9iymInQ4+luq16jBPgLKLBFTAjFztUDiz2qJN4GlLrLb9HLaUmPQ+XK8N
BrGy9ujcifPUauYpoqdi+LJv8OlHhvgRu7N3UC012TDHpniqLXzzo2lqT2XSGxeoBe1pUcvntHGL
y8QV606mVnuCYVnda8VcgOKKCnm0AeWRaWMZALVGhmMBvlFu9qT4Ytqz8q3FxZBIXdr41ZGMSHZ5
ewCHfBFRO5iBpqAt2rYSPTHMdfk2yzLut95KeIwblf2QWegxU9E4C1yXSYNSgmXTeQOR4SXRJYAQ
cFM+GvVsmcR50ogMkqoh89rWu7PqumzPhkbNtrLRmJamoE+syMEMDeKUfsKCkNOmw5xhbbvVYm4L
j8XI7mfPa8gBqcHuDUZ+XKDmorf6JxNNBcVTSpabW5YE+6jelgcsn6Az6yJRhEuDcQjMabDINR1q
nTBzs4++CwLFmYvCcq/rODsZstRfZTc2J+Ut7A+WnJhiwPurPWaAEVSPSzVq4WdjWV7jqXSZyDP7
ziz2sTFJrjJSRq/lJLKdUxNsymhwvSWb1TcTSrsSdYgVOL1UTv8lYZHTTZwSw0+qeECYZLnbZoIE
E4R1TRQLqiuM1CimIugILbse1fZBDzUC4A18ncyVCHOLjLDa6xEh3xt7Lio+k605SJBck6Rk5402
XrJrm3LfWda4jfuyu+QpZLo2J2uJmwHtQkDpG2g2rP/WAvM3t8XR4NLgy8l985wIkQNiyn3R6Ooz
QILo6FUhxC/y3dsD7aiGBwghBJddbTM3U3TL942OCD3eGW79hPZ0rIbdghFnl8UzzeOFH0mLFbFy
TDG0syeW4nGouHsGdjG6On9YXhZTX25dr5Z05edIW07sq8xoHabHVFA0vZiPmgyDNlBSTXc7JSo9
dlFJjc6fiW3HJs0AuWgEHTMkKlxIosNgS9kGlhiHbYSwZEf7T+t9DJz3I2NGOIsT8yHHRIQ1WS+D
tCzQklRBfmZYzoEblnpeymQ86LLOKRzcErNohw0c1y8D1boynefWWomWTjsXFxVa6XkUE++Doi9k
5sV9OerFEGhDdxdLWprg3+mB9mUF7Xa1gP9d3PmelYTkEpWOLQAPS7jYaMB/l1xCoYE12lb/I6df
3HaeCE+2yXulMY+ox6REYM9ab50QIQAMuuorw3qHQbDq2jVPl1vwYQxBwMLGKRG4shtOtx4TSaqx
dCpBminZG0GNn1P7Tjwjw5msr4rxv/XD/xYs/f+l7Q+97l9sfzDh377/Cg3z+Pv/x7BG/Y5+j1xF
vBumi9wWGZH6z//QvX9J7klSGJYhHP4Kq+J/Gdb6vxyEVXj7cAvYxq+uP2n+a4WMwUSyCWjApGH8
O66/92Lg1W/mWhadfDDWaFHtd+aLkWZkqdk8XiGgEuZj9nLjwUs6aBMFEcPX/tp0xuGujqQG16ZP
aL5X1uGXLwv53hxV5a8osXX1/yJI/vkeHFu3VsS3dCwDav2vFoLJTkZZtA2t6t7UD9VCirKja+25
pnAL/v5Sq7b5/UuhB+bT6qbF2f7OrUAJ3FmDAIvEqN8BX9VwtJUNBsQPnvifeQa/vRDEfKycKIzw
KpDwu+q9f7FFZCqE9iD4TNVEOnK/VNPBNcEX7HG82degDVPuA2GTgmgs6V34AgmrdmyY7rxxhKWX
YYq0p0jk9soQa2vgWovtPZIKP6GShWWl+w3yioVMXh0vlEKXTfa4M2TZFrQvZ8g8Suz+TWbXXzjT
LNTUTplsp1yXcBMaNX5zsMVtMeVFKwknY2YV43AXiOonGD5QwxAN6eRwn4n/NpddC36DQ3yMnZgB
ISc38Mm6TQLykxPzo+/u/W9EbhfodjLt+K/4IxdzkgapPQTUwM6c3mxOsV04aNkHCbrvQkEcg6eR
Z5IIO2ljTftDBd80/WgkWsZFm37wQaPVeiaHx/Q9r3eelmniipHWjNYTLUYOEOn6DYAUrniriGPC
oRsUUmdA4jLqZuJAdfX3hfrOMMTb0wVdUHYBwwHF+t4U1RqZAizD21s4L4PQ6pFNNi2oiqaBpwzu
Unv8+wv+jAn8dcXyioAKSYTkC1lB4e+tfFBcEvh1GsTNIXnSi4yoNCTBxSHCl/rmoqPLAuK1axAL
EFtfaQzYyVZPEwv4E2HgJ0N5UHeHDAihn7cowv3ZsMIXrxNtuq+NbM5W/TmKQ1HXpK///d3/w9fF
oEyQBCBN8iXexy73S5kq1GqsGVE8LS1tscREQsmxe6El8u3vL/Z+v+Kb8kwStIEJutLiMf/92dYQ
H+SLdPA5ZBJBorlQkJX5fFMS6nv195f6Yx9ZXwtnOHRmaojV7fT7a4U49Lgr0cgD1wSVpshrL9kN
POHgwnRtPjSuHYIe83TgDRT2EbIXYP5TNLuOjyxTt5i1A8DbTbaWukcdz+JT500OyjQkR76VNRJ+
umL8EwgTjiGJAHN+rcoYRTRaBg1YBFAwipVkGG65drQUshL9wJaWv9L8OewEFJpiaDT4fqVxq0w7
9G74Q4Ycy2y9Tpab0z8kOuCEJIBimU4NO5WyqyX1oyQW14bNabfPTLv9yE/9vupanyEs23jgbIl7
9I/fKXO9Bo8dpbAZV6BVdGM1JrnGRCPA5d7xhKS8fQZJQvW+dIrG+qDT6maG49203pxyA++scoNW
oH1tKy987gqwNXaT2reOPZgAntIxM3ZtTJO3rZJMbZrGzT5KFltPpHePJUe98TO7nCPrfVA0SXgE
wFncb6uySoudBWDqLLWwCiIPwbngl6INCrF0r6yG1BMTUH9uaeicbYLkYCOmTI2jwT4xI+2fCB+V
AfclxrWFytA7frBa/+m9MktnQsrWZYn1wfnl0COsli1m3VNThjOBnqJ7tzon3f79VdaS5PdvxBAU
Ch6OSpOD1X4XJQTyBNh0s2p6akacuSrH+3Zpo2M9jc5VYRWjb7TAdqAUwpYpXbv9wMj+R820nh26
RdHGXsNj+R4m2rXzMMRo2H1VxDOoAklDPK7na9OKo6cq6vOSaD+pcwbjePA1qQF/NoTVf/A+/tzz
eAfks7NhOzbk13dWPiT3ltab1DJaDCQ67tLmyoJEt4EHnRF1V+r2B87Gf3pBHIOW6ZC7ArHhfZ22
lMMgRRf5xhwrmpSVfVB2A9lzYkAxKaf44Eha99H3PzQfDF4GQUIeUUO/LyfF0on7WUVg4RsEnfpA
hjU13b+9aA1hUwtaa6QtbeR3JWE+eRiJRj5V3HrmoRtxdiF9cD6ocf/xs+DBRVpBXaDLd4t2dEuH
JhKfxfOa2QfvhRRa8FJ/fzT+6VUcwwK+J/DGMm34/RsrQrZpqIWRnwHHC8wGEaKloo/C6//xVcjQ
YRfXscj/9M//8phbJCsIshEoneizDxtLyfwwqn66//uHWUvk339+yWPmcOxhVZTWz+39l5cRxpRY
NsInH/0AY2QsZ7uav7rP0sxGVdHOn7wUvQ9mffnBDvPzE7x7aW4ikvOdIoz+9rtbETuJbNqQjWxu
+McFUrFH1Wj9Lo/ncguvDtMcyT/+ovpy15tvXe49UgiFfhiSpv33b+HPYgMwibviXbg7OvpKnf51
T7UmsP4xmvH1y0ZW31QOwH2zPnjmPH1AWfj5b/3+sbmxcB3lu9Ypoux3JSB29HaiUxPS/Vq8Tzzt
Hh3vFBmAz/XBpLNPz8XZJaMQJ1T1CWrhPA2vClmFhMhHffypVqMT3hT8K/cTaK4JeCR3S9o5cZYH
PXVkhRzJCxm8yy4tN+YwD0A49IzBe9dP3X8L/pTvoYyN9qbLUOKDh/3Pb5NrtWUa4CTW+9l7CMnE
LJtoDYNEDXq+uzKSxPxEqj8s0v4oEPzP3ZLCQdqsSFvgj5fvdktd9UQ96YQVEDMmvmOrUmAZI2Rv
hveDuAm1/3fXCTE5pkHblvqEFfNunXhWUchl5OXmmREokRLwRpi/6huN4F7ng69RX7er31cKH4qr
Oqcvsh/35xH5y7NZIJ9BCZHS/TdWgbFwypNCAXha6pwgRzSouxEBPCJh17jvO689grMRQaaDfPn7
x/5zkyBjjtxlT6cWMAAo/f54yMFFHNOwZJ1hrj8b0djh02qRBjVtg5iwl+FyzMlQ2urIyz4ozv9c
TOtubrJRcFP986KKrI2B5BpHoerM9BHm4OtN2saPNURJf/+Y77dcU+pMf7hw0KqFJf/H/SaES91p
NFqLlOCLkhFt6BjRB0vo5wH+66/KFcPi6meuN0+LudO7NZRmKMCLSmDEB6BKd9jxwj1BBnSHhnkC
R2fLzJKHhTHjckR77HErQds0B8jVdCsAyeclfl40bu6LjOQWv27xBTGbYHoTj9Pg3PVtb/VBiYib
fnepMQjKPWzcS7uM1W2EIbjeYaZCRfP3b+/9D8Xn4l7rmNwOhccj+W6REDpd600/NKTsoi6IlhSF
5xRrQNis6oPv8M8fChn6SrHi4YeH4b4751PTZNSzaLWPU1MdJg1JQzXo+QcfyPiHlzEd+iTAwsz1
dvDul5pj2jd9jrfRKofmCzyclPwLb9QgJNjWeEPITUHojDf0D6oroTSWg8ZWEOdx9+wuObJTr3W+
F/zLQY9BY9cBFPLr0cQWBYRAa/HuJaDFG3MsrABjDxqZug8RqI9Slgpr0YJUcS4Qgn1w2v1RW/MU
03qgd0CzHFqL8a6o9cZELU2atr7K00fdK9qv3Yis1JwT52SSGb+tJsu4L8zUfrBsOV412Eg/gIv8
+d3ytHHSrhGVjsX98fctpS9yZ2DGhMEoHBD/h2HN5kEg0d/X5D+8CpXgCoriueaF3pVqWElwaiFU
R7AVy9WiYaFmHcT2g1dZl/bvjzQpnfDcSIigiiZp+vcPE6sqSfoyVwBNYeKizQSmgOspax+4V9Zf
Z2Xql9aduvvaSabrMs2mp3rii923tVdnG2oz2PfMm2EDcxCMB8dZ0nqfhQ7Y1oSYlvyU5YuIQAxC
EgnbYcR0lsM/RgdnEYeN88N5ooc94HuvgcOLCJULA9wmvCQIwj9XeYkLawwRXJPoNhH9lrWm6yeI
s/HUj0P+BZHjpI6I4iamjGUzvDrMtt9IksIIrfemjR5g8MqnPMrKgMkbRpO/f4N/HHWmZPE7Jiwv
8o9A8L1bDtkycO/RpxZRczd+bpzC+9EngB4T4tkf+4SUgNboqmnrESXxGhb0UEi6c6Bv9ktff/Rm
/vw512LC4Yxfr5/Uau9+Th0nblpahGoZ96TXw1IDnutTis8fvdJa6/2+cGim0SS3eAa4Zb4ne9Uz
3KtIy2nueZXVXy2mRTSTDdyK36WNsYiMNKRKQibMct7WRm/D3egLx7glAMt4/OA3+ONjs6GuEfLU
pHxo+325MXUxGU2I43xjJJnHD5mUl6yXkagm5Nf9jw41HrgLZO11kIjEwNsf6zS9SIh3/UmK5BMz
EFNyUGv9B0WA9/NS9e6b4hnmrbFKLINt+fffpC96XUURKBlEIx1DE4wxJMB7OTaEKQeYuqVeRxGA
8bbdmIwFvqSKcLsNs2ntS5HM4kn1lYGM0E4fCmyT28kr8yfMBUseeFo/ftZFNz3SGQofQ8ssskC2
s34x8hjfN5Us3r/JRLyFmkqLbqsum/PNWGjwjBtTpu7JYkh/Ib9UInXUtR+kmJEDNhg0lLdEPIWf
iGQnEMmoS+fY6cp7o2pFXQ37fpLb2F0IdIqKSgJE9GIH1z91CoMGr0hfKSXcE0wtwjBno1rdFvSd
vidGMz4sKdzIrSmixSAh0aowLfMQP3NARcuuBGv90lg83HSC9Rh3jMjJucAw4Qw7naCHtwauLPsF
KoY+gC3V2rvIpYu78QZvUoGq3EkQAFio8WoaRJ4c3WK2Xqx4BFdg2XH5qXWzGB8Np0V38qI8azaD
MY6A6QYV1ntC2dz0kDaeKDfTgPDHLwxu5/TYHe+pK0sUpEma1ve9rNonNI9QShZGYu2Gyx8HOTYH
LOYMuT9J9us6wPeffa+xV764+NqviAQhDCMSvRsHUybmiRS1fDaOBK8m6KL7yu6CNiWgE2g4SSAE
lGjfG+IrJ79NSpw7qUb+qBwizTh2lgFKNitzRDZGl7vJTg1rBBqnsvOK6Xa6Q5vq3VlOD4HJndlk
6ceibVM6a2dT6ekS+VK1hPlZqHGhHS/LpcxQY+2HXqhrWjflM5al9HNTw9z3o7nV8Vj0jMh2qGUN
bta2hhO/lDRxz8Q7IPpxZFhciE70pmAiQ6ynXRxicZ37oiC8renc7VJKDmmBu7W97ntJpk2OOIeC
AqNOiW5UwQBJ3aZBehN2fFRhE+u3NaoGuEQlPTZxsuKc79ViaQPmfwO7XlWuKNzQ7m3bD01a3TeO
nB0mYrIsnP3glraNuwR37SaNrYQWc7y+VNhZEteugXy1RWN3dISCu5PlmRwIltWNIx6jdv0GoVMA
LlECsI4AFiLmlanP0unOWuWZDbI8RCS7aaV+1+j6mI+QNPhctbVy/JE8xZcizFvgLs7UxLvedsLL
GHJVuUI6GD8NhorbT/0gZs23ZD2mWy8zQf2QahmBL4rdst/ikUQwSwqoZ/txptNcgNbhtWfay/VT
ggtJ4MHG7sVxZ+EecWJuy9RD8/dpcJ1zVndGvkfYMTyiwW07X6upsXk7RflFDToPgpqc7irCM8Fx
PBTakehT50sexf3zVLtwKNZ6RzA8wDW+sXVFkin+suyxF7NtnjMid41NrZDRYdzx4n2e9bTuk9Sc
gIibJm4lhWCpC/Spn75UVjyDq6iH+TaZTIG80Wl781TXuSFOhsgLdRZYzo5NWIXTrkIBQ5jckJX3
ieGG1XGstckOeIQ9eUZR71Q+d09ADmHLxTdoOuXtlQY0DO5zXiNYt6ccs1Qjhzagc19d5nxiKDGN
qTdvqLyiNdnHSfZGY4fhDm/jOPuuO8ffpqhZkHavMW6a3Tgnu/S0K0PSn/NnLaxfudQgZAqZ5d/m
0VB7AUMWSlKo7sZbFIPB9CX8JEQkLZXABo9UfBlzYoLnDN+Ozz6R4gaoY6hlWlSm4a53nbg+ihgE
IcSpoagPQhTJk1KGGQdWWTBVcUKZSZ89HPq+9FSDxtObFua4KNigOSBSQSep4FJibQNWz86PuRUU
Zd/hXkG67Y9OZybn1OgRRDd222hBVqfg8Zdm/p4jxiG7Uyn5bKqZoBb015weY5d4qd9NBiplbEfI
iKp2QTyO6x+K/uBAJgcIzNiv7zJzuS3dNn7tndwdryyPU++g4G7BqlMjY5XE484I8QRVXpD2AlWp
GFwEkpAOfyyVPT6g7uYGaURW5G0mm6GQPi9BpLn7Ie0bhKiptSMg5lIlmDrncDg7Lc7RyHI+abGN
flaODnNq8h6hjQciMrhRkjoTupVfZJhLE3R0K/HNHVguTANxkdyEk7y0ELXmJj0iadoS6PK1EY+s
c+z0YOm1cecy1q0s+5pwMGaFXh7Eib5NpwH1U6Q2aEI3U1RDoqjuEDj+KHOQSgjQZz1MH6o0uR6B
yuDQe02dNfSyuiz6l6oHE1CA7nvTldoURGqbk7eHmrJDmbNNCpwQ+eTsnMTNwCq3Ot8tzjYo3RYQ
FM2eNlEZypcIryZ2INrFdShuemTjBTyCuL8P8ZsBR7G86UCD/0z7kr+LLcgRxMRs8k4Ut1Ho8A01
zT5xusd+KHbIBwOdcvkSEqEAP5XfynHuzCk/Ko2sGptcbLSNnyk7HnFR09RT8fgi0DQexOzsq3l5
sWNr23TeJTKsM6vgXhrFk4XE0koASmTKuHfr6G6FGlgZ8KSLtIoW7JTtbQoOvTNrDarN+CNropND
zRwW+Cr5fp/0OroQJorhdxpJvFziYzdJl7Hg+ADYYD8OGhJiEB6tkE9hl35dg5QaZUDsBHsOIGwX
MlmBQ1HuHF0+T5pxq+MlSmNGIqISDyDdA88jrxffE01jLXD4mDgUF2NPIu6DxLAVp65EBIaeqoiX
baPlEW/j1i6s50EfP2sNng1Qalr6lqr8WxeCcpm68mKk01WUZltvjCmLihsQNmROa/qRRCH54ib8
8NMMwU8bJ3yKAPLC+TwuXIxg042G+FaxgLZNvnxL5Asi8/1ozTdjZH3Oeao2vZ0QhSEOUW819yMk
v4F+kk1WTGiMMFCQLiLAnuFoOMDJrAYBp4wwvtWq/WJoXRUwiLzNk/ZQWayKNBK+WHpCtPIbnGA5
NlE8wr3DRtdU033fQqkNpXrL+mwgfkxLGWLqRUutNDnoqavyMqpaXLVInHec0e7nmKVjHsVoXZAu
HIjLPUDRkwe3bq8ySI8FaTLwU6qNqtDp5lK7ttMMQ/bqQ62S6UB2syLdKfvGRTP2l6L9nhrFI0JD
ACjgSgg5x7yo1ZuuxgFyTLk283xTowx+WVUhunVr+mSXUnsxUGR8K4wcnoWhOzMciDXSFKl5ylg+
17G8e5SMIIC4oFFKUmt5germBvpX3HjHTsXgfYWYYdDEnYGm225R029iJO4SkaFantMFB7E/x4T8
BPiNvc5v4yG7dtzG1rdzQ+8qlz0KdVBNBBeXIJm/eyNGkkCm1TjQX6nEXqWRyZSg1vTA7PTkJvQs
9PEFTwWUGjQuGDTdVfzjsRu8YpM0XjHCESOrZLeYJA4PWD40lLhUnbU+YtkvY8BWoyEbMlKot4CT
4TPZiqVFWE3XdUy2mouPjVRVqX8thFneNUY83RNeM6S7LIrptqsSZa+v55Dm0GMs8GAbrCvfCCmP
XxAphqxdWTV3zsDDFTTEmyQ+9fTI9rXa3cdaQlwc6MScVAkkh9WzlHlQzykVZN2LBjFvp7iaV1AC
iKLPUYcDO2ogRE8cMfhMwEtyGhJIreE6WLIEm0CZSQ3pf2MPa1RCbyW+vkambKxJb9/qzpz4K4Vr
33tWQ72AxAC2X8uhQj7CjPSb1i/y4V0M09zcFEDuf8yhKQsetXawNlGTD6SZgzPqAzlKnO+ag2ua
bzEjpgLXZDqcG5oacjPrg7xP80RU1yEbLLgLKjVnyywoOsOQSfRAihHM4qD11o+0bPj5qqaPPpsD
qlLCQPL4Vfc0HYRMptpPmtKHK3zhnCNojWYceyCZCMvMbTTendGlF8ctOODtVK3+g8hZMKCn0cJJ
DnWg8WunAWS3eHV3C4bOa0Bh6stTnrpFFCB4CD85TVe+WlpiGHjjSv0r6YOEqmi9qElJ6dUlm6VO
pN6wFF3Qob4lmwkxCYlMilIcoiEK9FPV4OII3D7yelZogyCA/qkA4eIo90CjARde2ITqPl9a7ywI
iHp2snq4Fva6djlE+ZYZ/pGawhAeb1FXCTJJXMwGyNMW5kFWVVKo91lovLB5G54f6gvnu9sPFHGm
hSkQTpkblpuGRLdjWgzJczSVEmFumjiD7xZrZs1kyP5VmFF1i5JI8mCbIK/gAhSfRlJbiB3K15Eq
IhcL6UPI0whKonSfUw+FzGaZXWCqeVmPx07qAK2Z7RfnBOu3QOCPICqw0jC5AwTfewF9KIalid2n
N2tI2UIWAMnQB1gtwzXRMVAyx7YcX7lyJJQaclFqV5PUeNGdJiabr9Di15r/4dkGJVpwBrtGEzTM
t3k0isp9SKGUVBuHb1vdEl1dfl08jIebodeMr5UdVhf0Pz3Jy4NGF0uj/H6LqfXvCuLwuB84he7u
i85Mc65OLv0ois+6DwgEjlfCAreynVp6HdyhKXK5I7UYgwq4Khw69TJY1iGqEQ7eMjts6wArdf9G
S0SoALKR94BRtySZzR2+EOvMjT5DB/QQexS7MLZ6TGIQh9QPnfg0CC5p90XhHYm2UA/Ym5DJOVyF
MJJCOeNGClt7VGvGYhnnu0jMUb1tK9g+GzsE1bLxvITuxzx3M27IxNQmbPYLeCnX05PPehTnnxE9
gcg3wamz5dVZyxjJLm5aIpNgDLJeMONBB2/wiYAhhiK0tPNGqmK8SlotzrbDTPyGPyhu7r6MJp4X
rNfh0Y242nChqCHHMBkX30YHq2YwgAr7XJEBD6DIyx3uWtCbTgvMBTAG2qhcArxYAJtImybIYUZh
7wvHOqc8UgQpDYTOjyhoz4ILK+MFy72QAA9ckFtt/5ZMA8jAEi1JvmEJdudOaCTRkFjWk7Mapjzg
raw0NvM2nd4A77D3o2UP4y192P5Tqs+cJ14+LcwrcbpzquC7gKZVRo+03runqsNxgUyyGM1tilCr
xu/SA0jzYFzmgdJmR+1i2ybOYtQn78iayyaoCDA5Nu2YzcRrWVas763KFSs+gTNy6hzwqqmNFzwY
Fy+6heG3coGhpTMEUtkM32wg+wlfSQXLejE1dUZrQJZeXnAlCep4cC4EcmrRVtcb50tTgiDfoEEW
X2f2M2M31K340tvt8t2Yh/o1jEKzOy5T41wUCVrORo5ReDcTy2vs87lVDxqVROPnXcISw2hU5wEf
NGpgE6Zro0uK9Lue9zqLIW6SORg7CnTIYRbZm7aXpHiFqxliwNR4SdBFYB2QK/RqL/OhFf7YLfD8
Xbtf5i3Ny7rdhJodgjYLy/TOmLNanFwjW1oe5YgAZZytS5DhKb1RdJrhc4uQ4iaOBpJQK5rsFuuK
84usnii6XYYENzaZVRZJkbQ9gh6Aw7ADSNobaP0XcoHjVs+fgdJZ33TBScMh1RsUzrLmGNfoIE/G
kix7c7GrlxSXI1lY01D4c64tDbyoOXujF2lf5JQp8jttFlZGYWzTdGzHr+6YNRc8RjSd8CP9nMRj
MvhA1PJnb5y+rFwViv/F2Zktx6lt2/aLiKAu7mMCKaVqS7a05BfChUxdTGr4+tPQuQ9OMiMJn1gr
vB92LEPCZBZj9N46zWDVoth4XPp0aqeuGyfF19Al87hXsPRB+bS7P0aVltmBzDIHwaCKyQwARhpg
9K857XE2rqJbyZCkP5frxCc9FXjwrD2yLtPuox2xar6pyayUQRKnrtMUyS10lPGec/uGSuLcRTSL
MGmVvoVFR/b4Nyu9Q2eZlDuXU3Hs1xkvLs3LaKOvfaJP1vksyUox6DlgEbDXIhtV0qKaKlTl1klY
3U+KabE8NfpbMS4Y1igDkJE42qNWUOGm7F74wKS/qt1ICYMt+41AMObBUef8qbPTu/ycT/qpn/eG
MBOhNnEK64r3WJR2kbNHdycjBglc1NHeKIPnwk7Gjf6Vsu7vL4/BQJtoqzY2CjYox08b1USi1gH8
FWcc2gzqR239cUodCVVeJq6DL90zWvKwy8Rs96alOW7bpeH7TAAEtmIVR01vtfJdE2rgBsa0uIET
QCkuoR5SkpT57fKDOTM2EGvzLky0gXQElgf3lyyCjV8hKVMLDlRyxEdTZM7PqCL2+p+vopqkC9Aq
BeF/oouTtTqvkhj8QNsSYU0ZlwDYHmrR5aucCMLZRdJ1obGB9shCHLe8mr9+TCVH+BFbwGFjFo/7
ylaJ6aym+jeO0eCbhMx4N9eQJwM8ofcCsBqpHWqupzskqNLeHPvQS0eSkia5tWx3DqT5lsJedEPw
YXPVjLbxopvTsDFelgd81ItZ7tnAy4IEBkPNerjEpdrYhSzww+qTjukhkndaUALMMcB8//PzQfqB
gEmmlIhycC0cHNFCZEoGAFzSI6BUiWh3lgWPYqwb9dCR5b2PCFLwEla8G5OB6rOb7W5iOXhzCH7w
UvbPz1RKQ07WmnwPYVYFYJbrGCygKu2yUREb42aZjY8fDjeso6WjGcy/+tJl+/uFDpkytANWj2oG
AljGYeiGTslXrJq/SthEG+/izOqg6zJqK+xFqEUdY/U1dCD8upTQFdfENwnjQLBMAsb1ERXUB0Q6
xl50s/w8WEQ/FLFVeprVAyZspvwflbJMIgglMJRYkKvQ7K967bJCvLQ1cxVD6doPCYgVDpeh2JuU
/OgDFOaGCOR0FOpoSelUUndaHFyrdWgMZCJjJ45yTlcXj6beFP/lZm/dDXqabKxG5y7FGrFMyMur
XetNbJy4HaI8ihlhCJUbJDDIyYDCPFZ1x9mYEk6nN87WPEbZtHXT4scdDyAObKMG4q9y4xrHlF3n
uhflTP7//mFhb2OEMvE7COhWTe4yHRJ4FPAUpBHrpls4RvBmIzgLfLUHQeR3qaaA79bNsXlS5i4G
YGagCgG/RIynZ5G2zHa06sWDOlO839VYUh7VyTa/9k3SSBxD8rnb0Q4JX+deNoeNr+zMG8H7BV+D
jw0bzVolLVUxqMk+qtA+zIanjqP0QBh6cRconfl6+UmdftD89TbKN/YJeJk+VUJ/fdCiD2plsrFf
E1XQX0d1CjNQyauDwPLsplqVeP9+PVYFtG44KhyMicfvP6FrU3WxkrtdMBlXUEq6BT5Lsr2T24/x
jGdoY45dWufHM5bB8sYWk60WqiB9NYP0rTJYCvUkDEWOzoFEDV4S1Rb3Vq1YV2mTUuEjY/llUuyZ
Em6RZhvNfeVUEmei0kHhZyy7EEJ9Vp8yVKauRQwLnb4t8t9Roji3SVk4VKlhj+uEzKaDhAyWqOMl
gkD+XTuh3tzllR3S+eUzjFwjDMfJhwhlv5kKnEdaPXVD/TW3ZMERoiRut8onhQI/fJSCXlcW/YKR
mRuICQsdHqdNfMiBJiw4ZGMS6TuJ2pjK9TidxntAPVTM0Q/AG4dAUo8kk7Y213AIOPK6tJJitOBj
ex+11sIdSQfrRenmNnLRw9FX0Yg1lG955ctZGbkSBmRVplzJjj987TpH/TMPAbV92H9vTSwweQdd
0vxpirmB8eYk3TW6kHH0ihRzo5sDIPygoGlEnDJlq/XAhqXOGxgp0nATtTUs15GBr3pj0cFNBzQZ
v7dqId4pxLRPIedT0rMNs32Nupb6MITSKncdqo/QNxqUYXezNrHXI5YH7xJLL7z6oDBawrMzPfuv
JtwF6XJtAA+QZ07/1wOFbijrNE4kN5779tBUtvNbJyL1OZzQf/mVUszvY4Lefye1c6Hs5WmgNqta
jQgwR/YxtXsOtqQl05DfTfgw32RFH76pOp4s2tNk6exEb0JgsRBX9LsBqQwhs6NkE9gOW43XATHk
Qc/gdPtTMY+AVDgoJm7fRcVLSmmOEqQ1B3f8OkLWq56SJN7tHuQePMQ/UpeLA8J6MKAtEdlfk1Cb
FZCnNkSXHkZsWtX0d+tAp/fTwpWpcbBb2U/4JDMxlUb/9Z8//88Q0mU9JxJqvbutAvKWGTw5VYbC
eNAG4iQKVdQ3IcgjcqN5IpevdyLDx2uClQjNFS+ACWCdQjeEpRzZIPxcxZOe52vjP3JOroLr+U92
M9DE27Lpn9nxcj2KQ5hObD4nezW/lUnRd2oHe8f7fnj+eD4crna+ez3svC/DbmPdPl1Kjy+1Wkrp
T+Vy3S+Yn+aNWLodtbaNuVM5szoc/ZrlFv5aHaaQyYF46cq93X/d81Ourq7+vNx+2fghn6vxao7m
Mug1ZWCUTNYr+VM5wNhmUFeu8Jtv451wp6f+2riFVe+i3XAbb7xC2nGgoR5685O0d94vj5LT9ZZr
453mKMQtnNjBqHvUGJerGAZFHu7GoLcPDgTqfd3O9sZvPX1p/3sJEvzYl5yYuqug06RatDG2EDV8
a1Abs5d1tpT8567CPouzqbk46dYuukwNxTQN9ZLEW0ovegn1eyJWz7/82E6VtvgSbE1mqGNO4GS8
Ot4p49C3AzAeIjqm+grBZQchCstLDY3JE0g9qOTTbf069er8pGXlXHhlGEXe5ds49/bweut8dOwo
9c/z/1+DlN4YBXneIdVspfXp5A0HPSleySeTNzbl5x4rtXYGCMUhg5PA8eeADSohTZ21IZHi4YDq
luSXcda25qzlLHH8OSBPtLHIEfSM83+9eUVLYwMXbVLCM/K+u7LmUIfPXlHJ2414QuARDwSFtym4
LTvN5fe4ku2XPK+ilyjU1SV6YeZgb1gNYqBs0X4YNK3aXRUMzh6+efvvxQRQCDjSLGY8KrzrNLgm
oTeF1GcpZwHCVRbHolVWYuPhn3sqiC0tBasIb3tt0+hkp6GYreIon/v8LjALC+5KDwlOMZNvNeNT
Q0cwNveXB9eZV47hjtfBfpy9+Np0ZwPOdTKNUp0RdcbBEfBUJrivG7/t3Je0lEkcvJE4M8z1shEr
Gd0vLYSaXuhwo0BnJqMb6iLhlJGbDRmPahWpPiGVOT6pEtynaydZf+uQCtBszPpnvicVayxyIKKO
F9fY8SiX4rRRPuW5HP9gqqkUQ5GBTle2Wm99umeeLrM9RhGOAzIskuVW/vp0xQj3KI9h9RvG2Pjo
D1XfHDR14wedWV8ocTFVIZrmQqa9LHN/XYZ8rRy5KZqzfBK110hm+mNiu1TvcoRPBxoFsQ8KsvJH
KRjdQsTgvHAEYb2oSmjKtXWb2M1431IrciuEXuAim1C+wxWPdrN2Kq/N6/aGFkLlCakUXt7TyLk8
DM+8EypEuAjZUlLF/KyT/PULNBSvowKSzlUby9oXBJPtwHjd0nP8d9U21hN4KgYFHh3z5Oee4O9L
Icgy2OrHiJ5nzulzj0gMl3T1KFHu+ZIQvHZQ56j+ktazeUBjTrdTKpyHy7/31J3CXVCb5PzLpE4p
ZPXKKnNE92Nz9BjblDCGCX3vvVFOOtLxoKk8yY7+1GOk+WFI0pSkDvEX5iD992iP6aJ9UfgDEH1T
5rh+y0w/1DO2TwUBDJl6vcYqjzIFLrlk0eBOsiz2e3nRGuYieR0npdgYgWfmLs3GOQGMZ9nmWKtf
EygCO7Ay8SGV2vRKo8V+oXPaI+y1E1+RB+cb/INo4xmeGTMYkhUbaTibAAyZx6MeFAn650HEbqH3
qEc6JblrOiF8YUfyxiFX/TxGr9Ysuib0GoiVxry0/pJpgKdRHiXSbhSofHaGAgx7F0UcZfokQ9gu
9yV9/UaXdVgKeZp+jdPZ8eVQIwYnahxkCpo3OZ10V3dFvED3cjnwCqI4v87mopAkcQyFabfIjH1C
P0jBxPGr6K4clJpxE0Jx+EEeiPKjMmftZ4k7J/eldlIfAJlbEodFw8RlHND3xFHW5GA9lFJGLzeO
+Tfi1nO2flWpEV2kqdJTGykgxpXOyR6wspr/SWlh3ZZpZSDjDuTxIRUz/areFsoDWvWQM2qvSpFr
taL66MyuJE8HojJqb6ifqB90ieSRqkvMr11rKG99OEIZQ7suFkssEWiSZRfBXmXe7zwrF9JNO1Q0
RikbJzeOE00c1Gk7P2dyaOo7zPpagI5oqPsdpU8Y22UKQ8QPdRDZu94Ikbvg2LmhPYgkVISTuI8o
J8H3bOYq8AAgNnxN9jA4eP5l7nqpuQC/ZFtq7aFqojAk9yCvXfYnCAhNp6BHk4c2slNjCPL/5tqa
rtFrOh85ilDY0oYR7pqpgT7mEAHw0Jnkx+8nqUcyn6WQs3cOqRyvNUHFk0ePvP5hAsHGccNil/hW
hktsZ2YFoQ9OQb4ieBijvkO/ZUuEatdEceVBQbYjFjMVdnNGnBQ6u6TC7KtX/Uj0bju3V6Ab0Dki
uSfbVKGzcTM4eUCMcGX33+CwkGYi0SET3jAm1SEzAiu/g58MqyqnTb1Lqa7+pk4wz65owIB7aWtG
930Xm6WPx6C7zwRZFFcNSjEUecTh2O6g1fZHRLWFl8xPu7MqUJe+nnUOg3ZMGwMdZd+j4RyFnO3G
QSpRVujVqPuTnNq/qRaN6U2tTrUKFBBVkNFVxAChch8N35ZguFZj2I1uK/dD7MU0CdAykLNqEpkY
o+tVR+SjS7QAlYyBsItHuZ00RrMeEFjF0JjQ/qj0L/1SNrNfTC1U2USZEkcwD8ujLk2lb69IaCYw
VEnVsdrPmCuF31WNANuPp8xGHt40iUvTW8z73Bz0akHb9eb1jDWLkk2jVIRt2hGyekZkTlstKrXb
uZf01iPeafpe1woRBYZatQCeUzMjEOGzj0XwQ1XtZg1++E4ShU6hiRBWwxVRmM4EYACzv+5RkFQP
NnBDBW5SaCTXaR6QKodk2lK9tI6t4jBXPZrjkO948pPaHl5CqwxBbPdUuXdxHQ93hKeYbz0r149I
SsvaT1kt0YXlWMM99KmQXaUQnjnZSSlQrXhUQywdMRHfUC+/DmUqDZ7VKEZ5pzcDM2YtdwwWMn8c
QhF7nSB2uw6Cn/o0ta+NlaqkCA+D9UE6COZTuyeUwS+Qyt4NCuTM996m6bpTZBo9eB0C5x1dZYDA
qE+eDPQ+3yRtVJ+jfKA8IQ+psYhbaZtJdgaimsBK5QYUfa35qUwG+YSh/ptI2vL18qJ7plhCAx5z
GJtQA06QtmzX/lr6kVpRn4fh7vZ9ncjP2KDQgzSdAr+eA1iA90EKo6eBtva7FGkmNFZMwFeOHgq/
wrXCASCc441V7EwXe+lKWBazucwRc41KKSO7q0dIVkhKGv3bREcbpQngmFuzJD9x1+S6/mvsyvQJ
38t0n3U964QZKhkyE/juZBYkQ/xoRPL0n27G2uROU1T8uPzgzmxjORViLsP2TNPBXJ2DDb2NjHzm
HIznwnYzduoPQLfT35ev8vn4j9dY/m4MYtRSOXhj3jt+PaYdYsxvuQy8JH/2Wq9ys3vtAEfF07xi
L+6dB+VKek6vx+toj8Z8T3jDPvMVv9wbPp6hXXE/Xds+WpT/wzs6urPVwKkrq6tDAlTddGftMu8D
qJz/gSZp95LuYw9/1sZ+6kxf8PhRrA4OJd2aIV4umO9+Pu8O767/5cvlp326ezq+wmrLFk8h2k/S
GFzJIvxW3IWQwUSyv3yR04EDQ4J2iLmgE1lRVz9DabWWRhv7nYqOs28JQpCYGbf8hWd+CsdyjnTU
QYmF1Vc/JWmQO0ZAldxUyuqD0Rry3kzG/KmpytK7/INOuy0W+79FtiAbwCTWFZLUKDC1A8NBAE26
0i4kv8aterP8OQSzeZP3I9YgGBPNV0G+1XBN7LW0MTTOnBwAYS4VWM7tS61m9TFiUp4spUfnr6RG
UpAOqSMXbRoFb1sxId1G1BsbCMrtwKp3Ymra38YY2JlfVACu3Zacgh9YCuunvm9mYLgmNFxk3kDk
DfLi0U5F40AqmppqOQ5aA2OdJYQkriQnSg+mHdj8N5XA8SI6UTUbj1c5PUjAaTLoCxJ7xMlozdos
SAbq8HLiYk1T5Ahpm2r3RdD0v2ui2Z7YaZM60OeqA05Xm6pfRcN0AWaw0l+kaDRbpGfa6GtkpEsH
Q0m7Z4wxcUGRriFnjIgZS/cvj4czhQ2Lu6S9COPHZmlZjXCRRqIbHfp92aKcAfA3v9ha3rnCKtKX
pu8mtL6y8msmi/B7RJlhjwFKzTc+s3N3sWB4yI6Eo8kMujoKdRUwnhCaDOWVwZFurY4qGPT6jv1l
prENc1Mnm76PbZmau7iax8HPKWD9aOYi/bnxQJbht5rEESJh8uUQylS+hqz0GYg/guKQl9Rtco8F
kGwYmKm3oUocU6JV1kGxheynRTw9tUk0fkMplLk4NqRHqwgCb6B85NPNna45XaV7RwnMK3rc+n1L
435juC0Tw/peQRQi0GLqgKewjMa/9gOy1OkT5WrutYvDfSeC3OtqSdujEEUEPtXNxsM5Mx2CCodo
AItlgaOtXlPfDYmVk27qkvyQPyAlrq5FO43XG6/gxJduoj5f6pXgSZCNrnve0QT6WhOIoMEiYhlL
q+LFCtv0VdV7UgX0aR5tV+eTKHaW2WJ1y+S+gEZQE166UdY5fcA2M4cNI4rjP+CdVUF5trJxIrMN
W2zndP/FSmmTkNBOr8aM8xRLafzt8k//PPMfv1G2UYiNFMoRKozOlRbO6QgJRHWeuCQSNsGe0y69
yjYlwDqxhzny89oxf5laVaicJdv6ycBL8cdM8xqrmdnRM7a0Ur+H/TAQrhNoYEFmJKzMr+XiCkPG
I36EWR1+0efJ+lkPpjz6HU7kLXjJZ9vu5HeAR1lwa/Bs1h900jdRPoaUyON20JFDN3AVFNimX8zQ
hL8YZfo92yiB/0LvvTYxkkNgW4OnZfhvdyT85E+zkk3XUF2Crb3Q6ehi8aGAxitlDMPdOv5opqR2
VJoc5PSmxHZca0Ek9fdTGY4ta46l/YknqXluuiF8rSnjoson/ezemepy3FgJT5d9JhrkpTISPCaJ
9btuVLlJxkmlFUAG3DVQbxNnWKvf0rHYUnOeWZfQEqKaBYuMTOtEp6Vq8YQjBlhjMyfmXh7t9qaY
zezFAPLxogCa6XZ8+eEVK0G3S22lecw0I7xtFLO6toq6P6DHLR5Sp3V2aSzKgyQlhIJx+ko3vrjT
6Zd6GLV82lYy24R1KbiN0Cm0wDDdSRvkd21sWsyNcntb1bZ6V85D5MVJXx1QrOpbuOAzHzu9b/Qf
NvsCumarjUlHhFI9awS9V1bdT8zhAHL2KRrAEKZKaT1GGCZQqBMMRhPeEs7PPumHb47cN7I/kixT
US+ap29SY5MNzQwHMDUj1BCkRlgr2sbUfzoVo3GzKMDSOzMsdT0zWU0/z1EMqFhL7eyOMkbomUo9
/R/ehm0itqRODOth3ad0BGf0rscnZYdl/5LmFo5glqPfI5uVp7YRI6fhoIEWxLZyA9HzqTRbTSGs
vyatQYYBC876NIUAP5NICXMDB3qbEUT9bWMmvUtsavkHfWHijyQjjHtM0tNj5qCII5FKE98qXTKv
4rwJvgh0/VuV4nO3hUpB0xkpDh/vegcdqoQtSSpBXmTtgWcZ5AGWhl4EFCNSR0O2rSY/9drAhZSr
lLpr0sy7VE5HH1yTdQhEXmEPDJstnf6ZyYRWAFBI6H4IVdencHBkagUiCkJJ0s0vORUYn5KhcUht
epOXF6kzl+I0RKMDYA6c9XWjz5wUDUJL0LilAxyjBifhqXGcktJhbrVVrGUyPh4Ei9DOhBe1TAYI
oo8n6yjomkBEekvIbKZPj/gWc9+h/ZocIiWsHjCpk6MFpxwnmVS2tHpqM8DR2jjaW5rUVGjKfI6+
CmSEyi6Wu+hJs8vQhhynKpOH77LPd3YyixvLSqa3WdVAXztscQyMQqibHuy+1cx9S0fqO6pW5Q36
S/OW4Rd9VSTll+pU8iseQPl7bTY3dEWz/dyLtPdJHoqBqhQzEJMgFQPxYoAXscFnirwP4lb70sDM
NhB1ySiKWsFPp46aOLOXKDnoBylDW+5KVU83s5fyqN+NlRN8KAOOzas0c0ZlH9GaW4J0DZA3ZZET
HBsO4ECorGUh3UgrNT4cRLCvcVATGYKfZvw5mDw9QnfGdkQ52s9vBlmUBFPleMZ2RLQSjtK0pkDw
N2jjn0xlPrnSUQBNOF3N7KsWmubWcfT0uETDDPzQAjNdJphlSv5rA0scOX4xnXIojzM4UMnSPZ3A
o32VGur1lE8hHsux2ZjUzhgOWANlej0LxW1p5x5fNR3Gbm5qdh/OhL3PQAR2Z2Dbf6LvVvxHC7ij
xquTukf6q9dgMUWTJ/XXA/0uj0Zwd5Vpufqllp15j4ZMP4S4xzjPycK5K6CpbuxXPkUaq09gSW+g
q74IKNgbHt+tDeQXIAjSOydMkid0znO/o4RFrBAMHBoaQ1VxTha60frRKGvPE6aYr5NdxiqiTUcC
oiKPRr2DETTC++ObcHalI3BC68687AkbeSh2HfEF7MZ6pSG0r08sJP+1JHmKAW8DzrTNzhJwQDz6
uuhi5xrvXPhsJWnxG4vqFLt27Gi/43nA8jmnafJYT2bwq2mLrtuHjjk9wpoRN/QEq/fAiDiSO41O
mtvlaenMzIxih7mP9uuygVhv7DQjyKWO1oNrQVPwLdlJPcq3iV8gjfkeh1b/gIKYZEY8c9Q4DO2x
ZKN5l/XmeDUDkXFTpaSvcvmmzgxw2m5I0hfzFGrh1WYTkSOtGVM0rj5LnUeObPubEq3i1XkY7BK6
cLS7oi0N78kEbSF+QZ5CVRYlt75eC4ImxqkALIXQISk/BFbS3GAjZF9TWVt72NONJdeyVSB+MroP
Ch6r0cmCS5vFUJA7FNCu/GCUxG8aGcrXOIiS7xIptcxSIcB4mq/DC0paAiiowhr3kTorv5mG/5j1
EsI4afNXQ1jTR2Q27Zektue3y2/i9EiCMgUVmaExJ4KD/Pwlf801HAdaq6nYpWmEA1lXc9iKwe3I
/CbwDyZVfK8kTml5zuwIhzpETAZ8oI4D/U/2c1QAAT0uXdAhNq+RqBKZnPeVtqFm+TSUHH3s3CRt
fRr7jklJZm3IKdq24u1pNagmPSU63Yn+TEaOZpec4eDNIrfLcq3RnH6FkF9e+1kGzYTTnL0P1daI
eL+yKBIiTjOBTFYhNu4g9xWuiIFsAXGAUsme3lkOkjrBbo+ojAErsXezQPPpFXJiWDhpD1gpsytf
1TO6SraE/vPK0cpZ39jCnhaJLcVhT4lqhxM2zYPV6Vq32sIaUtRITZ/rhz5RaMYQdb23I6un8pLZ
HqjA3u+oGblRR3PBweqLHY9W9MbYONlmLHcClxLHHFVlZe3zIeNO0jK8uVwmf7fpkO5Uo7mKVOkm
jEPlSu2Jih4BTE1QMsWc02vLnI3jx+c8vnr13IOJSMvQdf53dfQPmEPLxlruQW2GhyFEcwkxWTXf
zVC3ydQKc8VFXMK+wpLpQoWgbAZZITkFTcTTIj7xmqiYD0MRWGT7RvK9o9OcDKih3dWD0e3jIhDg
f8bxKhOaDkeMKh9dNhnUQEpWaqkTmzbpKMp7m95E04q9XcBsKOUWjnlpq7d2Xbevlx/86UylIioF
ssQZGO2/vBoBSQK2soH5AErVIYNXHnu/LTtrn02yeP73S/FgF5shsk70M8fLKLQdonpjDFedTiCm
kpn43Vq86mjby42VSDspMVgcyhCQ8h2TksDbPL5Wa0lTKARhcXIxg84Vw8Q2Dm9LXiu9j3Xa8tjP
CX2ndcJ28ZePpPbwTQ5k14NcGMnPs4ScsHCb3+Uq6w5zmeFwH0rxpmro/2ObN2mHiv6UR7n0SCFc
eQodi0yWJK6uddGH+zHNuwxSRCEfNHMShyIicltMZbUhLDndS9FPAKWq8VSRctOUPP6pFjC9KC+o
tTMlRhH5kIn0lAZoTPYs0710lY1Nhw2aKlp8zVEZjOWQVfRpeHj4ltmUiCW1mkyose1C4l8Lw6i8
cdDl60qxcR2IwYpI6JFpce8uD4iT4z53TjQQaxdfHDWR1dLcMxu0epcWQG5r6VEhavKx6qzh4Mxq
6sP0il4uX+/MWCeSmTmdczQ2kzWh2IkpJRNnQS5kPHI6aIKw81qG0I85Heevl6912inmx7G/RR6I
wwqK6KqWEZdwGKnrFSgh0vKa8APluqrZy+8QrTg3QaqX7swfHCwkuIjTAtYZ5AjSRqfUWBcSaavE
vwz549kND7nN9ozJFd/ceq7nWRNnnoH3NGKuJWjyXy0C240v71QQTymEyYSfzXJyyus2QrKKHR0c
yAjW/wWiaJ4w+ERg/chH4k33UTlHsGf7CNYY2xmLNJuof9GcMS6uQO50kS91FaKYObQntqnwg1OU
DzoqiiiqqLH8+2tabF2mg+rR5M5XY5DyQprSdENEP9X2XRPn4bdJFZmLiTM6tE5jeEGa6w8lhLen
SUdaCspmvDPrvtlDu5reL9/OmRFKpYf6PiXJz+ij42+5m+NhEJC9XKJ1k3eia0GDh2bwXQ4dtk2X
r3Xa8uFNsdjxjuiUUe7Xji8GKacncYyJI3SC0Y9i8wZPHam80wA2oykoAsfvDEjoUjYQizy72rj+
MjGtBqRq4iXQmbqwIq7Vd1qWIqKFf0PgZZK/JIZgTxSCyK57Fr1qToa3ib7sI8kvnR+DA9sPKgDj
SMrVr81gTBsbvzOfB+cDxAP8wQeyrqlIdU/2sxYVHEJQ4oSmZFwb4PS3Po9zb3ip2ChsMFCQrrnX
lj5HatQ7aDU42/4n5lZ6sqWiuFOccGkzOnovrss8L65ocGoxKWDc0TjITbRrtDR71gYVNPjcWhD4
1N4ElASyORP+5Vdz5lmwQpO7Y9MeZsu++iiizpbR0/JmQoPSYls62a2ZCuNw+SpnHgXX4FFDHkBO
vTYM42WaLD0mx2ey4VCB8iASL0tQr0ND2PjMz/0gpCccxHRCBFAJHw91u3RoCzvMfYQmOLccuJG3
2vjrNhaYc5exca041DXwU66fG2EUMOSWpN5yRi9rN7pDlrH9/+NBf43/L/won/73C7mU5KgTtsXq
xbRFzQbJ7HLi/esYVUalarcx9c1ECQt4dHLjaxLRr0h1Z2XjqzjVFiEn5EDPgsGFkCus9sS1AX4o
ommOZocY2W45rbCHKh6LHLRqVir1szZrs2cXpXWvamQqpmUhuUGoO4+zCCWvk3s2vkAev4zovjZ2
7OfuDksAN0jrmn7dek1TKuQKeNrIIidJptvNiE8/1Dk0fy5iKft+CtgdHhLcyw9Vouml32ZF/8zf
hIjdYsAF4KRkAsdta2QrpKksW3BsZWVLcXFmXOBVXpTpyC4WsPjqjYUxBUMUE6697ASdQjwPs7a1
vp9WX+gsUaBlKtcp2FPtOL6KXuJFL8audgu5Bu3fjxB7q7nzVIICUdfGsWcBFntIyiZ6KEWNixvO
efSeJsrbrEiaZ1LA3prulg9rNccTL6ktbAKT3cQ646foyxoxqw7FqbSGL5XeLkA8kf4BLD3v9WHq
rpHC+FKSf7ScpH2dDPKrgSrQxoR2ZleydLP4LHFyUwNan+rHCj007XuBI9eU0VNnME6hnjzVZWI9
F+HcAggGk5r004Qkfvid2uoXFd+Wb9e9/qeWBZwJ1DC+KQgvVlJNbJjelndz/JzweiPfo6rPP3zU
x+8O4K5D3DivTZLQvbZNad9DdXVuM20k/Ajn3ZWUDfZGg+fMRcHt821jmCBiRV8Ny7kq+sboID81
wcw0D4brHvBOeyVGQrVFIOFFoxm4te043fVzyJfpmrHoY/lem9H6yExVvWvICWlF+7NqNfW5RNz1
n10N+gO0SbBshm2Jgjj3RBn8FhfXW2EUQL5VfMKvZtRGPxsAHw+IBdRFK2VN751amG+XV6czdTXi
sFikCRRm9J6oKgXR1iIxKuHqPWJnpnby/DJFn/+z1TrMWaXU/GelJ9OTIoXj2wQIb/Gb62RCB1Vr
+DEiffW6ZC1P/Jqt600dJOkHRMgclFEy0mO4fL9nHivjG+EO+0YKWOuSY5l1jdTK3G5p5e2+DqTg
Topy7dtoWt3bqI/pxog9Xb1Bb5iKgkqH3QBoquMRC6aQdottLo0DeWDXGEYPYVsvsE0c+5d/2rlL
wZlZul2cb3ExHl+qN9gMo0tlEsHR7oNvdHaVnfS7CaruxlM880mwmEBTYWO6yECWp/zX2hqlFOwk
mcaEVQIlRTVR2j9nINc3kiNPCPyhcCP51mp5KwHjzG/kY1isgWxQKI2uHicMsQzMogyjRamFHza9
4xU6ieNsCMONfdcpbsFC4YXSZNlC0kdcn3nsIkG6oy/XCtLCdiuE1x9FjYNxiTiFq5uOmpTjWAWJ
tx+twBh8ixlpvq4yE0C6JIHf3LFzI2UWLoFyFyuNDNEvt6PQhcVXq4dwnAtQ3yEUMidUBWHwUFu/
V2ZS1LseBT3/YcCGe2NmOfPuaAgvXvYlVo3xcvzuKuEgk8iDyk1HI3pl59ndLs7cO4PcwWfkI7KX
z0ny5fLYPF3a2RahTOWEzzEGZefxRe1Q1BbZLNBaRBn4FfXFnZYM8r9vw7gMhX4EsJi+oAsdX2ZU
ugHPoYOTPZ5UnAqT+QVcPY59zCm0HOnEHkB6Yr/UK3FTyQa9HichOXgp68KxhEbEFmpRMUr7uVER
JV1+CqeTj45eivoTupbFq7j6Qu1MlxSrkrHyAAn/rsqT5iMrm7zJhCa7azMzurp8wTM7P/zF8oKI
M+nscFA5fiAS8R8TMQu1q0a23MOjNh2PQAnDgc6jzLQPogEfAYUxU97poWbtO6UTM/A+kWVwTQMr
3BVNZn2P5Dx9jIOmA5PZZa8bd7m8luNlnWG2yJaxcC5shdVzYbIP+1YiRTUvheaDkTP3qoyCIgEu
8p1dcZTgOa5tEp51cWNk47CvG9IWAdyHz6hYzVv6z1sKtzMFQ8QTnKEokHKSwBB+/OhyqVCgHqsw
egjyqfBL2tavtIqS98io5o8ypeu7d3S0jH5a4TXx+7LrXqhS5eU+CGzSGzI6JDhDoWW+SXWr/Uag
3eie3cyK7I4zcmGFlsKvjUd5upNk/0ipgHFGSBt6hOO7HgQCNpmmD2yUnqiTvsnoHU3GeFDFlPpo
eXVsjBF4xNocHoRjtYbXy5X2GxCzub98L6dz9TJvIhj73BfQdzu+lQoQMHttEJhNWP3A/azcOp32
axhFu7HGnk4uXGjBgFAbpWVmL///X6uRFFlxTkIoF6qHwFWUNKGZSyfi8s85dxV0TIxSIDxLf/v4
Ko0aJJFoOfRUaQxB2hw4vwpEt/96FSz7lP/xGTL2WMmPr2JMgyy3jZK6VlMqe6WMIMvb5BH881UY
2xoTw5JQzj7o+CqCs/ECuycBNi2KW0c3KNOTwOBfvsqZ2QeltE7ZcNkBsZFdzfotsVOaIgK8t0Pq
3MfVOHyEKEE8jJPpbmBYvoVZm+zw3xKO3M29myld78F7Ff9D2nktR45kW/ZX2uodfaGF2e1+QCAU
I6hFMvMFxlTQ0gE44F8/C1U9c4tkWXJqJh/SjEaBgHI/Yp+1N0ndK4xN8/hUJhkk+mL0Ptjf3z+e
PmEgsStMFya537Z0ek8EtV2VGmIsZgnT1AIT3ZZgKz3z+wfX4f1LCRNkhdzRtkOT/PaltID8sHwU
HCpDJmj0yijC3DDFBcrOfCvzGSN6jf1sg8zVjGI3FQ+j6JMngmXzb6Mn6NsxkY+qxACHhzLs9a3P
a5I/SduHrS7Dy05X89E1k+KjjPZ9Z4nIMCDVRrO/2ia/eY4TbVwQFMGFrM2+eAwIAMLML+sI2DPi
FFvPqUIA6S+GafxukUpGsEGmr7++7u/vMJJnxkToa9GqZnL/9akyssxII9sVgwxutksX0kMKGCOu
AN1HV/UvqgqcIzkQuxjzFBz09bFw6WO9rfAp9NMGLyIHf1mK81k5GKepcWrwwKnj/IRc4mXhGsBc
Lgtb8ybWbdRRNga0Jsqmib6HEn7ubX59If7q03EZ1oj5dwX+25teL1YsDVFVG88cCb0mwIt7kznf
hwE95QMg+f4i1yc92yQWczZ+iQYMMvidX/vMhiwkEcfEguTwwcd6v6Ii8EU7Tz+BcIg34/U1w+qi
THF8rLB9GUvEa3Z1dAGAf7DWvXsKEFCjWUaizv/rA/H6KMacDzppX72hAaV9bcusOdEYVzTvHf2D
Qtu7E+JQ6/TeuoBTIX97QmCu7Lb20ZgEEuu9KbeSPXn6367S0otA6equbA3Ajm/RV3WsYUkowccn
WdkeEFFBC+99L/r1M7O+HK9iMmL1FXfDQ8Mb/K64nZWemmPAtpvSr+fHrsisRwv02JNnCf3YwKIP
E1fvD7MBONyBpP/375ptuQjtWDt+zzRf37UsnoKmdsmv0J+sBdWg3rf+iCVNg4HUr8/0XUKEtIMs
ltu22l8SNb0+FOYTc5wOwEkwqAlbVKh97dNJifCogGX7kf8rzbn3V5bEixE6/hEe/V5R+VO44ksW
eb/DhYS8HKcKOcLW21A60xGU1KYMNk4xx+vov5VcQwLHPW/JJ/lS9tTEQr+x7O/kbHoDk9ydzxPR
wRNjGmrXQT01N5Xhmgjjq5otJmmdhUF/+toqZFxJDSzGJaZ9KjHGO4QM7sBoSKc795hYjHbIZAHa
K2qfuH6lxtI/pLE5OBs7kQAm4kECtPN6uVQXVN4RYtYseBsGrqGs6ImG8/IgMarZ1oNdZFHqNuaV
0II4h/sxidOIOw7Q/Tr1f1TpMh3cdi41TJZyBX4f4Sjz0JPbX62cqxx4ocRYMehHK8XywdReci+T
pyDFg4dZ98zieUgSPLJH6WlfGmCInxIvNjHj65fn0RPW9yRvtC+tnjl1yDg7rmujWXgB6+6oXWGJ
q2Gjbss2DwMiko5LCAIoaqcBkCfxDOS9QlewjVCu5NpR6Wm2n22oRPuKkRAVduZq5uI3LfP8GNjp
kSbM4EuFwwEnyBDYc4vLrR3qo46JlrYwnXU9pDaLAsNZSEQxqq7wLR9Kv9paBCGfR6fD6KrMFfRe
KLXcq9l0nHxHB7X9PFVNZYJZFwp22ZDPD0PZmXbkAQ94xP6hqqMxGPBJQWPbe2GD5LyL4n7tLTjG
AtZJMGXchnJpxyeFueID/HXaynnbDfWu5FEBg5ZO0o6MysjTk2rXcbZW1RWF/xGWLNYIVNGjCbb2
RDuNcD+C9Uwbqu9dLLbmuoW2R/ZozpG7zqJFhafK77kScxMu4PTNMJl947NlNEEdJoGDuRGqqPFp
DCqlwxGcCO2o+BaoimfZfEf+MM73gT52T4Xt2Gj1UDbxmJD2nanE68ZmMATa6YyoJUXkZE03+gBe
cVOnXr8OxfuQN6olbVej8wJYBC9VGiax9B5BeuTNxkoD/6pV/XT2Ksnbgk1erqMhSuz41HZKIhUv
V1cEnkNvCce8wEetafDyoBDLivfrdef9brGWzhgYIEmiave2FCnSrrT7STKc39fulkEef1sYwDN+
fZT3NX3kjpiSE+2x+VMSfrPLmq3nZWazurjIrDoMss9vZcM4shQIPePULg/k38GtMVtZg8SOsRJT
G1J47a1z4xll/jiPHTZIlMCCB6sM3JDa1UcSl/eaR7ZNNhtET2RXa5L1eg0WkLiCdqJoWIHPYFou
qCNWkOrYudJH+qHcyCzyaQ9d2NpYfpbvGPilhOQj+TLQwYRkFNmWxXK6+/XVe3+P1mF8iwnLP0Dq
by4eAim1Cjmgu+utf93U5XwvhB588CS8j884fbIRilfrEAuqz9enTznIrPQ0rzaapOMi1S62AyyY
MYhLnJ1XO0+olc65r+BOYTO72IhCukS/7qvpgwra+2CJ7JPaMYmnjWbkbchsmK0/SJNhqdha4q8B
hhhR3ShxwrVw2f7dS8v7SG8D8wJSBapTr89Z2p0siYRXg4TW27dWGf9shfe3HRJoJq6tLCq5DMO8
e/rtYHE8QSMLA1G8xaWd2A9ZJpIPKhB/cdlQ86yIPY9CG73L1+cC/Zlsu6VK1MdTgU9Jr3ZYu62Y
Ve/L375q6MCoqCAe+gshTm/Rj/ewAd84Pi9FkXnLLm7R+/76KO9lWdwRjEFpRcJ9XAX9r09odEQq
8gzreAw1egyyaqpHG6UXClm6VdBUb+opfeRVBlyj5Yv81FmubDazI/OVwt+Nx9Eay+mD9+T92wgv
kXwdGcwKjHxbUYrVnPd5QfMmSLA2oVBCDBxgzPPrk38f+bIiG8ZaHFm7KW/P3c59V40lNQijYwhx
k62WEjyjbEFZZt+q2VkekQbCisKBNqwodn9QmPirs4TttRZtiUpJkV5f+8LsBJag1Gy90sDCLhjl
lV6Wxge3+C8eWfREuDjxby27vlnZnLFwJ5kb7Wqw04O/QVLnVFl3KGO7/mgLelcMWEfv1z0IaQQK
xrewf+xzyxjXcnKJfBHHFKeap1wFy+OYOenBVHF5M45GcZvESYZjgel+GoWV5x/cVtPnur3OaPgU
1Lvo+q+mLG+fnrQF6x1nSO5cCGLZxRIr/TktxuErWQgVPUxoCxHKTtb+yVWW9UQneAZotczI1Sc3
W8pN5Q/2fUyX5tEoGiwH62LUITg043EZvDndlk6XfQNQi1TUpMB7KoOlFTulpP69GCR2rMStVNQh
SVc//Vj2JhTTJtXCzFbu468f4ve3lyYLKka6DMY6n/3mIRpyd24NVIUb0Lt5xIZqwyPMzWeDIZAP
DvX+fWHgHDYsyRMKJYA/r59Xh/IxUyoDh7KszLxQ+jhCILFFErZ5Y191Fe7Y20bAP/N8q0XzLZ3u
IzuJ9zkca9Xvzj/UDwGGmK8/g9uDqV2URaXRlMNTMsCjqqeCCHV0zR9mWsw7O+6Kp19f4/eJHIU0
LBy4o4RY+u8NxD8lcpYyBE8UvFhfCbSisXScT+C7nEsRZ4qtvPho5vh3qcGrR3iF8IJHpZRB75Mb
/Po0C7IfvbQZkygKo7uvfIVNs6EqLNa6xB+t45JYSY9HnKXdpWbAdKBftOW9F9QjdmhDmd5kMibv
oT2LNSWMVxg/cLyjCZ5Ves48nztXAB+7S5Vs6AM6afYZj6gAIComYDeCAWfsJWs6SbhwaSOycC0v
t23SFMV5jgtXC3Gh7JjJGtueUS9fq3A9dpWO3Sm56E+bSEoebF+ZaFo7AV236/FHzVSxPPda76Wr
nDEeD3PCDh3WZOzj3130kFKwAqzVk9WP6m2c1Tt4oepSYImmhDhT6R+ZQMC92Wb4IPr1w/HuraBu
4a8KVe4XdIFgXeX/9HAkjFD5ejaNFLa98hJAv0l1Vzc/wePqD3iRdAdS74TJCM+8ipsCJOCvj/9u
F+H4LOxs3hT+aF6/eVSY5dISZicBpDDtdYEMgfk6M7D+2Kv+65XKTvz7v/n6WwN7OUvS4c2X/75u
f9T3Q//jx3D50v73+qv/50df/+K/L7NvWJc2P4e3P/Xql/j7/zl+9DK8vPqC6kE2LLfjj365+yHG
cvj9AOgB15/8v/3mP378/lcelvbHv37DTKYe1r+WZE3923++dfz+r9/M9eX7rz///f988+ql4vce
62z48f0fp6xOvjfVu1/88SKGf/1m/JOFFaXZypdgcaQ79ds/5I/1O5r/T8YusOpZx/gZBcRQ8Ld/
1NQI0n/95ur/ZI8ikqSHjZ6QZvZv/xDNuH7LDvgWeIRVPbmK053f/vcHvPljmfjj3vy1QPKNwMFZ
RTsIm5DAwTRe06837RlVxY3tw6zc7PL76rINrzYHkOzRzyCCM/+ni/OfY/9ZjPmHqPN/lq71YBjD
0IteH8nfT+71+6CKIVXGaKQbWhJLBxCy6T1/JyltgPfCElXbo7QOTj1sPQy7+9R4Mqou2/laax9L
PH+zKyUT/ydWrsZPjI+bCw19/nEBjbmbKy978BMJd1c0ZX+vlJpxoe/aG13z3ZO7mPZzLRkOa4IW
TyhnaON40ziL/iWbh+wLThhAavF7dz9ZKB/jyLcxooCNOHfT6jqLo2OX+ZO1d6Vm38siH4PrIqib
PBpUPmDv7c1zvHoOtNMxSCrX2FF78J+ptK/SsMGc+u1YsozuMHsJfsC3c+VhSJyk2caxZlvbYNGN
eU95g7o/Um7T3PSGkDUbWNd2u6SrZueoeTi73plByjhsnBnzfLQpI3kMCNBKu9A9reTyjQlMqsqa
93Ul/eAxtp1MRG7ZJYeB2VYOEcwVUnVVXsuOrDdcpM+4cO0jF1cmYwQRsEwc26t2mS4rx6d2J1VS
Fhuwq7O3rywGg2LQzemmlol3zpsOqx9yIq/cQLp3zZ0z2YBUAubfvyNTdPA+bV28WVpEjf1NKmNj
OC65PtDrqb0Am3ZtKe8bGWCIg4gGA/m6KS5NTO/n0EmxnNqZXcDUuZvZ9efJcjK0YUErnc2ilLET
YrG+GgMWu7dlIJd+N6Q5H9gRYtjaSjfNXV6u88J4d7TXnrLr8UE1czNuqDPU6G28KhDHoR30r7ox
Lns9BojJ+DS7IUSb3JOnPu/9z6mdMFeRx4nc60osycGip/qojD5Dl1c1w+2ECTE2icDcH4LB643Q
M7X6m2wd+R0FX/fc0M+9tL0yO3RO4lEGLSo2yWTycNADD4DRiu6qY1C22kMRiOoumKcOjcWCGahV
pd3JHhN6QhTjzfu2rPod5dBFbYeloUglZFI8IS3ukGdapYsqSYoDvRofT19suPOwVlP8QlA/f2s6
YB+4lwi1hyqrI+j1qB1ENB5dYJ05lrFo8rCY9rWlfkH+UxzcXLOeOmOkW4spbvOjjx1hb9rcA3+b
wirQN730XpLUMdXGMuLmNuuddt+z9XZbI/W8a2RGJvNhlFLzcMoCyI+jTvC7ratSJpvRivMXXzPM
cQ/rt971cpaXzKRbN4U71nInnXSmVmhkNWZkTiBB4IoRRb9OHHF0G6e8RAC66Lua1/YroIcioeY9
kc38etl6s4nadG0Bl5BtmhZYwnc9/4o5N90GJAKclflC/eD2yQeN0r88AhEkYQlNI+ttmCBE0fWk
YkbY9fhIewc9yf8/j/AmEwjaUVpVyxEwic04B0Rq/y9HsIkZea1WuP2b6odBssrj4hjAZiKMiA5d
3n9whN+98v5n9wAFzVgCxaJVtkkRmEbr690jwQCws/KY5wD7nhnRb6vfK1H5nzKCWOOk911bc2bJ
AM/Ory9rG48bKp/lpUEFDXGDJaAJdfNYfZo7w/Y2YNcX9cyUo14durnujX3sZPp81jU9rxi6LFrz
g0fpdbLAGfD00BBHQUL6SdnrTZcJau7cuZ1nYINsnPXhux8UF3ajbxtpf3Ck9Ya+ulYcaS3godqj
uPZOQqLZhkj1UsMMc2kfYtC+yKMUYu5KRb9+O/76QCSZkASZTnwLnVRlvUL/UjO0Rzeqsn5jyeYp
C+Tzrw/z/soxXEFRkkCae//uJZzdsvEXAz0fDOLImnTKCLX/Gae8AynWB8d6nUeud4kJUQL29T9a
V29nHzOvGGw9q3Gt9+djne86POKZDkD9dUo/rMyvt/z1jaJJvGbpa/WTOH098T+lCIVbCxtRqb22
+jal+6RbEXtEgC935794012fXPjV2WLG7NcXFDL162Xn9/NEAOogFWO2DDn9m6dR2m2fIKS36GY5
4wOYy9zFUgrP6U2DA/s13UKqFc1Set/NUisvYAgrhqrwjRzE3K3skzRrDmz02TUpvmtuCret003a
xHTyXGfUnlvJJNzktDrtBLbEU26M7eMSQB0KnTEfHuIlMz7HSgRfYt/Ns1D4VdcyzI5aKIIjMjKm
U41Jvc2oKy6RnUD52ABMts70B4Yjnq/8NM2B6SsDN7W78xJTPrpIdL1N3xkulRjh3zljJcVdMnh0
kpLOVvMFECjdOpHx6V+Hts1u0JkLFQJC7+jDupq60FtP0FfIguzOGpMf7A/JEs56PeJ6zdAFM+04
2jLH45rGvRRuZp5GvzXdi2BOunsaSH1zxNG63y2tJr6Dfh1unDptjlA76kPlYehuD2TI2KtBuY4E
HY9+P42udWnZUkzswYB6NqnnN4hQp0bD8Bxdor6bmcf9Sjm2RFIyKqz0BkSdTAGrTkQtVtfVZdUv
00vsj82pSzorSrtOvw0s4d8YvdlEDU28s6/idANoObM3STXmeYTLXHNt4p1d7aZp0Mf7ZC5Rp+Rd
J8zQLUQzXwpNJPKUuGLSko0Ri9nd5GIoxr0wcTEJq8LzlsjKG3mP73qCtWnmF58BU1zkrHcHp5nj
Xer31i2BYXAvscW29kYS78oKLYk+4uKdk+08aa6BCr+Hp7ap4jE5t1lRywtuprkTnTdHsw8AfGyS
hTG+PpmT0G5zwNq8NVutK5iPr1EB2ecxKCYYmGbqOechkeVe+a721K7GiyH4JbGd3Hy0eardPr0h
ePCgtOedD8LWpSYyZE1/OQ6T2gqYcUU4WH12NNs4be7GAenQbo6xFTghNHSvAyg3R9zl2TwYK5fL
A6UPZe0lf446UIr3ILFK2WFR9TAwurcdzUSd+qF28TRvJdh70fAsI8Ft/F2yNPiAECHKnRh0r7zo
5JTme6ebmEIOgePo5rUsEpF/m+gIGIBL4kE7LE5QynusUPIX0WhBc7Lm2DuWNZzRCNpY6TIsHjgP
blH32XmwagEuKlsqJ+rcPv/CPGXe4jYwAjNA/mmae5ucDEx8PoAMCo3e0451r6NjaogvP9VF0Nu7
DNpDZMXWsKvtJbhPMV/YoS+YRAhiengxSzvd2dooDxqGUTczk06Ez3b70zSkfcj1ytxlueYf8r4f
X/xOl1tmoDEdmefSnyLDLoM+wl5glGE2xtNBLL72KOLcNJEuQLgK82RMvzdj4N/FiDI0ymu1+tRb
lixDry3VCyJhs9k4sV7vPDk5F8JsFRZcrLq7ScTDs2ul/ssCsRMY5zxae80dhptpzPkcmoMhktl3
1UXm9ob24onUMva1yDSEBhp0ntqGJRq15pxoWwrLqWSsxRmnfaFKqkhq+dTUbfqC4yADqnWuvuWZ
G/t7WVVBsyXP75aNXaW63M+amaebvo0zvCL6xAorofV7p0LlH9HxsbOtXurVTzl0flS0lgzuJmoG
7l4P2tI54Z82m9eIXYWxNTBmX6ICcYE6O3amI3bXkkXfVM4cdAct62mvAxibb8kwZXfZG3k5PlUj
zgt1hJOA3WXRkLV2pNdZnyKPMLUd8lYdZMNsohJAexNRR5Mvej6jQhjIljZjZbN01C6IsN0w5Yt2
snKvtg8pg+h62Fe0Z+vOkHsTqVm3h1PWfIfVUS6hl5v9RdX12qpE1hReDUGGBk0XFCl1r0p2elBn
jyqunMd6xLdgyev2ImiNNIlW9/qo8wGZ+q3lqrPBRNOlBld1fKC1X5ibLKvrm0HL0/1Iy/6rHA0/
C8cAcPrOLVSL0APsu/VYMgm6qeekPcEU7b1DM9D9PHaxIaH5NwtlVKqQSyvvyf1ydVHqWdbsvEGZ
9o032KJ6HuJOdjs7M8fsFrVrtdWrUb8YyQGNL+WYGjCuMggRN5L48dxhB3lLBqbsg9FJMz6YEilR
MpnJlWHX7l3djqa9UW67mBsfcwMsGLJBY7PrltlNXtye+3rl2eMC7qpcZn8HKc9IDmhVFvNpKJqW
RMuV88nrp+QAMClILpfJQFBEGt4fF1Nr7qt2ClrenCErT4kzOlOEu2dwUybSDGBALlhbgN8CckGZ
dAGtNiQwjUfMQDsR0uDIUQIubrnLRan3vN++Kk6ao0pkq9Qv7qaAt+UwFUzEHtgbqDhTeKmuergw
+0xPHIqcJjCMnKKD3MXGNByUNKpPCYYUz4oFwNsldlbvhOYvecRqOx270jV4S1z6jmFhpsY+0fvx
ZlAZTsX4kc0G42XoWXaFmPsubJbAurMxyeTKznLfCt6+ZMiQgMRLnN1bhdBJCWKmK3KasGr0MftY
iCr2XpUzrmTkM+FI2DsuKX/qsIIxEdzsU6Ww7y2VZx17AGPGuQhcOQhcsuL6zm5sr90W46TfV6mj
1XsRcN+ppPeBd+VYS3KnkaTUO9kq+1Gl6R3LtJFHqT6N3aGL5zF/LookkPD8sdykJd1dda1m++cs
EWhomr7sx1NjkkXtTIAGWjjAKllIePuFzVT30bW0ORPDSz5fTHpRMjtNaDUXQ1l90eay5L2bfElN
R0ggOTWOxWXIfIG9tToKoF81rTO2lVS6S6Gq1XFKLcfijBdG7hwy39IK7E4YIyTypKHahlD9Fko2
hiNkGMcvZPKYsBgw9p4kLGG2MZw2/CsXV53q1M9+gFIHnE2L42GdHPNY50/0k3KeVaBTh/CTodlP
dJkL1tq+MA6JqDPnmCigJkig6U/5HRyJrVWJIrkzYoUInApfQcVaVX3EJEayY7pZEUG1ywMNcDHd
M8UK/SHLL9bRoqimNhPJxDqgZkuvUlsVezzq0l2CXGoTG26yS3j7K4xudJs7PM+HGbX2tvSdXtGD
c/0zOANd/Oy0yQvNSVBH6zIHpxZNq9lrixw79VhU0+1Uya7YxpNZBIfR8YarNKj1z1U3twULydhu
NTUtp0rg0BL6Q2CDPfX0edlJLCfKZzRngOw6JF0Qk5rFOJuD6Il6M3s668vQmJdBYZuSrlVQfs3Z
XAkMtCA51gXqqhAvavc0T9K9yWNV3UCnb/wXWUwJQnG9biNTqCBnS3O9z3ESM4lrtWpbNlISTGj6
Z21Gqb+hEi1uZ/iBRVhVTM6YleFTdPDzZhsEstKwJkh9c+fDmdqkS4o6vJ0IF3dN0871BXC4+Cu4
UILByqy1z6RRo9rYGaYz9x7iPo+aU1Y1Idd+eRnyuFjQKoJz+mr0jZHtRg/wXaSXWV/dOwDdD9PQ
4Yw2MuFDrEUZN2pA+lYRtb5ga1rNMoZimlOaesJ6GEGkrMVJfblYKBLiLp1BifQZkfPP7BgMD+Bb
mjNx13U/a7sggqayGc55cVyK4jSOVVgvtWVv6wB9fbSoXjsWWBjvGGHEryXI4+uZ5toDDduBUF5Q
GQqzYOIF0GdrqK7pcFKpNopgUSFxpFIRrmYx6UahvFtp5p0VSrTbV36X11uyDOdqZL5r09jV+LPM
nPKRV87fe23hAzZrzZ3mC+2nkfBmgU9qlqPUg1heQI/t9JOakcNsWf+Tb67djvtO4U35OFqFNYd5
48fmpsmN2lhjVH1nqGyZo8XInempReFKFhbkEP2xOtn2jibykDSrj5AnFmdRMhiwpSdQI6XrGnMf
93OsjplSS3LEQsnG1kZU+r6SdTcBQEIhcNRc6ZnHPu+S+uxDbrAY7+zb56z36nIzlsyM43k3NvW5
GJU8MbBiLUeWxRSE7AjHuRSWzoRdLpdv7AbAMvCihNiBiY15kXRr3pUJVL6iHtKdW07eIU8GuWn0
1hWHNk9SeefPNgYLPY6NN0tedl87T0yXFu2TfQzJNoqbAF2w2RVxcx6x03zWp2HqQ6+e5WhGdD6H
FbQwzN5Wws3ozg1VdO9ioA9aPQz1atY9cD+9bWe1xTPA8h6hS4yQbJ5K61ZjAvmLLwzw45CE1Qlc
2XCanNJ+wZkrgX5nV3p9qaTUC17joU/v3BjnQLZJGzUd/dHlpE3JIredvfp9AZI7CHvq5ZqbFKiZ
O9fBJ2DCa6vOxmsNJaA4UnUsviJU6oZwiqPBqQPMPBYjLi5hv6jPSFd6LzKHHiSqlWmkhLAnPuXD
6kthse0y7kCNvgy7SaWkMew/8MKFGUSa2/eo6tyOLUB47ZkBTAn2ISCOH4RDzBCMZbSUBV8GwbTL
imnYLXNe3rXGnGx1vcN5ienGOpS17u+DKU2+5FTXHtoFr+iwZn5yAxE7u216oT/1BikrXNni2qEW
tS1nV+ghRYP4s9m3HgU6ozvhCNlfparhsHObdPhepXL6FLhtxqBEKYnJ52DeB3a6XLnTQl4+uP28
B6rZL7SVs+F6aWxzXziuIR4b21kuUpFmkQIuoXa8ck6yKcHLbCoJiV6Y2mVBbR1r9kSvbwlJm8/j
ZNiC0EuQySpBAGRbsK5YJpJ2CafBIdOkKWQemaNx9u40i3ORYevOE21EsrHzHR+9u7XMxniQdnkf
14QJDtWNMLcyPeDZKA1Uu3qnfrLQYLwUyMDeMd0jj5CJ2zosVF1/Ev3Ypnv+mn1VpFbRRhWi4JBM
1vrm616xlT0Uc6k8Q27qVkgjzHtykRjt0me/q7RDM6OyCDXoZenGEhpbRmkhlNp6dtq2BHYNBrqs
B08a7ISdSSb5DBrAbo6m0DA9Kjq3vshQ/UVBGfdBOCVucatl/vwZW5Xqzu2MZOMwuH8qadacZR8j
E7IMz7hqfLc6TItV3PXx4G11Gkob/L6b60GAXXULwMLM0YLxFOR7VeQOrvwyjk4VDZ4p3EM+c78i
HgJ4f2mqA+RsdS3YI/9mwE6CHSMT6er4sXNnf68MU4vcPjbo/i3E352Zn9JMqENCk+DYz8EIQzKw
sC+Sk7ioFnt+CGjl3Kao/St8zebY3WY4UDGM6WgqmqjD34+ldPdqWh1QZndCFNRlS3FozJiKRQOI
owPo7IbNaMidITU2Hm9p4gzi04gjS5WWcHR7Hcq6XIKcNF3knG9dGvMtzM6UNLnrz/Y4DZHf0j6M
GZLfO5J1DVV2a4WUb/klEVTVU7nkZrEvWD+W0HDKZGcBa4kkF8LfeK45nWtccMRmGnrnR8K42Jad
vv6CPm8zZH5+FwvDmi7BlzjRGjw/goT07quxAY5vNN5YfFN+0H5aes2eUCT6ennD5eD1mVuoQqEx
I1kcRr/kfwWgz1CuS9NvrQ0SB8y+vrfNBpu+LB/05VwnhvPSZLbBYkxdNOotEotdlmnIgYlfofgu
hR5EgdFhbJz2cbHr0ontaOimb2jsxy12YTe2kSNFFi2ZVGhocjqPE6+Op+nmBm6gfSNqx//hLlSm
lsqU1mYwU/Uc1LH9HItF3lEEI5cMcqc++bxdBuVKMfph3RWk0OkIdTBSNGy2MlPZfRyofNdbmbcN
jDrOdi196TycSx6CbU8/yYJok3bORssM7+xMNFE3voXnhNsvJSgYOvFEvzx5IYnYPN3Hqg/bJ+1M
Iy+v9rrR6kfR0OTfFQWJmsDGFRBKUGnfB3zZVNiTj/+IR1fDHi4GiVkbMt05ca9OsvcaOpOMEqUH
WffixbMre697jR11Y5Mth2UwOLQU1sKbrU/9ram1xvVccuOCQl99mysZ6VUmiYeMIb5amTbdilY2
daSaQjmXbSYemFB48QCzXCrfXO7sKcjOarEVq6xBa+3C2ae3BY/fYYmHctj0NvH43uud8Vlltedd
6EMFgtNuuuaSmvxCeNiQNGFulx4h7NoggJzOfSI3lBfSr+XWBFc9HRJEG99bgsohROZdRVPLoxEa
Uh+BH2HbrWIDSDpwk+lpIA7+WjYu96F3SR23xWClJeOfTUC4rZOTXdZ+UweHvs8ZkkvbeZzQW9YY
UUqf1ZeQzbY2uVrqR5wmwYpmVN+vZ7BhTcjsCAtHZw8NcrugmzxGS8pm508DBFkkKphK1jRpv5qj
zLJ9KbzxaKalCPZY6gwvBR6b+7SdiheN8daWoUXTuIhVPus7kodF7rMuuOa1vC1SKgcpY5+hk81O
fGRmxXYQi4LrCmvi5GDnEQ9dtsVg4s0Qtwzft0n/3GaTvemFoAleYjD5qSflCTbm6Ms5bLhlTy5F
WI9OUS6sO6uhWRxPuc1wHJ9/p0utiqMe2hy+UZMplihL/xdp57XkNrKs6xfaiIA3twDommzvJN0g
5Breezz9/qCJc6YJMsjQHoWWxkhrEgWUycr8jdfXyAeoFAaVXq9uPX80f1HQ/A2E/tEL4hDB9MGU
76FxQCrGotFLVlBmkmelUdtNCKrsA5m5sSBP8Eg8wW2pdgbpHcfvcbTSwxjFkcZSCHzoL7WW0afQ
8/G7X5ip6HDtGd5UD7wFtiRxtJcUoMHodCeSgr9vIbYb3EXbzoFgXKUrbFDb2G7VtolXiZ9W0ToS
ApjplZTSn2yQmfdehqSuGtcI/QkdRE1GM5iGoHdrIh0a23VYxPUmzhLlIISNrCA47I/WNkip798F
wJlHzMI0bI1rcwx/ShTHO+zK0vAQqVmJTKHqjwa6yGMkbMCp6N+BOEi9XZA56a7lI5pe5NkEFlUq
zZdCT4G6QR7qD63R8hxG4YvxzupjQXAqjSKLj4kogh0PQMIFw6Vm31L655XBYarL/nsa1L3slEpZ
fu8o002/Gi5ayUNH3rvL2AOHbQZgoLHrQpYfJT/XY3QUMWIQ5mx366uKVG+tHJ/WBhPHlSoI6X3l
6fUzaFmNunkpSr+nUAnWQyYNgm1pWUoNflCK1hH1IMLAve3WyLDoVKAR9Cc3CW/VrvGmTSL41WPt
y+22B0rANaqypvvGE8MH0rr+LlPqDh9aaSgoKIgGf0ofvF8Z5uxIL0UaxCZ6tX4NUy7Sho2Yp726
V7RMgPeFlH8G8s3FbhWlSGAzOc5cDVX4p1ZmYTshk/gtnTJSRn9CpdDFzSV9q9oxHldx2SbBasLx
lwnkUz+1W8GP3rDRrrlrUM3P7CTx3ElX64PfeGzMRlxCWklMOkD58J1gsbcC9FM+C5NQvSLIptFZ
48T6raZo0idpZLoZe0Wz6QB1rhIdUoCdmngAYcs7Fc/NOKk92tSxIh9CrbU+4O9WuS16rTS5gYe2
wkYRpzFcW4aPW1AwYQxr+42VbIcsBvuSD0awy9JYFXg1Xb6J/bj8mmqjduu1QrETraZ/FhUUczGN
6hLb+20VhfCYCnW1jqxfoWGPllZJLo1OKgcDCSgOVpmYo0ERS+LvWuot1H2GyAwwMvEiZT9bJb9H
XlBUK3jOXM3EivlMT9l6pSp43wXJiwfFIncVPfBKu/frgq+YgyBphpaLRhHtoeM12zrXDWAq9dju
x4xCyEGEgOKvYU+U1U2B5FWxa6Mso2XAp75TmzLrVvD/sHGw8EWAfiNPgr/HB5wOYZpNzUH1PAp8
fPGQ+hlXiuReBDZqF2jq5C6YlsDjIQO08YaRrhWIkqrYivQMn8r50PUbk5mnW0WMFhyr+xuNPily
arjkoc1MVVdhJQ0kmNmEyGUaZfedkZEJxtQdeVXc3oCRd368iYyEcyErTa5n2LSP0Y0kdcYXrGrD
vdCn9Xhf5U2LYNGglDIsMukGzh9i1CkSxjIGQmH5A6BtFq6rakr696KgZ2GXVg8lsCoUDlscZPNV
J3hQ6Hij1iPqf9M+sKIhfsxozzEys/GTB6nRzMcwlJvsBgh8LrhpZgivU12I96Lv4w4oppSNtLhM
xVUmTiKXOlmXSXQsfbiFrGy8K+JcCveFRpcRSEn0A3PJW5NHiWvMIdrsZmgk9QcZJ29I06Si2tLr
es3rFpqelCgNtghpbUwbOTXNxo18P5JfSlIxyZEVbFkpLE4t8eBpOjSOfJ0ugW6Otm4KbNeJ3glv
WNiU28jgSMXtPhl/8OGk29Coo/hbzLBtOQ1l4ZmmaEJzpYuDicKdoTwjlybMRUevdmOppiCgRej7
zr2nbtekFsoDmMMX1cavteklgmeYuEk/DK/NqIRuAaD5MFKufqSLHn3LmrLaguNMq52RNkW8DaoM
FNigySuwg9QoMWtGfU5N6ug5k8bStPsCQqVLYcJ6TkXSgdukgWL11OQo2zgpprjcjTtTGkEA60Wy
TqraopCY+QnGeY2hfwiAXpJd06O/Rr2M/dFRrAQKQ0sO8aOgiYONkp5JwVPtpXHPlPUVHKFGlZK+
Zlb9a9dFeIR7qPa+1v1gkSPXJlV0uuuCgLcJZfP11FlC8AiJs6D1Fcb1V8X3010hTsFWxQo5t9Uo
md7CWlHBPQ7xM/Iz1JVUr/cEvh0u4ShpyGJpYzk8VA7lmEI8NL0vhXexhjP3UxCMzPCIuWXsNY7s
XZqOUngT0WXmThrw9mH4y+13EJzNnRT3JYAuuMGPocw+7PRlkz6YvlE/K1z7VVsXuiK88Rq9ePR9
aWgPvSxDJY1z/6tOIlTb3eBRa4zEUOGCU4/fy9gskDsDYd45fsXhAr0wbIa9MCHN4EiqP9RuPrTh
g+InyjSbapf5e4ms7V0S6iK3cT9O3jMRBIItSnXz0mh69TLqhkIbWC8Eiv1hfmNOZRW4kyWgdGcp
bazZ48QdwknLWKaYVLTpgYJe8sizCzjYq1Kj/ozHttp3mVY9SDqJiayW01tRjsFtjvmGq9Byd6Up
6W50yiYin5POgW5rFdIZm3/0mkYlMbFtKpPIGJ6iqKHzaYiV/BhlrfwL3TArcINQ6dZxAqjza0gO
SO1zBBdh03qEBsF62VVa1B7ouRnfpKI19wokQcrqlVi6yF968aavsE7mIhgqs6+7+NjlcrdBuAPv
7jQc1VcMENhhkYMON0ZTtsEWbXKc8vy0lrZyq3LJCjOrKVdgZ62VRnPigyNLArhaVAjwaVHyvW6r
CiIzLfEcBzFswBE0zGFql13uZgJISDihTdE+lXIpP9RhG65DhKDvREuETFI10kEfJG1VFvynSrr3
8APCWktX6HxlbiL3xXqs85FZomYpuhMiZH6lEyLzhtbP8E6lKFuTOYsTtN2i2VdK4N8aWmG8ia0e
0WaQ27uib61t6Mf0OxN60NxXJJ8CPo2xjJyUxv8v1pK3QjDNeoiqlkpV4vFAvq6scSIQ79FFBkJZ
JI3ppmwn761Ici8yNVdgGs3BbrxATj88n9zvEPZgHW98U66h/ifsx1uSdBCwQR+JuwTb+udIqvtv
Shb6KLzpKKbZvm9VykMQekW9BceX3USNqm8HizzXRqoqZ0aLQvo0gm+gnRmV0W9R9qavcg1Vzhbp
tFVbypXjazlBZb4N6ADyLlTsV3e90oK47a1Q+a2wDDdohXiVqzRRhY+ZECdPvm9SdQDIIj311DDJ
pKi62XUMO38dCLQ9LQRJZGQiFPM1nbxcW+lda5QrmH2A3Lo0bd00UqZs51m+ELhpaxSQrUloK0xW
8QXNEn9KXsZwGmzMnfqDTF4H+zRml1vnHGl7cH+ttEmmNHvQTJKc0UOWisqrVPtcb0SPvGX+cGsP
g+Dsnjqn6X/rplJmoaCYS3OLLoLrp51/24Y1YGllzJruTc9Jsyx/rAfbgzcx7Fp5wjxKMymkscRL
LpECmm4G26Tg1LUu2wEt3SlpupU+Fhv2i/jBG/ALhPXQxE9BO+tG8yn2mmZMr3Tb/fouFDG+p36o
+Fv6n/5LIYSsq76N7nwJ/T0HoJ4PooQ8PYJ/K3CF5VLPuph4YdjQkz27wySUgw07rPpZdTFqUHre
dN+0SGPTwgoMV2R8vgY3pr+VOBS+85VJVyJ7aon6pI5ZuvfYxu64wuj3bTNUj1I4hshVixkdiy6t
15YncF8xm7hzprbAiXdOC9fo0qrGKpC1dNua7MMOzCzxicYZhd+S/1Zu+5rq7UYOm+6m0fX2vi87
8I1JWSn+utJMpJcGKgt4FXhIjIK8aPMHJVLl2yHDi30Pti4f8GIIKXGZlZg/CA0Gu0aG7zw2DQUE
vays7v1K1VgbfbaJyG/2khdM370q7p+rBiCl3U5af6iQf6pXBQZCSFoYJFjrArMrGHVF0u2oXMtv
Opn3O5DzkQq9ptB2UEvpe5t7WNWz7Lz8YSgGRMu0uDNJ0Ub1po9Rg3tPUD84ZPhhxHbAZ1HWFbLO
qVM1QlHaRhvR9RKT+D7qeEFr0gQJ74o+q3V6pqaePdKFCMZnkARJ9YW0p8LGLC2DrVYF8QcSjaaw
SS2lCx64ypvdpiWfcZU60VNcp2Da2JWaI90wt3E1u9RN3Dg7YDhPbAMxyCUx5/wYi3RTTY38iuLE
QLewz1e8cfEr0L6CXVDj/JNdbjIk/JzcPZfYSaMcQc80YVtOu8ijP1TT07Vy2jXK0Ag6pXUSgJhC
3yEKZfUAW6CELQ8w7lUpfPVNRXsU9QU5+GXKPMq2UoeipgGRmxG3RQzO5ycegv1o1sO7NcWhvg4t
vRJX7LhwsDoOQ//dMivzlz/iK7HL+pwyEujEKluRwOOsqBW5dDta6LPaktmPX5pMjX6EyCl+L82u
FgCDZea3AGRT4yhlgUGVqvvmr4D2hcUWT/+FEmpv4KACppqtS6hoE0F5v4+aESqEBC6jty1jLKYt
7AnrkRImMBDZN8PnLq3E4i72xL5nGSI2OzPgi+4+VYPpJpC64afIufpbyctgdLpYZt/J0bxlnkfm
8EUuJPV5LAUpocseht52Ts8MuoWUltbUs/XRRi1eig5g0VBh8lJTEt1QtpovFbfJfTQEcbXL686b
HWeqEfPGjmYyRAt53qn9jupB2viW6BZq6ceOrCpavEJim9p37Av1m9IO6o8gI8F3lATuKyLcXd7c
hF6T6zt658MjtrltvvmfBjnQFm1OtvAwVnJX6NTuw4QK29gBFeinuM3MjaS30WEc/P67jDAwNVhR
/HoZHXqK6jVQYQD3gXKNAYZ4AQ3NewlP3HbEWah+GkP5NmXhWsb0D3HsiDf2mRB0BmhLLxIOt4I+
u6mqC0C3WESegLI03XgMzUThKbQC28rv6OUW6sPlAZ3BulroSyL6TfcFleLFgMBnFUmdUtGdAm5s
ovcS597j5RBn3hlCKshsGArjQTLiGMmrKYUwtDEhlOKxMF6yaUUR/3KIUxS0iUuPiCYSOlVoJiz4
fHGQg4UJSpWmNNZOgmKH8QahFAalXIEHmyewZFNERpHTHHEGCYm848FkJVryXoiEzYiOSkRZr8cK
bTS3+vAzNW9ClFwuj2zhsDGDkXllMioQpgmKHNnD44CY0cYVOFvVrpPJ6SgeitJNVm1C6zYKb31/
1dHu/TtxyjnmDHsGwyaj/QRJczFI2aepaYGNs/PuCQL3tsuatdKuLo/sD1z8GOGNfBbgHD4X4pT0
5I5HNhhCDpCEHLpwe6de6ZvOHVx8o21MPle5Q5LpWg51R6d08YtdDU7vSg4v3aZU4ggu7YeV4Wru
NRrs6YrgsZAhlP74OcOjPX6swkzasNJ5LMm6H9q3xryiqLWwCPvn7eq8WcQPYDaeqOEJiU+V2oS2
U67mcXdu58qO7FALsif733HDX3PokDrgY9x/Rg3W0vFdz6GW6hRXVtAfFf2jrzGD7eH0GLqI/v8f
XuVnvL3UF4lnptJgm+MupCnhu3Q8o9rRn+u1dOdthXSPszVf4DWwn39de+nyyQpehJ/X3Se4f4ei
be5FhBcCG46b/Giiern7dp87jQ3tzMzscOeti+1PoCw2uu723Wh/9HbkRFcIIgu5GT4P65qNCkIK
AHadnf74SZD748pa4VGhQoUukaPt8vcI+clqDEIbZVAcXQVb6b7L9RuKLCtK0rswMq5IzZxsM7Py
C3wOLDp0Ew3AJWsoT2ED4Ow5S3Td50HhtmLzNEZ67fSC9CAjI08H6opH6UIM6c/IWfMirEQROyM2
geOR64kFZDeQ6K1E1l1Vvhc9SWSt9o+1kB/GTF61vX5HH5fStlYBj1Wbh8FUHExlDlk5QRb3bwt/
eLq8TZz7HjyVgiWFyMuAdnL8VFU90uyE/YXK2o+8UPciqbsWqaXd5bem3jqIaNlC1r5acnIvIGqW
pcoPVISucF/OfhB8vHTsbHgOc/FBDJkmrz8AtS5TkLqa4FqY9fYlhm6mhEZU4gAa+3l55CdZwDwH
PoVcLAm5GsF9ZISsmPgahTLkunp6tG3Vb/NgfTnYya63CLb49oPmA4zvCdYBqiLPo/9tcAu9HGTe
Oo/3GJMED1VLWeUw42Mef0pwtGPUZophi6OGT9O4KWKw2VwhLoc53Utgf6NPr8FKRNVbX6xg3xCa
RmjQn/E182HMxA9clCippfXrNBn52+VgJy8OTUSUYiilYA5rUtg5HpOsVV2tRbFlZ/lXRd1H+pXB
nPvvzx4XMztu3hEW07+wgJb6OZi1ccp/NJQ0pt64MoST98UQPoeYH+HT3itEQgeehRAikCquorhL
40+Krx1Aicsv63QCWEjLoDTHV0H0SV1MgCJVSqHRDBToQnEjcSHxle6NJX8lqT1drISxoBtjEjlr
SM4D/jSgvPHlrpksJBmltyZaY5GpZqBwYAC0X4xCu3JinK5TknUJotpMi4MhtxhUL3RBY+FTZGdE
tZGsRZysW8VD+hhb06rLrulPnXwug3goMMjs0/x1uRWFGEemsSR7tpr/6HTpLhmap2xMsK+/ptx1
EokzgQXEoCxeIvIqx+9RmDvBWaQbdlAbj/zJfOt3aFmWkWK6QSNemenzFnO0O5ARyYoxJ/FoO0AD
PY4mVkPVgnZlv2udWn2WtI8erlUm0mE3Vmn3Jev61V9OxzmiajBF0MVRteV+1KK+E/siEfMI/8oQ
KQLtN5YAfzvpUZLgXsJ8Z9+DD7oYF6XcUbYyHSDHcDcUX7XKo+51JV8486WIYfKtkILmLrTYJWgW
FyZ0fC4+wgEFQFutbozkfWzfLr+whfQZ04ErgUqGSLcSKypdW9xMuwaZWymRucvVgnSA79+4pVEO
uwQP+v3Yah+e0jfg5KnnFl22jUcojRUd0pUcecMVXbmTdTdryOj0I+Zdl2R9sW31dZlYgyFpdiSr
PeAcMC1mqiovitolOwpMFPvUNruSvbO+TqcpDMaZyg06nXm6eNUlaMhOKaGEuq67d91bd3/L363n
n+u1vd7tbJu/3K7Xa/7O3tmbxt5tNvbThl/+3w8d+skP+8ne8Ns7/vrEn+PPrubf5xdn/unww51/
cRzbdR4f3S0/91tiufMv/M/h5/xH5j86/4P7a//2+Lb/tcf6kH/a7/n5az//X3jO/ZXVejrjMPtF
bEXDL4WayFLOWW0pHdNWBeHTWHZc/ZRFhBnjg6e/XJ5yp19ZQeuYtQP7GNjyUvPfH1GArRpQw6jy
Y/zSwUXU9ingLlQ6C+vjcrBzg2KRzgpohkrcxbdNla4PJYvKY5wUDxDFd/CrARn3B6wutpdDnU4j
TAbQThAZGKJryjzuT2dU7CtRN/mZYadJ7ObeW12WLgVCB/rDKmt+gkC4HO/k6CWFJs9Bp0GnZ83C
OY4XYDhWKFFg2FOnVnvRSxMXiEJ+Mwhpd2VbPd3ICYU0n4imMoqd1mKTCNH7UrU6hpbYmfEO89XQ
DrsxdYdRz9EyFnEJ9Y2x2wPDeTNA4VzZb/+8uuODBCzfnGawqaPubC2OrU4LMnFIUsridm5/++dW
rdwDmrLHFY+y6dbwUN3U+d2v4RcoK+8ZVtum3/d2a78Vrmh//DIdf42j7o1wZdXMe9Ly0RQu2pQ8
5jWzlE+cQGhGmFeYdqvU9ClQBVCu5VinIRS8hP5IQmDNcrJghm7EF8FrDe6oFh1paMHlFSX305oU
c+lziMVcKiSzNaSqY+6GUrbNO2F0tRGhvwqArVOO4FwUKfsVC13p9Flyr7TiNUm7Mwt13ni4rf5R
T/xTTvi0etLEQ5y34wkkWnIO4iaHHClwNRu/JEZ55ZudizV7ZM6ykxpX8cV1AkbGSNuEq1GC8q8k
3IjWbZqSbdX/Mc7iJlEJHZxwiTggDNxeuvVAEIUo05TJlWTh3AzB10ND31Lk+FwaGZYexmutBOql
zKXHsvB/Rsa1eX5mt4HYTLojUUKZp/rxbtMHMZjihFJCBfDXrpXO0eShtgOtvLLYpfntH68oPsyn
SIu5OCAhgKsEb61VYTiGDxMTL/jdCCqIcSSDK2rC7fcanD8CfJd31IUJ0pwMzaHRU5zlHfmbxSCj
Fr0DIIxsK9JL6N8DtcDwvKwfenkjAmRQw0Pe3YjDpoATXD0F1QFgVWutUbOb8u9XnuX8C//3WRav
QY2aEOkrXgPPMuYbv7nLxW8emjCKdoDwrWubcHhOvL0XdQBSVnq8HscrqdGZaUVmqMsgeilvKsuM
QOp0JdfR4beLSpTorhWc1+DVLg/0zGLERI4DExE4SnTLwlgLIB/tCfplcA0/5Fxbw5X4DUl5VerB
34eapeQUthmcWqjFHM/h0u9LtYgRTach/96F42NRa3uwtT+9uLi2aZ9+Pm4ISM7R7OFUOLHTE3q5
LNFQYhYrwqYszZ9KLKPqYH3927dHGC7EiJ6yj0l/0vtP2+bYAcoccZS2jaY7BEMK2gf2Rz6uqD1c
qSaeO4Xnmz7tCyBBXFnn6fIplqUKdVl0AcU5ygnmY0GHdefLitC/J01RRmslol+9ohNpvqtKM0SA
KyZOKyGM+9Gh4xHuIMXrbwkiGMatVxX9b5TurOkAzQvukQEQInXzVOOy00w0b9cgF5KP0YNG6upT
qL3JkNIfxCqxbpgyQ8N9pO9eiqCCMjgoekZ9t8iSjapEGEBKQVi9Gvrkv9RhE32lcdzsInxwf3tG
1Ozghw3RX2/2c9vj30RgsV6bqet7iIQm/F8BE9148J0oF/vthHzEqs7F4eXyl//TmDreJ+lyyxKJ
GXUqgy7Z8efIM4DbrZlZNrBJW1eKmyKObUp+qJ6AaEImClzVCyIbT2o0YC0ANynP9jnUfAPWiyRH
j5ef5zSt12k4IiSAXitVk6XRolVNURIagmdLmfqkqj4s5Qo9gnobTcEXc/o72eh5q2bckHxoanFv
Y0oej96PC12QW5zfSj30DlFtfPRTM12Z8ieLmMbRfFExLbTUyXwXiUI5NFkbKWjicSVypfZmapin
5vi3M2cRZbEtjUhkTV1ElG6Ea0Q/okWbZKRrZohXNsCTs1WW8bBnt4CMQnXkpFyXK7IoJEAjHF9I
12q2MaavPoSacdPU/qqtHmXxxVQ+LHF9eW7MO8PnqboMu1gb8BsUM1X+oGHztaBsTH248g6Xl68/
EWZpT435QPawKMlUvgTLs0a0GtwmCn0rqXuF8qAK2zaOnAR05uUBLQ+tORyWHBSjjVnudDkxtMmj
zBBI6OxLB8nqcS1WsTr5lgvXTOXOvbnPgRZzo8ZW0K8B5Trsbc/tlL0o2XRlLMtJ/mcspHRo+XNe
WeLiihyqXqKYnZwwyb+Y7S4qH7Cjufy6zn0dtL/+f4h5lJ9ODk1EmCDtCRH2r720NsLMxiEEmCy0
7AdAUJejnf04n6IttgYrtsQy9Pg4Y3zDpcYRDDxhMNoZos1/C7SY1oMQyfAjGVbk3Ujma5fcVvUT
lIjLUc59H40cjEqdAXZEXNQVhmjC+8AzWbOJmQNN/FoU5bb3syv797mZNqvsUhemY4pq7fE38gJR
m9Q/pMA4oifnwX7z0fR4vTwY6VyYuQuGMS4VPjbX4zBig4pOyx3SCVvhW4tClgy4g+aBg+6E3Q/B
oa9/KL3posixtoC3+iwpE+vGBN7jlUeZR7TclZDp5dJE8QSozGLiK4XeY20HkBDwGgywsAPCNMtw
qjmSKzl9WcvJwxLbJPTaIuwZp2uWOMuyyrzyPj/AYlnoVpmkRsa70COQAO06NvYZybyG2RjMCKRL
bSx6Lg/63Nr4HHLx+jUkUHwUzBPHqgZsmfBM3+S94k7Nj8txTurKy7Et1gY4OFRdJcY2alBXsoEO
f2+4ulGhrvdHt8JyjeaHgnRJj/hvhBBvAtf+ykNc+8KLpaNC1jH7+QXXKfK86H71XPPN35P2s9R/
gH2HxOLE6qZur9RTzu133DTmogr76SxcfbTfmcoYxCq8FYzF4LXhxWXl3kGOngFlR/qPqHMvj3OZ
ev3zrv8Nt3jXXPoFXVAJ5wfTezaWq07Vb4p27uqnPqiXj8vhzs6h+VLDNoF5z/JaGDZhhLZukTik
n+5YunlxN4mbaLyGYDk7LOArisTiBKK1WJ9BiOAAYisAfdPneVF05WYAxWKWiOReSfTOhsKtA8AM
sUCBHX+wokoDlOJKtgJct0R/q8BZytej9z38207m/K1oLOLaABaEZGwxJcMRCG07VmQOzQo3Yl16
7OJ7Ue+hHx7q5spqn+fZcof7HGxxRZDCuPADg2BZV2ebLpJEWzDVZie3tHkuT4proRYJWBxPpZpK
hFL6O2P8mQgP4hRfiXFu4lnMBNmQJcr5S2ijhGqmmEdMiAIkYNzmDpZBdoETsvV/Gs2nSPLxfIjC
AVlHGMEO3hq2MIsEendd9/XyKzu3/X8ezmJ+R2WnikjpwRFDxqJUnmo8VCUNnu5LCrmrHu7LcnU5
4tkXSK9ZpWcJGGpZa+Gw8dtsxLZ1CGDRr6H0h8kLNmT/Lcpi1o1ph0QN2ihOkXE7lXzh25RMN6Ek
3wMIvrbFz19iMcVNVix3GcbDhrTYagOQPVJk9rjVkCxA0LV7lOBmwlCrfhiJsFOpu3D84F/UdjtP
lnCSqq48w5ndnkegyCJypxJRtz2eLAM0qrGYH8FQP2Rj1VUuqt1dXtmigRLEtULsma0KSDa7rkJx
CVnJxUKTMRusp/lGkGqdM4bCmvbxi6oPW+D2ezwbpSujm5OQ5QvmxaqcZ/AVaKIdjw71d/QjcQrA
DwuhCd1cef6VCGe2Dtr24Iiwm6TNsbQTy+o6GSul47TExtK/S0dkn5IrreVrMRZzUk1CtBdLYiBa
a4Pcjw3hIJnD+q9n/tFIFt+mD2NN8QtmQoVIjVI7SbkLlee5MP9f4mjioh83Ia4oUTNIHFHt7Fy8
R0+sjQoHB8zLcf4UvJcfn5qABqQXozwMi44/PjR6tVTQB3GmysBCoQXBBgsF8JHrwUgOXBAkARzo
trQQARPVXYBA4W6oJbK8UMm2QGcsJ4b3gzAWHQR3Qvlug1xgtCZa+ztDLx+Gc1BmD2ZjeekqriIx
2YfD5FMOHmMPrS1WnbEFYpaIjpnXCszXAk1lYRrePfT9vkZ+7R8sFNm+wR43vMcYUZSvaEmirRYI
QWUDgPM3aKfov7wwnh6MRIaDJZgd/rpFkUFhhVuAaStAFW8zS/t0B4gtQrlW6lgKUO/1g/dK6/p3
oSoVvBLyPPhaAJgIbcH3kNEx8bvYegWcUJzgomsg+HMbC/hI2orczPG1WWQlU8ExmKIV63hw0Rtt
U5G+Fup2KGENrFLz6crHPrPQP0eTj7+1H7Uh6jxEM0r6pkVg44tpg2q+MqfOnEHATP4d1GJK1fHE
9BkJIym/JBBV6Gu2P6HJXx7MuUoXYWYAHzkqrjSLcwGyY2ApgU7qX/4sFFdON4p6HweRoxR7IdoY
+b1VPuj6438MO4/+U6UDXUd4vYaGKpnyq+toV6dPSY1TbrfStM4W1ftaWCHOKlwDA5xUg8krobBY
NOjYopkui/HCFmwEC7ltpzXCn2r+beoGFDAe/e4Vn7cb3R9XcGtsP9Z2Q3M3xdojR+luCvKbUTE2
l1/CmRPq6FEW76CpzERoMCtx1B40iZJr2CQULi0BjDDyeCfn6ZWPfSaRYuCcUNLMrTCMxbbrIf0b
qimcROR1nvME6qFZwOBKvbtWyD/8FtursX4uVPPX5YH+ae4vtsfPgc3FPqyhXQd6u0tBlE87T5xB
9mZqOPQqm1u4v0NPCoRGTDTVRn4TB4KHaEQShk5X1MGHNyqi4DSwaIFmpt2DKKNOFMHHggMP31W2
0VVqvgaxNrzNmnqAONWgvEEzTrsZRaStxIgDOfPzh8uDOrdyyEpRNQNVArL3z0z7NIUjf6qboBtQ
KRS6zkGv4lbElIRdQf2KowfaNVX8QkXmQUNyvIwVG1r8x5VHON34AOwDxjLp0KP4voTIGj4upuic
QTIdXxHVXwdS+mZhb9NFybOFZq5vik4idOgoVnR6hocQZZpGC58b+Vlto1tPehkMGCWKtrvyYKcF
BYyFFRpUrDMgast3Y2aeghAa7Es/s3xy9gZNZmO6p7Zke3mwKtChjsYfAxrzSf3TK7Xny/HPZDEW
bQhVMzDYErnwH+8uamBMAmJ7KZlS+q4owcaqjTddSv4+vbCwgaEqBiiQu8Ly3OmjQUeRHYtDVAlx
OurQX2uDTYoC8OXxnDTc512LphmgVy7D9LEWkZB4wTDaxLexlL+ieiyqX+DhIwmTTsj+vqrt2kNT
JNgqUI8Tf7BF5T4JdwiYiooj8+8uP83p250r+ZQ1oApxPi3BsSKm5AILi3IcOIMccYExgxl+5fg7
s2fw5dhcgaialHSXIEcBCSxY1FPiuOvb+5f5xxMwQufGeR7tbWBvt1cy39PzVlIYlgV+CnwNiPPj
OdMGnaEMJSeSP1F1D91B+ybLb0PzV069M+z2OMxi0yd9VMoapyInHVq7V+9G6xrq9vRYmSNw74HL
pYCMnX//076kJXhopBoRcphro/iaTS69e/j4Ky+7ss5P7zzz/sO1EtwgGKFlN0nXJ4+pwP4TW1Hz
0KDxcOgbIEKX59sJ6mp+Z593k8U7i3xB6/SmSumCWOuu7OxyFEZbkYK7yfuo6nA9CqoPPYD7+rUa
3rmXSf+K45JDk01+cWTmOdoFU4amms6VOexu5dSdkyMgvVN8rcF0bgZ+iiUvTsmwx3oYAUv026bG
aaGn58NeCffmtdvK2TEBU6FZAnkDMMnxBIkDndq2Tt6RUrSRxBybiXU73iXNt0zYXPl0Zw+CT7Hm
GfRpMg4dXDL0bVMUGRJy8t+iRE6+1T0ga8aPiQJ3qK5zZd1d6/qfGSNXMcwuWQbyjMk5jgurNKwN
Nc+cPv3wM8GWM05m1RajG8OKVpcHeTYWZQamByVLfhzHEnocHqK2yPAwhMqobjDOEOFaBHVrow90
OdaZOQJ8gt40OQdGnsv0tWjGUvbHklj1RpduJ+g39QDQs325HOdM/wka6KdAizVXKGOlJwOB2hQ9
sdupADvySzZXA0VSo7W7bE/PRZTf8nxn1qs2frwcf15Xxxkj4WeEO6ceDOplrSjDyMQnGc1QgOhd
IZ11TXU0odmZjeesLhxZ+RVrVybr2Xf7Keai9oGThCenKjEnNUFGci2l3tZQbrTmWkft2uAWm0pR
NlpUDBUNeMSawW8wqNFGlVXSEHZWOwf1rtD8evmFnkkVP7/QJbOes3xEi5/BZQY1t5umRhH121Sr
XPId/NN3fx+NtBSWwAy9hjF+vCTGAXlSyuhc/PNwpSBmHlcHgUpfXA7r2cxluIojO7cIP0dcfDwN
EcOsN8TMEaRiUw/fhTR2egQAQxwnAGBdyU7ORptpILRbZtboYslrphGh/8D4miF3R7Ds2v+S9l3L
jStLkF+ECHjz2gAIelJ2pHlBzEgjeNPwwNdvQht7DtlEsHfO1asiWKjualeVlQmQZTQWjhy85gLv
kX4zd7MWmIbGQbSO4VBnCzx+L/dd24ICuRhtobalMCch1LVi8WDGD3ix3Z+7m0N9tgYMD6AvuN7d
HA9hpOU1hNnRj279qrPA7lXOFej7ILta3IwF5lAAgBks8zHqEeBa/ojW6WY1rf+AHm5bvkb2744k
tk5EtHw3q5ADAL5ZebAMWK6IP2SLgH+5jsuuqI2IplC5BnUYqFFBoHysi9d4jFHRHqC7sy57HpaI
Z5I5bdOsx1NURngE488UVU4xR9MVyCnBO/yrAz225XPW3s31nPGRGV25nZouR94WGkpHaDaAiBzX
2b/dKhkbzPHqT8GUGSFshNiSfehw9C3Ixh2qcnxZikU8rpCpQaIT0cjsI2h2qEMZaDlSlc/QoLKr
khOLy4P1rwFm29ATcHtmxWxgeEJGQpIeQJT29+vp0oc5QC6uQI02AvDZwIQZBisNpOQT8Nr/kwm2
76SQYmR15mGqQ6A7g1fR4szD8jDNotDzLR94wmsf/EHWO8An4UMMWZwexJePsv5434mbfnd5Dipz
7j9Cp7l+c7fp9VAX9A5e6C+y99Y5yWu6gUyJ5IF3yKvXdM2xd3PeM/YYp2iutaJcwl63kp6kt+5N
th8TG4yU8nkPWrO94Yie4XCMzjsMu/ddOslENOSJkhAAM4xkkDgBaMahvjBZOyjCx6pBdOMUChWh
bUSS2hEpZ9kuLicQHACMB1lZU2eMSwEUY4wKHhv+gWYns/7bN/T3iP77+8xqCjoQW7YZfl8YdVtV
OndEa/V0SDXOKPL8YJYU1ZVAQ8cNDkRQsGXS2hd5iIDvrrDbefrHFYN5jFVqC/Q2GupBLWwbgfMz
epj23fqjRvXtK9+BrHGVrcoXyhlArlnmYhH5Fnj1epi1ZHt8fMi+RBts7rgR7vr3H6OTbV4sJ9M4
28cNBcr3ysPiAycLCCdQE7te3i1EF0XUkgQyWYRutQ/ZGz3zQL8a5/kcp2SEvJwjgheFxC/iTufs
j7fP+zlqLqzPS+Zig6RWDUyEjyUxauAtcovXhjQVRKNcwZN/hJwlIM0xfjOxaNHDBWdGsLCYowKd
W9A6h69QZPuir7KNdPhO30je8Fi8DVtwr9t0B50gXswuujkjisHOgL+bziAznoapH+DmkAB3rjkg
YgviY6XYUMYpNSf2j5RX/1x0Fkwq2FTRO4J87LyvXwxtnfhdWwpwNsvc1gWLcEuol++0R1B47MeV
ubIe+vXgxe5fYxswp5eGmb1Vryn0HSBATxLr2IAnSnoGXx+hGmcPX9oILs0wGxrmEnUCGWZE+d3o
5/rRn/v79eJd9dICs6UJhu/LPvCeBJlISuRtuVLPDSHBvg4gAWGSl3qdew/KRjvz1sXC8YQeElSO
wa+BRIbB+CYPZahNFfDttH6RUKuhzqhuBuv1voMLJzus4DCYoRL6DXRficHrnFYT9jloYKF4Elbg
4a9CzntpYZ5mfgMR1we0L2G1X8eh6FeGgq5pLDrrxTIexJCDS/umn7ta1chAaniPof8KvTeqxdyy
O4lCI7BAR+RuAEcU6DtPkPHwYsdfUdKsol3iNrvsARq3YNNq7On1DPmzo46XRk5AyXnCXrPzXfV4
nLzchgoOCZyXlDMGNyPNfOI8RhdrMTSh5ghAb2irwjHpd4nuKv7fLgeYwBziwW2BaReMCNcmukCC
LAwEde0yhu7Io6pwfv9m75x/HzUddKF9U8wwoyx0YhCBBD20G+VLqkDivYV4Sd6D0Jhj6Cb2GUPM
WAWWj3URlKEtFxO4h7eR8VNNXcgM3A9+eV69bNh834XAuzF3yDBrLJ2QllQKaCQ1jv46EOgN7RNX
Of6EuAdO3cBr9tG2s7MNmreP2kP6aG0yBzcAT3guXF7R7GaNzKwCqIAha68iiL/38ov4ULJczKq8
D9Fz9NVEYJXkIZQWBvXKwDwYFwayJpb0MYIBzThNEDQCnTgQqTzcwkKMoOqG2NNQFpBNjYlB0OxL
vtbMVugh9Wtww4DJuLBNqHnxjtSFFXVpSmfuaKDqKxRpgKlhOquF19bbzuRcyJa8QTYETesK+FJQ
7boes7QI1b6FAI0tqR+ghzLznV9DhBwl1YQT8kvTf2lpnr2L2cnBGwp8ESwVGuq3OarYKu+ad/P2
QIRdmmCi3YLWgggiMYzXypDRYU1k13dKtwZ1uUwE7JvT5/31dfukYywyIRdYwDilAyxWwip6FSyi
2tTOd8Ge4qqlfmj/H3R+vHFk4q8RJhwR6twdts2FQ4mSqf3HsgdbfANlOoi9ICQpOKN339GFSESm
GvEOVCPAJWzxsOn7LlFrDQ35yNAlL+gtjSsO3uC7mMbsVbCBziMFoahh17oOEEXQpy4f9NDuHHpE
fx0xt8YpexxIZPer+AtqCuBQbAgo6Y5fituTI2BvxDxm5BekM37f9/f2xQDOncuPYaLVrLJaawoj
tEfwEGoEpPbqSBpn2qt2+Ltx/RW0sahdgLMR0hsF8Tnn/cJWdmWeiWT0Z4EBG5p5dqr8MVUSgCWZ
xo8FiNfv+3lbhWb8ZAI4TgqZ1hMMjS6kHkh9rFaymz6DreSxWUvryXvpbHWVEsWF1MfR8tBzu0Zx
htNgvuguqMNm6BJu8gZz7ppmbxUGlANAMe7EELfC1dM8TTXH2YWVg2ox8M4a+qPBUsdYaSMFEgJT
G9laA0zLc5S93B/M29fITNR0YWD+gIstrgqQz4saGGg+amxyFkk30S5wzU34ezqKJ82D+EboutaG
1wR7i/piLN+snYjKtIPl2i1S0r2pX603nUDLAJzzQfhJ93WEc513g+cNKLNIOrnNw0yC1TJZ1dm5
Kb/uD+htWAB7hCoLnEMy++a6F4W9pdRVANRpLDdry2+OpjrVm6YAkJYOIQ8+dvsWQkFgrgnMBJ0z
tobxJ02nElLXSIiEit1DlxmFFVyc+l8TMUGZ51ZkXMXkNXlGyiCwP0VUeTgROu/d11sgPgCNIdi/
0cMKxoDrAFLNQUgAGkTeHgIHzrzbqafg3BNukuB25q4NMZ5SiKukcgRD2lO6ByoX1G8oX++iTWb/
kD8ghGwRn3MXXYjRa5vMnpZAIUmDTA6QIaR8Freirb63GM8/5imyAdAl2e+cY3JpOHHTFIGFtLD0
2N7wzpCz+Lv3TKMa9GTcPHQG6wwIpBg7RQOaYR5QdzGCcEyCgwVXDZyUzASKY6fHwhSiE3SvOPEm
c3vXcnFyoDpCFC/+Cp6NQ2fakFRzho/WbhtOAC0cojNc798PYCYW5PborzbwARlRVsJ6QifJ3vxq
9m+f5mrcDk6wG3boTnCB4YaC2C55VoEntMXtsZkg/kmAy+B80eIavvggZtbx2BomyH0guTC6Oliw
jGoV4aocCJy5nn+HXTqA46FWCQ7KmZfieumAQ7v12xY889FwksIacN9VX55buV6V/a/729JSWCmg
+9MBwQOAmUUlJhQktaEKU2YB7asElFQPfVrvpjGpQJlUR7Y89r+Vehx2STR83Le9uHBFUB6A7QOM
tWybC8TeB6EyMZwa9iaoD7o1r2t6PvHZgQTpzfyYRysL4E/XAxnEVE9zHeIdhda6hoC7j9HskjL6
0RiQGQByx8gjTowsOnWx7zKrBtoiUVg22Bkieo7NkjR/jUQGws5APzMwhMCUoP382qc6bVSxU8TS
jsLhoZ4+iugNPB3rEYpJ2POd+1N0E/GzMUtBnzvaIkW0qF0bw1EWVHErlTZe37gZGoKK7r78rbCM
NyEFHPWvrVnQNzG+ietFPOOurYkROEHMIqb2YGY/zLLp1nJkVi7oYJKHzh95wId5Kq6iw5SAdAaz
goiT+XaZhUEXmdRKqC2iHZ20NIHquyRDc6LBi+TvPQOT3twbPgOPNGZFR2nQWaFYUTQIlN4syJF3
3WaIjHUD1dn7pm4CEF7NbUc4eBHxiPzrQWz73ujqGqbMuFlnxuCFBo8DbGng0NOE7QKl+blGf23C
DwURZZ2cgiIilSA4XX8aodA68mT8ue/LbR4ezuAWjTHDIsZBxDwQKW6/ZVn11MZzylbFdtdB1s3q
fIirGZ7YVMdEplspKVeSzwPC3+yMaL1DjwWOH4jEzG+4ayeppYzBBGluW2yVo5CarlS8W8OjIb/K
U5sRrf0d+fTvu7vhMLp/ZppU0Hijkn5tVYL8KOgPJ2pDM9WFzKdbNOlGghqiTqsDqq4bC5qdmaA4
WaZ5+RjyGH9ujp7ZPsoPgAwDcgiSrGv7VZs3ClVEapfQCyXpAH1spe+OwVCFrhrPPH1GK7n3Z3kp
nC5ssnStrdBhJSArbIdovmqNn6KeAHMh896HC3sZOIJnRlgNPHlg9bl2LTO6FBUCmdpRZHliP3xQ
SVsja79GRml136PvIhy7tQBRhcI4Nk28BNn1XlmpOgE9bBcQj507RtVOdYJcd6SocRJQpJsthUrQ
K4h9IZcReP+jecZVc8igQEhhvm4HsBJnBWiYox6XCJXuw0gAc1WnnHBvGfESD34bWrz3zeo35yPm
jN7NGIBxWsPaQTmBLVRGqFQYVq8hhxTGZ12LIYcNfgbLp7+kUd7GvuK1SbJvQzQdYM/iYEWWJhtE
w1CIAC4RLJtMHOdmNUIQF1pF4A479PXwWAbToxCIb3Ti0ZUthe+Fqe897OKlPPfJJjlOElttytYp
IAsG3SpkIfRK9TnH8dLejnoBOr+QA9fwuLoOYXlsTCWoYQpofFeh5Xuvah/3p+07c8BOG4jkQEKF
rV0GpP/aRoaeE9z+5NK2zA2FfgLFZfCzTdZpqpC8fgsbfacHL2O58YcnKn3GFoTm04NQrrJpbeSe
Otra5JaBp5WrXtnc/7jbWUXXLgB7aOTBvRjtHNffVkMAQC26qLQl6sjSRFpA3kb5I7Ye/4Od79qM
BAgNrgfXdgarU7qKovu0SH2ijRA2AWYqVbZqrv/1xQAewaX5Egw4K1v0DYWy8vsoLe0RnQzN9Gio
b6N/GrJf9x26DRyQiyGVaqK6DOgoa8YaNBW6iElpN30KITJo0Nq+j1v/fStL04OVgBI2OlzEmwpN
3QpaXYVNiV6wId1ZInK6RSXrjtyHr+j2qjkAwduFhxN6ZkTH4xT8h2ykSkCSDJNPS7sCVz8YKDyt
NSDhx7twL43dzP0G5hNFv4Vx4zavJOmMYx6MdeZ/yunb/VGbN+PrBQc3QFQFX9ADjyv1dbAZSdiN
etaVaH53lFnVAnwu4Q7EkigrbNT2z31ry978a23+/8VuJUl+BKF4WIt6zZ3EYK+nPNzUvApvHPrn
5oQ74rUJaKpSHVWlEmxD67qF/rs3irYwZF6kR3YLuBTg9/edWogEwGLQdoUuNgnZEWZfgMZdbHWD
UtolCj7WtBIm0QEHzn0jt0kfLBzodHwzxKCsyrYu+0NfjOCaoHaqQfO8GGzDFNCBFOONHP+A7M1z
V7ziKesk/gOoFT5GsdxBmqayFIfKvHa2Wy4i5mPk60Gu+9A3/fkOblkPwoQdt3GDIHISnEakMX/k
bbHrEupak+Cm/WEYRs6OsjDkeBACnIZzSMMjnolaeUDeIC5QN8gC8xnvtsAGb1htJ3XKu0zNhxoT
TiCFBLBCmaEVaDC79rQopShCz1BlF6OKNlOhQQBN4pkawYcGbcyEgmLq/kx/Q4tZk7iDgz5aRbMg
MrbXJlGYz83eaCo738s/54xp5H68x04DyS/wJq5ACEpyt12/9EQjD3/fQAgpBmTdZr0OYFERb9fW
VVMINQiZVnY9kroiwTE/TzDraG5w6GzlVUkJXnXH7HmdEIF3c53jhnEdbEFo5psr7MgHMaMd4Nov
KEVd2fKh3AOXsTU3if2jeCs2ycp374/zUhCDnghkDFgPeOKxVYxB8UGG1GCchafantaWnXkQL99M
LoAd65hzXHCtMVtfmBrBpFtwjbrgdt8CEH1KnSgi+uld3eW8l9TC2xUL48I5JogMK6WSBDV3e3wA
ewoa4QhAC6ljeDE/Hz2vtptZu7A1n8wXu7ouxViqLWz129b9jWSd177RNyDzESDDiXcNW9oJr1xj
IhSCs+gFnV1r3tC2+MvYdaTbooFLheRZ8NR41ctDxluTt8+J6+Fk3jS5qpi9VMCm+ZCtQwdEYM5o
h3uLrFDcoE7jqqvBew9dcZV7r5w4XRxeSDciAYa3DEDP18Pbp5ZQjxVsSx/WZ/Jr5R9k1DPaFbID
07bYcMsLC1uehoTHP/aYSNWiVkzKeTrVA57cp95GEh5jTYFymQIin3qnsdODaefefUcXTu4ru0zI
Nv1oZQKF3dYuV2CX/P2oeSIIy+37Zr53sJtwBTkOskfA693scKkkl6FkddjhtrLX/skOihNCVDGz
Lbtyu1/R5le4bXcQOObYXbj8wL9/7TIxZOVo4lLjvrKrt+QXsgwB8ffV78qV7MHNU/LywFMMXDSI
vDr0KSG9BcTBdeBojaLl8hw4vTDt0S6+a3Ie/9WNUuMsgIlO5H9sMMHSTWjIziMcF6Otoppduydp
M9qnxzcfiDpUSYhxlDeH6OWPTsZ34L9IsPLCXeSoR+v5xeRM7RwhNzOLbiRIheBmDlmma4f7SIvM
WIZkhFQ8l+NjmnsjL3oWXhlI++G2BzkzFNjZR+CkmQn1Ew0K5+rggINRksHK4R+CjncULhr6bkjF
KxjPDGY1CEUsFUmuVih02+M2Wk9EfleJ9gAO96InIOvfi6h9TedW5Azi4tEBQjO8dBUIqsL29SiG
Km1pPQJCN6w6c12eA1w7XP0keOg2vL8kFn28sDT//+LgAO8CGtAHWJoJFm1Av0hucbxZNAHOfeQU
TaBW2TUQtWkX9Cnmi3YvIfhEfGVNo43Ju7ksmpl5NVAexWWCvUtUORLW3YjIC4S9nj/KFAVDe8zX
98frtiqK1YaMElazBKpXLK3rAUsg3lT7ho6j7wMK0jZEeDzDDYi+MfdhSia32YbkCE3atX8wNjLn
CrO0uvDugIiDiOwM+CyujVtjWA7UQEQaZnsedXPdNlDm7lXOjC07+a8dhXnBZZOU0XaAnXGLJvpO
scFPJdiShz3yEZLm7qRBzxqwpQLqMCi5WqMrQ6eHs1t/F5fYvQTgRLQboPkPd1Ll2ts2j6AHVCBw
9EP9y3wM8OjagzjXGT+MVbUOfykTUX5WbvAsrsHL9xGtrI4zEIsxhReHPAsFoQWH+YIkUDM5HPEF
2bTphwfDp2gGcE2ZdzDx7DBb+JhRcyxC2PEzZRWC0wgR9tLGGdoPefoXS0f8zNLx/1xitpaZzS02
W5gaheqgS/6q1yynoIUtS91rpX+kVYluR87l7RZbOK+aC6vMqhGaXJm6ClanmQslQcfMn1EiFL3G
KCsa6gY8MygrNKCeMeUNtKXuL9qFUxhtcBaYNmYIKtr+rwOpwp0/j3MfgWTEduY3pOZRNi5MINQK
0KwqgYgSJSsmUACjBf27IODBKIVk1MlkvIPWJ5qc+44sjSMyUTjt54NhJna99qSUA0Am2qi2odwi
rcqTCrlh7SB+Nm7nlnZ4kHkokKWj6MoiM3OGPLZWDbIQoLFSoHjkc3+2agKwR72ueIQJS/N06R3z
rOjkpC2L2VZEgY007B55vfsDuLCBXnnDXADlrp6aLICF0tpoYLkQagc0dPdtLBR/UDy7mCRml87K
QYdCJHAboqc/hE7rxo6Qur3zNHrGJ8fWwqsIvSAgmJjFuhAXTOBBLjYVqwIK2NIHZgWdLxnBQTSQ
ytMP0zvH2EJuALc6EzgKAJFkiLRcR98Q6bQMtLS2Zc86ie6081eWXaLT7FdMYo+L+F8MhwtzTOhR
SMH1WpaDcrJTnDoGjtvkTdU838wRc+URE3GJr+aTIoOyAnpc/YPqhQWJVxUEuzzTaS3SuMrD/CQp
SbGPvrRnznjyHGSiETSNVJ9yWG/tYk4tHX93K9H2z6YjPhWflR3+uW9w4Vl55S0TmMLQigMtMaC9
dY5SV8iJrJA48UmucDC/S5bABAJ4BdCHOnJo15GiDAN2ewil2GO2q0AK7SMF+llETsProrkFN6Pb
6tISE5OyINNJkGFJP8QC6be6p7mn80ksSbkeSOClZCsTsSW+2/IKyosL/dI2E6BTVRlyY8F28dAR
iVi2f0q8zv2CrB2vAXopUC9NMYFKk0AG22hZ2+rPfB+emrVwEB7q9d/Hx6URJh6bNoPCUAF/LJxi
vTQ3IirUqQEbnXi8ZEuXO8zb3GcGTnnAmBmHGqORIymhs0PTCpQxAXJVKkncYVOt38NV8WYd5Ofw
cdzFSBIkv5ORc7VbymFdfQDjLAha68rq8QEm9MeC6o0Wx7mttfjQRicHfVX/oaofU31EEVfRKlLL
r1y1htuWpu/g/XcQmAVZZVM7QNgDg3CIN+OD7kk70xvQ4Sp+ZpuOAPq06sgAhL6EXtdoZaDhLfSG
k0Vejc1fA6Cvv4Vt0KFZ1YrjiG+ZrIZ0+oNanO5H11LWB8T3oIqHbikw62xHe1JFdIrEqrY7pCVw
hfEy0h5D3GFm/SZPXaOPaj2dRY+3dpYSv1eGmanOBbQW1wMMoy902oh464pACVs2nff4qORCkpdu
g5eOMtMqgAE9qTLYaySZ9KhcVD6RJXA0W+79IZ1/iD2+Lgyxje+mMIKxy8SciaNtSHbt79RoO9eq
UafW1JUSfty3d8s0NQfJv1PIllwB9YpjsIDX9s9gW1PyBycIVu1k49LriBAmNXn7BM/D+UpykZ8o
ClCRBjo8bON1XjqVirrPKtPQ80DK7MvgmZtPi3sDylynoOybaFozRwr4wERnqH4HzZkzhktXtssx
ZM5GbaBZq0mwgb5PG+Jtz+lO+BkT/aj8h7Lo1WwxZ2PdKLXaSBi8prXBuJpBhb3jROAtCQITEcwZ
mOpqE/zfEVuFG/SAbnMn8wDpaRARyaZeAQ2/ln+oj/cH8TubcztRYD1DZwGoEFioqEbTpNENuGY9
6Vtjp/ywkD2uyblDLgbUcavS/oGd006R2hXXoiO9/4d0E8b23w9gZrGnEAbMI8yiJBGZ7kHUHyre
wKOrW7ohgusZEGYFcEvle/Qvwr9G25YwIRcI2i+R4OlCLG6j4RzSNyOpQt0O3kCUhIUfhNaQiq0J
R3QPdTE7/gxDIh2js+CkLvSGN4Fzf+qWb00XBpmRa2Mz9kMLBjVcMMjYkx/vMqmfxnWx7jnPveUw
ubDFrgCKVF7lw1bhir6rg1chIaI9EHXToGJPdJKF5OyfP8rHwG1QvEr2CqRSOF+xMIlQfAE7AHL0
MoismGxaklR+SmUQq+koXhOUXZ1OG3giSPMZxkzjDAYHighYFZyxzM6lGsnUxJaKEhGtHEH3quQN
kNypQ4NKewpzziQuuWQC1ggdBiBzb5A+NFX1qQoBRNNTcXrSG/oyYko52c6lSAF6EKUEFC/BisEy
EYB4nE540OD8DBx/cFJoaQY6qcVXuXlrUtcc9nn5MPFoRBfOgEur7KGaTVBYqlsFhcbis0y1H3Il
u2adv91fBgtWAJX6dwSZO0kL3q+igAw0iBLB96zK20ZX8RbT1/fNLIQFWHKRsZ5Zp1FSZK4iNPal
OO9CDCEymSvaGZ1NE6iJ5HlxopVlPvoqpc9RymX7WDi4AZzDJQ+oDUA3WK76pgv91hSyCnQ4m8B0
W+tc4XobH2jyE5JASfJw38+FB+eVOeYYUgO4b6gwV41Y5aKbCKUb0wr5RUdCmN43thD9aO4Eu4KO
yATiiNlVAtUq22wuX05004G7ME158J6FG+SVBcYdI021MmwGuFNKEB9NIMT4qGaHoh44C3lp3C5d
YZ5hYY8zIYlhSBcf6h5tVEHpTnQnFRko9/5DmvvKKybmS70aB8jHorw8CfSUhcngtgINHsrJehDz
Rub4trDEsMBmpDeofOYT9PruOGatCh1hmOushzzbVNEnt0CwNHzILGMLVLHrAnV7baKjyZCN8oRC
dnGONNK36z5xsvGpyzkXnqV71lwK+ccSM3aDD2XOqYSl0fO97GtaNbvfE4oyhqs9qk/BufTUAFm/
+4G+tHtcGmVGEGw6xnywYCuM1xm2J/FsdI7aOmP4GHac5+HSovrXFhKM10NptiBSCAvYaoanqN+a
vDr50oMf+/p8xQEIVrS+MxIXd6kgNyZfSrCvT6fCtEU3O/TeMHPs47WEg7/HA8Zy8IDh8YQtheGl
XfnasTEIBySEYTcKZvmkH7GfOqLAqbAsG/nnqGQfZn2RWmXW46jEc9NLSlzC02KrmDyhpqWAAEvs
DA8HOPxGmcq3ILoWqPDFEL+KdN1nj1ORkK4CoTfO5d/3o28x5i+tMbugDFGeJolgDU0d+k8zHpKN
bkFqBUhZfwIziqK4A6Lz3EiBZoMJtdgbQzNu0CtUu9AEjuwh7epNGGe601eN6TZJ+Xn/E5cqpQDL
oxMPnR6g/GBlBaJCycdMHxFUiex2zY8Wj+82lJ04tlY9/ZANkLSBLxB6WrYkdodGGVXSU2S82vfJ
PKdhtREkdYuq0UkTwe9h8XS8Fsfw8gOZ6BuqAqT9Fj5QPwyrGFRKwRpK3p7a2P5afco2+TbEwvbQ
0XR/ZJaW86Vd5j7ah4ZM/Rg1gSL50aiHjJfUWYrEy9+f7V+s5kKN1URVsV3IWFUKMINN5xjhNo7P
fkesjNNUt7S8Lq3N/7+wlpcddHHRK4TO359jNefNXzUeu9fSmX9pg4l2vTWnnpYYMSFdxcmzgvxN
4sjj4/15WSroodkAzF5oLwOPEvtyhpRXNmQpXJnkV5Am2hXdVFJDCmQUNU+vtyrgBJSX9Fjy7dIo
M1u1pVDT1xCFffeSJs9aitfyQee9Sha3eGztUKzTgfJC1971NKnAskQj1N3sysHCm5xT7UWGi9ly
y4Pvmsj59UR95JUtl4ID3doGCmJom7tpko2MtstkEyPal4kbUVTg6u51ynVOTWUp4i/NMCvZzExf
TCjiI2y8qXCwpkk3odMdfOSimBBV4RzIy5Fy4RezhIVKr3vxOyDHxh7AXq+iUQyPiX2mxE5fiAYY
XcITtImIRTvOzYM3pkzAyKGvBIqIMfXFh6h9T1qvGrb3V8LS3e1yPJlgEWSjmMQEwRIN6WNnQpvI
BHWtUT1XYecCScSZvqXcqXVpj1nfAAg0pp/CnvLkqNt0ZbwpkJx7qleTPW5QX1zVo3Pfw3mQmJwA
Oh7BToY+RPSSsgA2FMa0qPZhUU+FP2Pc/85TlWNiaZ4Ak587/PBMv2GpVaJUbXoLcCg1O/fJMTWe
RZG3Yy1N1KWNeWFcbL4KLtl1l8OGIdvDDv2+j4Idufqmj8n00G66LZSJvOFd+uQxFy06ZwI3AsZ9
gK3YgkVnpoGZZLh/aFO98rskIkVdksz3OYmOW+YiJJbRkoO3loYOBzSoXns4akYz6kMPPoIn3Stc
6UM4+VjRdnAMI2TIHMkBUN0TN2ZLppGob4ABb80P8SN8NVcRZ0YXmh/mj4EQJ4AFYPJmM0lNZAQ6
RNQawBe0VYHXBohUoMBprKQjGkpjEoA+qd4rf6RNkJLciz39hbfV3Q789SfMgX0x4+jqGitQ24PB
I95asisDXcd72tyeSDCBRkL0woG1E6QD1yayWpWoWMxelp9t9WWpHYmQyeq+7i/B29i9NsPEboJ6
eyhSmEkh/tH9FvuNXxwKeSCjyONLWaivzbbwwkGyDFl5tskvmZJhCn3YCobYS9vPSdV3jfwL+Xlb
70siQZAZ4HYwzCd/Gj1yjLE7WBq0JSqgzGNzJaTnIUie7/u/cIhcfxSz66lQKfc7kTY23i6QHqld
ASjvcTNGjqK/TXRtikeFJ4gyh8f1vgeb5kzrAPaj2449sbLGQpGRZspM8SHJ9Kc0NjjX29vD+NoE
45YSJsIw0qqx5Vxxq9juJU9MHKEMNqOwDUHde38YFxfEhUdMtNat1QhhDXNQSiM9uvfCtAY3PeWY
WYzWCzNMtPZ6CeE7HwOnJ9I6qFdFjNKJMjfvoYFl8x9cAhMGdhkZzU4scinouzDuIK9iSygkahRc
+I2LZvX7RhbDz4Lg1UwJCR4jVptGz6u0GTJ4VElfIVBEyNThYh35NmSqSBbboU5keX3f6FL4WUA7
oiMVGX+ojlxvLcY06NTUMFllhobbSjmmfcW5TCztXpcm5GsTAgVRCo3glhDFtoA+JqhUIDWulC/3
XVkKiEs7zBUwoglGtYSd3EhwrT3hYT0Bcg993EbgxAPPFLPnU7mQklqFqUTOndAkZSUDym1XzT6N
Pu57JfNmaF5uF+dLlSf6mIkNhm/dggpRJuah2aiuZcsn9Gza4I0F27DkTt7WPIWPL7H9Ejiac/8j
lnaQy6FldhDALfpWbObIbHM3y91+KlY98AiatBMCRxA+75tb2kEuzTE7CAXHxliYMIemo2dBnpDS
QzclLZGvuG9oMTRneAdQiVgELHmVhOyGIrRtY6t0NSlQEDuYwa+JFy2Lo3dhhdmpLCtKMzScNnaU
eb3ZrQWQO0X+bqgztzTPQbu679QCzExDyvBfr5hMaE5paYCfvUETKjG/jIBkb4ojPig/tIwEHSkD
W3gFBGItH+mqQX9Y8HT/AxanT1GQdkMjBRBTTMR2iiYM4Qh/hRiaO0FkR6qt8yQhFpfFhREmJINR
D4XvQfUB1RPlH1HLO2AWoDgYx5kzCNkHvJRZoPSUgBVk8DGOuXCixTkP3qvAM4aPSP2supMeb/Xy
EAheIj7/h/G7sDu7frHifbBFJOG84uspcCTIrWoGbkTZ430rcxSwF49L75hZEqou6yYfVmh+VIs/
6riXkVhDYS8oc4iEpG6h/zXPyfV4MlM2FCW1kJ1CXNRbK36H6mFQv2u8s3phTc+IX1BhANeMGzNz
DHTIAkyNDCulL9ixoaxSlIoS89RJEecUWEjhwMSFKWaiAogE90aOpxCU8qwnqSPTOjpMnnBQz1VF
sg0IP3bWu8QB5SxsJ6iCIRGKhBiKLGyPUlkLrQLR9MZuyoPpD0SH0AuUYVWpQELdbQtO6mFhNV+Z
Y5xslD6FAgLMlfI+Ex6leC0JnFC8laEF38elS0wsDnrZm1SEjUp7hPyfUIFv6NCmTpdDqC9ype6r
UVeVuRPNh6rbafm5jk7QSWixsYWc0V16UuJbTAytip4Fgy0GS7UIdfs+gb9OcFROLWa2+KXaj9G+
2zfr8LFdZQLx1zMdsk624UvNk7hYuFxcfQCzTHJfQCU/wQcM/sofVmXohNZ7Zx3L0LDvbwFcX5mD
tqJilEYaTCmBQ+O1qKHLVP0MV3+S/Ue8in8UkhNtAhCh5vuWRM+lB8rn+5/Ac5Y5G02zGAwKkVfI
QTq96qhgDKsyNwp+KvHr/2aJORVToxibHLpcNlh/On9H0+2YPtbjkx/xDo55RTA76+UEsuhUFYxI
alzBUiXvK/Vnk3Au1AtYEzQNqgCTge3BnHkmrg+IWi0hHaKmjT0OJ80/ocdlSFdUWU35bhwcOKcE
IcQmeXI+36xjjGNoKseiUEC6BjA081gIg7ouwbre2FajOBX2twH057EXNxaRezc1wT2U2IGlr7Ny
F3QHIdxBI3rUdrpy7LU3vX8ACo3II6T/Ai/xnbjoXJBN9+IumVZ94RgTXj4KgRpJbPq71h9JZA7/
h7Qv7W1cV7b9RQIkURO/arQdO86cdL4I6aRb8zzr19+lvIfeNq1rovseYANn4+CkTKpYLFatWsvp
oX3e5oLVQIY9LDF39SF3Xppplp5NZpncTPVRb0V3DC2KB1MA/nleBFzxUSgFA5cC3h4FNFPMjYKC
DKCds4o8ABEQCNmCHpLEoqJTqbV93UlXYvuZKSbYFoMyt6m8mIr2kWY3IRjtoGULDn1Qc5ecyL5q
DNOK6K/gPxfE78E8dGlGYCwFZfaYza4oaGYrvQnDvuhu47J1ry9u5WZeDP2xxwS2rplAPSbBXiK8
iBhiIfJT0Gju3DnX7fDWxUQ1CVwzZaMt61J9aC9mriF/FqpH5tArdWNrzDwEzIpBstAiLdgvnA+2
CinIoeHLmtFZUu2IQbmN5vepPQh5dYwk5+9HylGEkDFRhwIsauXs9Z/lOmjhAtpZsupbU/k8ob0c
au6Qc7xj5d4/s8O4YimRUGnAoGjl9Dgmh1R6inpOSF4JlGcmmGufzIRGaLZ1VusrUN4dLI2n87i6
CDCMosCIcAUUwHmklGeiBXmIzVLC7rWFYnlfhg95zMkZVtdxYmXxj5OEvZcMQYtEWAG3nkmAfC2K
zXWX5q2DifixEFIZyKPOqrJfZeWQCbUulEn/T0bYSWpFLUiAAwIEACS1WnU7GAoiL6c7zdkrlrPH
yIDrUwqsROzUY9jLNub37OvrWCsuY8Twz1f/ZqE4+R51nVStCo4ZjNTPh0jbQ9PPGgpw1k3ELqN8
n7VoBoQDHuMieOx0p4Lg7hhKdtjnpjqInj88tgmvT7B8IubyPPtRzC2SAzLUUgG7m3XPRvFYTbdB
cAP66j44SInTdxyQ4UqwPTO3fIeTPYh9sc9jefHJaPD6iJpC9JrKnp9wOq+878mc4a6nRlPS5Qwn
8V1XVzdZ/nT9c/IsMNdGUQXUGEVYGJQ3P/fkVuL4/Vrh9WyvmCihRemMIRjsVaqKT0YcQzx7HsCy
TKe7sRccmhjuGBVm2zzQIPm/GmeCRxjMGBkYfBwI8SnzazPEIe+O2XzXaLsxpmBjuckFmWN11RlR
9cLVj54DRtrOvaOpDS1QhBASVIhYfu5ESgyoj6WPoI780B7E9tf1b7jmjd9K9qgzA/+kMDtsjEpT
jhT2Otr/zuriaUQtrJNyWyTcDZVXDtqpLWZDhxacB1USYQR3DxB2HQAvV37oB//xWX6oPwsOmG0F
tIRJZigIq/9/aUxoNnwlhSA5zPWf4m30oj8mt9OvikLVAbztxLHV7Yt6zx1MWBCGbDQ5scryEJe6
DB37FFbxOnWG34DOqwdlC1aP0Cx57GCcj6cyab8hlYWYj7CFRqedg/J8zq0kfjB4pIVrl9zpmpYP
exKyQjXGoEwMOxmhWy1VbsIBEkQTr0DEM8ME4k4Ka5K1ixlVtIxhF6O6xqvar5AfnHmFyoTfyZj0
qVuMCCC+M7z6LX7K95Kd3xRvymOsmREnDK/eeaebx5xosNmIfbJ8pCZ/CT6g+PvegndMcCKvtwAb
FX6VN/ITwI/0Pn25frZ5+8nEZ8TNtI5qWCbkczBeZNKYlfh83QZ3eUwA6adEEsTFN7QDARzwXTLb
m2in5nY3YEnF27wb7xJbLU3ZM3jPbU5AUZmAgltbC8cKttEXB2JKOipoxJsaBu0D54cIWIHOyZFW
4DcaWNVldaHA/SanOj8J/pRFtGwlzNqWEd72xyzdJbGTEhvj/3YUP07VIfc3XedVky1Ut3HicbZ7
OdLn4WX5AQBxA8ONxjT7ooGibEDTXMHI2lCbSQ8UZqlak2ji24IjK8YAcKg5s+9kpcOx/K0Jcc00
c3IKIzAiAAZAz6ndAPLX1hkYhDbJsI2Sg0CPWbGvq7eCeLX+QiH2JEemUDhE/CVJHxreKKopjsk9
XXhbAtEhrRMNB6PyN3OfWHr5hCqJLLxlRW3TMjYbUB229fsYilbbHgPQGivlhsghGpTbXsFAIMoX
zb6ZEzRq3g3QkwqtYo2TK8mbGDSm2VatdoWQO9WwzQXPj7daPpstAJ6Gp01e3T8m48EnRzXIIckb
2Fn+FUCYKgONI7KKDLi4+S6Nj7lsa7ILwGEJGoD8GGfbeHLFFvlq/pIB/e1vYn1j0JeivCctKgKQ
iZ7uU2jZSIlt1Bu9ejRaN0uIWfZ7VdvFwb1W7AUQWOmvFA3/eZ/UNwWBEkyy1YuHLPHy5sMfntA3
yemj3m8KzdQnLyHHHOdH7EEQFX020Ftrj8PsQszHiUDJnr2JzY9Cjyy0REwkRYl2CA1LkZ7z+FEo
PsjU2BTD6UhYWi3AdoHgrVJ2jWDT6FMuVEsJfojTbRYfhRLEumikyD1w+oYL97Pi4tmvwFfszu3v
FkoNdC/6R5Sx+ubZSH4ONYSYqn0PAYMWEsMg3KSjlfRuoDiN2GyFrtq3weSp8jElgykWhmckb0AL
uVnkZJTXd1rproHrDKhNTK+JaAuxxCKZGvi1GnYLGMeStvq2dlvQpkRmum8whmuKd+SgP9cOPOwR
03kTJ3FbM48ZUgj7UAkQbgC+zkNDlapFV8swH+9TW7YGC1Kzxxq8h+bro7YP7Hz3icbRa+PwRgNW
5hNRoj+xzBxMrZg0vcal9g0P8h15V5nza1CZGVJX60F39AMkH/fTJtzqdmnHnjCaog29W06AWKIt
Ex/OfsZyHZ1mCX1TtAG0My15oSKBad/WPATjATwMz7mJG87W94n5Rr+uG77Mgs6Xz1xzfZkYk6ij
XzYGdpi9l7LTlKXZEd76lt9/bX3MTScm2VDpKvpXmZndKha5Cd0E66zs3oP+4U2z6SxeSWmlkXW+
NuaGy0Iwy7cG9jR7qcxwm7uVAkIH1B/tj/Zwm3qqNXDSZt4qmaw5JTVoyhc31umOqJ4/3hJhc/2D
rd2iJ56C0ULGU0AvrSU1bMRa8FNUN7OYb8u4MZvhAx0nm6bjRzvIJkjNExOaEtYkQfYh6u+ThPfC
/Gba+98/Kpp25z+F0lQu6dKSRzJ4T0NohOXb2E5ufftn4o32/IBbDVJsudm4htlDd7O1Bnunxubj
9T25cGLoI0HoDlzJC5GxxoLOByGcUlH2kUZNEJzEsGGF4NroBy50/+L7wtA37S6A+wjhrCAbTee0
1KDjgcIb6Pi03CwFh8ju9dVcfmHGCnMm5Z7M6djASh2ZBgZ7kJ+ZRezlG/+x2BIrH80CzSsevS9v
bcwJzTGVoAdVPFhCcd/GT6XqDpJ1fWXLnzjzF2ZhzIFExVJoxA4LE2JR3KZJlb3KAtFiZyym4qB3
cfpb6OKRU8dc8w7wo4NqBmLfwG0wXprEgMn0czqgHeiJILsTMXVR38jk7friLp/M36v7zw7z0JsV
GboYwHhbFHmdLY2u5gU7+YdArWBvPOYP5Y16SLaq1fCQkJfPssUyuJ6AtSQLizfz6QJ9pgONEpAU
b3HqtrpovmIywSFes40dZGk8Tl2uQeZDdkHVRXUHg9oBmt+oDHvUUu/19wEE0OHOuOWWIy4KA8wK
mcAqqFM+6CEMViqYawqrB5uLWSNTc3OLK2N72bg/t/ZdWTu5jLs8LfpJhLXRlo6G139CBbUBw6a1
vM9mTzs2SIyggv4Bb5o2vHtr9SDiLQAhCsjSi2yrfpKKIpfnbACwCpDWfjMsVSxV46Vcq8eCgP8Z
g3PQC2GbCFpr6CXFtiLZ6qDvKkLPVdhXu/Knf6c7EC+bb7O7wG15gufrvgPaDrQullSPvTQwY9UF
mgG7aCx9KvcA1ru+nf6UnzBPaFXH7ifnWC7H7iLonNhjjqUqyGkbhgWIYmUgWdrWBP7UirzGFu0B
hDl4/XF29hJ/sLjPiUUmmdU7P9UyASs03gPoO6FO7eau0IPXDupTEBQ4TiBbErYxaJZ+Q8LivdwJ
ex7V/pK2XqwaY6Lgw6TYaRYDWKdlYxRkCUbpXpF+GzwRk/VFnhhgQgCQZUMWtIjl7agB5V2YUIG1
YtF4yDvAU7uSAu+CVn6dmvGkoAQdmv6IJvcQboIyhgifasqaD6WQ6jiUwzYxiCkN9aOh9ij1CRHv
gXGZ5i/f5OTnMgGkT0BZLcrL7aZttfdFhLfQ3PCx3DyU4NE0PjN3Hux4R3ajJWn2aE32418jYM5/
AmUSNyIoY52q2DFQ2Vbiu9DdGxEknl4htMbxwNWPv/AMLlUOPOaY+yDu1SqKG8SvGb2ufC5vx1H0
OMdqNXxg7EgyoJGxUISc535jruN5ukRk8DSpIKq77W5d9YaATuZHawZP6g4aBMBIurV73TDPLvNe
i/06IVELuzSSt0o579GltoJickIe1db6Lv63wiVOn9wCfTypcxvAkkFfo+hFiZzrK1lOCHtEgXIB
5AXgASStTF6iN2UYDEEFlwxUr0HRw7+DuuGQe1Ke3mY8uMfaak6tMWEw08o5bFJYm+hrF7iLYPH1
5fAMMA6h6ZE6SosBzXhUpC9Ih17/+2vJ4zd7OV4/AOrozAmW5IkQra8Hq9d/NioUl70mcjHNQgNO
lrqaf59YMpiDWozg/tUTWIqI2EM7L0TFOYkPWfAV+IkbyATg0rS1856+DlEOuqK8fRF7TDOoRnHr
pw3H4y8RuwgcYHCBIs2i9QlY97kjToFSkT7H70l+g4qE2i1ARQ34UG8BUkJBpBU5r9i1IwZGSMwT
gvIbCBomfCgRUYywagYr8EE0oe9LkmG6xika+/oXZQ+ABJUymcApoZYKhn1WIF0t04lUUWWYWfUz
org9jC9MVIDS5RalWJ3H3M76z7c1YEuBrtcxScgmdRBlI7motIYpGPOGEP++aBRT6vqDAg4sMvOy
OHYTF3PQ01nmCQGewb+dfzSMgtYodVPDDBsJ3U9HJYMLKJjk/y3FHOSBF14rcJ9Af0UErvvcUJ+3
fgFtWwEClx9RgWmrUHehH/R0/Vtd7h6sLM8nAygdXfrO6k6CIfgsSDRGYQB9L+mzLXPPL6enUcCM
N45kjgkiw7tukM2Cl2WB2GcZbBUhRMzSOsxdPvWClASWXjzlZYsxTB03M2/zLh5tgL8BdAgqZYwm
oSvBDuim8lhnhYBk/uYtMxc5kgfT+3y1HOuec6guosoCtAPofiHrg6vB1vl3CsEh7as5BUGfV9sH
1/W8fYMpF8vmhK/vnTm9V1hDjOcNRB6TKfJDVGVAPQaFhBr/xEjvUUq3CRa5/IMynHnz9mYfqHM4
uuZ2XBbu3X0q5l6Blo/qlI7qfJp3CmgEFaTMr57zaG3uv75ueJ3ty4Nyvi/MNSsbYRLUAfZF0PvY
iqA54OXozTpykDzo6iBxulCXjryYg2oEhDCgyEiYvHWUVGSuEnYn7sadUeeuWOk7Y6gg0Na6Q/a3
FUF8DJVivA4PLZTXyTf/7Mm5KTs5hzJMGCFN7sDXKWIIYRpuSlngFDmW2+/yo/+3LCYKpL6gt2gI
hRbSIZP4b92cOUkzbEBvuyEgDtBU6ERrIW+E6uKUYh4BuvEA/0IbmgAscO7Uc6A0xBgr4GOL2dI6
XIGJZho8HoQ1KxSfTZPB1qIbLI2UvJAVDu0IuFOzV2t0QyHGJkScc7Mci7MdxJAiBLtl5LMIB4TV
FqwSMH+QfEA/res2qiCYCIWcFGZlHVgCrtUlWuMxwoSAbg46ktZYx+z3L2Eouo0m3Yqpzgk1F2bw
RXAl4OrGbCcCDZNYKr7aVFINBfXYSEyV1HYn7pO/1cyEY58ZYfPJsp6mtILI7hhhzyTgQ7smtRTM
OWD4zEv93+FYP16/Ei4Q4rBp6HjRLMq4i1Irs38orw3J1I2RpcrRfTjIrgI1ibEWPyUpuB+THq1I
8VWS8BYNKjtSeOKqF6EDFe5FBQVeApqRCzfsOkCx+xAze4PYV2Y76J8019WPinQS2HDRtU+rfHq+
vuaLb7nYhPYi2uZQtYDvnx+wcVC6NtaKyKpjGeSgapFsQOoeOcGAQ33dlMwW2aDotKRhsAYWCQA9
lt9yEqvCGLXTvpGg2RO4sxSYYS46+fzip/2mSV66dLTjYN/rwk2YLlsNBYynafS0LHbLRETH8rb2
f+n6Vh22nB+2cjQhnIt5NXTuVfxIZhPmehqSSoF06ZxLxqJzEyOLonlDCjOQtOyQTEWkWZpWJ6AS
EbSu3RSFrN6FqSw4IgqV/iaLjCDc1bgZJhO5H7HVpJLvB0D9e7vup1J0JWEUbgwxyhVLStJWgG74
AG6yKqvIW6dHNHBjpYo7+/rSLl0aAXRJ7DFxRb8P1Pme1yoYZaYcwPu43qBQbUsYcQD5eG71s6tj
DLfqSpOChZxH1LPiV7D7PW2BuQdIKZ3bnavweyIHgRtHiCR4T6GpHeg8YfkLknn41HI3ELC8QmUO
6fC5Ha0ZqZph2tfqQVITlCEAm/fUeFZqJ5mdekHkRk7l71Cah3SrkFqj8ViLVth/lOWNUjiG4owd
xJg5277iUMjLF/UWHCowTzAOpSV9hUJMmVgJ2DUUitITjwz2+znBXCdnJpafcHKYurGCulMDE+Vn
rFhKbgFq2e+mt+Hn+CPlsJesBKaldQ//kSEegHvp3BaKaGOVFrBlYNZx6vZDc2xlBVQpdpNwTK35
zTcfC7g+EQ5U5hUegCM2iCgu/DkoN60/20Gibo2Cp792kRTizyNnUiieawR3MpNXpL7cj4IIVody
zsi+qozZLge/tMS5FzdSFPBIWlftQWYWtybUdC8u/6See6nRKghphelObn8EkewGyA2Vv98+UGKA
tRSkGLhI2Hwpgu6zDPEbrGuqbnFjfbZ+5QWC8XQ9rKwtB4kM8lwK9TywL587BOLgHCJ1jq00fpfU
r753NfJVhm//YgVKgApyAXLB9RVFohR2kRxbgbht568ZzheMd1H/dd3Misuh/rEQRhK8cZHUnC8m
Tlsktz6NrBiZtCdEarbLKgWqsTSKCw4qbi1eEYgaohoA5768A1HzqwAHSqAoHQ7iy5jptAeoPpbu
x0nM0e0RqhxiJoIs/mzQkXLzduqe0yiY99kQi/pdPaZlhtiNl7KHorxYmbrY+F+NX49Pcxikn7re
qBvdyBtM0faG/kOJC+nj7/cLGnxguZYxTaOzg3pVh3tqEH3gkZTJ9kPMPtJiQ31qXzez5mOnZpgb
JJf9BMPyMJOGhTuNm6AVLQx42rP/8g+GQO+qahJq2hdSpVSpMCSiIN/vMl0EiG1UlFcJ5fwHFG3I
56yFSAyuW1zxODT4UUtB/DE0lX1vlGImTUYZpZauJVuBjrYyx67fRt51Mxf1L7w4oIm2RG4sDxHv
3LFJjXnHtg1Ty1dqYoJhBnmtvJvoQkHRUhvMLHbX/f4Xm7pIoOmH5yh777d+7U+BDps0mpyoh9tu
S+m+LvBozO4SkZNSrlxMGjjzEVWXZzCGDM9XGMPZtYIkqUUM7UZEkpj1uq11v6O2MkGE7V5f29pn
Q2UF2TnGnKGLznhk5RtDJqtZCkV4YydiSk4yVEduOCFixe+15fUBhidUji44njp1SAQq5KklFpq3
FBHiDDCtDEXifODcFivbtyiQa4DjYSbuwkEaGhMElDFGDyfpnVzshQOCyM8xb1rMpIpgLAmGilMf
WVkehN5llMUwaYQuHrOJgm+A2kYxoNI3kH2Mcn4mQpPHyDb+kHFqFjxTTNpizCRG6QCF36R4KY0Q
CKbc0oq38G8Z8pCDni2JOWeRKLYqyWGngLAQpn0dvY023czT7Fxxv2XoBBU+1CrwPmRyFhHCOkot
+cvOQbpMqm/9osTEK68BtiSOTGIJmCQFlsVYsMw6Y4b0EJuLuwboufh10Go88B//+hgBeLAo36Lf
sKAQzg9t6ZdJqBVdYmnhgJOauegjm7H/1/X45eWD2Legtha5BMbRRLUxQkELUG9Ji/0MhHPUiLsu
/1KbxIyi6R9C+umpXXzxJB2PFECOqIZTS2r6BIVNkpqlOk92DcgYhxBk5QMhQCA8gHcfDx8WShv1
RYRfAlNqJWwxMXGcJB7EgGeCWc2khn1Q+jBRY/7oYQ7qGGXFIHi47ggr5/NsIYynhZC3lWYKK8YA
WUPEHgUdjAci8N5KK2EOdtCshgIKGkEXIhO1Ls75VKYQnVQe+143ewpkuxw61ZQciGDw6jhr9+6J
PVZeYjJImAZ+gTuwbEazqcPCKvpAx5R99cP3DTeIAsgQJu713Vy1CoKTpfCMhw375hzSQG2CqIL+
VZHu0Bcq01+yNJqlcpcRyeoMjrm1B+iCd/hjb/GhE4+Xh1xvhAr2gl4GDmOC0qZqSopoBdPjoB7B
ZWuqk0N5ejkX3UpE2zO7TPhQpBJKECHsSv7skdBVqvuJPA2K12K1U+EVzWTNUe52zVbjlRtWPelk
zcy50Hwh64IMttFVgudoy9iEcDelGEZVB3NWM8580krIP1src0KUkeLiL5a1yvtAysyqCV0N1AbX
PWf1HJ6savGsky85l3HQQbktReueOqPavg9NZ8JjY7Pk69uuGkOFVQRHzHLDMEtK2zToQQKXYrxK
gC5bV5tlpX/mS60v8p/iTdGZIFXKAU0l4lZUvTD+8DXN6oO3vuDEnxVXWqTX0WFAsVVHj4F5xopG
AUioP0DVoabkIZ8lcemeqDfjwgNeUqjkdQUE5RJfxi2SZ1Aw7vzOjLt4cBoSGf/yscEzv/SqJQkP
xPPP0MtSq3dlixpV1PzKDMi8dYAepkbAyfpWv8CJHcaJiVGhA0HxBQRZgu6jbAmtjAzwPfqnlgdO
AooRqLFAYJtJjIIKmV45djguwkRNUlCMPdDiH27epZpDAYnDW4ot2qPKM2ZiOKRWN6KnEpR7NfX3
XWu8/P0hwZOGLoqn+DjfALCTQ6KXvRCimw9viLX8SROndFv7QbcPMQb2ombJ63Vza4VbYMDBLglX
gKgF65thH2VlHU2plQqJ3bdblEGK/oeGx9y064TUrPRDOtiN7163u7g8k/0tMtrLqwrfDOihcycs
hlzru0DEXSlEe6MtFS9pMMEmFmpzZ0D5Pn0Zu6I29eLjut2LUUUQCQJ9giK1jJICXnSM4YrOUxuR
DlxKDcSL6NzqeyEc34SGyE6CSjsGZoxXUOPNr+1QTna7oP6aJHoICHkfpOCFGHVyK2jT7CW9CArj
AH2E6z/xMinC78POKOivQQuCra2lgtgI4E9D+5o8teXrwNOLurzAz/8+E4ahEhwqWSihrip54HoB
ieOY3qeZpxp2GfAg1pc3y7kxJvQpca7MJcph5iJVEoRmSgIXLD4cNpS1CAvl6kW8GsB4DEYyXxUM
vf2CAVJMiPyZiv6iJu+EPAsYMajUfSI/V8NNA0Vk/yAnXOjFyvdaarxgH8JbcymHnrtyrvdFWhFM
8crSD8z8pT4OTe/oym9dtQCYqQFAUtXBocOzn4D8mx64fWXl8jQt5wgwE3Tn0VxjXUbQCs0Yezi1
PpWOVNqJX5lVtGsVJ5QjqxSOHYZo+hjHWLPGSrLywh1lB9Q+wmwPyp1cWk24qZCBT76ZyMDCxl6v
P+Xj41DbRAwtUUiAWA/dhXNk8n1McTwq9QaEQeaIwQ4MLCp5YCfCoS3fM+VXUz9S46hQL55ELwDy
BQXGNHvs9F2e8x55K+nh+dIZb44i3Z/zFEuvgsQOtdQc8QQDXDlUjmNnk660p/hB7XiwqJVDdLbj
zEePx1EQ0gFm+8ntALAHNkV5RA0OzhbsUWLjpE6cD8ySv8zDkBhNAHPFtBClQKcBM8fjaLa9JUNh
WZu+RKO0r8ehlaN7ukS2/R6Vba8Jea+aKpDRQTmbspCB2TzgLO0CgY2IDDs6Hkx4QmuAspyfH3+a
fC3pYGeaIbNJM7P2H/P0F1V3Unev64KZUHtO7HJ6HerE1iRXJl8oW3zPEsjZYApofJXkMIxeA/EK
AXJt1/fhAnPN/kDmBeJnAch3JGz+MincGrt4hs8rGczhzOuApvxKJ0xxpLKjB3dz9F6UN0kO1TMx
t/ORWlOUmyK970hjitXRwARvrd/Kjca72Va/10mWycRA1CGhutxgH4NZtgXdoslzFG4rALWAR4pp
YCv6g4EWLCrptHpFP7Ybv5TC4OwW71cw5xFSPaOe+PgVYqubiv9VATaYdxknGbvEuy1Ooy20wBi9
UFC/PHeaXqRzmUujaqbVfSa7UD8iCug1MMOjU7ujb3rxQ8SG42WMfz7UEaqd9MdQAz/yxPGOxdJ5
JnP+S5gFFygME9LglzT9bMbVpgMcM0+qG0PeUR9Jbw3e8yUHPorNgyi6wXw7Ts+K4NtBvOnQgIzj
yZS7XY3+dWM4mYqByIiY4PEzs/RN16DaUJTe9d+8kvQtv1mBTqu2YJC/r9OTJFNI0kGnw6QC1Pnm
y56u/xBIaNaN4o3ADfj9bEEDqdbNTuJJC6y6Bz4ZJHzQ2LsAWgVGrxV9NKtmtxC/dm1T2JnQfykt
eubXF3n5/FjW+J8l5rsEhu9DXgyW0PHDwyADubnbquNW63gjSDxLzF0gZ/hofgJL0JmxfVyVc442
RHqn8LijL1TevyPRf2tirwElrwx9ChF2osq3Dchly/iv6a7sZjuL7jshdqAgCCyJNQu3kujJZAdG
A4UiDXlJ6RspX3QDdHTd+zAdUHY36+6Y08yKK6eQX5BqTvT++je4GF3+/sFLBdEASgNTzMvWnTia
RlIfnUL8YE3wb8ewtfVavw8kHc/ykbiJrLijOKOSo9sZpe+J/1nXArC5fuTNtAc2nisyvVRjL07r
yQ9i4sYcKtUICO2i1De7xQSSALE1Q7pvQtmiQomKzk0j3g0tSBeiv79PASHBRNVSBZDAtHS+F5mc
CUOUIVDkbYh6lXDw+9Rp05LT+Fg73LCjL2JygABeQJyFJtFUXUcEHlUBlP5BCN6HKSwhJtkCM+s3
gov/r+/5/tJhqnGlZcmE5jA0av5lwQvgCTUYhGkWh+VXpKE5OtFm1MZb0BS70Zw7RcsDwVwikpHz
o5jxxw6TQKTEn+Iwg524bj7GgNgFlV5Iq9nyWFi0UB/9YNgaYrKnGIPIlPBeG6RjpCiu2v81+Ssc
/uy3MLlCl1CwlKn4yN1S7FC9vt6K2qGYdRCeHAkwzGK209V9l3FO2vJ3Gb9WVXnZBYQHYIEYv07R
6pAwuKKaCYjPpQAcsJxuwLpbnVhg4qnUK1Mk5tjljN4G+utItk2GAeFXMt5jyAfoNUXegyaWE0Au
sXzYzxOrzKFBbz4IFQPrUvVnaX71Bd9LxZ2Q39XR77QFigLYlr9vm8MmJvAxzgTxC7Rgzw+q2uLV
qk1YqaLhXPjKJoPYdpFTzqN12bCLT3ZihtnQWqxD0FDBzBhkVjl4YeKA642MDwXRgH7iVBW+wYXX
zDE7iSxbboUSt1RS3EmZK8QHgMaj4FcaYi6fQDcCN6NV5F/QljKzgZNxrFz7J1uqs2QPaZylUpsi
7JImdAYqHntSHPrU4JwCnpkl+p9cN3OaoMaVYo2l+tC0xxi6QD6nmLt60P58NUzGnJsoIjEUuxFf
LZkFUwQrX8/jW+ctgglnSdGKKtANCCFh6JERj8sx2NGica4frcWLWX8AKg1YOxFwDFTKzxcSVKMA
USN8kqYm0BqMQbJxkKoWwMYbQePh4L4rEIw15AAL0gBFEsxKLYs++TKBYpRqE+PLVNKun36robzJ
201VjJYGQseQHsUZzIqYuK311BR0T9Qbzxgfabfp1C+q3Irkq9C/BGIr8h1tc7spClsZbgT9w4Cc
WwLhleu7sxbuzn4wk7kUYA1My8WV4kRujnIMklKIb30SCHab+B8SgLOz6CUI4vwmnObIEgbxaIQd
j7x47dgiBiFvWF7HwKAyn0nvCslXQkk127HMnNCglS2TWtxLfhGavRpQM80HEHnQ+DFMM+irDTMm
ZiJVxlUPIJuk8w7AWsUFsDIK8Q1tAad879zJpxTw0Wq9xeDznP6gqWiq+Ru0Fky9etaMbTU2lq4/
Corw9+569j2YfUCJDe/bAt8jrFACkTWQOcVV12+TDE1jQEpKM2hj3mTfEhOveS0TogOIcUYtyMXN
DLxWKKEN+WTWUe4AHwZBOcUUybOh5//kesiVv6t58sWEqILBzVwbcTKhOG42uzg1EGSA6LQNqCIe
86n+rWjZQ63xlHDWqqjwtT+G2YHRoCdpil1eHtVP3fBDkn8HVLRL46moty3I44X5vtRvqm40O5Vz
Ga4EvTM3Z3Y6lLsGBUyY1tTMyvofA0ZjuNLnK6hI48wKcwcCmV/1/gQrMa7YPoGm6/RSTDNuW5sY
H7VhSmFuokaqFy18CkrMoT3nMYpuj2Xc2kmEceM3maJSmprz/PYvEecbQIChXWCTmcuryXOofE04
6UX3PE43KdmS1O0x9jLOm2AC9vImU8Bhvb1udq38hj1ZcAT/zyxzoSUz5lxojofkQFFMTJwEcQW6
E5DlElARsA3JsAr/o489MHOaRYpukG4BPWpOgZcKD5lsy7rlp1aMMmRr3DS837d8+IsjiJEzpGIQ
XwPi+PziKGKiV6GAXdEUEBtMkZm0UGXu7nx92yQ/pvnh+nZccKYggV9As3/sMY4oFEFaRA22I47G
DWo4UgR+O8kty20q7KLyuTceVfXQDptw7FB6PEyQM4uDX/FoR9K9VvLUKtbP5MnvYVxWm7VM6qEY
jXLnW97N2zqdXQkhr4ueZcFKupdJkVFMeapA7TZyYu7/Eur/bAaLMFEAyh4lAuMCMuBS3ad+6Wr+
wUfjK8Pzqfyi4Wesu9c/ARsKQOKC2WZgGnG9AFrFjloUYNfvQxI2YL9aDmNlqeS1TXiDI6xfsVaY
+z2tc0VMRlgR489GcprOrsJPNXGmpDJjHkfvRTbBWmO8GJJbdaYnGAoXenB06pba3om6HfWd3TV2
WNidWrp6+xIFvOI1bzMZd5a7ShRUgDqttvPk+GZMf40hD8XF20rGRaFEX0hZBRtUNof5bci22ewZ
eMvUuuzOGqe+sfy104DAbOX39NdJ+gHp76jrlw+XGY4AasfOFvMvAeyeswwOZHozCt51f7y4NViL
TGAuDRC5gEK3AS0VBJ3kXQbM3b69oU5qRofGBVEpsR4m9zn1+t1gognHeQSzTw7WPhOh1f8h7bua
20iSbn9RRbQ3r9UGAAnQiBSNXjpIimzvff/6e4q7OwIK/aFidDlajWIVMdnlsrIyT55jL0EELCM2
T9p5oQnW1UJw5Nj2O59THRVSCDwD18U9OYaeMB6gpHWs8qkHQ6R93dVPUeaZqmAoIkNsqMeLNyF6
zAMYqma/jn4v0lWBms/o9sa/Fw9kXuTPkNjBOLJkDEA0TRosSeVHOVIDEuO1CekHQdyyvjYWa+3B
q0biUaxzAsnnzEhbJ0GdIwfEzxKJZKyfrj8WuBM8S5GyWAbjk5ATOkMOaYxLJzC1/VASCjCe246m
INfzjWU53w9/bHIn2tKjyIb6VOvERf2cQt4ctYiiRgkly7fge9FUZLMAUadxks6vca/lTtrm9bWR
mQQ0iTFR35V+aT/6qSTQWLKmvTRO1S8NPQI/BpJoB1RtkWWw7CHe5kvbuUkFmbQaYJqvDB0fT/0s
ze+aokZOVU+aO6eIUJy5I2j4N8IQHRpm4OfAQpfUquz0YA6QM0ImJdzFkjE9JV13aDv2AppLbXJr
W40/BmuudlZqg2bSbLVPCCmjM2ZM89oxiO4l6vQgVWa+SWv9QZ2IvdXQd+k1JL4r7VgUZq+eAfS1
4JyhQwfw9NOdSQrFbNBO3zqh/Ard3ZnE1FSplu7/RrMWh+DIFPuU40PQjLZFSA7PnCg7g+ChbW0r
+5WA4ko2r9MIhMKalxmCysuahwYKg7Vtg6Za4rkC6n5MSKHhTMwTirlt5qMxFAof/a7Ri02EstcM
nuy2k54v++m1ebUQJoJTB3QbGt+GUgBx289W1jpBi8Nu3g96Aj7Pqn1PgLmQZBHfw9rNemyOc2VB
ZOpEmmAule7HrPVa62fS/VuYAXP9x0Y4L2Y2lr2UA4yE5SfatmJAtLL7upFpVl4rgSHwzmfB5rc5
XAEmepTQ6spT9kFpYwQQu2qh2gyoTvAGmY2qsV0VqJDxscf5Q8OGjTewPXc0kN8vr9/qhFrQJIV1
MAvwKL6MaFVilR3yB8pvoPqdGBCsWuDZ1pwpWEv+scEtWp2DRiCdGiwaiE/jZTOGimsmiCBelf63
JmKjXh8RuheBFgQcnG9ftNS0DPURJ71QVSpFpqe9T3opiIfWbiDoIf7PCP9oT0dN0khaIlwu26eo
0P2isb2/WZk/JrgACJRbpOgJxtFWMVJQhNYzhL1F/ZH/R5D8z63DjwRSWWZjtLh1itAj1UabFuhq
9wj/X2qJ2mS/lD9NIL0H0SFbWyZ2gf/3Dre44RVzJCt9iVChCBYqA90J3kMnFbGbiqxwURwxs2Ip
U3jFevZ0HTTRgx8Fn5cXan0Koa3E8IM4Izy2N6xtLS1mGOmTh3DZSOPPRd+keJoH4SaPfdK+N9FP
vGgvm107VWgg+8cqd6NpRClb0IEwz/sW10+xnLjacE2GnZo+pHousLY6kUfWuEstA0GbpqqwRshr
rH5oIJCAStTlEQknko+6pjIJAxtGkuo+6G8V+2aSgFcor+bIbUNkh5icq5tWRHB3rl1ixzc2G/zR
jV1F4OZYOtzYZhNsFig45nF004/hTWPObybU8i6Pc80cUrloWdHhclXe4dtqZ8cxyqbOID91qaMY
YC5aEhfJempCV+KysbVtcmyM2yZqpy5KmcKYPTwExp0MxNqov1tZ6ermDnoGl62tbRMEWegbQSgA
n8+d6qAvoLMt962jKtUmNBuaTLpXpIJLi30zHykfW+FOdSIlOiDLuLRK+yZIO7wzNqlyl2QCM2sh
1bEZ7oHWj9MyawvMQAVjm3Xaph162qgWGEuQ/UEKuphuJbkTLJhoCrnb0k6D0AaXP6wqr3b/pXRX
iv14eZVE88ft99i01RYNCXBY3ZTR2Z5Bm2opr4AhXbfyj8u2VodjAuTOcp1AUHOOozCzvBu0oXVG
7ARwtV2Nmv7aoAH/spnVIdkg42BXPhprOTNVVyYzEPyto+PpBiIQ+66vtC81LDf5NG0u21o5v6gS
gIoJl7yqgn/w1F00SazVEEdrHN3a3ipN5YzDjRqLilBsnblNfmKFO7jFrJWoQLWNkzXbauloIwrL
VrY3DCC9C4o8EzRB3PaejTme0wAG9LR188Ski6z5Zf+4NMARBuQjanPaWoGgQWXFH6ERABJraC5D
2zqfWraDyFDDpmscKDr4hRTQydDuTXC7JMW+21d6cn95sVY2xok9/k4JIWIbENgjg6/2NGnLbQY1
GiG3yRkgBmH8iSHu+V5EhpG1EQzJ9a7SdrridAb6K7zUfgIKR0HyPku3U7LRl552vYVH4CI4AytH
7fgL+MQxHkb6WCn4gnk+ZIArK9AIKraXp/MsO80Nk+cAyMMeryO2fimZvWDKHS2xaTxBEgigttRM
vB7eJJLHhxJPHsEA/w/jNhReQX8CDh7uTKSLucyj0jeOiqARdFag4/Sz+LnQHlpSUlQnUAunCRGY
XT0o9h+rnG+B9rgySubQOGbvy5CTUcBH1PoSuFdKWuWpD8KPy5O8vpB/DHJ7dgzUIicLhtm0h9q6
hbZPPQkeMKtTCR4CmdFWohOcx/LOmhlUYTViu0pxdwMhwsmV6jnwAlnN3ckuKqoaCpTeIyWhurag
cqeV6l+ME8gWwPPADYoeRc6R5kY3k3REO16I520QKo6y3ESi5qM1b31shNszJENn0jJASqqoQ2dK
X6D4KQWubTpjI7gXztqc2Nk4NsVtlE6ymybIMB5j8kI0fVT3sf4cVQ9Tt7EnFLIrL0sPUfauSpul
36KrbVHRrY5a3uvl/bPm846/g9s/XYxurKzBd5AcuE71qZBmF7E1lKgmwdFY26loAcJTWwdfzJko
WoqykR7VCkasQgwNVC4oj1Wlf3k48up4jqxwIVFkV1GmZbCS6Lkrt+40v1vS1SBdR/Um0K8HM/cD
ZQ8xNNl0pv5VT7+C5R3dtJc/g80afyEfj5XbreB5k8YO1AyOGnvmjOUsnb4GRCSCsmCDvGX3N6cD
wAAQS0KnWbW4C8WwzCAjJuwti125WaujvmMqbzp0fAWrqK7FGoBtf+szogbOd1NlSR2lVYQJBr7E
rb3JBUCJzuCATW9QaN0ttPZGL77qE5p9oQXJj/fJ82fl5bfKTezKG1xmz5kT7aXtv22H+T5Rfz6M
x14bzQjgw4gPq62HNIBI0LKDKNvldV1zEIrE6AMAmcVrjFvXRR3nLCvUxsmbp1qCj0i23XwFUTVZ
ERWW1+b52BTb6EcPzXi25WlRMZyu9STULVJFVBYUWeBcUF532ZgusFDmEIuQa5qKqkmrN8fxIDjv
gi6sPNYGmIiTnd5cR5o35m+RtE00rydXQbuXJ0G9Z83LKBBnAvU241Ti76q+KfI5kdku0HzJ8up4
b4tMfFcw+dOtgIVWQi8fQmIeKwe4F14OoMxxgDG7av12Y9tu+xFvnme39yuau4ETQIWC5iYkH0qo
nVzehGsu7tg8tzNImevoZ2KTWjWOBD+NyNjUruLlb+wg1rckiC9AR5ML+i1jlJI2xjDn6TY2XC15
N8pbXXm4PJrVBTuywjlsSSEjY8qDw04kdCFsjRDNjqLGjDOUHnMOKjrDAVABOxT+fHqaRiXrWRso
UhtWfkOkTYPePOspCJ/6hap6eZ3adznsa5ZvZ54tOmlr5hW0MjM6bjyhFD7Xkc1GGMnl3DrKdNsC
JzOZ92b0rE8fSvFIoBm3uJCrBgdlr94qpcBjrxxzlj4CIhA4EZDNcce8NfH+BHN8C2g7+W1VNZiJ
ICFweRHXbChobdPRKg6uNo3L5fTp0HazbSB3WgHoJ8+6r5up4HW2cqcCBotUPUIHVB941Lc0ypCj
G6LO0SOLLrG3LFDZs7762GunhsYiXpOVU3ZijnNdRjTnUrzAHBnByUYs0HxMtBkQ0+vT9vLsfV9N
nENRQM8GIkXQ+BhIfZzuzsjShiawM6jWXZUUXbwQZSwplGxSt78qN+gOhIqM9265NdV/DE5ETQeN
7e5H7qZ7qEJQ81XE/bQ210cfxN+lxM60cdHwQQD9KvHnbEYuXHYEkZ0hPFTNLHjorz2IMQHQagLp
P0gv+NLSEOqlZkLrwpFlalOCJhCQ7zof7Uu0tVP6OkL5ywQlhyBqUtmpP5/3P2Y536M0A9KTLcw+
5d4kUahx9ht0pNBgp93F+2Vr+8M1Gpap7dm/kKLP6Zu9e2u3QUhVGvrt+025uJ0/O4F3eUOsRbGY
DxMdQni6qoBln24I6B1JqFXiw4KfxK+gS9p99DW13GAfejKYUiCMihhkJyKAWTvGx2aVU7NBmBF5
UWE2bCGTpA7Uer48sLNWXSzvycA4P6xKoz7UJixMH4OrbjUvvilvkpf2Z+wEDzpywDR80F4qhJOA
I7hXkZfSr//PT+AWPa9SPczCHJpRTkt7r3uX95pb/rzLDx+v1UHfjM8BxEPfiGtR3Z2vLcGmW0Mr
nUwBF0PaShiitoopINvDdJt/Ab651Y2ttft4KTcA7gUFJb/Qq/5gb8z7mf6+PPy1h+eJeS56mBrg
iLQYw9dvby3H2AzvsguhRxref8hO5XSe6kC3WdTcsnLLK2iqk6F/AZEC5PROd5adVnGVL2nn9IHX
Vj541ZEdB8ONAT5oR+oOJLxC6VBKHAvKwL/iyJtEhYDVO5ix+xisbwhkE9y8z5VZGeaIeV86PK7V
jqZgvYBTdrR6o6q70r61Whr2QAkVN4t1U4nev2sXCmhcNIxfV02JvyPJpCyl1sM+iIWsBN3FuwKS
QuPwdHmBRWa4MzwysZ1WwvoGIG5Z6nKvyMYHaaIfchcIYu2zppHv0wxkMvjZ0KCi8RJ7URF1ss72
kn0bOJ0bbYJ7y4M25KP1KG/U7XA9/SCH4utB/42ow8dV4rfuTCcILItO1brHPPoUbthN0ppjSDC7
6YxjO+ANjKdp4ucOGmcm0D84Ch02kr9cmbvL8732xmExDxhGZDD2I3lxurWnWZZA1pJgEjoQjpnT
BuQw0F3H0k75go73+RYJ1reuU0ERKhI5XHPYSI1DkAdHC1RvXGyXkUatQV4HNecQoN/PQdRLsnZs
DciJML4bCY8p7r8vzbo9huyCVKJ5nsCrXpqhP8lhhl74PKy9y1PJ/mvcdQxwN+I7pKZlpHy5mQRX
WFSYEmq6eZvRjtgPNZQ3Yz2jVvwLAtKCoIO5nEvWOEfYBHIDinGGvSpCp8gOeeMEgemWxo90bGna
HjRVsFXWLSLxAqQ8K8Zz4wNmRyvSFg7PjDOvbfBO1J4TiEL1ufow9l9ZEDpDKiqqrcVWTE0JsSWK
rcB7cVduoiVDZ+gAh8hQNtdBbBFSRSkomPGlcadkoJiBnAZB0fxN70vapLtaFcS3K+uqHO8iLpRO
wrqd6wm7KOu6XdEYfteq3mwNaIPS6By9Xt5Fq2cCWxZoT9CKnokStqYcjv1YdrhKYkAT2/0kZYKX
8dqcKmiYZiIxyDUiM3565sOknCVJrTqnLGcKIk4KhmjIJ1heGpTXQ1FcBWOI5oN4azYgAWjRtyln
SCKrjqKLGnOUNYcPbKuJeiZ4ls9qc8qQh+rQQwOzIJZXTR1azdCJMmebKZi2cqb4RZH55vggl9DP
lNRN1s+7QpFpbVW00ZM9ugGdiJS7HjQ5ffArKd5SFCv1HpyyaXaYYwsMLl2GwrkpiIRWPSf6DfHu
UXUQU/N5lFRTIhJK+HK5fjHHvWxTpXutrE0f3ekVnYprA73/lzfHGoKOEUH9Y5M79UagN5LUwmbI
6F+BOihU4oSjl6vEl8rbyT7IWYb+FaAT/f4v0sInxrltE0FuYEpmGO9H8rNr0QluPbZy5yVZTidQ
Qmnzu2C4a0fveLj80SssvZ06NtwKWEvk+KLiNUVC2tBcIzToWLtqs5XA8KhqSLtAs1baxATe8HOc
r037U/A1zNVwLvdk/MxBHuU0URfLQmnC15joBLSn/TdiWAcNgLcEqWcGd3XxIoHEqEif6+yTWA8C
+3yzOotXTCRvwUmuaSjGc65QT+WmRicb5l95bBDlatETsi+KstMN9LX6dgqsoag2v/aUPrbJPTe0
WJarSRvge7OHaPBB5zgTg9qqP0wVLUOBZ1pxfifOnrMWzaNKQhuXmmqWL0WLrii7UxpB3LeyqU6M
cPcYdOlJCIJAoM+HcBeGsWPo9w3I8VFJ8jvtL8BrsIayHxPkYduH2zRJZ+bTglvTjiXPVBbHip/l
OH7sSsufEwQIcrW7vE/Y93Pb9NiizrbR0TZF2CYnQ88Qm8DzVkq2DaCikGZ/keGHGaCGNEQ9aNPl
vAEBFftYJgDzEjzJIEa8/JKkt8sjWdl8Jya44x8oajUqDHsqJcUWiVFqTD6DHYANboJWnEJeLttb
3Rmg8YOGhoFKMZ/HUacYALKyxpAKOhDVb4PbJt5YYMMuZveyqbU7GGz/f2xxW30o7BnUfbBlLqV0
N3fVwY6N+36xN9UAdLSqkAdFi1sqI6NMpzab7wLkezzQ5F31WZ7cdlae/xR804qDO/km7mTYQzUO
doxvCvLkSS3bX7lU3WRZ+hGMTzkKgGkQuCMoMvQ0oYuGztUg/FCMUORzVkIC20Y6Fq9dcC2CBvp0
A1ehCph4DWgdGCTH+q3vXDt9zkG+JhguO3r8QTm2w6epdLsOpBaaRp0LeqjQi7eB26OYTTWqb97I
YXbb28XL3fCB7A3vsvG1Q3psm3vwDTZ0k82S2VbSjZ4lULGydzno1i+bWZvK413GxQtlqfeJxRD3
bXEzMMq7FlSZ05PZb//GDkTHwLoKSne+w2tpixIlP9iJQ8eSNmaY7kq0sAkBpd9ehV8zlAL+McQd
G00fpljtsUUH60OK+o0xd8guB+bPMCq2avZq2NZWtiaqzp2bt8+tMtz1uv1cYbPKRXqTzJIb27nA
4676qaOP4s5NCSzEBC5v+CnG2LfXEJpB6DU3AVVG088kUmlf2zvHc8AtKiGkJ42Cye5nlBE6F+Js
JaBJf7OiWE0gGdEiwlciR2kqmikBcrKunMis/KAsqA4cWyoLruP1yftjiP390XVVJkYwzEmLnoni
t6YvdyaYxiwfMoH9/KEGIpG89QPxxxp3HTdj1MZA7eJAqCqSAFSy2w2BCAWICC7P35pzAWn0/+aP
v4VLiPDokHRrnSh+bVGAyCQ373Kn05/ryDWt9HoSkeCcsaEhPkSUgRDRwoNZgwzQ6UymAUCg330U
Sz5tp3qiMpAhRVzRTCtvUnVyiFH5lv4bajl68amgExmPLyoVtmv0+eby8Nf26PG3cKu66EoNkkpc
3e2YgHUFUAx3rNXI1eIo3V42tbakx6a4Ja30MrMSDabSMdxlg0zDuN8lS+4sk+JcNiUYFd8cPPfV
pEzoRnB0mRzKGsUTVdkapqBUuBobHI3oOwd/dCSwa7LSDGAmINmmj7VnUgI8r3ceCVWagfkrlQEK
HI3NZKK8PSSeCYL7VtNoPIr4NtdOJ5ytAuYv3UDWmbsjLWnsSa1jG7fh6GSgzDY602ltfT9277EM
Bt9iEd1Za1EY6F8AUrGQlFT5avOIgK+JLHhTdVZ/2k0f07ZMMhgtardWFWjThLLgsJ6NUgY2UIF2
FuiDAL/gX1aDNELamFjQtpB2ejI7I3QK9L0qPzXDD2FP7/nyooLAdCwBC5aQh+G7aJiC17CQMnJe
/Hd/93n34d08hK6IGvuMaoIVKtC5BbJ3JlEDLdZTdxCSSu2jJY+dJ51CSJvSPaSrqeNtBdUR++wA
sooIm0EkP5H4tLk7WQmUrFTCKnbcAxS7Xw7/+fH9g3+gMItf+PH++z/8YUN3FL8gp/3fv6OeR72C
7veOu72/337db93r+6f7p99PAlfxTYJ4Ej6gOMvE31EmBAkK4vzTOQFoSNeCsoc2rdM6vu/HzvfP
NhLcnucgG2YIkHmA2pB7xr46NSSNZZ7mMybfvXZd3/UxaI8KvNHaCoPjHtIP0GE28LTkHH6j2nle
x3WMeuP19dO1e/jlb54/NPrsCZb4vF+JDefIEjtARx5JKkI5sCNYuj4csGwQfr/sWFcXhtUgFKQC
VfgabihxaaNDLgbR1fXBdV8O/ifdYDs4W8FB/07C8xvg2A43EHnIyygtYefw69f74+NjSBf6CFV3
BJGAKbB/HmHa23vO9uGrch6+HkbK/vmaUbSO2L8Ezv67dnj+RUDj2Ra6OUB5cjq1ALfoRcTkhF12
XHa3O0wvk7t3tlvHEQz/+z92yRgXOo5mAeh8zYy52P3U/7HByYQld+sKTBnMvZyZQmkHmVX4OGSZ
T8clTW04d3bLTB3YCfB37NgzR4DhYXwu+3V5F63P5ZFN7lUV2unUt3UHmzkwDvgNhXj8/oTRpk7s
fG6eN3f7u/3eEyzieeiF84Ha6D+DZS/ro/PR14MSSSkMwwOW1PcfN6/OjciprJ73YyvaqRUzlBWI
abDhuQcwfsJ73m2wU3+Ktsl5mpkbDrcnjThrGFgehl5cf7ehNyIL59gVZsHQNJBCQRkE2qunQ1GT
siAppDLYSl2b9GXwe8/1N3cflffx7SqdLTsDgrfG+vE/Mssd/1QNcqTHYJbtj5S+9M7LU+uNuA5m
ZAFab3BdE6eC4qbUaId/MvzxGSAaIAvAJEINil44nE5XcDHZZ7ldbj64+8IqIkjYaP9ZWnaNuofv
33Bw2OFhNyquUXZY2W/4HT97/Pv7MOE44cdlx/jyeTLYeTk7w3+mi3/EkDqoe+nkq76/zXf/c3uz
r2Dfgl+4EdiP6AvO8dqYF0BwgUaHCCfiGG5eyhKEt1oDlQlmGBHF9w9c5A/6jNHfOFfMTbr3viio
OYtpwM8Kjgm087FC3JnIu9q0kTpYsDv0c0N7Az1GNnpEUt1TM5GA3Hcn0ck0c8Y4r9wlBUkiS8Xl
V9LbkIYUHHXOQD/xpwX4Lfb/IHLzMF6KYW/2d86P3Y/NzvMw/K+v+9+Ylp3PDtLT/fX23r1/erq+
3/b0K3RH+luUNjsLzxEfs0lBQIC+JKjznp5cPR3zAhQZeJCgpw0g4hkZU2+RVSTU6ynozQ1al+Jd
2BSZwMmuLAloI3S8cgGyQ72Qc0robavnRRtTZ5LBTQ60KNityuVFn/XkKi1AWiHY/PzeB84GsTN2
P/S9ZI1/hDV9aTbDMoEnEHimGorstqfYTCzVu2znHPvBDKHyCVpw3UQrFDeucIwlNHnBkIx2RNlA
dWcCMU5EFyh9qH5EXsLgZ1v4U/GsmBtoZczKQ0Y8y9gIvoPdHtwuPPkOfhemky31Ab7DSAJqKYGf
2b6Z3wHvq1VozgKya2/CccpeXQBaB2Q6EUjGMud76QO4ndUu6D+bFXyAJkfAn1gh1SWoO+iQhC+k
1MvDwGvAm3N52Cvb+WTU3I0QqFWvJyOMdlPkJdVVA1KZLPLJsCXT61+YAtoIIkHoP1H49os2sHsF
cvcpmOBLEKdvKsXLGjRFDW4gwjaxPXM2lUghGFACN2U83/H3R/GIlZamFjbQe5vs26WDnvDzImLs
XjcBgWS8YgGw4dFTiaQNRa2ARzOaa2Ds3Vn+ysKXyzN2HoiwswHt5/8Z4QK6qImCBdqjqSO1UAiH
4IfUekQN+5d8ANLdQN5nG6aL9FBMSKFnVTXuuwpMrt7Uk3iXZrEuegitHpKjD+ICPdRflyoGtZ8T
gdlFcpoI+XTL1YNrE6QD0b0d72rbj3uk1MxDrDuNLPoAZuB8ZU3UEoEGtPDAPF1ZpUu1xUQxhBWh
nU52cuKp2s6QDjrqJXpMS+La6N8cIcT0oek7wXqchSnf6/HHOrceZNZmfa6xhUtpE3U3ixlQJX63
ZnccnyV0qDZ+2whGvL7P/pjkZtwe03ooGgxYDX5l6Y+5OuTa1+VhrfoAcGX9b065uLqspUWumAmo
60jNB4rcuXU7LBCpEil9iwbD/v7oXGp5iSpziflTk/mm7H8RW/KV6F+TT3KrxHlyOwV/STMwK4D1
RUDFapvRckxQ35qNZ9oCt81CsEs7knPbpV2kOmAp8DXL3ThSzb4xjP1UbGIIhXVXUAu5vFjnJSBu
dJzHrqFXmvQE9gows7wEXy1Vt8t79h7uyl3yA6igTfqIDfmuC6LhtbVT0f4CGTgk9iEqfbp2hlpn
TVDaqVOh23V8CxOobIh4wQU2vjFHR/ujV1I5Rw0WZOBpAImjlCronoWsxeUpXIukjkbyne05sqJA
p2Y0aljJM/VRGVUPJVZpGFOA5gWHd+1KR/wOyTigu6Bszx1eKGppjR1BswaiVWHj5xDGmF/6uKe9
fj0Gm8vDWp28I2PcMZYz3ZgGGcbGYPSM8D7RIFw9vF82sjp3R0bYRxzNXQAPiKgQRkxce8pwyA0/
Q+ZdCkSudnU0EE9iHcdoWudfPlZXhMvc4gqvAO8pP6ZhpLOeu7rsNbXiWdFDBjkgucQToXD6xp3V
22h6a3rBZ6wO989XfOc5j4YLuMEQkwpfUST7fHyb9Cs1ewiI4GitWWHt+ZCjNMDN+50tOLJi27jD
jRRS091yo6Wubd2QybVEKgFrM4rwmtE8Q5cKiJzTpTOqIWpHgHNRy5ggnv3aQn90TAQ9tucpNrgn
C7UEqNyA5O7s5TiPMiTUmRVZgj5On9WZBrWmEgwVSg1NKvh/8PhAj7fxwtTqD5a1VOgcGOfyMBlm
i55rK7Pqz5EgVwpNxTK0FWdJot61wkz5lNpMT6BgF0JfsdQLqfbbGQJenmblXbcfBnWSNlmuT4hM
Gq3SXE0tQlFlc22x0EANKK6K1N4ZzjkD+pL0MQR+a1lxi8DLZciJWbSf/y0YjE2kDpwqoG4yIn3u
XqkqWa2JiYmsmxCNqYn5lVW6iGiD+QT+8rJAEgChASYhxEN+gl6LCIRy8egp2+sYCqJhEQl84Op8
QRYW8ploQ4UeGrfthqivlyWGFi2wHu40/WrQA2VMOpgKahGsaG04qNejV5PBEdCocWorQN2hnkE1
gT6CnFrl/ZDdXXZ/qwaQsZOBjlKA/uIGA05VnWQZBoPmfFxOu6T7+BsD0OSRUHYE1pwzYIfJFNpa
BMaI0fxtZ5JjQcdG8LT/vuD4VUdXMDqssfY65JZPp6lslLxuEhQVpzbYyLFnK3jR5i4xXFV/CpPR
rcm+sBgroMDy+vT9Mcz+/sjRDVUIfo4szRyzLt7AKOpooSI4Nmvb7Xhs3AUlt5kFIWmMDaxa6Ex2
1ckjlu7PuuC2Zd7ybA4ZykAzTBkPTW6h0EZuWqiyZ05jyoET1R8TaxoZn5shubMnkIJoRbaXUlEU
tjo8iL2h01TDHuGrmjnKj10wwOw8GBGg16qbJuZ7VoL7g/y+vBXXtwnuCUYWjzoeX5SSkCwuDKZb
P1SqYwR7s7ydjZso3inqZ1lvdf2eKI/msL1slp3Rs4k1cHGgHC1peL+f7hEtLmcEBRih0UR3Cho6
i981xEetdKON/mVTqzci2G2+2QA0UAadmqojTUFbN1w5qe2bMVYceVT3XZh6l82srRkS/f+Y4SL2
rNX6skOnKsR91YGqI2gHwfkcQ7Is6TPB7IlscZe8loJHGyz4WLPi1cqui/SQVTe9SOT6HPzPLidU
XYFQhIj6mYhKmMdzq+I2dvAY+ezbxKmlnppZhFSxRvOouUuLzC3r97gRCUKvuhDjW7wAWUmosZ2u
WakNkVkr2B51h+ddKzdo6BXCvkVGuHd+IpkFdgaMxGP6NAbSowlW+subYnWb465CSyWLL/kmYTKb
9rQQ3CQz6T/rMN5V4wwssb21xl91Mwh2+tpDBOCof6xxA1IlPPIBV86cXl4QSEu9h5QrDcc3KyLP
wWDfyPrz5fGdwzywRdDnD+Vh9P1Dppw7XLqpkjwmMFlG1f0IPJJcxT9NUOCDpIiOECzXC9ntiqqi
gfqi2rOr9JrbW5VnNiIShfW5/vMp3AEMADbNshrXjq2PTk1w9G662uuBKMpEfaIrE21CFRJJc9wM
eClz27NtlKXOv7UfJwi+t5vEdCMdGCnAaK1fRNRBKLLGLWvcW92w5AWOId7LxvKzDl+mUEGdBk8m
+8oQccKtOBdQpgBqAQgJ8HsG51zaqtEXZexxfevmBnm/nvzWux/WUruX987K3WoiisMDgiEvz5qi
tAnc8E0+ZE4KVZbm0Ri3OrkqNPRDtbQBV1lfCQqja/MIdjIFbIUYGe7VU6di5T0UjwPcdNlyN9VO
VEzXirfrE2/oWkHj4speRLsAMuDo+rIVDPHUlESMJpQq3Dltb11PiCvo1ENaXQcUMUjNO0P7t3qL
AHTBIJrdVBVNhAC4nxpcwnIKUgJXnYzKpicW7VDSGHHOLq/Z2t44MvNd4T0K7ZpWqfSOmQnwLEra
A/C5QaX4kyLwZGtRCWj9ASGDahs6gb7//shQbet9Vy2MU61qoCqLtuGUdoVSX8+Zdk+mNr634ln9
CGoD+MSiTP0oMfoI3UJGUTuXx7x2DaIsa6MciLVkuKrTuSWRpeSdhe7AJdlXaEDXRzSoByx2p6rq
EwkODfUUu367bHd1ux6ZZdfX0RRABy+fhkhB/D6R+7rEQYyMpzKyNsRe7mozgZKaUCqUDYULy06G
ysXVejAFaluomVMpn1PlTcNG0XahvTftnand2t3PPvdrdPvqyW4MBE/INX9wPM2cU0VTmWyCDhLX
8fQrln6Nip8tTF/5Spec0G5pLEqyiiaY86tLG9RxacBgORPIPz3Xy88cvCFKmThj/kuOtpfXc9Un
WIYBwKIK5XUeDdKP3VKGrMm0k9B42m47Ew1mliMNIR1bQbr6nEmB+QPkFNAQjnZttFKebp40nIKB
xBibalQScuMxACDjDEWyXEMzsxx8aGFSeWk0KldgAnwg4Il0R7MzHCSAbVzikah9YG30ABlAGQdF
bTytOQdlj1Wd6IWGnRVYnqlX11qySVrfIummhtTR5alW2NLx+/jIGp/Rg+JZ2FVoS0cb1W0vg62j
bkAc093DeTlRqbljnrhFoxzqyK9kV3HMnRE/VskeTprkPySwjt5NLnHlRPBhKyGniZVBHRzpM6aQ
e7osRG0JUmqYhQl10bSubnE17C6Pfc1FgxUJXVfIL1jopDw1AcLpCOSFzFulsZm6MxqtGshloY+8
WerYjye7e/j3FgG+BagRZGtIyXB7bahRMbMK6NctcZPc9mGLPJm0pId6kGM3CLuWXrbHRsAvLl4j
gK4AIwHaZm4S8fjQCZDMeJS3xA363YIdG31etrF6AR0b4bwvhBNaaYxgZCC2TacqcaaQeJmuul0y
0nKYNgsyKUVi30+mHYPs6rfgA1aqkGDq+rOObJ2P3L/Wd6mCeB7BvJ04Zf029D+NxRtlgCWeJ+WQ
R3hIvF62ubo74ZiwA3FINZ5+JZdImCYNtk42gmApb/djIGqFX92dgL4isYq0FAC9p6OSAzldAKxB
p327l7JrE+wjysYe7y8PZNXZoIMYaH4ZjB8mdwasUm1qo/x/pH3XcuM6sO0XsYo5vDJJsiUnOb+w
xhMIZjCB4evPouvcvSWIV6jZp8p+VbOBRqPRYa3F2cTlQ6ZJNzWpj5OdBHHf35G48a+LW103C1El
QOswC8P3ustdPHQFSJO9ZWjrtjUrZ2/O9ut1IWtWD3P4RwhnD+B1AZkTgxDDGDErWLtSmvm1+uO6
lNVg5xvZHf0OlnoBzpgjmC3TzITd68VjMyhe6tBdMpCtFFG4FH3bU+d2MH5bzn+Ks5ButeAhYXya
zZ1rAGAQJ0ocPDx6nLLkQ8EQNmnUkJEIOLDFpjA+h2rcoEtb4JUve04BaPYtc5m5Q9y5nMWTs6aM
PdAVjXkJPZxtVQJcYLT8OHnVJnUrSeZNS5+bmNyitOI7OpAjVR1cWpgyTBGgdNaLnpKt3uto6fl5
fTe0ixDl+8OQ6laWHC4qBOcf1sQpq9DOnINUTmp9qY+zG2JUsurlTpK+qpE8f9hO7uwwLjgAsXPK
/KbvUJ8Gbnjmxd0cuTUIWN/KhsoPZaSmkQ/QW2OZls563a2GsQN5HEaCQc9qar6lEvqrT1k8+KpU
jL/yMgXPV9QkYauPwJYZElP9AkKAsSuHKbudYrsfvShu5qfeaZRn2snZR9TWS2McaUNwO7fFHqw3
ziGTWSXI0a+tjILsoYXXwVpDGVo2WdHCTi2Qf20kc1YDVHt3lDbNTtOqwp9sO1rYy5jgFXlx2Bd4
6wWkSrcweYKGtvMtGW1ipfMMuvmOPkcl0gyaqPnw4qRzErj7dADszpQWpEDCkiLq3Zv9TSTi67nw
kIsMHfVqJNkwxM7j3BQT+tmdIYUWyl4e/Z59MCvUst00CNzWt4me3dbfklBEA76MDGAtzuP3WmrF
U4TooAegXOcvrepWCPflqsdkN3v0EVhTgpfEZVaKk7kYz8l5tku1YybejN4Y6n+y2yGw/XlT7fO7
egeYjdDYibbs4u3CCeSi29zoGtNiEChv4qfiJdlnuzGgnvx03R+sGD127Z+15MNagybEHJolKAmt
EPDNbWhAHSYIA0RSOPtLS4Lc/BJfjT9nP36M9sA7lfy/Rlo6X7LvEP50j2I1ArgxpKT7CIiO5K31
WZCElqBSdHmhcXK4W6VX9A7lNsjRH5WQbbvbJoBfeM83oqBj9diebM7iOE4UmlWrQHwAQaa8nSM/
bnaR+nJ9/y+jUgS8qBoqeELC6+EIn8tAhYHJ3ZwgzZp/UKAzI5SpWDCZT5EV2g5oc/5YclhZgmzW
RdD2LXV5TC7n1+GndwzSRyZozQsvWuitk85Nom2NS6ASndvFsjhfAfUAv7tg/yGPxVmekvd5q2Km
zGvNPqi0Gm2Hb5X8jlvfBQ9RYDNghrdSv0GHgx/PQvjBlR1E0GMD6gMEKsDJ5cRTPUodvUKIBca0
IaBhua32WurR22i75Fs3QDwqN8oxfru+qyvLeyaWy0PkaafohC6P1fZmZp6k/UKfBGiiBc+my54y
BBOYMMCgwaIc8EzOjQdJX9ahGoYEOWvAzE4IYQeEB8OfpEc6QtZ7NCObGR2/7FLv78pxoGDcYxnS
BOAluxmssXnKMbcaA/dtLl6aRM8e6lzqv6gjzYLb/TJ/gW9FHlPBgxJIbBeFk6SgxtJ9knvqY//q
uEWgqS7x5d18U4UVc+Xndnt9E1au9TOB3CaAgWpJG0Og0z5qACS0RGAYa7t8qhHnhzo97mwJwZqn
aAFgrCsJJZFE9lLdv67ImhEjCYyuEgt554thEqlmdZ8oiE9sE9WPPrsrNeTSWSNoAVpZLzyPEaYv
KICAVeSu9bJgdTpgTMLr7cFPJASeo3ddkbUQBZO9wNnQltlP/hE3ALFxYA0UUSe0GAdqGbBedVv0
5TeKiLpkZXOQK1m6phRUs5C3Pz8aTNZpzjCIjuSQy8rPZrzvqiDNRFa9qtKJGO6KYMNQA1wMsdC0
cY6AlFG96sm6ze+jh8Tr/pSxmyWuCjJsya8FrvUyI4Zr0AYZPFpz8LYHJN65hrqWdVGWQUPlaBz1
Gz2QgvRLf/wy7pB/BMzfzi7dHqyyrpfsNG/apuD1FDigFZM5+wTuiGWGk6j2tCxy+WHah1REmLR2
O54J4HYxlRNmJA4EGD+1xO0iN3GZq/uJCuLQoP8yRUnWtUDpdE257SRJTlhKYKFk1x8qjM0B/Hne
6L0735Su8ihtpjdQVHmv2nMnCNFWI9xT0YsXOAk2JCnXcl2Fqs07QGp3ie2zN92tK1dZDMnrnrLw
7x3k2eIuR+hEIkFHKMuTxa+MpStLQTz+ddGfM1HOpYAH0OyKRadSzXYmS7cVFeiwfsz/PQTLhp7o
UIN4pp4n6FCXcehogNMb30xMQCrhdde1KgcA+MtE38JsxRmiwZBAB+wIJtyUx9lACd7+0Wl3TkoE
LnLF14M04F85nAGaINcEBwleirH0MLFDO7xJvcjSFsfAxWRnMjhLy8xIbVGHAtJI/JRGqMIVQYni
Uzxsu/mgNo9JuZOdH9N/uC7PxHLmhvS5IyX24ix0r8fYR1/LoCK61URbJVpC3uhIhQHuHupF9tGg
9w26ZrXMv24OIhmc2U3VHBVqBxlN/DTb2wognrpwbnrVu2KYE4APeLpfJCF7zHHGOrp9vRqQ1b3h
O0D6AgR9XnqW/AL6OD15bfJjC+jySAELa/4siSKP1acWpgbQLwT4CeB3c2ZftXXRsgpm39ehBvLw
IiwVYBHXgFpzAEI0uPK4z4V0Umuri0Ixuu9xEpbnw/mh7gxiNtOSNmz80Y929GvGSHztOphkju8N
jx7kJ/ARi6iM1iLUpT79j1huU1NJS7EKwM0zNxbelWMYu25zO3r9e32sb0XP2DWPciqNe/hZZjZP
jWIhQ1lsqX7ATKrdou8/uG6oyzfzZ/1ECg9K1ziFDbhwSDGa95L6+nywwRUCtOd2DKPi/bqw1ZDk
VBoXkihSPc61CmnAdN+MfowtS++tO4RAqVts8P5R32Pki8jTUbsBb2bqg96OifgU1nK/p/v4PR5+
cidUY0+7CJTB3nz/mbjZYd4CzuroBL/VXRtGGLShqBze3ormJNetFn1TJpqmgQvOWe1MlayyZYSC
eeM3TYM0smdJT9dX+P9jo/8K4Wx0mNH03UzQrQuZb2z7O+QUfxT7wY+AtD5se1GEtxqBwQf9oxVn
pj2APtRWgUB1o+RhtBmf48fqfZw9xXRlV5TEXF1D9OgrCN0BDMOnCzBOoDv1Eu8lJYLnfZduB9Ez
Z13EP9lenn6+Gpp0SEa4NL1IXTRsj1nstkxwja+47rO0BxcYsyyTJTtB2qNKRre07xRR9L/iPZB+
XYrvKlqHQQVw7iJzC9w/g40ETgsnnEl/RpTdyIGILoCVxToTw+nREa1LGgditHgfp3tGtkYUXjfp
1aU60YS7YmZVsus4KwoPVA3+0MoujZ+vSxApsXzBiT+QmrhBPgJKoO6C/ro/hHWuQT+vC1k7meaC
c6zgjW4vlE/nUmZ0OmPiCFLSWHdBvOFGJAfOtVuWd0jNQN5o+HMb0Opl7F8i0YTmcgw5P38mnQuu
MkljKYYLEZ+ydNM61lFm6KwCBXasmQGA2fwUDU2l3W6ua734tGtiOZ+X5GmM1zeUnrWnNtrnxmFU
PrTmU5sFB+pyD5E4sAA8Bghp1DD5FsYCmLNmK1sgYq9kUDT19V1hSgDOJoLE6OU6oo8DPWE6CDuQ
NLiI87u+7srJxIxhibnt/kCBFVcDWU3byR0Gax/KQVB8WlMME+/LUICOU8C3+Y20MDEAbmVejnZ2
5SUjT1L7cX2TBCL4Fj+jN0snqiCCGv2m0d+13vRb0QjPyvvVNoF/BygoG8W0C0CoSHE6PJEwkjSD
zOWPTb3ij+PSW3AadY1rfUoH85j51fa6apfO41woZ/aTRK1hGCG0tjA7CXzzQeTJV2IaiABEJUwC
TU5Il5+f67rrYpLUEUQE5TMLc68I0025c/b5rkW7rgf81vLV2lDvcXCdfbpx9qLx9Utff/4FnBMu
dMks5QRfYDEAVu8MNWAaw531en0tV8QAqWZJMILAYXEm54rieAGdoE+gYP9iOLfaGFrycy9q0ftu
Czt3GYBKg4U4IKTFfOh39HbijeVWdeoiLxCRusVT9qowNw5SxUNax01ukk3k564We+mBBXFYHB1h
dLhyGs7kcwFNnc9qCyYoVC9v5lDx81D/UO6mUHXzF/vwy9r8+HV9WVcuhjOF+RIfGqeaIrUhMPo0
FHeQveyV3YJxLTAO/Rgqf9D26QpEXrplFDwcNIyhpX3JfXJ3aipPUmOgfRgPKOmYPtR37IiGdnNv
UqTP5o3zqXjoNIk8cAKLCpprVmQvEA8o5S+Z3mX5T7bXkCZTycBphiHtKHfnOnrK5f5umKV2p4C0
XnD+1xQ9lbZ8zYm0zDLSWdIwOFgmdebq9MdY5s9q/GHP6nbq/lxf1hXLAaMLZjFwQRiYiORXNaUk
qmtspFOBhFb+MU69a9LjdSErHs1ejqACAEZwVvE58lEZu8pyesSlSzeUi+Kg9YgQ0BZY5ZoYU0O0
AkQi9JdfbFNiF6klDXhiI9EPQhhq/30obyNxARhmgCNiVJHvEkicRCrUDI0uc9n6qvWK4WKXiMbq
1rYEEKHoQl1kYRTsfP91K0/oYKPQJtmPrA3z3kc73/UNWYkIbB0QAEB1xfTSRYF2Ik6h1KxDW0oU
ZvM7aQY3xdQPyrRKiNkxFBcK0fH9ZgfifCRuHFRJMKwFrfi6HpmlwiEx5kM0dKfPrqxHk1dEcvQw
ahbs3CLIpGExqe5ZNut9ZyCDWys2eleQ+gK5BlZeaj19kJDxT+Z22A2DpL8WUYvXSCIzuk2pls0+
0xBQyWB5J5t+yIF1zBBc7dtm6PcoNzZ3tTLF/S21Ev3BnE3cPPM0h2o3kVtTLeRPdaowCpHY7a7H
QUw8RcEEp6vPulJjsCWTGreOHfNPIVdjOOv29JVIk/FYtVFxJFKbvVEMkt/qAD8MDch4pHZs3tKy
VIlfjA670XPTfGfo89uo2USWeYuhm3wllsq7KrGZP8s5GCKmRmY/EHej81iNFRDqmLA3txkAATWU
TTffojdtiB4cSdbu09EB/9HgaE4HohtS7SyDTK+0b0hoJcyJ3UrpMAQxZOaGJNqcoFhdUQD39hMa
RGfw5tznQA97z+o5eqy6NkHfmGXUgCmSUt+i09DcMB14YkhHk/K2pFl1g23U4kBzsum3WqtV4c5D
VjwnvUqRPjNkOSzbNvnTdjUYgySrKZEEsqw+Q7oNYEGqPnQf1Rwz4jJip19K3GgBhsp1MAeWubbX
SYusemdGonHfJYnAmx+EK8g8YlAPE6TnpypBrEqkusKbv5g9HYwpqtRt5hQsNR31MMX6O5VEeQZ1
zSFhuAalOgT4cBicTFbUNYk7+D3piARVuX+vQDHhFgcdYKd37BZ0J0fjLgtqv38ovkhgIwxTF0bQ
64d99SswhA5wWgAdY4D2XHMjii29LHDYtSw0gVrdj8L4Y+WCtIHE8o8I7srShmis7A4inCg0elc9
TN4X8siWqz44pa891rtk37jOTnQxi1Tjwjta5lbVDZAba2j+yTHLV+7+b4vH5aa6SemBMrJ4Spyv
Nrkb1cfrAtZCKYQUiCvQAPzdmH6+PR3eH1XZTYgdK1X6tJhlfZQkRhKxtktUfZy5zcMicoCHoBcm
m92ORInqo+26+NXEWgr7TdpbmgxMNPm2trin1ykXGuRxNA6xjut06F8khLQmERTn16zmVMDyASeB
jt10WaWCzs2rB/U1U8tN7QDOfaI3pfofJJ1eqdxrwylKeJQUbZjt+JkZpp/21G/KAU0sIqhC0eXN
LZpc9RUdJFze7bRVmpsWT20R8v1KfIiBCR3xKMYmjIux+4RNKoM3QzSalWFhVGGxMY9AFw/0SNlc
N06RKG7dxkousklC7juiyRaQ/mWOtsTO7+QD+eu5Ix2h1YlW3MKNihWzLEKhAiOCfmeCcE/38+pV
l2u/lEzvul5rlwEI90AUDVpWEyyq55ZXxxXrWwdLOFAvaROXEk/Tt06juca4G1KRUawZ+qk4ztBb
JdOnElTY3lSg2s/8Sf4TMZflr9e1WikSLHQTKGyBHkA3DX5sAawyDRkowzMw6ANr6xx/o4b8E1dO
g1pT4mobeTvcOlv6Pji+qLd0zfAR5CNtuzDzXjT0mP3YG7kB2UTqXPR22+gTUeYquK6iQAr/7pwA
oWMmE27UlJSuTTCi+mT24XUZa7t1ogmfHClmTCBlEzQxqGFuBuC3oUCoHICrqqCsHKXH/5s47owl
k17nbQ5xmvYzt36CYxHDZ6NL0rfrcr6TtXwEdKoXZ/RpXdiKtLzCkh/Os4xcozvvkTTD5bm3AhS0
gLtyZ4fJl0Ds0ml+IRZhB8IgdEcBV/X8rDVwIU3UY5aG4QYtDMy9P/XqUZmQxk18UoXdJO5sWDvf
S4OksWQKMEnNqeoQhQzxMlmjVSX16KzdVn1/7AdagPT8jqHILDmCrqk1VwnuBRMqyo6FFq1zNREJ
D5q1zIVKg94DGPPByHpgtyalvKN2/Q4GBFEtfVXi0tuPUjqI33iiJ7Pv9LbOcNVUU26hH0BJ5m02
JMqnmkUS8Wq9jvJNgZEUQVVgJS7A/AkmJIH+i2cF392LLS4zE6AJXkmMXdUfrKjeXLeZlVMO5l40
D4PmAHU6fnROQsO1rffoH5azrAiMWSa+2bQjOhGt39clXawh0JPQQYv8xwIlgL/zXcOA3KQMTl96
ete5KlhO+1+N/mgkP00RuO2FV1kkLYzdeP9ieojfrT7tO0upWOkxQKimcudrydZExiwSXAIXps/J
4TRKW6dHRhQaaRbIWvvsp43JWgChhVnufBiRfkMzUcOgSOSynSdxnFUOyFjNEIlHBgDRfEKe2gkM
xBUwE34ScNpe37P1lUSfIICA1EswjwmTm7lqDSWKUqiWsDs6pC5LHo3srwOtZSkNWMaS6kHJh0vE
zCDDUuUCgtr8zSgOUh42yC2UTlAPiUCn1SU8EcVdAiUdHWvUIGqSANSkumrRB3l+EwNzKMv2xl/3
sHGacf5RSzQiO82yhICty0h0Gw/D9vouXQYjnAzOEAtwuyV6v6ze9FmaT5MC8JXRtaebLr1p5jAb
AOPk5nSLerhkTJ6ZvAzOk9k9oFCF7vlnwdcsC3h2C3Ffw9loqvZVJev4moYBovEW5HUuMpIuQ584
NW+dqHFVOcRYJCkDIVnvZb/BIhw5Scw+YsodxdTzAyKZdRbb7VSie0v9yBBGAH7wTgIQhK1km8kB
6XOJrqDms3RyxKJRIdqK5fcvlAegI/K7KliO+OsQr4VpSKQFnFIxMXaG1mTALZb9i2yiQlFoWwl9
XqyIfuhm867LgovxsogG7cEqj8wLrioVo67n2ldaz8zchvZseBtK049UQGTahWfE9WvkqDursgI6
glR4GoPYyN6HoQwis9s3BXjurpvBmus4/RTumBmRoYE9HAsBvFoak0B2fmvkINfxf1nxU0HcAQMj
qIwnOQTVFvXy7FWzN6pMwZ71bCK3KeGpy1o3pQ8aEfJSX8Rb38u9XJ3A65aRUjhfbgdQtax2sNxL
TkSjgWH+0uRHYMWnoxFk6T2Z7go1+C/r+q/Mxb2d3ACzjpPV15AJqIq5DlSAnuS+mRbDpsmT8YM5
dHi6LnHt4oai/6vlBeQdm5s+1xFEAu4cnOhRjZvbOpTJsXBKDyld/7q0S/Dz70XFACIIKBD18BxS
OQBXql6W8dvEdsnsyfKjoecutZ5t8ytd6NjA3q6/V9F9/9dAR+ei+anfdpSMzJ4guqvHEHAjRd/7
hYYceCbykauWs9DLmeC7R5DAWY7VjNLcqJBUVK8kCpvJU+MDMs3AIr5BX5s1e7MIYG/VNaIA9Y9M
znKsec5LpYJME0y7mRXmsu5J0d5OQ8m4NevNHAWm5CfKD8GGLgeQd4mncrmKacJsqc8VyMWIiNc4
u6a7M0w4Qq8b9kWPzvHOj/IQzxMMc0SmaAZg1Q/hLYYaFYBbAYByfl6UNp0yp9DLhcbvpR9SgFiD
+Ia85pKIKH75pQs9TyQtX3JyMruR5fI4QFIFlDNKiK+xJKTSX8NYw0iXkB2AwQspyEUDmsJG4Lgo
UEhCit1K09i1Y/icUtc/M6UXjDSsLR9yHBqYofGv84Zq102hSLJUepJaesACcp2OAH2/fox0EXXf
2vqdiuLsU0MVJtZQnkFao2j8TAPUKiguTZ+aIhDPy/f5soYnWnEmaQFYgLECoqrytlU/VefBBFxi
vSf0J+paGki9lVcl2qrsrcqelBGN+pvrh2LNp558AJ9cKUe0I2H6C2FC9asobmR7r+ipZ6sPRSKq
5i/LxpvlqSguJmB1pLdOHFdeO1t/MvKalRjuN5lPUYSxKQmZnguUW5OIBf7nWuRWl8wJLdhyYRj6
r1S6zagrRZVLRk+TD2kuOuBrZvOvNPjT82MXKfWUqhT3v1VWN0nVbmkbIeD8fX3D1qSA1xYnDsOo
BvpOzqVIqSllLYtgnKWxc9r+pafEr1kUXBezetxOxHBRk2aTPFF0iEEUedtVejhDRDIa26ZQBa1q
K7uE8XtMVaJ50TQxlsJplOT/a4KWM7RBHumOP8hFg5EE6yHtJNk3mpG4aBRtBPHE8hrhDNIAiRIw
rlXIN3lQmZL2JikKUqEKk0hPWl9YAEa1mcAIFyPjpYDFGe9JuH0b44Ln6s21FlWFhodxUb+CM0lO
9tPsttGn7UwuJpddRdQYfFmCBMo68txo8Qdu7gKydS6xrhhA/mq58hKbuhqG6PKeuf1seVOPVNxg
bB11DhJVdzND2mm94lpWHBhdsulmgJvHw11Sog/bHILZtJ7lSnFtO9/kThamTubT0vEyAGlfN7cV
GzCxBxqsGkEIYoPzT54z5BNySQEvj4UwOXdrOzCjoO4/Yq0Gn4BA2uU4yNKWgtZW1AKQuAaO37m4
xkZCQV3EWQXmar4GzHOjHGUaj9a8VYZg6DeS4V3XcMXRwg9ZAAFFcQ9zjtzrwKhsW89nvfKAyOAn
MYp8VlDFd429r/VEoN/K4YUBOLgmgWa0dN+cqzeNQ16PFOqhKu/TCPFq6ubpr6J7vK7Tyq4ZGIZH
1QFj25h5XnQ+CTQsVkpJxqDT2G0MFbk6souHZzXDC7PbWvD0/zdxy+eciKuUZpatZQnH+KVyiKs4
dym7J9FLOTC3+C+PKmiHofSltAG2RG4VC1onYyublQfQmdwGiXbnppnit+prYrutsZurQxW511Vc
2zkL24YzgKMA2NpzFWO1N0aSD5XHGr8D2GGZ/y6n50FuBEu5Yo0AM/hXDufe48IBA4kCp2TYWwak
VtM1JB21Gy+nwi6gxbJ5B4h7CrhaKpqAUHk712mKx6bRE8iylIdRf5BGT0U6Atx+fcdcwwktxa9o
2KBxK9U2Nvt9fUXXzjqME6KBBow/njCvMK3ULKbx20g7+WdWf1pGqLItdTzZQCNLv8lHwblYvNWF
xiciOUMlXTSWrYldNEEoMc/OsdBEAzSrG3gigvNgxNSmwWAQIdVkXxtNKMV1yJrkYGT5GyOToLt7
7c12uop877Vq5i21O6yiVQ+/GnJv5TJ42uJ7ZBRvQHR9lGI7dJD27fT31hZFVmtP8TPp3LFwKqeb
qANtSbvL6qBOgfhEn6T+VxS/2mRf0SN4ARvtmeqCV8dlpwbu0hPrcbiDkkiqWk42JDd16ksN6mcd
2Rtmet+Y1UtL83AaniaNbKSYAQn/OGloBM4F7ly4+NzdkWnmVA0Ui5/Vv/Losa8Hv3O8Ir1ntZez
XTnjtf7WihofV33RUlWGK0ITFR+4TFMsj6UOqUTxy+5otQ/REKalIAhbu0OAwPT/pOhc1JylUV9J
BqQYOiKkHrFKOCtb1fhUl+635+vOYCUWQ9oIzCkLiAvGL7hTk1hTqStA/PIc+0Uqs41JXydHOjYy
cDgrc58a6J42RAQkAqF8MgcINoo0dBDKKkDivICsLkXKgYC/Q95bceKaIv6xxaFy7gcjriiEAi0P
OGT8EwFDVk6sNoj/MONNO9VVm92E3rvrS7liHWdCuINhFGYRdcB19+bxoUMeB0iXoD7B8gluKpEy
nO0nkq1UFl3k2F/oWUVlARVWEW7nijdF+InJFWQxMKDMm3pZYxIxQ6nOQ2VVz1+dKrDnAMSmSNeK
Nmd13U4iXU4fR8UARCVDFI3uZ/a7Ho5WfDQ6wZtqzeYApIPNR4vN0sF+fufaLanUyEaoVBXErbKd
o7yQ6t0eR9fofs7ovoTP+Ht7QOiOhh5c8Wg55I7WVJs5mFsgER23rtRF4BKI9wrQptT8r1trEL2f
iOJzFqg5ZEadLaIAaA8EoK2kvgEj0Z0r++G6UpfksN+i8IRaCOdQE+Qi3BZQYHSMjcqbuib/VUZx
9WVTRXof1JYeW0uNjGCq8hiwkyTf5/Ns7c0JkNwbRXHILuutqnLtMdG7B3RXK32QzKRmvqwVTBBx
rHhRFLJVkNWjvxvlJm71qTGObT9ZFWIqkGqpodk+GAAjyjETqlXEHZqP6wuzdmDQ9YBWABVRKgr2
5/YVmz1ltIU80tVuVqEz+GNEAGnKD3ZCBNffqm4o+6Joj0z8RXFD0puq1xbd5rpRADBLpkC16KGJ
KeYsZ3qX5VWyhfKCloe1ZzQ4KVHCW6g+L19sJNfqBElNipFzM3q1QRvxZMW6cpyTUVU8jeXdx2Bq
2VbVC+NPbfTOD2ckLGgZgAXdETWfHZqojXc8WOLJBX6I/WSnmZFtpEofBt+sGSFBw8zszSCgWytM
rfVTqVH+xLOGfIeixIowFF/J9gPhGTNt4NsCexTfEB1R4KgMGZqfafWh6gfVAQuG+UjVR1UdfTLe
tHqAkuR1U1nZvjOZi0M8ebXp1tww3W6pJ+UoeuazX0w/lryqkeduh/bdDuX86xLXqo9nIrlTO05D
PFr6IrIJZKBy6RvgeC81WMXaUgUgcXTnxAfkmbo6LOkjdV6vf8C6ygAzA0sSfAYfZuCyBWZT3gNl
UT7Qym+7J7tDXQ4Yyag9wBiuS1uLUaHuP+L4ACPDyBCNFOxqKqOnUd1Wzt3Edn3tSZhOWwgAIvOV
AvkPRR7z19iIONzWXlhn8rnLBpyqQGeIoW4871LQRydvwKSOZW9KXoi2HY13GqcCnVeigjORnP8B
ZzeKEssKq+ojYb9l8Bb2f64v68oVeiaCu6gpY/k8ylhVApLhCv0ZshIaKK86xbaY/WbZ2eC6xBWn
CvQrQIVoQEgDHB63jtKgOMOszQAzdm4mG5Sgtus0X0m0sYR7tiYK738QnOiAWkUN4vxQOk2BUZwY
nbCj9FmVvgEyHjsDkl3hjrOopWYl4sHkD2abEFcpzkVOQ++ApgOgHvDgFqhilnvEpkGa/mT19vry
rdkhpkrwloBvWzqLuWOvMNmMWK5QT+8N9C+Xlt7nrp7rxB/arprdqZVV4oJmvdybkt0NfpFiXMiv
47EQ9J6vmacC8FoQFIDq8mIElcUksssphe3UGPKJge+KAfrItgSx8coughNDAW8Dxl0VmPz5Lsq6
bHfKnFEUUt0ciMqyekTh1Mm+NBGC6NphAECGJmNyDCl6Hj+HlZgy0gF96NlAvixf6ZS6cnsDYL1C
GjdFRXa4+AS7uVg794pZIO+A6umAuBGpm3PlbKlpaK1UuH7lP3K2QUjrKn3iYkafjVmYOR9V9Rpr
r2kpgmVdXdV/BVvci3SkfSZ3GgTrEvPqHmAHkp86D0b0Q82ZWw9hEt049caYt4njtfpDY70n8cdc
3bVCJJ+VRNLpGvAeYeymgvUmPkWSGs+A8Q4KGonAQiv/SK3W05qtWuzj2S8nN5bQu+xF5fgfPC1e
yjrGVXCZXUweWFqkxbpW46dtJ0iNe0KAl1J9CDZ7LTBBX98C42ohBuHRA1SrU4vIhBSGasQQ5uqP
qNjYiyE3YTrdNCnzTKv/W9Xg/1B1wunBIDXCZ87fsiJtHLummHQoH+bZz+rHXgRn8R14n1nxIgPz
j985cpBXL57iJPqxulqi7Juo7nO8Tyu33rAwrF22jTcWrMefg2DwJ0DxFb5IvXXZJoY+FUDyogmM
P0FmMyqJjTmmbJv27ngsQ7BRAD4WKEKdJ3m17/yeTW8+AAgLFalbURn9W7cL3f+Vzx8kOU2opo+Q
33vRI3hMGlf3AHftVZshAL72QHzFOwoM6eLwLut9IpPb02RkaU90NLgDLjPdATXpxnqXKvcLsAc/
Ryjvk2AMojd6SAW++DJHqavYaNw9GnCwgXDK3T5UrXqKuhK4tpM3K/LkZFcDeyveGDbmMaUHBgKX
unNLUwZq1ea61hc3LCd6iUdPjIx2o9IlGkSr1rgbFVBxmMHInuZO8BK7jDQ5QZxFdWj3iMoZguhe
+9WE83txo++0Q5N6RqCHyYLTeV2z77f8uQ2drSpvQ2nX6mkuQ6I8efpntR399H46xE9sm2OocvQU
z/DKRzlMXpTJtW6oYGVXkInP5XP2VKZKJCcm5JOddA9k1Nd8V7+mfra3n6c4mLdW5qID7lm9m0XD
qxcxxPlaW1yIq+QdOBAUAhwSOwf48RspadhJAv2WDbu2vFwE0UTJkLYD1JsVFd2hrQsatafWwWBu
J7/GeCoVGBNvB0d0WAQWy/fgj9Arw8WCbd2wvZxuHbf2kt+T4/aDq94P/nij3qKg4GuCBPDqoiro
5QOkA+go+TiGDm0mzzoWNcpBp5Vumuo1EjX1rOoG3DR0j4MD+iJwUeuYSWyRUTsm2w6G8xvEMved
NNEtQH7D6wdkVaF/hfHngzlaBqJECCPab0MOZvTUxLrASC4D68UUT4Rwh8AiqJOaGoTo0j7SfYZM
ucWCstDCRr1plWCmP1Xp/bpiglXkzZ+kszMpEWQCmrf0mzw9GGxCy4JTScBfV5nAtYnWkTsIhYzI
yarwepW1RxI91OgYrwQ1NJGIJdg78dIEIKsz8v3YKvvLBik9GFosYRPy6rIBLkVGo4EKSsnlI06E
GDNaAjCakXmGc5AUpMwOle52uP21bZTvjOTZkmK8zQFNA7a8ex14WqardqIEzGIQF27l5CuWrzz5
CqfUKHi98BVjs5M1V8UQAB59VvaDjPdFb4B+1TdJ4PwPaVe2G7eubL9IgAaKlF4ltXp0e3bsvAh2
siNR8zx9/V3a956kTQtNnNyXs4ETwNWkisVi1aq1elm6JVs9+2w3qjH4WTawO8WPOnX1ZDeX3IOA
2nXfXD0QWB5YNHQIQGIi97OdZu6gGBfAjoKRJYdgHRqFEHBQeHoANZpowgymqnlKYxygRXzd+OIm
4t7+SzoO9W1AikRqwcqIOfQJCrhROJ0Npdokqazzt2zTFxMqXuWLuA/yGeGar3hgTpqO5SWVdSBM
8VK1dYfR+E4Ltg9ld/zX9ibCC56q/2cOvcbPuzkyqyomPQF1WNS47J9y1LwwcEjzUFrAI2FMApDc
LAf5h6yyvOYul4aFuEa52kx6CMM5GLcqg+5DXvso6j/gAS95a6ymhwQvZwokiQ5lG8E1064Zu5zD
ltVAarU3ZsfqZic3U2/CRIZZjpvl/68b45xo6Q7O582WpCm0vtEXv0HIEysQj+TpgN+gsDh4qsGb
c8xojtftXPRurkJvcFDCeRuOmNgpuV7fZmO9bS1rkD2xl9zli4MBfoVXNtBD4KH+/MW1KM0woI0f
otLYDVqv73Yx+6G0fmL6YB0s6OiB8aWvE2eURcjVbw5IP4pOmKb/Ii+kT7adAfuCPeDfoemeGD/t
RTxPkuCsxXo0dm3IKaLajhmczwuMldFQirJe8gzzgBf8LoImzjB9XA8FXwvdODloaCMIQRYEeFDB
gVlacs2KkUbpPULsGFgvOVMy9Pgw/xd0qf4cQAY2xgAzXu/Dx1gWr03D7isSQEgzM56DlhiS6LQa
GsHkiWIUeFcwhSv4eZ8quJjqDLGjyTaBETxwYOraGcXoofWSgN+TDuOdY7YJU0nGsJqr04V4BUzP
KIiJ3Q09yYYeKjcwXd7VdNzymnykUwJo2MOstWDcif6xEjwL7ed+wBhY+dbGuIWGGnS6ZoJETXeo
/Xb9Cy0nSnR0fJelRQa0AZiuPvvBxJqqaicEaz7Gh6S/z4xpC6VGJwjGc5H3fpDItOrW/PvSovBs
KHs7naYZFst4rhwD6Vqjpm/cbNEtlYnyrnn5pS3ByzWlnUd9gK0E2bSNAUlWvpTD7voWrl1Gl0aE
tKk2lQi8vTAyIT7GceXwEDrDhwAPeVnNce01dGlKCEtF2nYR1OITt2l1t8k3duow/j1IQk/HOw8c
Uk7ZSWLyukmUvTDWgGgkIg/ioQSCkmJ1alDBUuzWib6fbNXpqH0OKCSds9tEmSX1aeNLvQ2BA/gA
8FuiiwvQtbDSNOiooqeIT2TLvxF3cvCMPRU3hpO6R2UzuQF4IUcPMBUvuym92QmeXiuX7McDfwpe
q59E8o3XchpM7SOdQpsXqAXBkdAONMGMhaCMepEDHaQzD6U526qzgorZRvVah2iLEJiKPJtNM20Q
ku/Jg+YXh3DT2x7AiL65DX0AmwfHTSXXwJrvLh8V8puWisedsK6iRO2gaCB4mFM2lXfZ1EMeKkHU
ND2elgOmmVvzoWkKVkvSjbXFgpTDhFUU7VFE/xx36jLDXQ+FJDebbhPDb3OUjmVZ4lqkwbw+7lHI
9QELJGSJajsOOTcHkHx178p8DqNnbj9Ty79+/FdXAlADPhlG9vE/n1cys3FKcZ3igFj8sev6l7jG
DO0wb66bWc3PLNyjkO6Fh+D19NlOawdBqI6Y00/tGzPaUGjz5f5Ub+vuTjU3hbYx8FCiJ62XvCVW
13dhV4jX0ah10RDNSwxFfTaJ90b1UGSKZBfX7qHL1QmOGIccupADdjFipHRrg/2zGN3ZHFNiepkz
n5ed5lV5/t82/xFnFhSSvUzu404WfMQc8spoWqxuUYbjmXXsGfWmWbkNlNzJNcWn9Nf1D7kWSi4s
injCoM14b+QqQgnILa34bHcybrXVFOfShOAqeOGRioYwAR1Pt+xwsjZReBcO30oKgZidDuq8QIZG
X7snANhAt4+guvzlngjAS9PMsQk36QFOM9+GHIDmZMBoX3vm9XhoSXZSh2l/fTMlVsXNJLjfk76H
VWu8ncvbuLvTo5dauWvIrq7ANiLxlrWzcLFIsSEDtFEHAnCYG+LHIj1GBnGkg/lrJ+HShnDeirEu
aKjDBkkaB5AlE3Pw/6oVTd7Ubua/qc9dmhMO3pRZyVSpMMeid4jWOvm4qTvJV1orywNzh3scBw3w
O5FnxEjCtmqQSLjdlKbc1/Q+fIM+CP3B58T27ULLH8HVl5zZ2NYzmCZD5TbLVYp2SBIOpwhUsEc0
6YdJcvutfM7/RW0tKq6QQhDWbuU2B/x0KS5X+yA8NCCsgU6i5KZbO42QKCAqntRIH74AD+t0rguj
R6EQEmbmCST8+l2Ymcd0HPCorO3t1OuYZkrCG7SGJlAsFf89pfuiH4t5W0AbEOTEEmzNWFNmKR6z
0OmxyF1hYYRIspNfiTXIZxtCyDF6zBXaqJm7LY/BDjJvCABFw6x6LKg3LVdOesucqKcQ5a3cxMCI
VgYpwlxzknjcTXnqjVApbNXvDDXB6yFiJQv4tHrhPFksqYJmKZzW4cY2XoYOZ+gQyjpcK1Edzm1h
XotBcREv6s+3M+3TBmUEvCr1+ldSP0X18/VVrP19MD2DaRpdaEh2CPtLC7zhKcPfn7FPE2BauPCv
W1j1U1DKYHgZPx8APCElC0Eh3ZohHhcFuEfa3dhsLAyDsTcSqS4Gi0fMUXCJtN5afQD1pj82l2B4
UYetI4A5ejvHZfhoa860NR3NIW/F1j7P6Dm/NCfbk01MrB16MI4AsAEOLuym8KVSamQtKZbnmnJK
6VbBoy2X9SFXriV6aWPxyctlgYBbbdtlWZWnqagReXN2E/BnlTnAaXWyFHT19KH/AeVK0Ex/xdnE
QcS0ZsTzpHOB3n2GKPki3te7loPG48m6VdHBV46tD+VeSXRb3U2MnwGqBYoxQxxeasCpRDsD7zSu
HUh0KMfvFpe8BVdvD7AS/LYhOEmRJ6TLQzyM1C1z+C7c6G/BqfPtbeTQh9DTJBWi9SUBFrXUrdgX
cGSGcccomrEkS8Ot8GPIbqZWYuJ/aSuEugumiaFfhFFLPPfEObo2Husp4UoMbgJePUMq3fww1aR/
IVZW7roy0L+nTW7vAx4rZ5bH7SHOtGwTGybZBeCO3odx3b6RMVDfq7gIdqoWzn6sgL3GwYPO2BZ9
GPgjpvUOKp174swsn9+SqSUuDUfw+fQjAfOLUlk10K5xd9PyFD7S0IV5stNvmokpt3UVjK2jWtO8
rbQqfNdjLb2hWVfeB2UznkjM27tUqTtUpaLSBpIhs0efd03ohar+Yc1JF4NqoQl0jNKV7VPXcY5b
oednk9Vm43GTx9Awx8h17eQRayzA46fmpaUJ2WLjhgdcKeFeMyttYwd4CzhdZ5FdhCkjzAwDaX3i
hrH8siDe92AB9vSqy3NnIlHs5XYx+BXF0JmaD3a27cKq26FVMOxpkPHQVefIeA7T2ToMtBlraKvl
Bt8EJJ1KUA+p5KSXKnSLBxukxGWjNg2Gk3viD1lqYNZ7Vt5GjWbKru9SzAgys7f9mPYcGF6bvmYQ
qzughaA8xbjivs+BFdw25QDRUC0yOpdDaSh1eMvAJGqkIYECtZpo34xZx1M/HOkxzTrtvUtr/R9S
cPVuYGm8KWqN400Z6FkKmp4i/ZaB665yQ7tYIP/meIgNJXuJtb7fFzlmJOthAp9zwbubyLLA0ZIy
4yZQJg0NWCPaW6Me3+jcrLy6AAGBU6Et9M2udHo/5CFkIOyuNkqnJFY6QLksDNMtJvj1faE37X0S
G5UP9lK7xSykMR2UIR9ADxypG6bUaCpZShFuB4xaAkrDzfTOSsPmnAZVXEIPaElz7DF8hAhR/lDk
My08MP2X+66oqreQ0AhNdq0e3gkUdmon1abZPOhR2r7GCVP8eE7LQ9CpxlPelUawJ0MCVH2iz/fa
YIBzNplMkLQo7N5kVbBvtcZE656gh48p7SrQMMWE5olLYrBobtOmGe/Tsp96Z0zt4DSYSrYDvXe3
C3ipAOE1VsVHDqDOk4F9iZwqqpXHUDOb3MtZnz4VMRkf9bDVvtulDShxCoIjjOLE+VNu9NW7maLy
6OhgSgYvTxJV34ohte9Bl9xA6LQ0jG2nkOxoDSMAGl0/+mnRYCq5mvQaKLm6+DX2w7jRgHh40inP
Gje10FR2Mr0Yyw0ozKJHIwniU8ZNsNGHeL8+6ZOu+EXQGZGjFmqaOxFokl8MjMrvgzSrbScfKD0O
pR6cQ6PFAS5USGsa80T2UVb2x2FI1LepWEjAkorgp5tWkHlTX7BzVqPw5Wjwsn0VcLDh97ROpi0v
5/pAoGlwN8VzB9Axiap9ZdHEz03IXAbmHNWoUprjSUHu9RMD9cNzCXKzfWal4JwN0Cy4zVHGANq8
iryyLur30AqiM6IhqKjqbPpgmV6Bzd5Q8ITMMW/QsBLwtBlTf0fec7zu7IkG24rE2eOIcO2rcaNj
alcj4b6wy8q3DCu5IWURPyjBFO1oZJg4DkmJg0SjdhMa+XhMp7n3i5kmb5ndKA6Zom6TTQnbDRD8
Hh0amr1X1xNDc0DTmwrUhWhLk4lZtz2phg2Pc7Ip+sQctiWlte1aGcGYD4SfG9sZCl61nh41Kegv
8hrwFZDvY/SoJwbo3BhvDZeFLNlAxSN9smIDpdQcvEpAARMTLEdzQwC0ttUm+RVBVih0xqJqX6rC
DjaTUZdvjATtro/SxJ9I2ryBDqbdVSZj0Jno2k3N6tIDrHp4jnJl/ka0Tv01kMRyGEuKe8DE2Cls
7eaI2Zl5r8ERn7tMASLtekq5mnovhTEwcy4IPyGjxAlsgqnBTZqBnrCCPFHqTJUH9QRJir92Y4NO
ALVZE/xmCGKf061Bj/G2TJC5GsFBV/6p+q2VSsrgMhNLfn6R0anmBM3uESY669HuudPVnjpJuo4y
G8u/X9gokroHjREyU6v4VSWbpLgdy4e/+SJ/dupLYmp1uIywjBKhojK/WcX3IHOHWlbeXXuuXH4R
4ctzTY9CasJO3h1M4znu//tCDPhK/qxDSAmVCpdzQLBVVbapoC3YmC+a9XJ9r2SfY0nyLz5HnIAF
AIpheNI2h7j7VtuPSXB/3YRkm/59kl2YsIMcwjE1TOjkFfrK8Kr/HtKDRNYGlYKJcgqO/+c1TGqX
TGqGh0GmHfi4UTLuqIHsEbccLzGXvTQifIzeSAemtjBC77P36hye553iUq/zwXrRueW7uru+a6uv
xkuDwpdJUkBW9WVVg6vhbrubd3f9EdCrO2P7bHvqSfbIWXbpywIRFEFpDDZ4W2yWq5aiV3aLODZB
ybIe7izlvjNvQusW6OTrS9PXQublu0CoVhgkHeshwbvAdABh9evXdn87bEILUrnxHfWYC63D4bU9
UMfellArxxXxTDRnN6Cwsrn+W9bQGJ/eKEJYjaAikxhWELu98TBzXwUcRGNvuv1NBWoQS1egbzv5
pPev2107FIAoA8kPfddlrv+zz9YdRjm0BTGoNNsKw2FpLSMXWX2eX1gQgjkmwfTQXuCCdjd9L7Wf
KZButho41EDHi/+w0/SOtLI5hdX6ClFNzDYCEYGhd+EsNnFjNFr876fVwYrgmCg87KzOad3wln9c
30OpMeFMVg2Lu1GBscRCbY3vzd7vcPgt0+fRbuTfAhCOVb8kRhfnFM/J5QqFc1nUMYr/GYxG4PXf
1T+zA8rKLvmhevFm3ObPEnPLGr6aw2MD/O0m+nzChkKFoQoDZQGX3Ncnw0v3H9wNb1qHZQ539bvA
b/ZoQljn8FbWrVpzIOCyflsWdteu5ygMFhetU7/cp7/Ck/qjfom3Munqf6nFri1R2NHcTnhQRzBE
TMd+LF78ecudzAkdjDL/zG7Mh+gDz71zmDv0XD9bkmi0BlgB/xTmXUxM4QHMJ1QdGzzqdFLig94U
D+2tdUdKx9pWSLNc24V04PfibjriUW172be/+bYXloU4aNoRCJQWV2pfLdO5RVqsbalnMKf4YUXO
5NcO95oj/4i3YC/X9hLrq458YV0IQRxKdzkS59itXga8yXa3GnPSl8ErD8qW+7I5lLXrZZkrwgw3
Oruoon0OeLyJUp0uSOIiOHPuDNRvy+3Q3AT/Ne8mivSXhoS4108QtO4XgK9SP3X1qxHuO1XiMmvB
+9KEkMPGFdwVRN6oU7P9mAG4AJrW6x9nLS1Dmx39JMMAWZI4iVXYqNrpC07RHo7DhCGljW1K4MFr
l/BFw0ScS9KarFG1Hi0DZbZOEH8+tDzxtIK7Rqx711ez9u1BhfY7tRA+SYVnaJRHS2qhbkm0C2vL
IfR+TraFLbG0eiUAS0PIooELyTshlsRpZtI+g6ngHlrx2gb3T39oXa5vjJ/Bw/VlrX2kC1tiYqtr
ZVDlMWz1mmeR80z8fvib3JlBlltHAwE0IsJy6pGCuCMAmK4tb0zQlbeZZA2rXvDHgDi1nuZtQa1o
aen0IHDzaXQsgi01JMns6k4BwgzWAzD74NN8PvxM5XnVdEurgG2H0FegOgjq5utfY20lGI20QCqE
O+sLeqkoZwviXYCORBCoyYAlouDBKTZavLluZw2jQi8NCd6sKnFNsnYx1LTlCQXh5JCjILlhbdPc
sRpTZ3XfYbiQ0u+jqjUenU0/pdxwOwLBxOs/Zu1koRmHVw8QqAwkwJ83Nm2NuZh1PBJY4qs6BrGi
h1A9tpi8GzVJh2JZlnhLX5parpOLZ1xe6hWSBZhahna4cT9EMijTugVw/QF1jHFJMdWBim7G4qXN
0jbbsjgbveQwrXoIGtT/+ftiQpPbllaP+PtV/jPuYi/MUekEAaTBZSPDawNz6FMhrQdKBCAVJtx2
cERANmqYsnrqYXAH2ajim2HmlKg3tzMD1hoSfSHfhElxwlDSGexm+7npUNXundjIULZUHT7Yu047
d4GNorVkL5bA8eVrXvxAwYlBhNXN3bIXnfLNoncRPWTRJircqj1U5c6QASxXt/7CnBAA0C9AssPR
3UqA92h4C6VbcJwXuxDF3esnYi3UXO788ksu3dSOTcgRYmExJhaM51Y5q6okAqz6KQh+GNJxtFdF
Px2UHMQRIPt3Y/0UJRp67lJw0/p+/TEhuOpEC4IGBvarw/SHG2Vud879cMOgWElvu73i5b/4U/do
SXKC1aIDVGJ/L024b/qZRUq5fCdMsPFze6crDhovzk/1pHsKBoVLV6ZethrB/lgUKQ15ntoF0JlA
/HHVTZunhvl5+po2JyWTTZetdpAvVieiGIMhAEeaDd9I9/PJOBoe6utn2y03fN/8UH/oDjtNOxPp
/8Ms6YVKXEZkagpsWg+VDpeJeLkrYn6iJP2LO/ZycULIaQx9GuMAG2nTblsYAzoPuZOyVOL8su8l
BI6qT2qiBdjDaVSAbXFYDjaGxCP94xCn3t+c5d/eKFJDT6WqTz3Frukt8cD0mIFhg1qSfVsZkNcR
q/9YESIGJm9Jo6LfAyV1+0TuR8/2A4xTD2/tMfDTQ/8wOTJ3WI++f0wum3wRpAJV48xu8K3CeKdi
vqZubqbhpgJBcE29XNvahn99J9cNAlWPxAjMIWLI0joK1vC0w4vldTgDm3RK7uaD4fJv182s50a2
inc00UH0KiKESqgrDITADuMnnh2C8Rac/ehXfaPDrgNMgzgEpF0LH5ol46NbDfwLfH/huLW+zFzm
45ygOQnTUXPIu8hV0eWNZET9q8UCDBT9tiI4Sx+zxIwWKw2EHudH05l9fii/5eUmpG59nPbVY/ys
DA7A7fvreytbn+Az0IKeFLrcOra1jdm2hgC6LoNsrIapi9UJ106V89mcTdgYsxBoeQT/TnKkZRaE
CwZkRyVXFFjAZ3QCBXScsqGvf6fHv6Q2QJyATwQ8RIDsfD5cUOzV57wdgaRxhy1/ALmaX7nzjr74
YBx1+xv6yv0Il5rlN6fnyWl2kofIV7pCVCAwAfX7Bwg+MprcAroVP2D0bgLP/sGP9f6f5ET38dlw
FI/mzkFGWrV6vi9MCs5RAP5NiwxTALkVP8XIgZwsG5rTHBXUZcaEtmQ6PQCm8I5pBIlfSpcrOI2h
87GlFWzTmwjaXqFn38Y+3fL7/Jt5wyJX2RLb0TbcZxJfWo02oF5CjQQVJYivCs5UJUMTgw4ZuCwz
vM8sA7P+T0NToWVdnvqGufmo3tfjx9y+YIZ1QyC9df1ILh9S9DTM7+BNq4H1kX1pySrZoNcaVp7F
WhL7KpvUHekV86edluCmsArt+brBtRgAv6LAv4E6H6PHn1175IPWRiBechfedQhp0Px2ljLZLb7y
ZVUXRgT3he2RlwRGIuMHhy5QsUuRE3X1U9O9XF/O6v5dWBK8dhyrKew7vKTLsXUhWId4PUMlHpRK
7dt1S7KNE3wU6RBNgbfA09J+D0PwhTwytrluYrWTBILKZeYRCqio3n3+OARAikZZjn3FvPlENtTL
Tso/5mF46o7R9rqx5W99/UYW+oOLHigqK59t6XpVNVA5w3kP3hn3E2id8RIoJ9UZ7HdD8avw47rB
9Q38bVCcQbDA8hfPDQzqhbGhI+CetPUzAKuum1k/0mDe+7+FiRDgZAS5zVQtdg7QC3xqYk//WVtu
D0wn1Bq02Kv96xbXffCPQf3zTpaFqdUgF4cPJj7NN4R4efpoEEmoWrv2gJn+vSwhOTdzvcgg04YC
WP2aoZxfSh5usr+//PtFQsk4nccwU1GcGd24DR25kvaqxy1pHZC3IHcSC4V93KQWgClIfNhj3U5u
PL7UKgEkCmiuPZ/QLpUpc67GIQy2YYAbhIzgB/u8prAtGNAPsGhrJx5gND7283BwBkilNFziBav7
d2FL8ALdShXTrLF/ILd2FLT4jZfrbrb6sl5G3f+zGsEDcsgwknqEhQqjV/GhrB+L8KEmbl5tO8Dc
UEWID1roDwDmaRhgkumOrh8s9BB1iFDq1pfMPBgyqnUBPFCJNMi2ZqyfnglXAJurYwuU6C1Uhnpj
rB5SRrNbcC0lYHYGkvJGA5tJ7QBxJjt5qyEFw+mYy1b1RQfm8/dlejhUTWDgF/WPsb5phkNrS2Ky
zMRy+C+OhZHZU8VTglQwZueky8GaGJ9zaLJf/7irZ+NiJcI9hsult/gMMw3oiI8mGwqkttohHjlU
vs34YNlp5JA4PJKqkNW7VtMvQOp+b6NwtQ11qU06wzY+pLZj3uqb4K1x2nynHo37zKs3+gOC5072
gl09nBdWhQtoaDtu9uWyZJCxqrpfJ49FtC0iTBlJ0unVo/nHksgzHsdNb4U1LEVQgKuJ6rS65PBL
vEQMNMwoGKsLWEgJ3lSlrwMtTTIJtk62DCHC2KNWAvuLz9RrL8yCjcfrPrj6QSzIXFOQUGCyRThN
eRzno1mhncdRnldNNwNHW3qjBHcYPbpuaXVUAc8zvLMRzzDWLCwlSbU4NZZpeTDtOYFx7PtfaeAU
8VmpU7ctNoOxY9nbFNyU5h0GoSTW1xaKRscyt4ACChVTn5wkUJQr0IcY7m2fbIuHeVckDtm3m9Pk
MSCKnFPtdo2rSICL63YBEYAOB8Atosx8QJU8VgLA2HAVvtcRhmbH7xgJuB3NJyNpJIFrLaKAiQeM
FRi6JugifA5ci2KyaS3jGTpR3XE+ZvHHaFgOKPCj/NgnILP+5/q2rhokFihZQI6Dvy0YVEqkKCXK
o4DSFMepeWsgWmaN58ga3DkIn+Zs8kLwIlw3uvxRMYtF0gB1Ymhy2ZBH/rxKhnoNyzXMxycEQzzJ
Xu+PE6hH/8IIiD8Bs8JwJsR6PhuxrbFDUwm1tpo0fhPM+ypSt01IN9fNrKb/i0QBloP5YGhHfbZT
D3pCE/C6uxlPb6b6dp5QuK+bs0HpBsNYflRFd4RpD1PcuHb6ft36WnQBdRNYq8FyYKEd+Nk4teec
Vvby9hghojKe+uLndQOrn8paKgw47xgjFQwkOqlG1UD6wIJ5u2BeS0X1Q0D2rptZLuQvHnFhRriw
VSO1QMOALElnIN/QMUaW+V38CPLo/5+d5bBfJAZaoQ19h+kdN0AOy4G/SwDq1MDOIsM6rp6riwUJ
tzO3Aog0zNi3QlfBefMOcBFJH1ty2zEvh2JCY/0FcgQpHq4BywIgXYR1lENnq3WF8Bgmh2l+VelO
k2kJrPkCJGcBdgdtiQld8c+bpxgxKtUKaqB2HLtsBAUh7mZZC2zNoy+NCJcMTeaYRDmMZNS6U2l3
b8s0j2QWhMBgGHlWgNkZZwaS9Np4a6aST7GacwO1YS7UHIvMoRDfEnXi4VDjVDbWN7UACcJx0h+V
7jmO7iHYG90oN6iCz7I39NoZurAqvtQi5NqpudRvhmTGNPRLWzOntLxcxlq6uK54Vi/tCG4Q1uow
5irsaBXNt1yf7vvxWz1DPHf+kYGoxGHJx/VTu+p4f/bTFH0iT4wiKXCYEhPTuk3mGt0DhMiuG5Ft
n+AWmd7oYR1gWb29nSGpNFOnYo4RSV7sMjOLd15EoII1gzEymCnx4kzHycnoRzvsSlUGXF8hGVoI
w//jhGJLhkxaynTAEVwTNf1wep8DfLCboHyox84JQVuvmzoyub8Ac6DdZEBiB8KeqI8K22jHIUaV
lusw7dVDm7Nz3z1d/1Brx2vpaIGZHrcewp0QxAOzGEZMTcIEq87VUhYoZ4dHnZPFBsbHK5TDDszI
vcF8HcNXvfwLEjtgSai16KaBe0fkz4O2jJZxHZeIim75UGxjzDeo302+vb7OFa//ZEa4E9HhCEnC
YKZtMbrXjrctqX61uepdN7NynD+ZEXaz7eaq5wtJTNrENwREeQzTrvcjs29qCGxiikNy1a/cjAzv
fuAnQCn0FUURQ0e8ihtc9TGtXohebKLuVxSAVWx4hEthEuzD5oNkK1fXeGFTuI0Vogxm1epLyPLq
+bFO7h3HKLkTtxKw1Oo3wzsBeS1438EH8vl0l02dhXwxNEzFtrMgqz1nh2oOJW8SmRlhPcYIdeZB
hRlIv1b0Lm78NNpdd4vllwpRnqmWaaLLAX0LJICfV9IGVZknGHl0+wFTKHxj16haYbQ6c1pZc3V1
NSB/AFEjxWn+N8O+CIkQoMCRWkyN0eB1dGeMnZvK6iXrRkzoLhmQBAFB7+f1NJmB4VbTQtUJ/BLg
ZpxANWGGkpt/zc+gOgSdFTym9C+cK2E46krYKUC0x9o2iNDZiAmI58nk2b2NUeURhVNeSL7U2so0
cCNYeEkhJolPuHigi9R6CNL91lJdiMtUHrN7CGUYs2R5K3cXOGn/WBIiEgTWKMZJsbzIJqBeIqe8
t/dhHnm4afbX3W9tUSDJAxxg6at8eQiDyDKA5jWKwOVIN4MKrvCYbqbaltzGa16uU7xD4esUrzjB
yyvW2dAvQwnITnKHT1uCXbSOlDlT7F9f0NreXVoS7v1IyWZQV2FBueKDt9Gh7KO3N73xeN3M8mfE
Y3tpZtnXi7OkKboaYrkwY863bLC3BfRLrptYXwnDsx1HyfwymZJmKUNLFBWtLP81gfvK/sa6zWD+
jQOAqfc/VoQQxxPNqKKlStyVd0W3n0A4OW6vL2RtHg0iU1gCAW8TPr6wWeXYZ4m60HplGOVLf5Yn
/jAdnhQ3PY4706+PfM8O6Ofegpz/DPTy8X6hGpFNg6x5+uWPEA4VzzK7G5Yf0U7n0XxROu6qjeST
yWwIwa8ehxo3LmxYxCfh66CBJVsG6FuLfWjI2wxs9WCBFUtXY6on4JLGnQTmi48yi069kR0TI/bT
NHXNynIsLZIph67lEsugxFKdAwORmImZGMoa2hDr4n0JLppzjGujygqnqUOXlhuwdwyy2tVaxLg0
KXyuvtTTsFQRMaqMnYGIc/Uh+9GX2iazLb9nmSS4y1YofDlSAxkdUOzqVJSF25LxPSiVZp/2zWvR
q2+qHRabgNvnDHhkSQFtrXWFCQEV7JILhwv+8zmWxH0UV+WE3QWEzDc434Nb29X6fNOzdofLBtXI
2AOx0kPfGz7woxsrfFeV8C6NJLHga8QB9YsJOQco+SCzEuuFQwoeBz6iyJx2NigG9rz8HluvlPnX
48G6B//xJiHkKJgnHtMS650BhdiqJeqFoPjsvYwp72MRvKmFdhOZso7K18WhS4OpogW6BioXkSwn
nDN9KpXlChqOeK0ZY+LM3K2DX9cXt1anhB0KwbJlhAl4wM9fk4D1YwTTFoKdTm/UhLpTSj1bt7eV
Eh+z5K21sr0J0g4znHah2f24bn712Cz1QxSuQZFnGJ+t077va1A84c1U/GiTDCeF+3rYI5N4xyCc
xHNXt/TCmHDXGqbKA1BtoxYGNvmSviQzNHib0DeVv3nM4M/9XpawqSZoK2JaY1lTBPYh1TqynCEd
Z7tuLG7jVvXqqHWsWTqLIlvh8u8X13yOnwRieNiN4nIHKmE3NjvHBA0FCKhvxmlygU+/CzE9qMfq
Lujax6ykt4wPLcSB022VdA70+iS7vvqJ/4QLseAA6pm0Hrrl+KBhkEa+HXqUeKBdc6aP6860elAv
LAmrH1gNVsUIqyfjd2I4WbpL0fwCSCRYZkV7ieuuXp4X1oQQXEyLkuOyLg5GTHV6DVCe1v57TU28
Si6CrSkEn2hITMVMF08yMQCyAU2KgyRY8olWb5OLpSz/fuE2Rmt2kbZE9LlrXw27PUUd9frgBXON
G0L5hkfvOYZjrn8tyf5RoV4IDTYaYFpyqbnrHol0aDDwbam0khxnLfM1MNJvQ38D71UR5M/SpjTt
BA+8kJn+ENMdOJW2f7OSPyb0z9uHwR4+hgriStOHh5hFQPNHL8E8S8ysHu6LlQixsjDawmonrIRM
4b5uyhutf9ByCxgfKvGHtZYu0LJEVwkmDYG9Er4NsdtGMSIbySfo1aFPPpsPKVjPjRdGXsfZ74Jb
c3ByAqqLbtPIJnal1oX9jJCWN6TGQnUU0gpyT6NDZLlDeYRcTdp9gDQIpwAKgb0OiOCwuf4xV4PI
xdKFXW7YUHX1UhAoOHimY3em25B3Xpg957ZDZCw+awOqn3ZauJPCMCqjDE9aN5rPZr8pgfk3++3M
a6RvD4bykOreGEuwB6uOtGChlwNhfOHtVOx0UO0CNssg2ud1DyGzZpNbyvZ/SPuyJUlxZdsvwoxB
IHgVEFPOc1a+YJWVncyTEOPX30Wdu3dFKDiBVR9rs37obAtHksvl41otlnh5NxeN/wzLDAwqgtSs
pEjdaOZjoCM1YEYdWhI1X2nJNkMgM5F3+JZ/7RACOR/ejKNSFYiecs11LENiKqREXGHQhvE0+xK1
07l6aMVs0s2Xy2tbTDjD/cQEIbAYdFXOhYWlYzeqCXFofCTbJq2uRVOXninCYQ9YW2vbWsYvEdcN
G+y29IwBpINVMD3lVrVGb3a+z3CFZ5h+OFGoNcvGtC+50aKjMHOJ3fv6kAGfIPWihrDM+BEOZMWm
npvuU2nSBZ06vUsSDmliAj65rvsZva+Hv05mzkKAuo+WgDkrPH/E0aOkR+kQUifG6Gre/+oHa7i3
afdSJqJcSfYsrAbKgko92FRBdyDXL02iRAPc4Mx1lI8GoGNt7FtrEAHnLyxIneHHz+UPihHB+fyO
FqO1Q59h1gzX3PrMgv2UgUpnzylgStKrsnwbXi+r5tKS0PcDzhVkXJBxlB50VahIw4UjSEZHX7F3
pv00/X2XlDG3Fv1HhNyHVem9qdIKInh9k4U/astXis3frkKn8ErQWURwxc74evRcGAMc9sxNMudA
QJ1OanqTrWYoFmwwatfzVs39Q5hJl3ZLJGEHVo4OZYD40S5+Vt1DCaqjsXPReRkVfqMoc8nv8trO
bTBkIrmNeQUD8PFyA4Vi61FcBpCZ5K7WPMU2B8HSvuzXkLjX5Mx/P1I8qrdJCEBQ+I/UFe3TWGzo
dMfJ2/9tNZJ6V0kPukMbqzGB8RPZGLjXnoiK3pbny3IW9Bq7Bps7I/6CLUR6nOs4AgWmmFeTPfXd
Q6He1Wu8iguW9ESE9CBHZjU5zixioJ8h3WvcC0s0JH1Pa3W8c8cUl0fVKTqdgFCAy3J6MgJAkco4
D28M1UPInUfVbleqTosSbITWyJTjdZJb4wwtiYI4QEmt5a5I3ojx134EVoDaAhg1kaRA8eR0BW1U
jc3wu3xGXxpjYwQlS4O7AuPcl099SYeP5UgxkD4UaHftkby2ci/MMhZSANminEtW1rO0Xygeo3yL
zC/AwCVnpRWIRioLuWXu3OnlP1mvr7ybvzPHp2l4ZAWQmASaAZCF0JdzumOWQit16BDNVdeYidp/
6CGjXu0HH8129HOmstcb/WBsTB8TpxN7yzHt0B1CD7kChmwI+rR/Bn6IThHwVW0v7/HCJCM+DYc4
s5bNFRbpueWYjyzGAuFYa1asGZ7VNmARUKUwxsJ4eeM438RKHoTRbtLkQe2aHaqnz61ueKrGAbBc
wnzVawmbhbuI3B7oZfDUACZEvu68zYIGCJsIEa3sKpjaKx5rW6M2NyOu5TittUYsiQMNLW4lCgzQ
aGkLyhJ8AT2FnvFmqn6MNAB2aD7ZVHfLLGsylowaAVhaW5u7QskxtUpIR9k00P4Qgl/Wd9opsxmA
RsoC7J72DLKcdM1LgNzwvVl2xPQun9mCNcQTDKp0tGkivS5TOQC7dhKG0mduPO1G8qYm13ytKWpR
BMyHpQIMAw2T0hWPOl3jE8Ur3w1PKOaN6TX86curWHp+ASTyR4Z0vUcTQNvAVIf/xd+nD4LTRbeu
+Y8ef7TdQxZyZrb5iszlZRkwvQ5mcAxZ2etKtKREYso1+T4Mv2MQZRs/Ly/rPI6E0oIK9D8ipIc3
0FQ7x6EDpjPwe2WXfjemlxS3k+Przb9wYI9FSYfkjGEWkRaiHJBSh9qujz9Q5bu8nIW7cbIc6ZDS
duwbTYWMOh5ZnDFCX0c7Z452ZaxZyQVzfyJKcsc0WvNAqyCqL39pyiFrvqvB7cPt5QWdq50NQzw7
fRoqRLAukphYjRqlBR0kIu9swJIE2LhAj2DH8T9phJZdGlUeHr7Ch/sUejXt+fflLzhTQnwAfgCD
qsA/x3Mw//3INSvHQa8ygQ/Q6i5k+J9Rshn7z0Bp1ij0znTxtyRUMtEZhUj8t+0/kjTn+BN0CXHX
IcFbkXWd6wCd3BdIXA4mmuXRIcq4SccV+3SmM5JYSWcSlKYCQ4PYGi2HQH2PqUfSjEVFwMK/BtCU
ZEmnWXCOyRoFmxk3gK0rcKDV7t8c13838Szg4SiwJZDjxvYtwLRZ31/xtY7GM9U/XYUcitqt6kyB
wI6FAHThCrrXdFaq4Z2ouxWbMe/HiScyS0LLBpwQTZ9ffEn59DHNWoLVpOgQp+2A4h2eK+d1Mka3
idP7nFdsbOqVTpE1qZJRVK04MgPSQCOSQw/2hcq6xowKGzV3mEGOqk0k8s3lY1tUwqOFzn8/0n01
6qmKsihQ8Dvdq0oNmLHtU1rUnmoqmE5Z86MWT/BInKTzcQs8a9uBuMwcQfS5t7qHuhldY+1hXpSj
4+jggWN6j0jLQh9ZoY0jHHvLKa+igLpml/tKBUCUYm3EZnEHj0RJSwLKitOZnYCdaoAn8NMadnE6
oMZSuNxay/0uy0JUjL4bOMpyKN7qdl/lBS6AabQ2G8ufNMoOyDBFHnJsO05Wh5dmn/7sHsxh+P8I
/M3JeaQeJlXaolNhNzBitFcrcrDi5qoJ1X3RvouovsMkCUNN6brOVVyTbH9ZORefgLlQCExHpIZk
w1wPWRlkyDeDEaXykhoUtNNnYAYrdnhRV46kSAdYgkShFQmkqFHsKW23V6Nk04J0NzPLlQu++KoC
MQQNQBgGoGd5DRtI6zzMIUsRvt5l4NVEO2Xm6SH4DgizQxB+GIys4V0s7iMw71DIxkN+9pbrrVXn
Wd/DroyggLH6imlG4lmKWMlJLtqvP3LkXvoxUvogVzrulqnjZsYH6Gj7AqzFgGDBRLLJf5kO8S+r
yHw4Zwp6JFIKSgdbL0zFgMgMB+ZEHt7rLneb+iPRCqZaK+e3Jk3O7NoVJq9tbCTpmR48hcqj5dxE
5AlpsHAt3F7bTCkY7q3CIoUKWVZX+5PiITclJjgjr0WHuSXNSxHvXt7LNYlzAuDosqegOUHLHyRq
6OMT4LlInNDvkcMOcbNRjHzJ4uEOAzpfl8XOP3vpCKW3Viu0uLNLiA3Rq5LXmRcB2fiyiHMss/k9
hysJ5GKCTg65kUIv0MxN4xHeiXIdda+8fhfNlQGiKH0HBhFe7HKymaaMBcmDrYJDCmOE5hVt9waI
R8P4b8Mr6WOkfebgb+nGDAvurMe8Hf0qvUJGb0XI4q4erVja1cxAd1xfY8VpejD44NfjGqPZot3E
hPxcugJOqTxFR3FUmegm2DJsodZ9NSSYIc7seq3eumi+jgTNH3Ksl8QIqqSGoL4SrOxArmO8ataK
7ToXAgYmjGBgohOMGqrsW/JM0zM0AMOQIImhgLqpbMkGyMJ/fSynYiQLotA4NFIDZw+sxA5VRRXc
LbFYg4I7P5pTKZLtUABsIDqBxdiT7uXJKwe/Vx189ubH5Xu1LAdJegyKwkuQx1bsoTKTzILvQ4S1
BRXyjjsUVFy92PaWvpYJOTdPWNQ8xgxl06DZkqnX7XSqUInCuDLUIBqfjMS1qRfNfKiJj9gDt3bF
bJzfoVOJ0mHlkWGlYabiPbOmW9pwJpzw4fIOLqrd3H3xPyk1R9Ltjg6Y4ByxKMXIPouiJ28pocE2
SMEhdVnSue+IgjYGbzBggcFXTCOe3qKsUqZBGwmantISHFq7Thi3pNFZ/QNp1suizlEWMPUNPoO5
vRRDlWczj21T6qmdW3AbR1d736hPA9MfSre6Qu9cymqvfw/d9lNbm+X7nbI/fUpO5UoHpiE0s0fL
5C5lz/Yhu57uG3+66zYPGmjSKWtZsW3xn2nIHPZs+oPbvTVbxbc90wcl6S551VyLqZ7jltelJ/z+
zfi6vDP6/AWXvlC6mXZZclCVzV94F22j5+qN+pFre46PL7iq/B7J7OlgM/0RsGfR1mCrgG/nLszp
FkmPz6QCWrod8AFgZ+T8TbOetWRP8vvRwEuxotwL7u6pMOkRilU9LJUJwvTM08iNYfoh6MJUtPzy
TVA98cCfqhWTtKjmR6onXaix75IijqF6c63NaNHZQEGMXrIu2NG1F3BpLw1LU1Fzw/0F2evplcLI
QNCVCsWVKtmgGAzzdWzsAJ8Xdl7Lr9Z63s+bUXGtjuVJ6l3EIEJPgL7hFumLQPOCeptXH4j+XKe8
UUZ0Im3s1m3WUOKX7C5ygZjzQOQAsHDJcAzVoERpFkBjhjswKyqxw7LQ10DNl6KLUn2x1/pUlmwi
mftTkHlE9VcuzzsxkLNGsAa4It30/IOWr0Owcg/Pm6iwlUcy5HRVbeqVLriCl4vzp6mYvLb92aXx
BwH3Kx+1e60iV5WZeardY1Ys9NPpDeMbKyb5vEVG+gpJgZIsjvAZWGnfV25lftZB8ZAP5UbD/GCs
v059iFDmWlHiLe9alFKyv01bS/IlhUpLzcydArtgYaqmBiTaRN4m7dpM7umwgum7pEXHGy4ZvrLo
qpo2WKqKbCevQKFBPaP9MpoNnO202dHu3xifY4mSpStNI6HNBInp+JzU2yF3wzJnqDF6ontpaOiD
xJirf59pPVUsyeQNwDoh0yx1oC8loBzJms+1tpGSgbNzzWyaCgKaYopYCBAepe9YU8QYHSl9wwhe
C6VgU2E+Xn66lozd8XZKZkBpgqqyqQMzYICoaHgiKWh1BHWr6J8k2cd/n5WZ9xE5EoouPHDNSPoy
CYy7ZipUM8y/e9EhGcMKkMr8NUbk7xvwR4ykJHoddBqdb4CYkl3QjDdEEF/V65XoYslRPl6NpBVm
LEK1MSBGbR6Lfn6UjE1RuRQNt5dP6X8xKX8WJKmHUQdjEiqQxKPKHTLhm/GbNXk63YLJCtwKcwhv
ulPkGeZaN+Pi+zSP8doAc9WAKiyZM3totHIiYeP2mdn/k6dk2M7IFPuioiC1avOge1Qq0ryBObf2
Ot6WB2JWvc+TfI2NackLIJqOmVKNAHNDnZX5KGQ0MquNKY8aN++IFyXPFcAdECUQ4tN4pVTwuxYg
u3THsuYLeyQrGMwuThusmvLWA8wkZELYlLzUGBfhzo/cGD0s80qY6bbWrR8UfKMqejy7ob9Wu2/F
zjdQ/32m/nK0yMV49NYYlG0SB481T8BOAcZ1Z21QdG1/pNulRFWKpm98s6L+MxT7nm8q5apEEldd
iwXWJEkXzAF1XhLlkGQ7oVtSv6ieS/U9rCO/BC7OZeVfNI1Hpy7dshAJLAJiYuThs43gwA5xMUQM
ZOaK5WbsKu2bFr9elrjo4R4fvnTd4L0odLJw3Uy6Tcy90vqYxlcSyw04WCsenBH5pZatCJ1P55LG
SabYAetuKyj21KgeaAttMq+y5i2bNL8BKGLBBWvnlOHDaDPuHEDItyJ/0UEDpK6J4jDmy+TZ6doY
A9qIuHFN7RoPnttbLQNT0ZTc4ppX/MMOG8y8P2qDa/XPvXOwVAy7rjHJ6sua9ecrpK0n6dhWvY6v
oHd31g8M72y5l+zR2Kwy4gp4b6z31H3p/qpYxL5RLlQ3qadsMt/xph+Xd2TxbTzaEOlAtHrqOCxO
4w4KQPf1/gNJDPDdFaPXqvXeJI03tOZaj+RiLEmOpEpGLgtDJ2o0SOUeZcUmitg/H85tzIKvCGEk
mv+xAeAOYRjrxBTXXtkNawH3miJIpi/W87TMwFTippxh8NjtI6+s1lh7jNkLPVf3/x60I01UlkiA
J5kJKUAiy/12p4Pwztp/gqf+02TG1+iGfvUWKMz24n1x6HzB0BDxw3j8pbnxptyjU8JLvfVLuKJ/
cj6qbYRhd/NnhYMG9HxeWeYmSCPNLUM+vCidrT1qADPoXdpH4tC0MQZ5kzxu/yFaQkBNGozOJ9Bg
kquu0ZwbVeS2YGHhkPFhGgLxo+zS+lrrmgDjadRsHtGi3W7GKMFAid6njlc6iGxFPCigi6wqp2VR
VAehDzLt+hAmptgBtNS4KsF8ztRa0R4GtbWekH2IkayllOyCqLLf8qYPDikPx5Chubb1cKWQ8Tb6
6bagTrZNlMHZNkVT+rWiYCzYbovrHIN6HpLLaDHLuXjJyrE/BJYTuYNel8igO3Zxk9nEuSsxhvsT
7Hb2Td5OVQu2bltPPLXsqLUJTFIcjGhIN2ZAVa9AzykD6Q9BircxfsQibe9LqHbugRy+Qh16KrxJ
5NGzknQWw2CrfS+ybgTQEOFtw6xp0naisk1M7onR+qViA6+iOiwEMoStGrq9U6kGq51o2KHrMNiD
9IYCuTYBf0/rOPzVnrrxGdB79b09DNFdowIODP262r5WwYqW9Z36Hdc6Gp9Lrv7ohO7suyLCLwY2
zzfVSGuQc4+a2HMUow5hStQHNehDw0N1yn7p1E7cRPVoVV5dq8VXMIG6PoisNpiHroydZucVmhvD
jJNDiyY6i+mRcIoNUlmkZTwIzBzFprQdGMpB+sjsRAcu3tCEDyTQQaleVllw2ziWfo9APTKYVdv5
B+Vh0ABlMgReS0O5gsa7mjo7lRTkXg1ScYhyQ7lxLJEJt1KB986tYPy2Gou45ZQUYnvZQP5On1+6
w1KkSSZkClMVl0W/iR/hC34k3n16CLxfAJDY6nflPvbe+iu6HzcRA4nsivQzVKfZy/9jKeXG0jxq
SqebLaW9/WyRVNtFT8AzmR4Kpv+YfNtPHjD0Sa/pXXBLZ7u5NuW/6Jg4mCEG8zKKsHL5acxwrUmY
YvWiJEyM9Y1FJtsP2v5nnti/Ut5e0wKHZpbj/vLSl33yGRIaVw6gIPJbHdcGzasBKPGZ1mwCA8iO
pe38TKOabLjR4WWwFDidCtKyalbHTNGQSCrLYiXRML/FZ8d/9BXSW00FL20VdS8XNanbQBm2RNlP
+RYE6t7l9S4a5SNB0kvcoXVVQXGtcdu6Rbq3TTtWJcG1qSo/2thm3Sp+3KIHiNZgMNoDfRRdoFLQ
o2SpYw4EMJWivzLw4oy2x+mTBtssQoQ2XjfcJGvo+UurBDTBjJcDdxch8mnIQcSot9kMjanyz4Li
nTffLG4yu30z1zpplteHTJylGzbQMuVAPIxA5N1w7KilPocDJu2vTAxLK61no1mNkk1ce7G2RjS9
5FgAxVzDiL+BLgm5WNE5cVh1omhgjAo0uCZXkYj9CuH5ZW1ZFIPxVxBS/J4EksKgsB3zugvgSJfT
jqcOs5QbXXxfljEHOLLqm0cypAAIsS+YHnXICGlVbzQuun2dhoF/WcrSBTuWMq/0OAgdR6OtNUjp
egx/pjXrMW7S6x4fwpUga1khDCRlUDJH6U+ePIutokoUBaLMnvtTDzcbb4hdT27dlHsAhlmsQJ4t
4rZHKmPNlC+dGGb40Go9g8hp8mAQouMQfdgCoLBohMAYaKxazAi7lSzKkr3Gjf7vEiVzNWlO2tY9
AslUucZl8wDl+o7JhZdEyT60AJc8I6wSaxW65Z0l1lwww6wi9P/0EM0U0QJGXBu34rvAYKm27QDa
rLuT7lrTwGoNPNZraOxLG4r+GZCNArIEtTrJYJJ2VDA/gqU6xqMJfclHcJ6vPEKLMtCwZmGQEP/I
zC9DXk9OWWFdmRVe1fpW76pdVf1z+QYsvnTg9fyvFOmiJcLmmeghJcbMqTZGeMbSxxqkWg2xXZCw
dW7OOajXeq/n5rPDC+VfvD3HHzBvw/EdrDB4WubwMkQ6vlsD0m9T/Esxqp0KglMu1gLgxSt/tF5J
Sc1c6/ouwHqLaCu613h4E/Fr165chYXWGSQuMVePaWgH5ScqKWWQR7lWtvBdpjb9mlT7C8grvklT
ZjThdUd+dTWIt4HFxFojPhA9Z3aexgwMtj1zrChh1fBV2dpNDBprItb8iqXA++jjbCk0LKgl4jDA
lvcTq+Oryd62oK0yGzdRQX6yhluyrMcY68TYArUxDXl6wDrm/oNw3grwU7Cq0DyulHtSFCvJ4kXr
M0+P/n8xkiIPROvBUAUxSfcmqrt2SryRbOzMBpwR8BmQNV4DUF9bmKS5o9CCOuogUc0nV9hhxmw0
HZdiqFc88TVBks6GkVURrZl3kL6k5u0AhpIK8KOXLcHi/qG5cm7nR++vDOpMaFrFM2E3uHcR/KRv
fXIbjonXBD8xpYgHijUIxS6LXLyLQPe3NYxJI98sOWRZ1bZWoJewPebGrm1QtYPG62Zstc1lOYv7
h25YExB/4E2S4cJSOH4TQH3x9qJreiL7CDk/ICf6l6UsupdHUqRTyu0ZQGvCBtZmdV1g9mgTCuUH
FfbEdL19KEOgCl6WeI6ahQjt+F2XRA7CSXur7BChKb9Ey2p6HaF4Zge1q2goNxkMPrXFPTXx9egj
rAeA+9OV5s6lMzz+BOklHIwoy5IIn0Dr3FMjc5OSx5EM97x9uLzYs+1FDxPGTPAaAp8LlLjzIR+/
E1MXAD0Rc3sjYMFYkKoeWnMOdlxeD4r4KuL2rz223wKhNHP3L2Z6JO3ErA4dQntGDFE4rHCjer3R
XoNl1aPT6PHaAYpWDp7xfgvmkLWxwfnHT/zfWTiGFImNGR40H0vCQTSJQaIJGBdD53i8V3eK6myo
Cr4c09worfEyxT2wL0Caoz93VbhSdp5t5Zl0tCfOXwA4fnmQo8B4wASOQ4xeh599hMaaZq078Uxt
sD60KmBCjyI+ggU4Pc2sC4fa6AKgBAY+ifa1djUUflu8X9aZc99QEiMlUEBTq6Aaim1UXyvdD1+M
T/XH6AGUjIRs3F4WdmZlJFnSOzcUkSbMELI6ukcAweL6zrHXbvz8I/LJIPBC9IPWN3TkSreg4VM8
8QYArIU5bDBtUzHkszWXCm3cwhqkrDD71MvKFE3xiRhuQeaATCiexkOTtw+dmMa1L5q3UPoipAfA
94pORtM6o4WYkh4RcItJy7FOfcCuoUqrsaDtrmiNeo7Od9SpbjEztB3N4Cai4UNU/23z0rzxJqAg
MR+Af8sjq0Yc9AQ0H0CN0L+BF8py+zZQlfvW6YFIOqy8WecO829pcOpmPB+EHNIxG10D8OoZy6fS
EG2ASfDaCQz0o9Vl/aOLrWQDNIE7EU70VjfUm8RWqJdM6coF/X3O0q7PoRYCcA32CUwMp/cnMO1o
6IIIQCaV1SOQ7HJDRVYqJ8+Kk+geUsEc7XpDWkRXYGrAJYuTFMk7tI1Pe0oT/jwYaTsxoVDy0+6Q
dE0VY8ILQvL0oNZjEaF3B7/EGmE1z6UTa14VVEibNoUY/XCy8hfdEphwFaX2rAqifNdFU2+dRNFf
zSCod5kYcy+JyHQdxSQH0mgQoO0Cafb7Fnn+v45vUepFyXreCcCtIKV0uhtqTNVu1GJcPX3yME6B
pq6PYFojizu/4KdSJA8zcIrcrDJIiY2rKHlq0ZGQju5lI3JuFyED7xzYf2yg/8gjWBXPy2ByIKNG
58YEAlnA+wB1PgKU2WVB58/pqaA5Rjh6TlOnEAGa+/HA6OANU36F9Y1j+BNn9Vpvz5ljOaccAIFj
UF1DIlceuFeCNkPRBSYLUHNmcdfFnqBPXXmLq5KWHs1X4oCz4Ab3c/ZiAe8CHAy0CEsLG9Aep3dF
hl5xELbq9L4wfwlAtqYaZ61tbIY12ppFiwCQH2Oe8J8bhSWJKK6QvqUInzGV4NgPGJAo2reCPkfd
z9Z5iAFEh/emWWsRONdGrBOagpBq7hqRgQX6TB9NmgGxDHWy3aAF8FDSO4uTle1cXp3tOEgdAez5
LFObgBGA9zP+VRn0oLD5bEYA9V9NDkNa0ya+Tg8daKKrNZ/9XGuwPAdpTEzsASZVDkdsImhgYVjC
tcTL1D4NFcpz10JhqfKi8p22Bpxy3gEEtUEDrIqMLQF3oUz00JZtlYOUA2BX4iXvvMFw1dQLYl+k
jCbvRoY5m51m3drV9vI9XHK1juVK9zDRo0LpbazTbsQ2psOuH9fYqc6vOpaGEQBsJqZ4ztAKueiF
nhU4QTDBV82+7ndjnc80RGjQXwkil5TyWJTkb6VliBQAMC9cOxQYr7d2tpkxNc82lzdtbUWSvQ8T
0LfyCGICDSnF4X5I3528dIPxK1rtmFiyJ6AmQK7PgUFBLerUnswolk3RC7y0oJxzHp3EYY75wIOn
FiMO1hqApb6kDxYsCaJUoHtZsjHRagWpIWN28EALIzTmVE/6hJPzlfqhCV5BzK6Qmzb8OZZubu8M
QEBUtxHGR7Rka3dXKvniSs3y6imbdoXlxUX++Pdbf/x9kr5adWOkZgjHA53wicq6ccPpg9F8injF
xTkvfuJGwpyC5hz1E5g4KUQwuN1okYmd4HihinibjUB7ZnWEgZL0obZGL9KQ7RWFn5Ww7NlHhbp9
4Gb1L9M4pMNrYQ/MGlzVelhP5s/6JXtfx58mqXmrYxhhmDehzq9GNcfm+ygcoGxlOM9JvrFQv0p3
peJlYe4V/wIkDZlniAf9ApLecnBW10BgQpk9Qzuiiq4JUNyjAUBduchL5vdYyOynHLsHTeUU4GfF
66L9EIKZYkvzjRE99+YuD+70tST+uduDsz5ak/SE1vVohjHQA1zLxHySxYhxO4D001kLO5cMB8B9
kJq14F2hFnO6LKTtoXIlrK2RdiBs3fPpMULYQrSf2do02YLdwHP5m5YIZBlnBR/wCqNthUBUnDxZ
IQcbLrq3y7tQY6mBUd8Vd27hvE6kSefVJ3qYKTPeYJrsp7oERXcEoAfCLJ3l5MMA6S8Ymy9bggVb
fyJSOrMEPM6F2UGkzg1fFa3XlzfqmmIsHNiJEMncTH2SBHxGhQz7nNXZAX4wtpXZ6BNc6zbWF08M
9wk1KeCOoYH6VDnyIiEZGec9zJ7iYd/Ht6Iw0EbjmaFPiuc4IW6Egc3iK7aug2lHDe71BIU0dR4g
AWS9CDc8wMhO64OoEV3EaC7qNvAoUsLK6K53/v4RRGXoz+dKWwP72BZ6jN/naMNw0K6m8S2tP3vF
9unX5aM+L2eALudY1qx+R+aA26D8m2YvJag/S9NrlLcY2GyOYGm0V0efx5vKuHY0Xy/vhXXIx8Kt
9UfHfM/yaFutPUHnYygnX4PS2OnXNGoW9KqKr3GwzYAuDm9MDMqnKmu6vVWELOjfWz5sTfO+yL1+
+Bfwh9iM/2J7ygVHBTmBBtW5eTPuB+dZn9BAVR6GaOUBXLxff8TIwzbKFChOE0NM0bzHvPfCalfU
xcolXrIbx9kbyW5UICEA9zGyN4a978Z/rO5ZNwDreKjDz9LexOp2RZFmAyu9nOBTQzAI7D0brr3k
uXXOFA29ZiJW4rGLJtwsfqGlnwWHgUyYBHszkFIRcHFWlvn7TM7kggQWCUdUiVEmPlUZmisjD0oL
o/KseW1/5r7xaXjRV4nWORbvecrCL5Q+38SNfTWuyF44RzD+gKcG3SBgFP7t5xzdnZSLOqCAZZ0R
1Wzby8W2G/zL27pwiuiZ1jDxoVIw2avS9axyWg11rOD5rGNUojActEVLGyDpmBl7sEXJGrztwnt9
LPB33vVoTZZecK0aAqgNSViWYAQq3k/tdWKs5MGX9u5oYb+D0yM5nQr6V5I7iCeUEF2JSCYNGNr5
Fwd0LESXdKNqzaKA5XYj0I85gWs4bz1fKZMsvGMg7AXk8AwHC02Q3pbUUqbcSKF/wAq8bsrWNWpM
KfSxX86MiV2ysm8LT9mJOOltiBWEEIoKncv0rxQNarGusUzxa/tgYy/XeBjXpEnqx80WZdkC0nTL
48lPkLkwwndD6pn6Q9p+X9b1hWcamasZDQnILHio5dQnNTOnRpdY6l4B8HLbbbLncjse+L7x7b3j
Ki+xS+7Ca9Ch3SofAMD1q21y7cHgsMYPvcvfcq6ep58ibbOqBlbRUgUMtU2NYOMgSIc2npV3/vyu
QQhwApAQRGvX2XyQOeWoBA1Yrw64SNJ6NYaBc/pIlf3lxZwbEciZUXZAJoc6uuz+JFNYqlUMOZr2
nVIfaaypftOLhHXWQ057NzJXHrjzFvU5bXskUdo+xNWJFgSQaNx9xK7x3vhPmInbtv7zL4dN7/Hj
r7zxYxftWTEahxjx4uuKZYfyKdxMvuEjtbddK7Cc39PTT5JUOVP7UhvzebMDHwAnnXNoxA/H9Iq1
KeiF0tSxJDQSSVbHUau+mNV4QocRkrxBEG+oCMIboAwlm9jJTXhOvPwikRU+Rpodba3WSZ8vn/k5
5sDJEYDN4vQr1FEL+97CV/QuR9SAsXrHF5+Zyu5HrwLmQIxrc6Xs6MrFWdxmAt4Ye+4vBtbYqdiA
O9zIVWSfRX3TgAUk0x9s+mMwvZqvWMJFrT6SNN+uoxckNxOVF3OeO+0BvYjRLQCtqGCfKMku6t86
8kDEymjb4n09kiiZepsE4MM1INGg27L3J52iHHEXVP+iEgUN+lP1kKGYyRAVwzjXI1TqxhbGijA/
BNBH5AJ4+x2QRzV+HpxbUNVc1pnls/tTbJEUNwjVJLSKeX2aBxB1xpV7y/ELx1f7ldzzonn9s0C5
CK6FHATMJSQpxEf7bD/da+P75cUsX8MjGdLjrylKhWGwCDwrM0N36edIZoup8Z0gBmnGS5cwZdx3
a4zJCyuzgMaCBD4SXMhvSTqSROi+tNMYvn1yTbX7zHzP/97jQPbwSIRkXGO0LSb9iBxVWtwL/Z53
L3WJeYs7vV0x4wspy1NJks0canTdoESIQPQ9/UlcXrCMda+YH9mE18Ytq3uXsOjnAT7PXXMwEvb9
rX5kK/mP3y2spw7+nCxFARDvJADb5ML4CPQWe2hRBNY0AFgwsrUP6s86Y+lruc2uisidDsP30Gz0
Fedx4TacyJXsS90iSUk7yLWD+0x9SmrXtl0Cg56Mu79X1RNRktIAF9qmlYV9trNvobxb/0Q9xlhG
1rQ3Wv2qJTdhsDavtWDLTkRKSpQphBR2gtUhndRr75O65c51sVbrmX/l0tlJCtSNaTONNhbmaF9j
99NQvMB5rKPHLN4F+opNWVyRDXRS4FvPOVQpAFXbvon6HplGgkRBh6oc2iDD7NpY6wBdvOFHcsjp
u5P2nW6kAnLC6U43vaB67tZ8lfkn5G2DwsOCzHlyU3bYCmFHpR6AygI9dEB0/TbWMs3LAmwV3Mwq
GqDksNKwkR2gEyg1Q80AHIz+NK1iOy6KAMr4XJlCY5fcZIXBP7PHomcr9VVWjxaooS7fmqXznmHM
/yNAsu/R/+Psynbj1pXtFwmQSFGiXiX15G7PduzkRchOYs2zqOnrz1Jw7043TbSQfbDPUwBXkyKr
ilWr1uoMMs5FDlbu/FFHM52k93b2FK2lc6rPfW5GOlZNUveIVFhH1B7m4otdu0mwcv9VnubchHSi
orANMfqHlfDyixZ/BbMz11CAm1I3W2NnVX4VMPNwDngWMWTILk/NwWh19NdYDCR/5bX5GqR1zYK0
mBTJSlkuXeUOIQF1oIqtZGHKD3K2hOXfz/K+pqtQw3MAA9Ci19h8odPoJcPKF1HagJLQomiGop/c
GgyDuajTES34crzXNJ+XJ5p/XD++ivR1kdn+18RyvM+WkTVhm5oVTFTTXcdd4fgm8FzVba3tRVX7
mDdduS8qX0w4EIfoXUA/RI6jQDcYaMuj6hhN29pqfVLiyTX5mnWCf65X2TOVh/rMnLS+jjkR1OVh
jjenwdjH9heb+lOzB7vj9Y1Uf6s/65KC59Dzuo9nGBLjNyvZ1aCzN1eOnHItaGItumRLp1gKY7x2
cojMoCBPq5eheo2jgxkCivecJCsZ14ohW8rAazGIPK/h+PVp3+cvyFqzyuuBy7L+dtIL0B3yZ0Xy
xFxIOICFALx5VvSmZaD8bOKNswY8V3poB5oJ0F+Hao184nQoWSTQVMYRB4kvpLIwAqULyESuZIhK
j3NmRjppRpckRhTCDNEfNe29XptjUb0kFrFZfGIO5AoS+8urWiZWUgQLUKCec0x+R0eepD6NyR7z
7Ed9uBuLAlgSUtSg5GlXJkUVLRFUCRjQ7faSA0N06tJ4UtDY5t0MV3RnHPMdSr6+rrlo3IIWxQVh
XOKOKyZ/9x/k9OPc5OJJzlwTPIUA2xBMkl1xiJ9eigMILIw3x6v96gPVg110Zzwa36inYeLD1X5e
v8+qUwNWN+owaKDhP2m3O5o7dC5w2UZ+X2KmkiX7QQPm63DdjMptAIex5A+ozGIa+HKRUdfTueW4
AaWxI8GvfrqfMOt83YYCYrUMkf1rhEn3GdNjAgrfMCIqDxAaH8P/gf3VtHcO88AzOBdPCQgFspXL
rboQ51al0k84UTRtF6ttcYwxZ1WZb9fXpfxENi4C7jamSuT6REMwNzxXuBAdCD6EZ2ICZwcSFFJ7
tZ1ancegTJD7122q4iUFctIAch66hXLmMtIZxIOYz/eCziwmF8qFCWi+Kq327LjjOzYQEPa3VXyr
dQFqe1Nu7K7/AOWB+bNoU/qWaCC3KV8WXZffc/tQ869CbK+bUHuaMxvSl6sxwFZXM2wY1gFcJi4m
8wA+eci6hxkl4jbwSw1sXJvrVlVBB4PwkM1DTFha5Jc3Ics0TkUGoyZSqYxualy6wMlcLftCipXE
Snlylg4hKvyo8uvLJp+5Fj2nonccgZZZE/sgVgABZle7UUaQJ64ywii/2Jmx5cecGZvLIgvGGtIw
evUwmX43vKZ85Ysp984BN+NC+YzWheRFNIyDZ0U24IPVBRSxNdfm3/GwBgYP6mYRW/Enyjvwx5rM
/FJbdQcMDBY0xSBZ51/n5j105se80I96wZErYErAXAMZfo5ACN8LVS60o4BdY0xaY5lguB5ZSekV
03Y07zHh3INeBRw/Xg+WBHELXyb4B28aF3KrvsHWXhSfPuNiH7IVfGnvGsSR7AdaAdmqrgcsjtwM
8Q+zfozClZjzGSR6YeNTzX6yWcCsBjZax3zEUJebC9Mb9R8Jg4ZVQvY0Lr514fQ1EZpLhHGo0jXl
6U/pufQLpKsPYqnOyjh+wQKydABtaNu7KuqOVjf6DNn5FK/qvy+R9CLOw6RhgagBW6sYeKizZVLA
MEtPqwD832kYYH8X80KUok9D9xSxvnqsdY3lW8Iq8MoEzA7DkxGa6d6uyp5uRWbqN4nDh7VH96cI
hl+2ZFwo5izAVnnwwxr7ciypWYCkju20mW+r+K+zxsWEhSEsDGso0J+9laeTjZCPUdnwUBPukb5d
CVmfnN1iApQAFqpFS/4rZTK6mGpnRgvaq/J8T+rQ1cZTExPoMvw93QHCogGlWMDS8Pj9tF9lkqXQ
LQZLagLJOQhQlc4NKx/DtVChWhHKOWA5QN4ENIIUKjBza7bAYuC75PrR0H/odb1vRx1id0xbiUrK
K4lsGwkU8M0LzuLSexNMipuRnS5o2LtgeB3Z7OrR3shSLy/vtfLVEkfBbvL+NbJWnnuqq3huWcp/
+4I0cdRkJV5ht3Z9axQHYmgeo3d29GrMKxHxc46IU7LQN+B5QTH8KIsxJ2YU5pNegg4cAAKzJE9T
/+L01SYMy22VdG5Hh1tdT09c4zetEXy9HvxVawWfiEOgmQhs8u+vcBYjQZzHRD0WpYe+8ZeJRS4p
6dZJuBc1+jsO67ELzZVroV4xx+0jFpAqEMu9/LLaONEoCLHiMWUvI9FvtMnwR6NDK88KT5YxuFPq
3OgV9VjwMzf/w3At3B72GmgNtCltOaDQIDLsvsNtKdsTr9yuPfABw70YYkchiTsb7uycYJtRSAVA
9wKzLGuffEkVZccLCPiCAsermMiv78aJg1bocAxDcjByEJYxjKFqHxF8g6Xts+lgBrfj4P39l4Ya
C8UAEiDXyPYudx0i8WCZXAIMBv6SU9o1OeTcuuoWtY3nWcR3dhKA8tnpVvAxKpfhYHIAmsnAX34S
kjBoU2QxeJ48s0YVQEA+zJru43FwdSNc6QB8SsaQHSwkLIAeMKjMymQoQWU2ul1ilLZnP5xW7DC+
6Hdl6zpdc7DRBL++n5+T9cUcGlKQ5YNR9LsvNxRyo0Kky3QCUp/nERR2nOReqacbg9eYeH/oHd3r
RbANjTVlGsWeXliWPqVWWkk9aLDcBg9DkHhd0SBbD7cYEVm7q+TzUYUpBC8T7AGLEO3lIrUJTGVO
Dv/QzfTGjBMXkf8UaaFPq2aT5iYmEqJtyZ9mKzrOg7Vr9TWyMOViF2j3MqixjGtf/oJiBtVcVGCx
s/atY7ethpmk7gkCF39/P4Act1DhAxgHUmnSSgXPgxZ3EmmuIW4a3m/gqgG7M35oRbfX8vGAx8Ru
5QgpTyygi3jTYixQlytLZmXbBddgM40PrNzH7MYId022N3Vooeyj2c/tN6adCmdLklcNz95u2DP7
XqyVuBRRAKTAILWHQ17GfaUUW1BnjLQJvyOBdFq6M+mLzW55E3hpdHQytr2+bOUX/WNNror041TH
SQ3/X5S91+lvdRv544h5nzWXp9pewpHg/SbOQknr8ugEmKQbhJhBgaKD1k+LvcQRT4VRHSOaPo1O
83h9XaqUBU9BEF6gXofpd9mvt/qoxxCoL4EFnCCtWrlVuwWJkWtWt0XuQUMziJ+C4kvMYw8QjuvG
TcVFPbe9XOSzQJ72g6E30G7DJHDozUFyMqI11kLFQwzdAwyWW+ghmIC8Xpro26qKeMBBwAwkOk+E
x/QJWWB8uL4SBfkFiAkQnBfuIsgfyt1JJkzWg2YK7q1xyl0cRiaI+HPMfPLQ8Xs2ZjsMg4FFzoJx
gNnaCVDVKJyQGIbsVUOwOfRlPq14QsVZWphM8H/A0uHtJTcENLWZTzYeS2XaCsvDIyg48SgFE6dD
MuT2dkPTI9OCZI1LZbl7UrKAjgNSNBB56ZYu9wSsOLVEifIClLc2pLkbrNonswVgYuVl/Hvegr5/
7QMonP6FSelDx6Jwhn6ESZuPfl29Oo3u6WO+MbX0AcMRGHqA/C0ym9HNiL7LHMcbArLS1vk8JYbw
ypb/jEXyFtDyy9OWT0jSEoHL1NDY7TMUw6ChXbOfPe2Opp57QYqAZ353Ygu1o2ZnCgi1GcU+zh8a
bu1T1rkBuF0TKz4G3NpFRHPHarXAq7p1DGonJsUTDyUS6VT0rUjCycGtK3qObO5GpO9J4KLTFbTh
a2JWBzN+N1pA38H8TDAtmSQNCJnXRr5VFxPXcRmmRaWGyaELFwAj8jMSn5hqnRebxrhvWF54tG1W
nkZqS3hncuCd8QaUToYBOGwmlpJBYpI9N6J922cbK7NXAqMqQtgYfV6A7+CWkj3AqFMNjLp55fEI
lcEWEqI/47Lcmmtsb0qPDQARip8YKwclinTIiilmSZfUlVfWQUA2UaznW6Y3HRI3DRgxPtlvhjCM
fY5JzFNrt8aJW41xNIsKqoMg31uJIIp146lrYJ4A/Uz8b3FCZ04cb7G+SWYQdWXx9B5n6MlpzW2n
6Qferg3MKdNXDLEh3qOmt1B8XNoqtQpYqwCNibZx+/gUlD+F9kG6jW2+M7JDORPN4euO/XNjaSnf
nZlcln+2vDgRYDtOYRIyWH7zhoLI0z/gZsTb1hVHjIK6DzfRL/B7eLafr7gTxc5emJZ2doqqpnWS
vvKS4mutAz2fQdfmfqDdyqtAESYu7CyZ1tkSgzzQy1bAjkYyUAhpXuqMnja2B4iHu1SLVrZUlbid
76iUuA0UcxPxgB3Nuve5Gd25eh7iJ13zywDIobXBNMw14OdLwQg1CiQ5GKaHopkcBeckT+yCInVD
Zc0WYBAcx2bX1mikbeAZrJumIzXdhI7tbKe8a77oVUMeNOZM9Kazc6C9h8oYt1ZKMZgjUH8Lt+Y8
TY9kKgF1pTOl2QOcbL0Dgtq093GQjt9TYyyBgZ1CuonmEN4+5GF6bGunG3zSRCaILay+jDYj05qb
TEeHJF5uJy1IoHm50I2fTqe3e9IO6eTruaPFfh8lhe21Y8DvmFYnzDUMXj3Q0NRfamJk70zPuQ6m
LT7j8Qj2a90zYyMgblR2yUHkA8VzaHJS37CjBr+Bi7veDiiDApUWfjeauPJRTG+eaU0BTUYLcNiI
pNO/odcJl2bqsQU1tRzkb1sW1eQmHMoxd7tq6TCDgJxFoHXX8kMF9wKBUyMzfaDo9L1TEwCAu0yQ
GbPjIxo0yVjU8MD61N8MaeRA3iFM+M/SwDDKJGznIw0r45BTJwb5mj75TgaW7RvolYCbo5t67FuJ
TXbDNgEbXG0LAWKEzgo8oZv5r7qaxK0FnsrWM9IkENs4EBHot5uEfeRO0H034m7iHjQzmh9AShbP
ZVzOgctq8P12XHM+MobtfbJLO7xrjBHjo+GUldQdQBxjdnO96RsMtCKmIXQOmH3vi4CMXlR1h7wT
yc08DMUB9VNy0LuRf6/HCpwspIjyctu0OGFaM9LihrGJ5rcFK/mGQKMy9JtMFEda9sGtTiqt2U+F
YYdQFdY1kK7j7EIjmpTvpJkCEI05wO96zTTXEOCzmVM+VmMSHa1moqaHLlw9u8VY1+js92ULcbw0
CrdJNLR3GpuNZ7MZY3As1v0MNnJaEuOhYn1RbcRgiBA9yIaexoG0G4q31T+9M4FCx7IKhl4ssfKV
l6syiqFWDt7cxZt/4ilpmg6nJ68QlfWFmWkX1bdk+JrGdxQNoWRPy49m9id6ssBYd92lq0zjsYzS
IXcQRsFfdenvyr5z6jZFAtTF7NT2/R0Lf6ZgvWRptSMwBwG6bUmGY43Z3hZAk85cm6JRuEAQ62Da
ANBPMATJ7alC0+c8QorsCc1wibdjJzGYuJW6F8XF9vpyFd6dAi1pIcUi4LiWK5eGlrHW6DRULoVr
WXdVbnlxu5+Cl4CuqeKqloWa2cIQuzRn5WJWNQ1wmzXY/oPWRJW0NssbQx9F5gLrBAZ8eBHhz6GR
QttKWMOw8l0V4fIiEZHCWKYB5KpZSETqsd7zmkEIHJ8YI7khfbi+pYp1grDbdFDhx2A25FMuDxAd
J6fhExiskr7YBOBh8olWPmvjsEnsfMMx2zaOa0OOiqz9wqaUh9ggbIz6BDYzMbhFQ5GwP19flSJP
BmUZMnI8C9BWlxFjQeXEZju1aP0w8PcUQKuPDeQRVvjRlHv3x4r8NCyiRPTzIEDdLxwEVe1LnELw
pLA8zc62dmju+lDb/fXCMDAO3CIuG7j75c/V0amNocOHMAY+h1YXSDSCQxYbf5+ugU8KfKVQqEb1
Ri47duhA8CqC+EZidJuG7UE4hozqBcNq15ejemViTg3PJlwxJG6y95jAS0yrMK4gizQM7/WY2qjB
T5CL87o+g/ICRqjwK6IknWbXGszAcickId+CXvQ1dB/D9FSEhn2M2t7ZR6EVbYKgCo9RPGgbw8x6
1CpbKw38tBvKhzGzeO2SpsdQyvVlqGoEZ8dNLjyVHbiW5xRsAYDzWdkDDz7IeIgh9po9RPmz1f+6
bk7pHc7O3ZIlniW5SRcTjHjBXBTc8nEPwPLcfDHXhk+Vt/TMCr20EjOUuOlyuhsb5bQhQZUnjdbm
kFXPIJwz1FYIIBxwQMuvOFuL08cF00UDvUkL5dVoBhgFxDPzt4gWrhF9G/JFrDU3jZXEXeEgLsxK
bi9ti5w0CcwKNmyqHDDmaZeJFSOqHdQhsAEBbx0EX/ITr8toO/U6Xrc9Gnshje7TcG1GaM2E5EqN
skGsDGEiz1PcjSB6JN2apJxir+BoDHTRQda0tOwuP1ED1Zk+a4FW53r1VLTa9zDItnlQrTy+VZfo
3Ix0qkWcNVbHYWZBrGb3ZZcjg7gFK1TmbGj/llsrrlSRTGBZWBJIUheKHOkI5DXaLTlDGa+boBNV
dvfJomA0mjeQQAV73ppMmdIcx98Ev+gCR5DMJbNVW8LAyzRAe8qYsw2rLZ9UIF2i0W21NnOsCk0A
7fxrTToXdT+OWjLBWqPdz0PrEvKzTW87to3Q0oYI1HWHpPp0hgWMECAJjv2JUcpMYzJHwwxr1i/T
3jj2bhw+suTFGQK/Fj9HQOuvG1RtJkNLCsVwzFSjpn95JE06otEYpjXYYcYNKwPwJGTm6Io08abI
njxhiX+uW1RdAmB1HACBgPCgMjlUHo2lU9oVmtZl6BqjdR+GbAflq+g/rAwPn4WjD6mLJbMx82my
Y9y1AuQkm34+QqIWbKObqMGzZw1ZptrEs8q2nCTRAKXfOUOSaTfvpa67Zfw6WZgYCfbTWoPrc+kJ
gHe0D/8fqCerkzUFr81sBlBvvtcjL3wqUL9DVnbnbOa72IsP4Yuzgw43xBB8xPC78rA2rvTJUUo/
QPIuWVhrJDTwA3Lwvy2zF/3a+K6CCuVyjVLAtDU918YE8MBxa2zZc/QSRX7vmzcopxzrxJ0jz77x
wq/Adbignt5eP5+fPubv9cHZ41m0tIekG5HnIK5HVg0UafJBZ82dBxcVEad4ZWucsGuWpJ0E/8UY
tQusU+jgPobcmePR+LHvQZDy9b+sCVduARQso3KXt7wDSR3trBF4PFAQ2d1dU3s9fwFLZY9bcd3U
p+uN7fvNUWlTFNcgLn5pyoK6WUzz5XyyfpNCBbYWGGkjX65b+fxcl8xIbjmOtKQkDcxo++C2/I5e
+vhkopF/GnwGsTcXiJfrFpc/eFEw/G0QvIJ4N/+mir1cV4mOOkSbJgyc2d8T+jGiq1cH9621gjJR
nYklgf/NFg0gnHT6RCuGsInwpULtJMKDTu6y4UjKR2GtPLl+dzg+LejMknT69JyVIuqWM2FUu7lx
jkkHtixaUPQBK+EbPYToy3pHUB4c2/Znxd7/w4ZihTooogGKk/lmRMPnuXOWDW2gKKKZflhvOgCO
w4/rdpQH8szOEuDP8mKuaRkogHTsKD8m7GgmW20NH/mb8vLzXv5Zi3S/cmNCaoBUxNMfrUfjEPUu
eWx/YSSx21vPne1rr0Hozl7sYwRvc315nzKG5Vz+WR6V0PzpaFWonWMbx/4NFQi3HvfJiKY9/ZhA
10GmO53ur1tU3gTwugMbAPFBQz6iNp/IYATY0BzUH9DhtYyPaPJDslY4Ul4FcA9wUN2hayqDHvIp
FiRBk9xLIeKVfK/iF23YtNU9WxvuVi5omSRcCmKovEl3LhNhC+kLgpuQaQer+eBO/8PJAG1o6pXb
vWZJunNNFsRT0MDSQB4djjbgG21tDzSWK4dCGUHNsyVJERTjisCwBQaWVPPbuS9dajVeXySv6P4/
Nak4xTpkjKIXUkFtK3pATcHV4nkz8K8mapsTIFGzFXt2nRzMPjr8h/Nz9tuWBOPsQooM+bpZ47cZ
td86m8q81SPMXz1dt/Ipb1/uhQXcBOYm0E2Wx7bD2hmI0YPGjY/fMvHR9x4Ey/X6Zqq84ed1U0pm
h3Nb0meNcsRBDIBhTmlTvGPW7B6silA88cPORzoGcRMP2LbynzX9D1UmZi5YV5DGAfpuSx/ZnBJj
4OlyQcb70rhvu7UxDeVxPTMgfamUatWU1jBQW5mf0NPU+VlNt/0aSl7pos/sLP9+diJsUva5JWCH
xd/ifHYZpvLSf65/JKU3ObOxrPXMhmZq6NssNiaRu0n6Plahl0KXPRFPfI3RR7lv4Dw3f6PQQIx1
aWsIewzLTbDVQKIapjCHoGMIY6W0qDzhZ1akwBY17QBGBHj+CFfWSjYd8BrlRuiomm1N/nJ9+5Rh
5syYFOGgYjtQY9HQiPXbAPSdLRhEt47xEoVou+/r+Ot1cys7KCPrCjwBCJt+JwfvotyNGNWkL6Hu
X7eijttIixdRECCJ5YebWU10jugSt/Ojve3f9U3o6gnkdd3poXDbB7aznoX/Hdq8K9mk8sT/MSwX
vI2qTEVRwnCr8d1spH5tdbdBZ6+4WqWHODMjRTYWgx4jSGAmglJdHEEW921lBz8hwBc3e2ZBcn01
pXlqCliYyYcJhGDd7Afni2k+kfotAqWfZtzwci26Ke/ymVHJ8Y1Rr1tmCqOsQjTDuDKycT+NIxeP
H5/aPwXUuqLiSVh4gThfxzjyNPFW6sVLD12POgGYyhxer2+E8sCe/STJVWpQo2YYPso8tGMwO/dc
VeDVfWrWuhaqDwrWdRA0ArK0yD5depa86vK+xHyV1xE/nqB8OM8rJ1P5sjoz8enqsTjkJaYBvfAu
3YwQ4XSDbfw678Q2/YlKOQpD13du1aB0SK0yBDBh4WZMTuKjOAQ3PWY1XLSZ5g/dJcDWbK8bVH2q
8wVKR9YJU6vJY4497N9G3R/tR8N+Z3/deMTFOLcindEgwXGgNVY1Zb9G6FOFqduN3zrn4/piVI4E
pDQLypRBAkP2YNZQtgnorZCMY34YDw5mbue/F95b1vLHiOytOKn0COgQ5AFofufhs1P7TvLIG7dN
jm2Z+BXE1a4vSxXbzi1KZ0InoQP5EFi06q0ZeoLgjhN3Kk7Dz7RY45JZ2UNbOhDcET3w1TCmlS+p
8Mf+la6EMxWJIUqs6O3jI2FMRoYbdZ1mNpMALoY17YsNiYL9OJGtXc/vTmmkbjrwYTe2zeTHYU9u
uJW9D2WNKfRk48Q/GOapWD5s6Th3KzmEypOCPwN1LkuHG5f7bQ4RZqSXKEHxXsPIbQyBpgATGN8T
y+3WxK1V23xuS9rmJix1LQfM0qvqwQVRmjc3P8w1Qj7V5T43Il07pEQhnwSMFBCKHULDL7P+LtdS
d/5P3FO/lXUX7RJAe5f1nmWUSPt41IYjQp/hszF1o+L79Uug/DiLdO//GVjWemZATwATt3MYCA0Q
X4L1morYDfovpbkxijUEqSqyQC/M5twGRgNAlEtjgpuTHo/mwhT0rRp+1MP2+mJUX//870uLqSNh
2mFA8SJF+TakrR/ZL924hiBSbdm5leXfz7aswAhmkIMk3yuTQ892gb4xjR7wcrxwn//DeqCoBLQT
ojHYIy4tZUNecr7QdQO079XtlmJAitgrfkP5Uf4Y+d3zPV8OC3rS6jASgFad2zuAPVYcreq+2KA3
pQRHGdQs0jKKBnSyY4IwRev9DLHoAlixp+S/0LSdWfks58vQMSBYBwm3ufExQmnt+tf4PGqBEAVs
G3Qs8OYHsbS0DiEY/MsECxb4JQrzgNqCJTCet4MKJw8OVfOGG5p2O0AkQBPoM7wyr/8C9Ub++wMs
qQ4H5fSkAaZtKadGXsPdwHot2/dxbaRBeY3+rFMesg312CiNFus0DEwuIDZkz85a6qK8ROicYcYS
eEpMO14e7WCiLekTFGgK8oU1zyw+6MWhbDfJWu1SFeUBVPjXkOwTSDmFSYRyGKqIZLgdhtdJ25vd
e5PvzTXCDrKEF7lGe25Mcg1m6YgG0FOkfcKdt/az48bulLjo0z2c3Le32XM3p83Gcvd0rc+jvMVn
y5Qe6kOZFNlkw3ICrOuMAcAqXgnjSoLT88VJxz/Jh8QJR5ig9yL32yfN0+40r96Ft/am9utD5W3c
cRM+D37xap5Cf+09q3xJn/0A+fgXvLGiWcOZ4d+M5/Cu/AI5xs5Nnn9p39oH4/FG+JgXuV2bgF45
QPJtKMkIcBqHVZJHUIQGccmJi1Pd+Wb6LbP+FuAHF8MX4TWMFmLKQJ7fnEPHzMTijMe03MaEeMJm
BzE3+9ZwoDU1ul1TrTBYKd0ap6Dug4qyAcSIlM7QLojjIENqWsZeQHUXxCgUU0Sddh/UB8bdOPiF
XNlN6ruUnOzU71YnO1UP/PNfsBzusxCk8aY34h6/ICzvyAikJkg8tlV2G4W3Dc5X8hTgwXvdlX6G
Mi07bUIPDn0NsuAgLm2Cca/rYuHgUQOK88FEp/khrh605hhZEP+2ILNTpi7kZFbMLn9W9hAgL0D0
gPoGgCySh8g4L/LCglkHRC0/q3Ru0UpxhqMYgWIv2oU4F1yjuxpSFtBqTygeJGTAI5XPOn4ZuJt6
MfwXUsClGYh5PcgyAJh8uRUigSx4Q0JMiTVPLX3LgPGMMRFxfeWq2HVuZHGdZ9+YFPPU5UGUe6a2
4dGNxe+RLoGA47oVlRs8tyJ91Wya7V7TsRS8M1y7Blh1jX90bR3SWQ10I9cLAxZY+jjkqBrCBtTG
ozWAgipAOtDWBXh6uZhyspFyvayrJsk9LWy+JLbz0BjaHbXGI7fEriXd/vrGqWI+dLZR4YdCIvQk
JOdeo+xaOPOinaKXbtG91/yjAgziuhHl1/ljRE41R7QQzcGBxAhvhdeYmBRZSzUVEk3LXB+Q4IDb
oukrPzbLcAjCIsA6otitczf/0O7j43istsURj5v4ZG8GhIp5Y91FN+xwfXnKdjdm0YDuByII0Dtp
Ew0USnjd4myUkdc7LgLUKb2th+f0kPrJDhiF6/aUR+TPvZULdSyF1GXYxTnKP1DtCX8IaB6mzs+i
eljVD1Aejz+m5IKdYU58iGOsbAwzP07mUzxGPhmHld6l8oD8OfRyhE/zOGFzgBX1TOxGY3ycEf6u
b5pyJZjiA5vTgqCXdYgsI2B9mMNEW/2gUFhKo80Qfr1uQwWgAvwSEGn0rqGza0tePreyBlBSyIsO
3rx1TqYX3oS/mn30Fj5W/6DwSJ9ApUJ+QkBw6dkDplYc0rfrv0GxzoufICWEwmpDVmtV7untFJgA
m+r6A4SWE9s3C5CMbK5bUxVYucEAZsLrhCzo4Ev3rtMsoL2JFZsYHEo0BC92CgDeEjYAOl41py4X
CyHRA226Lea7Vq6CIkm7MC9FF70nSWqlDb6qudXQmoIob48Zrtqj+r2urWTCqtzhwpoUZVrIMaRp
DGuUPnUoN8yA3YND3Y6+CIrAjgLcKej+Q2i7MCoFHjY5pomBQeBsq/sqHJDkrz0vVc+XCxPLmTqL
0SHlZa5lWJemPQZs2/INjULf1G9Z8J4uo4Ka2/ykuYbRLkz/vmGiYuHbRVXHs0E9Gh8H64cefp3q
F96vkXap99xiBF51OWMytSuURPI6HvHbRPUlh95r/53N26Hiu7x5MWcfhw/M06viIopbxDFZjE7I
0lz/xEpGY1ZmEcemTzf6L/NrDdbpfe0zL30Bj9/RONSbQQex7MplUjh2PON1VBsAz4U7lL5DlGhd
oRHc3XE7bcj34BvZzNACwjxf+Ku4s7b5vYOTfUge18KncrkM5L1gYkOxX46e+mQGtQG1ES8Y3YR+
sUAc0W2vL065NjxtwKuNkqYtS99lmk5HTMPiphK6s8cfmPydwtYbi92Y7K6bUqRqCz/Lv6akG1OD
KZNbJUxFhp9poFPeO8VuslcWpIhZF1akjwXJuWWqD1Z4uhvJfcvXeBOUH+VsGcsyz27lkLCSVDEM
JMSzwte430ZrQwOqzGVhj0M7ZMH9fhJRiKJGa+IexP12rG+gROFyY5On/2AYJzZOFAIb6RbEVBDV
WaO9Vt3rC8tSnNJoBhVhukgG1I8CbfEcUJZ/UByc0aeo/AZNurXyltIkJggI2NQWkLj8BjOcJMho
j0YJqjRZ+1JCbApMlSnY4ybhJqAY0ya8H/zrh1HxFZexhX+NyuvUeTKlCyNuMT+U1oNufFjjj+sm
FEHwwoSUfjZBONN6hImQe/rkNrZrHULQBUx8Jdr+xk1Kr9hzS3Kzru07BgYdWKLV8MJEfZMECx9c
Ao7hCRtJ/Y5+NNm7ZTzjNVFbp3yMQPQF3A139TRxOYsOcW9h6r3xQ+uVBDroSn/EkIgCiNLtWfEw
Duw+gcLb9Q1SOISLny0nKXEfGazFz+5RzyDldjC+OMBLFpvrZpTfAYq0wBQ6IKGRa5uhGQUV5hlR
trdm80vsOPm3EMcQ4scmjfAMYfDsXWGBZE3HJPrfP7IYtMRwh41llAnOT3IXWZ1DUC0GYit7LvVj
ka2s7vNBxt+3EZxggoFzdPn3M3eU96AXDRL8/RaNWgzdYo463Tr6+/U9VKALYQbAXVRK0KeDrUsz
C+CDlQzKMVn8BIqRId3qdDeGvhWG4Ha+Z7Nf967tnDqvfmGm23kecVm1nddco2q5FubMkXYsKgAy
ErWLKiOZCJZbl7/K1Dp1k7abBFlDSn8Oi+Arwv8w2WuhMSZXGbusMOqsq1GEm1z2ou96X/+S3wQn
+5Y1Xufat/nPwsuP2c2aBt1v1p3LuwzL4FHRwUKB8SoZIz3rutAqHQ54sKw5cjU8rz8MwA2PGP9f
OIuzDlj+bmEwjkvaPpZjBsmgOTca6htxXD6A+AE5dpi1MWSYnNbyKfiNNkPb9EDIWyIvXLB7hBhm
r9PoJbBF+zLMJb4d1VO+J0GyFo+Xg/FpPcB6g1IM9UyM5VwenFrkmWUmDTrtZojaTGWLTeZkhmdr
nLs1yU9TkyFFz6BMgzxrDc74eUYWiRtGgvAWQsPr8xiEEWTAmTe4/MmBfAu+U7c6aahRO555ACP5
e48S9R4T6IV7k9+bd2BwWUlHPvu4C/u/g9/Z9dQMULXpDuyX2UdoHYN41wdvLF9JrZS34s8qf+cT
Z1ZAWNAnbJHE4O1TCm6PBpqcxut1F6C6EpjTBcIW5D4L4/rlhxQtmPIr2i9DQNUDEew2cujOCmaE
6NLlWrASoD/nccALY4AazNkgGv3EWQaiDC00BJaE8ScIiROXRCu9dqUF1JuRZVlLWJA9Z1ASQqIl
BbCtrWNi2q5ZETNQbtmZBSlVnGogTMC2jfZB+dgH4Jh81pOjk/6PtO/skRvXtv1FApTDV4VSha7u
rs72F8Ftj5UpKodff5ca745VLD0RnnswnjnAALNqU+Tm5g5rgZiFN7N/e8dhtaxZhxXZLjC+MO65
DboKUlg9tvl0j3EAsdwHkUd6WwMZLrfTfH5Ps0d6AXZD5Y7IpiLzOFhVurl87kc/Lz0T3KHhXld3
g+IW9UMeY7p+b4LEY3sXrgjtXlnKDsMFQj7PNAK8vK8v4mALr5Yzer3/Kztr7hncbpFr+O/S3g4P
1JYw0ALGJps4YDjzcnTmcn7O2sFbLoV8fSgwtoyOr3ndxfKuQkXT2ocRx4OsOdAlBJPdoJEVBNI8
/ddmbjscZLQ8Tm7foLK4E0yn5hL8rh4LMLIoyFdhM7Gpo4GkqUrQReqEdFc3j+L0ISd7s34YMYLX
/GMqh0z9TgXwHJPUKcQftfbXSUcceiTYNQMd7ngQMMcyKPUwaRXYm0MYFUogdidzvOWahejORwMw
mKMxicQgiBOlqazPLbIKtGHyM4gvOdtiJf8GI1DGAh8axBUU9jxWpSCWQYqBGSgOBPopH58kay+k
57DxCt0NrdQuazS64S9O+XDNESyA2bOZGl3YdB2AMaxmCb6kfCbNvTS+1vQo/X0P/5WR7FFMRrgi
OhtJQfddjz/oJB+FKHa3TzzPIvaIlSTTx3mYK1IUW58eMnLCSyTQP8Vmj0ZnDtragV6uH3PaWrTt
1ak424TeK+N73RyT/tu2QWu3AoRnxFnHDsPs7IuAUq2qygY6ImagomWliv+JOzA89sU0etEQTh4E
Znksi2uLOKfpUGBF1zsIEK/91CBESmzNjXh5+tw0oKV3BPG1kOzRAv3Wy7Z9K0sIIn+wwoMcHsyO
LEW52nZSIejAaiwkfmVVf6GNPu0yIx45x2zFNc7kJ6gw4mE3E/FcWxWKAR6+0IN0YhLb0hjfh8Uj
hpnuBYkeqXIficrO1BAeb9t38/2QVkdhzkQ8iTEcsJteoxZKIKOpnOD8ov+raL+VX2wy8YG04RF5
78M22s2XY9Dmf78I7RAeJXpbAq0rD4L0mlRHrY8uU9WDdiGxFTPmOEeedcyaknzqkrgCXlYPu9xQ
HqleQ7Eo8+ImuR8KcA9u23cTIF/bx/aJmY2cGUYMqrZOapDnfKnq36Xxa+DNht2m1BgcJtnQmEGc
UAKcxpK/12kS2VVChBOUxu/kPIfK8jDoIK4eoJwAyQuvkbvfQkNTjnvhWcs4szo2R0mara2EnWy6
FC2xLUZ5Bi75+epnhCQC9ifSoSBXvt420EzIZWvEZ4zoOS93Q3qBq7b16j3iVeBXN+gCSb1G6gXD
ItMAJEt+QyEJFIkE3VZgdW9T0w573plfXUEQniIdDh4QpCOu4VShz5oYrHZOUwIpltwcB7yZ5LOO
qen/sDUXUPNPWRy9pEqpSBVAUUN6NsFKl2jIRPb6odJ4Apc3PnPenQsoxqfUiUCI3GAR1dC6gFYW
ve/tp2rWHIvWT8ECh/EmiYpqfB/RGgOonjK5BDxickRdgr1RZi+Yxc4h14WJbF6owPtqjFdJjWho
iwpLWSpIDslWYWdVix74wu2JxnMpt8OZX6sJZhoJsiTzwl5/uDIv6EwVWUOCZ/gno5KDhqkHcwgP
TR5/BCRHtrFufycgBUktcheZIvpFajcpAxel4ncVc7PbG2nGu3owXf8eto7eCQahffu16iBmEivH
VDs7i3Swr+wE3QVHD637/+BpcPuidoC8C659ZkcJRaYpA6nwpcUCghXE8NRidCdaubhSOO/c2xQ+
DFyCMdsq64TCBOl2jZGUk9KdwOSoxnd97hbGK0hPM+s9QvFge01vM5IMJvOR83JqMDIITFU6kvgh
b7CQ1G2S5xRhYuuqxTkU92ni1SCva86juZf6Y9Q8GTHiq1Mc8jo+107wYglYiT1BgDCMkuHn1Fr4
vU/rX7qc+nQI/vZ19GU1OhHRuj1LYDPuT0KorcQFYBIDLRk6+YZ832V7ZdeuDuRD/oVg3J4VKnqA
6RssbFLbtXqqcflPwqOUvgUiJwXDg2I2qW41s5YrDkYFwcAov9RCuaMGqOgJHraclVv/QH/MYvZo
U0dBnqEfyIEjAiO8Gwpo5lM5Mi7rIDOZOdKNSPkzBqWDZca1gFOX1uhlSSLQ+gcnqhDOJ1q7c8Fk
+C8MY0sVZ0VQTnXtTOQ8VC+6UH/U5L7Imp2OlEgEwnBOlLZ6cSwRmdM2QdBMTBogtgRUt8Xe+gfG
KfcjtY+x4Exgjer+nrAUTmUWUfsibQZl6bUXbxCHNu2AtRTD5i5Bu5Zg9F7W3GMEuVE43PC3Xbfz
uVqAMVEMzUISajHsi6niDSDsjXI0U9PKCeiuCyVb6jBW8lZYF0y7Qgi4leyMx0mxvsaL38Cc7ZBM
GbLFMFjXbSv4PqhPIFvMG0gX4AaDAEdf2ab6UBvfts87F5c58BByiQwUCHAK0ReEyoPYXQqwisg7
CgZhIcttqoPySXUlRAbb0KvHZWExc1xI3gkJGYFMURUQu+OkD37He9HMn469fVEqgrNE4IQcKRP5
Cz3UBYSwrR15El0wJuDV1LQf24Z8xdNbIExg31tVY1hDA8Zp6wGMao38bll+Jdzl6j1YGp3y3ZL9
urk3i5+NxVnEVWewsI85J0KZqkJnAVrJGlAyivYE2pQIIw2gEdatPRUMXlVlLZ6BCJkGSXEUVcF1
en0yNUoSMZyAKNCXsTs3lm3Eu4D2dqaUdtvs+ePfNy3p8/H8g8jerp0pZ/VIgNgZfiN7evE4phMG
4wqXRDODEeZSKWpjvGmV1f2pQLsJrZtoPGJHbTHekxJtQMmvEO7q4ZIGZxIetnfO6u78A8HW7sOW
lMU8yuSUkEiCUoPbZzzCP44VbBtRLgW9kM1WaCjnV2nhhuMpiv7ZtmM9BlQhWTRLXUGHjdmGYihl
sWACJUujb/j/vlSZ+8qgXhJM4DlX/F6/ENSXEPjyOJFXT8ACmnHeU5XnExoYAC290SGyrayz+7g9
tME3pf9elzzdw9X9v8CbF3zxMCzRtpD03byg1uQr0+CD3d6jhWznVvcQlrovztwLGY93lWcm46fz
oRsUcYaVLeFNCD67rIzAgDnuCuW71OVeL1Pee3F166DQ/jXXjhZd5qO2kZpbzYSVjeVxJ8sDNCTp
OQZ7mGlO94n0GkvjfoA2n22MMUWcjWZaS3gXU8s268AvdN5I6eppmQm3JXRGgbWd8TwqetbbRDMr
ZyoHP5PbpyFSOAdyNSb9F0IXmam+juJBOkWAUFq71+7xeElS31Qxis0JSNfexAhu/p8teDtc7yKh
1YzcGgyEGBAuiNHi16J6hRGUPeGW7NY/4x8o5nbCVH0Ri/Nn7Jp9p1/M/r2ReJfC/8cB/AFh9grR
m0kcG9hj5CGyedBLQBNumh3jAMUq4mG4XA7x/K15oyxcYOb4Y76gpZDFhHViAw5rtEMooJjad5je
gazIqO+V8r40OCE4b0kZHwAxytRMBIAS2TXQuB6EvlF3nLB7FQST2eATxx+0aF5vEYVk+WDO342g
OWOIqa+OugfKHmfbd69u+QUM41hKWR/NRAcM0ux2Sz8rzFqFBbrWkl0QDByw1W2/AGNiPslqjKIa
AVaOxB6ze9qpzhj+qAteKYcHNLvThZfWQ6nCGwlAMXlMel+CUYYJ+XFOxY33jRiXpFFcAGmCjSAa
yH+E+XMkjru8rJ+3v9E6DBqtMTqLsTCW3KykRZTXE9yShGHAXhmRx34ewLbzf0NhHAVJaRWi9FE5
Q6PtJSt6gdyhnxCL80xevckwgv6/xjCuoo2NLGxNCz4W7/4p8tWAeFq8b/CcLEN34r1eeWvHOAiI
QfZqWwAOA42R7FC5s5OY1wrAs4k5q0jWRJY+YOlydK25lWxFCfQu8h9xZk5egz7LGhNQveIp2dS+
bH+11fOrK2jLQWce+AkY+6qyzhrdCgCtnRAdD1LlKo2rRI4o/ZdUJtgP/oVirKwzDJ0QCihJae+U
cISY2tOQo/wmtuFnV2UHBQXMnkJwaNvE1U+4wGVclCqmQ5ekAmIf7I4WLEVovQ6HnpPIXP2GCxTG
NykpSLeV2TpTdZvsiYIdRUIhHdTftLI8bmvHqodawDEeamq71pJyGJWFXodEcEd9pf6u6i1n8Xg4
jIuSsr4zSxFmyWVjD3PUWMZIPqfPbZHwIsY5arl5CP9rk8SGT5CEzYPYBJYVvcb9IQIPZQqxhdaZ
+sDO0ufJ+j2IL4XKm5i8HUefn4gLYCacGgQ906ccwHFtomn9dx1Y4c4cIDsFV1amgp/T564bbasz
3R7BKu3A3gFVL1kBp3VnPIFo/XHMRV5lZ3tLoTB+fQuRxlBRd8c3bpLXpjtp5qUpomOSven697Ti
KePNX/J29TGvDl0jzI+yA+uKNFJaZXBCVSbaUAbpisGOldom0mEgP8YMLcLRf7nPv0ZyoHKAGT7G
IwxpIMtxBeeKBzpmrry6+VYr/5Q8luT1DMsCh/EAQjsmSR3ANAPcBuSQxyDS+5lV+7y7jJIvyYeB
/qra1zK7YGzG3fY+6ykyvAVEFE6R9GB7NtRWiJq+x+aqGk+rTlPrgWDbVop7Whytxk0Muy0rOwTh
yDbw7Llvv+e/uF+TjYsYhoRTOXYpjJ4k2c7Q0R8MvAO7mlr5Yxo7gTl2QpNlEiBMguZ7WEGNvY5I
FtOQKUSTxnanj7ss/Ou++K/j+scy5lwYhKDLucO20QQDn659m6rM31689TvjDwQTZWh63NYiRAAc
qzhXkBSNixcD1/82yPqJ+wPC3L1gGDaFESzMDmp8tioc6pmnQFbsGh9MH56a9DgJ+21I3qZgTlzW
izlpZUCSAD3MRnYMCvJ9G2L9xvhjFXPYdCVAU4aJoLZEKzGpziQo/FY/x2Cj+i9Af+IJ5htBzKoP
VAXuUTUwCZ4noSMT0+sGYhem+r6NteqKFx6Eud1Vs5Qbfd5yID7KdPSQpW81KtCtuWtDjKPxJkRX
13ABx9zuOq0lKEABLoQkYXyvUqc0H4jGcU2rm2GBwtztEAbVMbIFlC6dDprW/pJamROtbxuCsuP1
FZaJiUVJDIi4rNwI0Ymg2JXwmJW77e+zel7NuQwjiapqsTIh4OCWmyTH9KE8FGdBVc56Lr7plfG0
DbPuzBc4zObGDEnaBgr8gtK/o5QlKV4S7xTJbrTQEyvIxe3BiBeB2ZSDO+/lG2e+wGX2nzwKdd1O
8yWClqqqK4/BpNh4PLoBGWySVl5k/ahJ9JNCZoaWhk3a+s4wQGq3/TtWP+fiZzD7UgkmovTNHJFk
7ZGq9FSjqSsfBlsWeCPMs0VbFjObM7c02uP1VTlt/kvDxqkSPO7QVty/g7aV4xU5Zt2w4tdpQNCI
i+NW7cIodoBljY6ocjzjqhOZ7y5wjoEkx2Q+oqoOemL02KTl6Kv1P+jUoRiSjEVXa14rseac7tXb
ZYHGfCurNdLGGPCtxP67XL3q3Um23vogwszCidDd2LScM8gDZL5YWgeCCpUemEcSO9QdIpwlDF9U
xX2ueJruKbx00Kr/+mMh27CsRRFkiuQIh94ELQIyDVPSvGxv+PVWkQUG8zQIarT7kAFGiZl4seLe
muU8Owy3yp0rZcN92ScPYlP/rJR+cgx1eq2D6SCYAfKH8UNczexuVZZ4RaYEEEsHvUw/FmAUtyDS
y/ml8sqBmdUk58Y9bRYqZ1xtIDRiDhEjJ1NQ1q9DH/NeGI4q6F5OMJVZpseoa3yVpmDUhKdK+sPQ
WLwk0C3xANZqluTTQJ6O/tqvUHwRdYYUSsPt/E1GBxSzGAN1jA/8A41ixr1W2433TfxsHPFJuCN+
8wrWmOwi3I3+9lqs3QbLHzFvnMWPaBQweVABS1GCCnPopV2hOrpicJzhGgqIp/73OFvzB1mgBBgz
hJAxtkYiTkcBdaOMqvdhCWXvv7dmicPEORBLTWhi4CAji7tXgsIrDcweqLwk/Lp3AsORIaI6q7O8
QRi1K9DWBnMM/bXTJ7vO3bbBYObogb1F1Hmz8OtXKYa2oZADPlR0tV8vX9gbQ5Cq2ClZ6mTGaBft
XY4aMGQmhujcE8grJrbQgMJI45yUVbexAGZ2RxhbQlagYcMZjdKH4qrf82S3Vu+TBQJ7FKNcQyiF
pRxMhMDTjuqQwjT2BWSnt7fG6iUJrkBM20BODwm86zUErZg1FD22BometNKL0XAhIipVPcxHc6BW
d/sCilm1YJA7kZAZqryoUm/rtQhy54Rzh/BQmJWDOjjUa+ZcnRDfWWgMiNHtySWvXb2o0NwMDmND
QfM/AwIxa6FUanweCWTKYXw3Qm5DBJVP/WBlXpJmdqlwbv5bRufZLc4TPciwGhp0lK4/FM26NE8N
QDbETs/a0/iov9T38mOwE91ZmAwz/t0h/I2gbnuDrB3qBS4b2chVShLp6400HUzD09A4mzzK4amV
3DHhlLVuB2avjWTrDFDgTTsEwrgrfcsOPSO0Q/h/CMg+5sccYmzWZL+LdvZa7iBO3thQThU4z421
87A0V75eZhSRlVhXsX2mYdcmp3FEbvnFrFxd+rG9rquFwyUSc/K03CJyHwJJTk5wye3Yuop40jR0
lij7St+V0MguefN8t5xozAozh9A0u1DuBKxwbRfnCWE+pkLtIYQEjx29N6/B06lRbMy0uD8CL+RV
txXeZmLOjTylsdgl8NggydsFL/pj8l67hhd7qML5IT7oJXFNF+LyB+2pdIXvDVgr/PqDYndTp94j
bLJAJZoc9sq3aidehFPMeyetufaZ0AACjjIEVdhBY0x7TSn07nGHDfdBPIC2gXdtrTmoZZTFfPeK
5E0mjrg8SGBrYFcRcj/gDiqsJiyXKMx3rjItVqf5isrh0KFPZ2RnME2o0S+lRS9FJkBLxSvF10n0
e2unjaK3vbt5Rs732yKyUVHVReMi4KXi0gsYNUT7YE54RdbVCGBpJfseanIBeiDYT0g/VOauru+m
/k0XIC6ffdTJq1jstfJQTk/bxq1dzktU5l0k0AH93jmMU0vhmE7Gqc9+g4r2vR6FX9tIvGVknH7V
iQUhYH13jPFRk17H7rkJfv+fINgnUNJmLTFCGCOnkyPHMmhfp92UEXcbhvep2HnNybQire3nRQMr
G7IPCDRa81DJD53m9dKvRDoVkivq+WEbl7OCbIgdRkMniRFgQ+2jQgq7ky6a/L6Nse7V/n03sXGo
ZoKbIKf4SnGPZtIOdFy98GGa/anS5M/EfK7NeL+NuO6l/iAyp3u00ipTAyBW5TkQEeLmkBjhXPyr
GBCSxcAmBqFvuq9IbdZSP3sQuY3uC6tHKshSi/bntiWrayeplqmC3MzU2LUT0e0E4Y0ZBaLKo2CP
kHvKRlcWFEgUPYRInP/f8JiVy8NpTEFOBI9RPlXqQ5Du0vEuMb/lwWUAK8822OrmWxg3//uFFzTE
OElFHWBjB3l09VClNVgAON3jq95oAcK42jTsepT3ARL0pQeCK0eMLeQazAc0tXC2He9jMe5WD0ki
pyKgwGmqWGjP8ZrpcxyeFfkkNJxq+Ora/UkDsMVEo6lHmgUIVAwwQI/9UTLduOTxDawHnAsUZjsQ
Fa98tIxCPO8cPVT7aY96+yE/UyhXJTZqKIUdu8qBOMI534m5nZ1NT+Z8v1vSnTkkW/wGZpc0rQqS
mBRHoPv5APWj8A39i78+XmQNin6l2zmabziTM76bXusox0lzmp3K+Q1fDxY2V7r8DcwmQh54yOsQ
69CCr8LNe0d7Gk613+2Tz/JndFFA3OmhcC952wdkPRxd2M7sqIzIo16XwIVIlinYyLWcmr38K/jV
Kjaq4eJOtstP9HU8UDTOG17Oqz+uHp4F/rzjFyc0UNU0tWLga89nCxQd78Fdn3j49uIOImxP7Sl4
ku9BMxN+bhvOw2Uu9kSvqaYTfHOQmcfIj6jnSfC44r4clK8nyMI6I8U8wqDAurj6TIITxCLSpLOn
kvM2nX/sxub5uvoXMLJWB0pizYsIUuAsMv5R8IaALIUtKr+nSMSzRkSOmtcevOqM/ny6LxaMBapK
pirqRqC29JcQqG6WgnYmA8Hdi44caVzvtr/YjT8ClfOcGAX5FzrMLXbcf6KWnooCyNqTonYhp9oa
PpVLznn4qjJdLeVMGC3PrSSo9uMJwjwOIEoZRvksEAjK2tFTzyBWPiguOaEIjofRBI8QuYNjF8RB
7ZD47o+jY3rHbUtvM9bMj2CcYmyAJEKdhR5HH6yu0ET/tE6BW5/jQ3GwziDO+pX+cyfb6QN1TU5o
fRN0MNCML8SQT1Sl1ay0p4/2AIZJpefcYbfuloGYD81i3yhlZXbmLKwNaiRkatTv35Od/u2ndjQf
pj1E0S/NXfw9vxQvzf30iUJtqDqSF3Be/7Nf2/rOjN8zJgSmooIfARLbMnlMxJ2k7PP8roBCCOdr
8paUcXFhJhJoPgHKsLNvmKnSB5t+5q933Zvw29yraBLwjMdtzFVIqIpD3Am0roghr5c4JQMZzXFm
TZHAhNxaDo04YeMK6+QXPdC/EOxXjGORCBMgisyVHjDwkPuNK9jGwwvaYX5ipvq3/vJe2YLlVF7u
l25PbRMM1Lv4U79vT4nAWeUbT4tNpYO1SAVrlwpdEqbIk/aJQRWqQFlGOsr9kajeaP4uNF5MvmI2
QnGQAuLvEE+7aQXSsrwdY9HC5k3iYme1YbcnaCqYbINoeugaVmSeYzGP7kMragu3KvLyvu+z7Dme
lPiY5XJe+AHUAxK7LJHklfUge5YFs7yTkwEq3rI6lKDR0qCLW/d9HdhJAeZNT4/jUQa/Z6w9g9Eu
QctgLeuHpK7RsCNkksB7LN5cKJABwvQ8XgVgL4IGCuMFgzENg6qClUqqid7Yk8BR61o49M0MWDYg
QpZ71dfGtvdRyv7rwcAZ3jRAnoTRKxFtZdfbNzf6Pk4p7rJYlstdY6ThhzkqFAmbijdmenurAGrm
j0GtC5RXOmPpYCVSQhIoYWQtugMNicSHiOomcrlDz9mia1D4crNMnKXIyPZfW5VQRSj6DHzO0Ujr
U2Hq9CInjflpUiUeOFi3RTxMO+oYdwYPlQyWHJZIcsDwbF/TEteUQ16sh2I/uJrkthk0kOrETu8w
KrFL70LfdDUv8+CI3onPy1yvGHz1GxjHJ6Vt04c9fkOX3GnaW2R8S0FKt+3peBjMoo6pGLaFCYyJ
PATtQxXtkvh5G+LWmV4tJZuAr4apboQJEOo07iQp2yPmcf8eAjxGmMzGHzDczVYurkSjV0kJtm88
c8DAGevGY09SjhW3Ccmv+dc/GIzD7howbTYCMEovi7zkMX8178SDHHrS0fIjW6L2xPs4ayu3NIs5
x3VsRGB6A2Q2VbYFhtqOE/jetv0yRjFbLEQiuRBmhOrOeI4cuUK1QntSXd3Od71b4/FmPhhH4oi8
99r8H76OH+Zp4j+ryew7AXxW1hBVoBa8ZI9zH4FjftNO8mPsmAfDQ0fNznqT3rpz4PBavlaRVRms
lah9SSCiut4rutZBK6kEsl7Etkpeko/CSG1tcFHwFYfP7Y25chGAzABMu7OECwJvBgzuxcraqoEo
hvQwdjNPEnrlQmfQobHnjwFmHXkjBmsHGkuLcW1010DinnHIbRIVFi2gO0wQ+onDMU9+YHh726rb
YAEIC4x53y6OW6VUAqh3gSEQO/7d1e9i6CYR78DdtNbOdXgk78BEA41CFDOuUWqtMWVNHYgTvIpH
+qzP20LelSaqOyPnGb3yma6gGIOiXg6GSgCdD0ZABD2x8+hZByFlZNmSjiSoU06cKt3KCuJogTVV
M0EoJ7HTi5nWWegSBg0+pQ+l0tupiswuWqIorydmFQhcT+jtUDACzrY0hLJeGiTtUDnBXP0YS7YF
UmkQFni1Wj5t74oVbyWisvu/UOxjPaBqIU4NoMaZgKkmD2NLv21DrGxu7IhZ3xX8ztbNG7ZUc8R0
FBB9F7p5oDymyDdFKa95Zs3XozIOlVJlpraFVddbr0V/RB9mY46xi107PcXZSUjeQvmgQZcjRk9G
eZoGp0/uafYI4qdtG29TerOGpIJvpYGASEEwfg2uN5qRRoGaO/IFZTVklO7Mg5f6qY/c62iPO+si
4B0LzZTWfhX8gHO2174i8nki6od4w8vs00cUBKOLUy13JMyh5i2ORLzbNnDtI2LAfW4BQNcGaMiu
7dNarQh0PC1AFvKmFcdJvnBDxVtCknkNVVBXI+cBBmtWBU6Nu1HPJR1vU+2U9q5lk11nD5f4PF0a
NDcIux/yvtxv2yWvnTWQZEPlxITiyc2Q4US1otFKGJbbtd0eP2qvSWwMjYDQrbVz+6FzZd+6RwPT
fbCvIDVzyJ0U0kJ26IQ73o+5TUzOK7D4MfL1KqdTXtGsxo9Bw4Nk2UibBQ56DuzmMdnhOSl+GE8Q
r8YDKXbuf3EWYv5vM5f7FTbjuVvMQkigfoDy1Uf6ezy6UuiVtvrYfvtp/pr8YY8ekH1/pxt2cjH8
orAlh8tvtbrJFubP23xxRbWlmtBq/haFZz0rH52NotZZ87HpnMETzhf5Qjn5/tt+COiBwyXhHY2t
rYBQmoHEZd+HVQGl2cYH3e/o1WfkvR7q2ksfBw7YinnzK92EvOasQs7KXI5hWlRThYJ4n+7FXLCn
aR9DzHT7O664Auj1oV0HXhChNXsBm1pRxtSUsIVGycHUIBiHOQi3aXuE6/NwNi5BhCyQ7b5eswCq
WjUpDAjo3Nd+9K72dnAnt7b4/Jh+RF6Y7JGQqO1ts9aOxhXofI4Xe0MWopyYOUB7p/bDvWSbiH/3
9Tf6bpzlvfwAjptqF53zkzSrFHDAV0INaEeDAhX9jLqM+O8a3LCmgQa5CdEMN/DLc3Iwj6FqD5/y
I8LCC3mLXe0Qf0vf4+fEb75tg684KJDYQv7JQLccoJlRhLyEzkEURIgNyTmI7uPybFi/e5njB1e2
zcwIr4O6WUeS5+t+WyyvmcakSQnGFvvyTVI/9Ozv9z7yDApy2SaafG9SDqRumxEk2wS0R6Xdp65M
HjBNu71SK18J7wMFOx8EPQruwuuvJGeBqvfd/NjDcFz+0pt+YYDa8CBqTwEYFwVupXXNe4BqEP4D
GpmYPWTHN+K8G0H7OxKnafzeA13XD6tziZ2AfZ33Alo7dVdYzAEQ0CEkRxWwMHmc3+dn81e00912
J+/kBwcc8GfxU+S9NFd2xRUmE1JJRQntVwmYhRdBEqTAFRm5Kdyxco7uG/tohrxjvuIjrxDnh+Bi
HwqihKHnFoKEBi7gn+JbGjqNPR5Gu3YtL3iWnOzYHngKJLMZzNV3BcpsnL6WCzBFzmZaz5NwwthS
rztKk9sELZbbe3QtSl1isYmVIu80vRmAhWdY7UEkCbVmR30mp8R9NC71c+huA64uKNgTsEvhQCQ2
RwzaTQKvJsJZtqMz4bpJ1JcSrXd/iTIr8sxMYxgPAQkgSxAtioE44ZGCFr4mBS21SyUMxvJYzW5M
YUCYvVFSEGkEA0C0AEpZ0AdWiF/zHNXNlp9FfyCeouAZjoks9pEnSv2gDwNUfxIZm11x+5BytsCN
Q/9CAAb0bmZxESZr37SUgv0cpHNDabmkdE3rScrQPPH5158EEQDERNAVb4iyyt7SRUXxjqRQScIE
fFYOmOB4D//6WQCpFxUkSZKIr44HCGOLUBeRVhkgPieRclHaztWI5Mshxw+tfPgrFPnaKYxZH7RJ
MKMo6QFzvb4Utw+KUft/v2LqzLiGmoqKNDzjBroBSXl9Ard6l2l3zaCcDQMzwXn7H2A05Ihl9HqC
qZet6Y6TIOuVhrJ4DZlrBDSzSLTAY92ez8KVS8OHgbocbkHIKUMdhbkt5KIkyOjrUFPWtF1vxR6o
9v0+1N06S54GoXejiJf5vrl+GUjmskhMDPANjQHC/VhFY7oX0x9h0LjpgIxdtlMrH/qc2x/sxm8j
a4wCBsJQCFZBqJLZ4sZU6FRrUFE1zRpBNZ4mPQXHA/X1yXzqgpwTI912E854iHiR2ALrArJb1/sw
CpQ2aHPodPRB6beZR/VjbvkF2vCN1zR9k6RLFH1YIacyvmYl5qJUFSkNBE+sMBeiqj7OKyRbleoY
Rk4xNHYdn+oB8s4dJ8O74ppQ3UOcLc96Y3gUXRsokzSbygJQCIIPuRLctVmK2dfyd2s1l+1vtwYl
IyDE5BduDVxO11AqeOl7rcNu0fROxOg4bc9mNDZ3tC4FuwnH/+CpIPCCaROw0uhz6esar5fRWBjI
OBCVrHuYeLBNA+VIXiJm7VtBwQlRLpIxGOhUrlEsKx2xe1BDLKTUwOxMaNjoar3EUqaifaLYjYR8
bK/jOqIy2zbf7mwtrzSqLqtKc+7d0P7JRhDzqaU9hVVtJ2a6q7mN5Dy8+f5cBGj1UDeFEQGP5vFv
MWqcmgzHAYrqGE656BUvXlpx/eC9/2Mec8RHvDPLLMWCmqTfUeFF0rVdwdOOXgXB6wfsejOpKNsO
SorRgnIvbBhS+VAqlwbdwbqU/v29b8gLFGblwryt0mTu5RkieSdWwUfblGdl+hnGFacTYs0eFFvh
FHG/gNuc2evKBN6QKRnhibunrLecUBDsiOd8V26YrykkCf9DxZy9+tVEHasAwnoYI5TcSHwX4/cA
VVYS1Jcy/pEbHH+xCgfeVVMRQaIFeeDrfTcOkSiqdL41J3o00rtM+VWh9VT/h/bhoVOet0/VShRo
QKoGQQACG6wi4+krsW/FukPEkVrWTwEkqwqJOS/iNQeI8ExByQdh2s00Fw6RqMo1fC3SOAexJW7b
j99R00AHosa5J9f2A6I0A6WlueTPFrRiqcQbzkDbSmLsMddoZ+J+HoDfXrLb9C1uxyUKc3noapwT
q4RBTabmv4RJ04/BoFSPEHEcXyVhMvaorlAfXSsZkvNGfUooauWg2kisB9nqu2c99+S+O2z/rLUv
iSW2kLsBc+8Nw0Kb0YlkkYoEnxU8KjF9HMrXbYTVD6lAmhsOBG8sdphRDjVijdWMEJdpfOzEXEr8
QZHAOZVQLfjRRB0vU7oGicQbVE6gmCliC10fhqBRlKDW4IQxOfnRi+9Tqlwo6umYA8h329bd5jiY
z8ocPCsetSDSsXkEKOxlva+3nj5hsCGy9cQtSgXjPX7Nu0fXTju6mnBVQxBUldnmTkkIK2PS0NlE
q+YQ68phitu7IBv2I1xZULXHVK3cbUN5kMyadoU+BiQEJKSq7EbV7cH82QRuFgYeui5J/B/8Gd6X
GkSj8Mi8mazsxrFTQwH+rCGx3xriBxHpsaCoyRryuRnBS5Qb3raFa7sGornKLC4JqW3WqUXlNGiJ
hZDLQAFOndBsnJOTWqDOYmqcVNxqqIzzNvtPAOLP9Q6VjSTVihY7NEDpRkl7TE0CN9wl6c/BAJvK
/5B2ZTty67r2iwx4tvXqoeaep6RfjHQn8TzP/vq7lHtO4lLplpBc7AD7oYGiKVEURS4u3tbBk6Vu
hJ3FXFcHi4HN6EAbsaxVEeCyS6pTSFxrOUqR3zddugmEHD68KAjZ9f+KYUmqWnsOMQ8UYuQm9MPu
VULRoi430bw4g4hfjrdtBobJAh2G+WkXBMChISmJigGyiPyDAZOH7e+kHi1X6qYIw8zS7XUj4Z73
tW9hrr4QZHEAbGG3zF67jZvH0rZKJy3HbWaEG3XJvk4LmpryO/AYCW5E3t4BAYGKBAJnJMkYm7Hq
oQjCBDaT1kbqVIb+k3T5AZXlWhCJ8e4EYNLgqv+XM4BxaXGnFeUySYiP+vlrWZPI0WbREGDurhmY
H4HmFzBKaFTZVZyc9FM+AnpER63ODpqNnDJJcNWDMFtIE3eBuYCHxlsfKR64EUpcfS7KLqV5GRfA
+cyus5VDR7Qwu0GwWU0OxoYScxsNSWs75qimt3pnRI9qpPZHu28iQZ7mUmc85+BZ8CVIodhsGdrQ
RmOsEAW4qGT4o+nMAYjXO8MpisfrRnp5/CDIRvVJB2IdfemMxtowGr1GkOkP2lNhvk8Yb5QVOzxV
gSgThDWXRnkuiuq82kfMMqw08CQWYMUE4z7xSYkwShRCiIQwBjkYRlsrFAqXo/+5/SDS4KSGIBDi
yQCWCV4R+RL01jGnK7aHRp5CwGVAeOuZ2bDLrWyjSaIkCUcMoNe40WxkETRU88/Xa1YQLlQK8s1F
a30D1cjWCuA/wir865gW744/ctghApqEdNiooVBg5hgiUEmbVpr8wFAE7pCrDkFP9i+iCsCaztWR
CCo8bW1i1eZgcGW7tB1iloXT9aIxRxzHi+GRCFSRt0OmB7Duc1Fh3eAMZwSkfZg9ktu+baFx5sYu
Y89u3s0q2thK7S4iDPll2EPLfXjJIYmL1g+W3MmM2ygJYki1s+y5appXtcItLQOjIhetY0gYxxIS
//rx5fgJBQAxk47cNZGFZGxk0MIk65e4dANL3gzaRzaP2wWx1myIyPPpL52nQWGIfySxVgIejrCd
Jkjq7BfDJrhCfSkw/GV6N9Bz3Pm1qHxwaS/wxYDJIOVuWZd4ZyOuQPKMWrWbNt0LUgqYEKAmXqFV
omFnHHOBBDrqHY4fTpCFz4LzJsJsJ0RzyAQcNDsB8XxY+0EbvQfD+H3BaEL09LhqWdwryAhd30DR
sjKnIuvKAFh5LGvU1o41Ioy7TcaNqb7Flu230hfLFNzYXIsB07NJMJTkMgbqLb03pjYtXcUEmip6
mNTZkwNnsARxK+80APb5HzkoJZyfwQZT9KrAhGJgH0Hm+k0nixskrmR8ycmbLYl4/C8DEQWiDIKD
T+8ylnnEQhtyFDZwlrV5VEGGoYV/X5hT6OBWxI6oAtCw6lyhqc6QaOjhvypbldHnjD7DtMuJU1tV
ITjVPGWQOwYD0y9vwhbDUVHLpEy1AHwOK8cw7oUh1a+omjnNBkFRi4JL0aLBBjp9I6dpE8BXTUZb
OFVgHK3c6DbSnNxFsnSXt7pxCNTxpEjSwbabvaSWL3W93FRqGHpSAV/TRveoIemIZYdDqWKasoSI
LJS1YXP9gPzqA7z4VExVpmVXREMshHNsBoDo0qjE1FNzUyn5To6AgDVlrxqIG08R+q8CV54+w8Xw
EiV0yfDXmGJaKtAwlga5MiTM2LJBWwWoQM4YK1cqh3CwnLB5VBXRXPFLd0eFEAUAFSTzLbZklmd5
nVdzCEcAJxS08tZU8bQsdtdX81dRnFlNcBCrBqBTuDMuZsy1mb4kKsGxnDbGRrr9mLz8G/gkwcpS
t852/mzeHinovTie0rvGyV6fpOfoUL1bnhBkehlrQ2G8nfHys9Biwob1fVIXipZC4XJK/aJ/sWba
BtVNuwXkdE3Te3PQPCpVYzuGcL4ld7Hx6qTSEcOxQ9wRdtdabEC2npBv89S5U6Ucs0gEc+acY6j4
Rwwb8RYNxmr3EBOXqDRl5m0XxV+vbyjn/qDFSSQj0LhmYK7tuVey62pJcwn7aTaPenA7FF80gByn
R7v9ouu7PhDEipxshHImj7r9VRDfzZiFPMdJiRk6XtncpjNGFbmT4o3LQZfeieZ044s0CKyWkxCF
VJoAMSigirAdXelQkRrU5JhKv5O6rf0g+6WrfsV7yPR0L98P2/Tz+/V15VnIWiKjp4aYKq8AM0Rx
Rr6btfIwhcZdLH35eyko3AGgC6wzknTM7W/WhFLR5SVYGme/6eZ93bQemsgEdzHPh8JAFBx7YI7B
Kk21Xe8aGdMJ06mxa3fRadoMe/BnuMp7edI/0SovKH0KpTFmLytygCw5pHUb9HTuzC3GeR3Be36b
OXhIi+YT8A6ZRoCklhF5AwbArOGY2FGNeB6HDBTyWvsDb9frm3SJF4P/X0tQz1fPsiqjl3NIAM1v
tu++qGA0k1FadUzFS08YPOh+Q/747+t1QLTgxlEBpsVr6SLvl6CZejBb+Cj5WTEOmuqPmcguqBWz
twFADWjxk/GgReh7rllgNGrQTGPpFvvkzr55Nr+re3K7HOSn1HNtIMXQFwciPu/6gvLOFsCFJtwv
0IVwXYzUdI5KAADgs/LGKxrTCTVkOERpo0vGPWzbWgw1nJXRz0VoRU01wGnclbMzeIgIS9d+Br42
3Vo35al5NXf1kewXgev4ReV3uap/9GNOm1GhlabKoZ+6fZ8geLkrTiO81kZ7Qv7vR3Wqgf0bMHgc
YFtUzt+kg9/3bvZt9mbH2Auh8LwrYr0OzHE0pcQMZROf07W+sbOeQFRyNL3KV5+q0ms3k088fVef
4rv0zQUp3/W95goHCAyFTVgZXpDnmxCadkmQ8sTpNI99ts1btHuPD2nkFcGPZvRy0aBejkUDbYaG
KTwcMRiRjSqyoWl0knaVq8UykI/gpR4xM+M+tmMnS2K0PgguRI4tW2jJAcQDPKZoy6H6r4xMmgej
RjaodNMCHEGd/TmECFU19a97IXHzIZkLDBp9FiAdfy6n0JQqiGKZPr8b6bCMaoeStCHiU76kjoAY
YDpQZ8ACIuJmjmYSWaGZg6DYNV/sd+vUeRZQlcE9iR0gZCe395YDxkZJN/YG09iuWwrPzZ7JZs5r
nTRz3deQrbrtz/y1OWX32jGvHRtGSipQ6Gigy36R366Lpb/KHNYzqcxhtdMaBpNBapsfp+G1/OsR
D3RFkTeB9WNglcxiFFWQcJeA45Su1PiVjAJRCjjJs9KeMKdPDbezqDmRFyudCWRuqwqEOF1VUYFH
c9udlJN1XI7El3603uyhA04+trvrS8g548jU0AwUEl+UP+HcNoEpNMZOhm1a5XToybRF9c8xyU/N
+sA70wkUawsCJcHkNO6+gXrZQkVaxpuM2bdxKOoxxbMUIXy3s8LxNpd077peXIuEWgr4NbB/Ovvw
03stKg38hyEMQKTrr1m8j+WbDlmM3m2GFxUUQ8u9igdh/C3rtwOCK1Hky9Ny/QXMZqYGxnbWhY4z
ESzSQbN69U6vjc/rel76TBXYPzhojE1AxUijH7HyYblkBOHUthWaXJ7kAsXoQwcaJ/1Okg+6/uO6
LGoL58ftXBazbYAsSGVO/fPcf7P0LTg0k+mkxDckEWwe/aFzQUBprPaO8WSNliqwDuwdKNx8Cf9v
h25vxaL7jV6erBiKBUGbJNCTCKPO124moAKdCPXLeEV2le0qGMmgxHd1WW6urxxPoZWkX1nM1S4Z
zRLHUa6UYHdfdrkO/gWS+MtoPl4Xw1MIBEmADKCejoIbs25ZqtRJj3ITJiHkdxYJP6YmvpGRekHL
n+Du5EVolILZQPXQQr8Ju3gA2eeZFkKWmlTHvg/vl9ncWmBCRPpik6bdTtbuFXSnZ7XqkOlWVZ4w
Z/IUtgb4mT+aNBWoznvcrr+HXeKuRpa77fE9ixG8lYPi641ywMDqQ5JG9y0KCRkA+RbSFcAiRM5U
/PU5RBSBxiG84lVE5awfHQd1TscOKPmiJU6OoVuKC/4msCu6uYRH/dfrG82xJ8zxQEobwGYFbXtM
RLGYYTPnFcZ8FcuE6SXbOfu2DAInLZLBuC8jKNOMBFGFUQiFswTbYg69WkiRxDHZM00Ykw3rapKV
FpromLXbfZXQ4Z15UeJfXy+RFMZLRhXpO72HLubsFiFQc3vkH1X7+boU/orhja6Bpgf1CMaf2MqS
WDDDCtOoQaqh7wgaaGcicCV8VX4LMZjcfDT1o7w0dOulm0K/y61dMrtTLwAhXF4rMGcksNFCDh4e
YGrPXWNdWEEyWVgwqQXt4djtK60+9XqVOUOmuqMSbNVRVHXgLR+tAKA7DmEyOsnOZWaJlTYkLyrg
2DGBbCYnTLvakk55ub5LdK8Zr28jrEMPo00x0Cx8HRMeEgzLq2ELpnozL+jiDT6uS7i8J2maCxEV
SOvA+cMWE8FQ36uNhneFZce5Nw4RWOOjMfeVtngf56SHXwxzgf+73LDzu5mazeqGoUXTXi9xN3dg
F7Bvk+CFBGjzfyyL06QKoPicohswaWAWQoGWIK2u049ZCSMyWvxTtFa4UWzvy+hN1gw3yWfXtMCZ
V8AdTZ9ymD0FRBTVXa6sinETyLUB8ADEH1u9XxDudERHfNzF3kC+6pof9IdRf+9l92+3EIKQZqdN
lHDr7O0WB4rWtyUi1Kr/Mplfg2Yf9q+NelhEJFSX1ngmiL22MDTOMrIRkYHSfAF3gjNN2+uaXAb4
KpJrgEwhwWbitUtP3WqvWn1Yyq4zEUtNx6W7N4utFL014a4ej5V6DFtBApG3Q2txjB2WoKntmx7i
smp2Z3m/zM02iN+ladclIqwtVxaoHgD6B3IYAJhz1YYFc2zgT3Dly6+dnex0Y3kotcaXmt4BXEUQ
8Vy6J8oNSXHxNmZBglzrXJohdUlY0vtwHHPHsjaj/RJU/vXNunTuVAa6rwjqehi1y9wgZTLYczmm
iObLH8b8WCenaAYUUpA65NkcGqLw7AMUGkgLZt0Upc4LzaJSlAcziJH2f7iuBtcZ4erAy+6X/2OW
qpfrqqjqpHLLwjOrFzX4DPU7LdnnoNxPRblWnhXgjP4Wxjgj5Hajvs9wIdoYEByne8N6MIzKseR9
K3qf80wAzQt4nAAOj5Qrsz3daI+FEWHh6hrsGM2WgFPawLTn66vHlYK5OmBxQSSJu+rc0KKmNFCl
zSqXSA8zqRyVPEqWaNYCz9IQqPwWwqyaXY8SPC2ELDic5b6NPxflIGOiynVduJuDkj6iYqSMLzhV
i6pqrTSGGDs1jjkYWnbIKrSOHk7vFsZKqmGQC44QV6KBqiTcnYy2BWaPIiMqDDnA3RTk32kg0Vpu
Le2lsfK6cntdOe4a/hYF+Mn5Rg160bVJWcIc5l2b7mvwXBIDwatADNceVmKY42oGRt33I8QEmW8O
X/vosYpfr2vCXTTUSSwUtCzrAoZNkkhvAKKvXFV9GJJNZxxkEgCr6ZoiwDdXGTgfGR1G8A5sP24E
LqdRy6HM2MabatbcBNj9SZ8F9zd3a1Zi6N9Xt16Wj7aZUDFpD+bwBMO3/Fkxna78B1dKm0v/qw5d
2JUc8PVlqpJCTmNEe623X4sl/JftX4lgTiqSx2GBggtGOoePBqbSkbtlEgR0/O3/owVzZlqd9LVB
DblV0k2E+ULptg5BVqmXziBMHFBzPY+/Ean+0Yd9wIBadGxrHcL6IgJ53Uhb9JatZLybve11Vu4P
i475A30Ctudhly7k/7eebNRgWuihrkPIh3vt1edB3watKOMvsHJDPTcLNQMPlV1BRtYQz4owY5A4
lgiTK7BxtuOmNssRU8chRAk90vmDvTHUgyVKXXFtA/2+wNgh12Ob9O8rC9fkOYqUCVLG6jMonHr2
h+wBwwFcCwTO170QJ2cL01jJYkw9UsZ4sgbIUrfKpj/Et+Vt+YIq185aHBDNIHi473fWX7/aqVA0
R2GxcEGxhLeRbrV45FRwr/KzBoLM/Icl8uD0uy9MfiWCBmSrNUzCrNPsAHqZxatdfEzKt5S4g/1k
j6oDbLBgFbkHbCWNGudKWhB1mZLVUKgCPRXG3H8tjo1j3Ujb2CNb7ft1aXzz+LN6jKO1BkzjG3W8
phvMBtbi3oumCSQbzmh8lMbrdVmX9HJ4+q23irHFtJtao40gTJ53uS+78avuYlLZ7XBodumevEgO
8Qe/O0hbbds8xh4GF1z/AtFGMgbahuEg1yWWNmqMHUAFw/SG+RhbRfuqVjeD+g8vjrW6jFsG/C9t
Qh3S1EL/wJDF2AH4aTM3yv66Vpzc6dm6/gKerSwGjVAVAIVY1y70m+DZKDwLSKQl2U29V5q7MsYd
Gu0C2RIsJ1XgyrlggZ+LMkVGBXYON2jS14EkezI9GwGViXZ7koCNLHHr5l8eJ3+Oh8b45jJY2ihM
IbQfm00OMrV6dMFfoLZfxxzDfEZBYph7FazEMQlO9GHVqUzdS9GjUQlEF01XPWaSJdBKtJSMi1Gl
zliGHGLk8tNI3Ko7WH2A7OMuGt0ZY29F7weRWoyTCbMqkiYN8oL5xupuy/JZrZ+umyX95GvWwbiW
oc6qmlARy/g0zR/aLIh6uGms1fm6QAXbQWgmAwTYU/e6zNKjQhKnUqIH8Gf6s2kc4+KuytCLmJui
E3cJoDw/cYwjaWy1lpMYojG39VXL+1OShUeM/D5kenxoiOwuGINTKqZvTLLgfuD7MET5Fp5HlObs
/HoowN3Rax0uo0TS3Uz+lJNoG+XLRlkCL2+SG9CJCHJCXFtBAIFWJTyaQRlyLlFDK+KUJfTEGaNv
1qNfKDrYz0RwfO5VtBLDHGy9txuSzFjTLh42uW27zRjfDbHq5dqPiIhocjgFMGzhqvLKaGXi5Rfr
OTKuwbsUOXRshbmvb5pdCLacPW6gQzI5ytdkL6rYc/dvJZdR02w6bQDjBMK+DpPr89Ql/bbDuAF5
cdTyLR0EPpq/qn8KzIz/0o1kaVUJBeagfJWA57Xf2tJb2o0mult54SzNyIMFwLRAQcFc7obZGv0C
8JWL8RL7SSJHHP6HpDFvhigSmQrPW65lMccPUxOKUi5wBiY13UahN5YP/bJDVscnkoMptuAAtv9h
Hdci6Set7lg9D6s6i6Fem/3M7aPU/5y6F5DluhHGrV13nDwLoY9rDAEBMhUVwnNRTT90UwZ+LXdJ
N1YAzot31T4Fc7lRVc8OhZR8PF+2FscYZF5aWtW3EFcjIrL0fRapjmQ/2EAZLeRkl36V/+hNU6Ak
11xWSrJ2GWWdVWl0C4FomrZDidcBACumiBKS57zW2jEXq1aih7tDHsstx/dUduXoPhVRePMuOpqf
xww+lA0vZr+jSNSHZg3/WNrl7VAFj4gXBBeOSARzlxalVNll1yA8qIITKjt+3YoeityFop2oIH+m
HDKMgSOpVMeFDUehoW1Zib628uQkItZV7sH9LeSiMwmJsNhuJzg/a57fl+45JtE+RsJ3+milpyRW
HmyQd14/TdylAyAURV2LoJWFiXQKQCrsoMXupPN7Q+71v2exQDFt9fvM1kxyMQ8SDRBj09zZJL6L
UiAGwlLyg/lfch9g3bWBUQAWUdOYPTKjIR7Bg4I9ApWFE1pS7sR9d6gjUf2Mbwy/BelMarS3pkxN
DQiSKzwpqrf/7RcWuFSuC/ijDRtXyIibrBgvXSDwwQiQOTZ4d/qXOBI8wzjASuwQSLGxTQDWgM7h
3J+i4q3aA+DI7vwAvo/gwZs+ywOo9oNNvi/ewu10KLazl+4DJzuIEMBcX76SzTjXQmq72dag40y7
acIscqM8RmPZFLsLwTSpNNuNeC1dN3nOnQ82Q3RHg+IfsPwLHFFhJBH624C4zjCL3tMHUHc5TelJ
5PW6IN7LEwh2EAABfks5MpjDlYIJzMxNAiSg0fv6nG+lbNkEKRrZm2XX6T8ACrg1kEBLZvOUGCKU
A09PwKWANaa0Evj/+caaizwWYwLMkN7XmACeqYWvjClx+rTsXByiwpMjUEZe15njT9CQhu4AIBDQ
jciCH9WiL+ZAQXEsCzCThywf4wzqhesyOEBSDJ3QaFb613AjNs0+LEZr5j0qVeas3+cDYFmQ1h1t
xS4O0jzjeT1J98hLWUcF8YerLsk3sGsAwGUOqROHGJ6V/D2BH/0kgNnBDgRyBLYQXc2qnE8a9B6M
T6N+SsPUw6AnrPrsBCYROG2O/zkTxjjVHmVguTIhbAonQJckY3ZVszEcKZo/ri8150aCJFRS8bLB
44M9K0WNZAVpEdc185BiAiPC/yyOJU+ZpX09x8amyYjigDDuRzeVz9dl87QElxMGLqC6htiBcUxF
FNgdIOtwgFa0L0JwAxVIwPWi/lyRGJU5JkoxL6UFFYHWbdTc0fvQGUWNmhxnfraO9Nis4uOumHtw
OqJSKC2mi15gS/WqTvP10r++Zrwzv94vquxKzpwgUdliZLQbzu2thaixxvSrqnEl8JqPohm3POMw
QAlM6drQ3cS6t6hbGjWboFTftoNbaypIQGVzei0L9L/JevE9zjABpGyG5EVu+lzw7uYtKdCMNtrv
0FQNdu5zVbsJdOb9JAEOulSNkyxNd290be3FRtG6yzL1Anm8pQWBgkEpwDBEgCU0AHfBEOoptK1B
RjH0r6Q99MFOCW/iTnC8eakbdKD+FsUyGixlrhuxDv+mT0bgKMbgzmX0xehMN1WDt7Rv9oC9fs6V
up9l0UP1VwGeSUwp62PHPD2WlCxhSJ8exl1+m911G+LE/n2xASXpgpmLtEzRfgw3INAyROyynHDg
TDRzSorBrM2YFs+M+V5RXXV46NpHNT3lSIiLBgSLZDHmkw21skwtZIXTeCp602kwfVofWn9Iovtk
IJjBOgj2lSdyva2sQ2sNJNiRWwSaLLkfFDCmGMqdVDZuOqD/cLEsZzCk++sOgXdK6JgrsIEpyFGx
r2U7qe1qpHCLHv9M2ZWCFyVOvVk0dpir20oO40VRxW+HRIMcOxi9m8IrC/S71/dSurFVgY/jisKt
ABQ4GHMBpD8/+JbUp71mwGGXIL4OMZ4TBKx153WNsjP0oy1qReSKo3Ex1hA3IQuWC4wqN36VCHs5
jHf1YipgyQPaa87L+ZbkRPGyOLipsvHvaR3QBY+mB/AQ4816gZTRanRAxjOC4yq/o4yOGNAn19vr
5sFVbiWD/n11XyRpoQXyCBlTYn10Q3oM4tjFi/AJAfQeTYqOJomI+HkiLcxdA/8ueLgvOIqGfKzt
haKVR+VZklwSfrWWfTs+5ygXCpNFvCtqLYzxKGWvBpGFVDTquYkbDd/1BDPEfs2P/pYhrxmMx9j4
a2Q5RkcjSwC0CfKKaFg7X9Iqigc5oSIlZdlMSndYunjTj+bm+s5xepkhR6WNfTIWElTz53IWNKS1
NQ0C1bF3TO0pjFF0BTsd2iE8NfxEiQuZKQljMHNRLx5vUTEEgAJHcRwMtjc3kRM0nVQ46zKqoZId
+3n8IluvvXkIrcdCiwGtEYSCPC/2ixYPjX90vA79opWZgqkgTFoJa6pE6lMPsos+V/0ITYZNIeJK
4l6+K1ksgsOeIkCfUqyrnn6PMMMhxywcFwC9lyaM/bgo92o31Y5ckTtbDl+vbyovxqBE2YBIgs79
olqPItrQ9jIufpKB6yJ4JAipAJZziBS6RSVA94iEMWdjWdClmSgQNmifJNyqXeZlyVtd+xPaGa/r
RX+KjSnWejGXbbO0IHWhmMxBeVWzb+Aw+offR5keSGA0iqE36Nw+QrkL7Yrg91uSPynR8KHmkvcv
IghgRBjCBhJuRkQlNxopUbQDB72XgXFbriJBeMChvsGJxpyZ/4hgCSeLSs7lLEXwbt2VsVudpn26
ne/rL/rGfDKdb9VPTAv3S7/17a00Otr+uoJ0Dy72CJBiOlzbAvsO60+CbhgT5IJdS+5co3DmFpMr
RF2DPOdPccv/FcKECeAx1+yGlkE08lJb+zzz1MVGU7Lm5tNd/nldI67VrYQxkSyoNOfaKCBMnSRH
AaefLgoiuWsGEmlApsHxdNH7jEJLbKkNsptzCPwd6H4wuS17UZJWYN98OSBcgFMAnTS7NxiuiMNK
UXK2HY1bGS8cP0XjhacorSg7xt0hgoELcLQIGtlnjiQnKabTwf0RufE785Bg7lX3w6hSRy6eteDx
77eI0n2h3QGAjwtuIbJgREVhweSr+a1DklMSJcF4K/dHANogzz3DXC92ntkQYI7fLChRW4dIdGWI
ZDAnJ0KVuy0SyJjNDUkeNOMWgfb1deJdgGs1mHNTyb2MKhREjMMpSkB8u696TziATaQIc2AMTBFS
ew1SGq3d5HW6mYHsy7vGv64M7+JZvTDZl7slqaQbqROgM9BtJyIvKcDFqflZkJ/XJXEV+pNCsuiy
ruKGhPQzQmtIqjBNyMQkiNzcZq0g4OOmI9f6UH1XUmo0R87ViGUb4uXBsCVnrHFtR4pn6unLoHRe
RDps3IzaL1iBlm5wijLeZFly29ST6GNEi8tE9JmctYVOn+/9QbojT/MDZjhjiq2jWA7ZyvtgN3uF
n7zYb6LZ9tzAab0MzA0560arzgkWe7LJ64ge3XgpNxkIT60yOky67sB5bcEP4UX5P0AQzxIHzCmP
8MbtdQoWDeObafqoQZg4+iBgm0Fxojxdt6n/Q08beS/w32KEFKNnU3flXFO8Izq4gn02a/kGOcMv
Vh7uk3pCsJb1hpsayVNJyEGu52pz/QM4HhqPJ7yecEejR419kA52EGklcFZuWEY4nZ9jacO6XGPc
6sMhETk3nroQp5uALSClj1rGuXVn9ZgQM0H6wI6kW11BXGx0yHnFbofpZiloKOfI9Ge5deQ5213X
lHN8z0QzxzfTm65tMmiaKzdJ5Wf1axEIRHCOC0QAHavRDDOaks61K8wqiCcKAEnqh6T3JN1PyCYY
jp0mwGNxdcHUXvTWIFuJMcLngoY5VYzYwjIO5k6dD1H5mozP15eLq8tKBI2HVn4ok8wwDWKIKGI/
6W9qUIKCL3eZdkQ0cIEuPBMrorHvjzLMqi3NSKa0wsaAeD2PD3P1PoVorfi4rg89SBdS0GJFW8Ex
upV9SWe5NLRquuDSyxxlcIhbfNP8/qRiYO51Qby3NDjI8GoHJy+ac3/xJq1WLkVxOisjats38yF8
nG9jEA5K+3CfQ1ovqrhy4tK1tAtAKubAy5Eko0Z2irbJqTpFm/jGPsmbcLtsjW0jHC/KFYi2fULn
WAJ9xHgsKy2aaLGgHsEE1QH1x24UHCOedWOD/iPhArmQqjGZlB4SZOl+wFzsdp8H3r9s0koGE2bZ
mC4yBgNkzA+LN99m4AP53vjzJniL3qXNP7z3VPDegUAJzo8yDp0fJrD9qcNCS9NhLk8ASYKbH2F4
7lxXineQVlLYTL9V9ZpcjXhA9PqXTndz9Vgkb92yvS6Fd2OspTArpwd5L0UxdEkIONQxpWo6ZslG
St6IdlssD9eF8UyBsnQg001HGbBnye5BkwHqIqDI50ZFzs1snXGpIt9CQ6tg9XiibJizQscUgwmP
cXiVpiwYPAY3VKY7lHfn5L0XIY95G2QT2jWGbnoNDbfnZlBN46C3xQD8SvS90Ty72MQteoxFZC08
qADogn7LYQ0hRP+wOgLWBq5AX9mEPqYsIal2bwR+5kunSgT74a7cShxjEVUa50YD8kpXbgGFr0C6
SmHighMrEsI8WkhHBjVu6H00PtXjLmsfk3D/98a2XjbmVpXKLLRjoJxdxYACmL2mRujTF5gZz30i
1AP0CwYNXDGzWFKPhz2iPlpuH7126Y6zLIIu8U4oiuxIX1lgoYcfPTczw46GXAWTuBth2E4VTG45
l1sVmdukJA969GFruWDleMECKKNp3xPYKDDI4Vxih4feGNKUQj2B6X6oHVV6NLLQMWbJiQ0B4YZI
GGMJtQZoW6bQF1/hl2AUnKdDuySbWcHYnc11i6ArxQYNa70Yi6BQQDulHbLDdCuDbhtzf50g8fPc
a4MOnS33Ep6c10Vy7Xy1lIwbasZ0mIcO7z/gbg9pQb504N7Q9EiEe+EZCWwERShMKwO0nTGSYcFT
PJRwWUzARqvpa229EkDNrb0S74JI8JDkr+NvYWwysuzyubRUCKvCaDdmBXr1+x1m8+5jvXAka/mh
mlPv2JIs6i7ketw/WrIMJpGcjGZCO1hKw3b6+mUKVWeJbzA2RrBtl+PmQWy7Wk+Vsco+gNMdqIqj
Wn2LFL1x5NbAXTKfrGryc1nzEjm6m+yvshl4pf2CkG2btKrTmeOdWj2Hk46SauzIGIn7DwZFhxqA
VRh5uAtQpiZlWmXhbE5muGtbxAVx97NeGkFYwD2VqDP8GudCB/yeuwClBdBek3BTm/JzGzx12l1T
bJfv4fz2D+qoCHkVSut/wcgwknqQ6gX+M010d0b6g1joXBdBlbjarIIBRps6a/Oo1iFFNtMHfIub
YgpuAM6zPCsPnSKKPfg39koeYz1LuSxwZbjdkMRRnUb+vkTv5ZS7cq9vUPW8WZT5OZBfrLZxzUw0
3Yh7SFbCGS+XTtKQpSHuPVXOjrbxlMvBUxotGwsr+/ebhxEuePvjqMhgBzk3kjBP+0ArIamsT5hW
1tSnSDSzjJtiACATlkgpp0FofC4jrlD2sCYZt5/92c/PYWQ5mGKGDu3bHgYzJY6aPNng27yuGe9a
X0ulBrV69OGBOxMMaISHw9itTnZNdEdcl8DZJSiEFBHg4ZidzgKkasAXsEk4YPqkvqQaHl+xFn70
kwG4UifCsXHsH4BLXUExQsG7hb3Qx9lczK6F/UvKd/AgeOac7qVi9myjdbTk87pmnCvvTBhj/NYU
Kmo0QlieHfqpwSXkjKOgPsldvZVCjI1jqOOiKQNSMwtAXov6omaPKXrZI+n7dV04N92ZLsz1PbaS
3Fb458bq9AKqgI3VAW9Eaq+xyc3cay8YqOSbicj8REtI/74yP3NRyTDSDisJRV4TgJK8BJ37/rpu
HBs/0405Wbbdh0rVQLcQNCi5XTtjJ8LFifRgjlEPwNaUhdAjmbQjenPQXUSgSCbwQ5zg50wT+vfV
ckWYv1li9Diswdqa3cnuNlOj0vPkGF3ulgKb4K8b2GpBD434mH32dbmSG6SFcwddrae1xzoW5Zx+
dd4zgSoU+i2CffFllYSpyhJEGBtthzZWX3cnpzhKL7fy3fg1PAG3/Az8zU21Dfy0cdKP/Gcq+gje
JXb2EcylabSNTVtAkBmKnH50iHKaDBecUxZGr4CRoFdclGZNkVi+q/qjOuM9IjJInVJCalYbTqs9
5PnXajoN0eSEk8CJCDbSYpyINsVpW9O0q4mBW+O8tSXR053vPv4oQ79gZZilBEqHllAJeGnYozOF
/phs85QORMPYl+0ompQiWj3GccQoY05LDoEYdIGu1mW5j8fU7WNv1N6vew/+0f6jGuM9xoLkTS5D
Eoa+zD2yeopTKKJsKK3NXDsHjP+o9aLt+hgBhjwDHe2Z8VtTvHfooR3k9yLxZtUZRKxxIqNgfAna
NNHBoEMvTXntg3dhqlK0bkzMpNQD5hpN+P2ORN+kedyB6/Gtq4zN9e3hxU3r02v/D2nXtRy3rmy/
iFWMIPEKkpM0yrKCX1hbDmDO+evvou69xzMY1qC2T7n8JFvNBhqNRoe1hLJXC8K4fl6Mu+QmhhI3
QIlrOFB4AeYd3pLcy/WDJYP0W6t2ngkVXEZUkzHrCBwxDN3ZR75aMm2X30R7+A9Td6t75QU+JG+9
68quRgOAKgd6voVm78scNiKfQIdYZ+BelKl7A4kKW/lhY2jouqRV6/iPpItcdq1FatZ1kDTVmLis
C1Y2f3OuTiQIS1jYdtepy11WA3Pd7n+AdJXL0NxW78sTGaKPdaomrg3YhpV+EPo88zu0JowpcPMN
dJBLlmzVJS2ERTamHCwq1gg1ZbArjL7jDOuPhoZqjeONzbGL7ktle31zVo/WiSTBJak07rrEXLxF
86RanqX6tJR5pHUD+KON4JEMrkfFPECbQUHA1PuK0fq57mtlyyrNLeoBzI1gBkG75WuSfRS9O3SS
ky37AsFBAcAVsXULLZviJzF+YO7l+iqu3lknqyg4qDmlc5CNi4b5Kx+eqAZCv4egw8H1sgbscaVs
pEFiIFTwVNacB2YOjnSXA8jSVt1gdgcO3MTQ7WWlKJko4XCRodbnTltsEYkjZdmv92h675ODJcOp
lkkSjpiBObrBbhZJg4JG6ZtICV2tYWT8McqaK1a9H+D+0S8NBGEkAM+DjGqeAAG+lAdU501pQWdH
PlvroZG1g6+erhMx4unSo7ThS6Zmtv/B1Fo/HEkgySuumvaJCOFwtU6vdfbychyc57D9PZn766Yt
U0E4OlZcEQC3Y6X0HARSCffUbmsEv/87IcL5mczKGfplnfSegPgzAyjH1uDv/5UQ8XbP6jpukSfA
uxT3UKz7s2IxO5JhWErWS0wb1L0Rm82SxtLsb6H5PeLbVAbA95VIvQjx/uy5IxwUcFZWabJoYmuM
7gAwa91/1x/A6/Sg3VVe/AYwUy9tmek1x2+8BcEzq24UiUtdPawn3yA8BCoHHcjOEvMBfMO1+teo
r9y6OCbRUcOk8fWdW3WvJ7KWM3DyJFAiPUzsCrJ4+U8AFtO5Sl/V2PC6QfVbSr2qyjYWyT6uS5Uu
s+AkwqDINVyPCDs32lHDoDGbN+Dm+p258eCR/bwtjsFN7eev6uaRfzaH1+vyVyOOE60F59G2Gknn
5c3Mh+9m+U0BGURfk02qaSgwEYflSRJJFnr5ldcMS3AmRdgHg7MEOW0JAqWQ0cAHNiFTZJNbskMi
OBWb5LU2Lqrp094BMeXwJqV0kYkQXEpbz6aKOx/2STf2+JSnn9LRhi+QmSvLJd7CE4AACzpDjfjY
uMVWe4oY2uQeEITWs8dvrW2uueWbvgme4jfyprJhp991LvW+GdvMy2RZAInGYvmhyh1l6vjX5r2k
3QNtnsxIctmsi8DEyFLmxNtBsI82NYZKXU7ENHcsjHdJ8A0TvtfNft2x/JEh2EZH9GDUHMiI0ulb
lLUsGs1NMgasLIuP3JT1payeMjSkAM4RMP/IT537lqoGM15mIOiwMcYElExGu01fR15VHsJ4r8pq
+OsZIhS+TbRnY+hLHDPKSN5kYzYh0/vUvKJDGyYSHTHYZ7HswbxrZEW51RN9Ik64KuoA86eTDfUi
9cOcDk61Dws3c/bX92wN3go8Yn+0Em4D4GHkzlBAK2XnPE6+ehsdjMJL38rvNdP28TY+JA+WG/jX
xa6a44lU4V6wkhRdJjmktsYR/Yzq+BYqEs0WN3FxxDE1qKEAAPB48SU21KlOMo6iRorxZHWnJX4D
jGB99Bq+Ne2RzcnbX+h0IlDw+nWnK4mhQKfUmfQjQUjsBp2FZhx1koF1rS7fiSjhNM9OmcTjjH7A
jiaPcx66Ebdv0lEy571qgSdShPOs4+g2vIMUkm4dA/wLD5l6Z8kGYdbQYNHA+2ejRH9PwEAz0qW5
ceYeJtZTtWYkvKtKfyxeQQ3pRDcYq4uCm755mmLADm3oX72l7WUGE5hkCzb2uSsZTABjD2QpgKEy
ZYxHa/pOZN5x1R5PZAiraaBVwbRQg1je66HhZdmn3f7Tzr4W/KxMv5JBEqxu3ok4YVUbhbdqHUAl
03y3ph+a/kLojTTxtvqGATcf0MdMlNxE1GBnSq0iX/aumUa3rz7DQGKDq5Z+IkBYtcEMzai0IaBu
t0l2AMSflNRw7R5BegiYx8vVhcr8+eYDfUAJHQ5Ha0xF/lSG7YFa6MeZu9g6tBiju+MqSIt0s8l2
1x3G2hYBK8VBjyCwPawLhJgxHy2aj3AY5Mm2H9GFOOo3iSyDsraCBrhBDMCxoJ9X7JUBC6VSVqGx
HC/dC4C5x60Z9PDG9royK5aAPkcMZ6OQg7SXWF5owAygRI6Vuiqm3wGfFqgMuJ5/QQxzJkW4N3pa
2WNHIAVILw9lCezyKt2Afue5QamGoFZzXamVtQOpoAE4qAW1DXQQ56YBhOXUdEY7de0u9Iu6+WG0
o0sUVVKaWRVjINFuLOguFyxMNkgOgJnjpG4fl+95j7EZrX6gUnyrtS0C8yOGGmFssLnlM04eY3ZE
MssMldQNnNzynSqJn1QSvs8Jj/3I6I5ZUN4lMXkr0OzL+pncBjwzmNrOFRuDiu6TxpLhvC2OVbik
l+FeA99kWwSzw+eflFmlFs1VmGHyNmQDKDaS+c5qXS05ZPTl+l6unDYgoaEBYUFKVEF6cS4qxyB6
2CRx5mJCBkMUHQ/cIMcdrU1JgJu6UVpZPWxtvdGN+7+0GKCKE1ywFmRKbWhN5nb92DM1Js22LYtG
Mk6xBlNCLAxK4+gBSQAbe66YOjdBXUwo/ZbhVlcPfe2H9DZX3Kza8tRDwmFbqwdS1qwxfwSOH5of
Yb0PuodIhhW8BqB29iXCEicxj3g8dpmbvDbLQ6r+rLwKpLC/um2CDOQ+PFoPoe/43Y7cycAV1yxJ
t9Ahhh5OEOWJ+Ex9rwN3Y7GkpbN/oMXM8pZozMZ71QX3aciW5b9uUasiFyxHoP7g5H49GE7OUzja
vMq1LHPHcUO7A5i68ff7ZOluKRvrWitwkS/cyP+TJbwGzIj0MTEhawIkfxbu8j5mTeSq8107e4bx
OAHhqFb86wrqa2fmVKrg/0jA46IZUyAmZcmCvTfa8a2uFc33IHCmW6eNjHstINavYBidcsPbrslZ
StRgz1WtfxymNEdRVtfApa2M6p5qfd27Td2g+6I0Oi13U4VqP8KGE3+IOK6oFhNWI0t1o9wFScS/
hbk5pV6ltJgLCXpLUnxa0w4WsyAk2xbmx4QHpFWhq8ZyYK5KvLRN70C1HfFXOkvELFYv+jhwTwNH
zgJSBPCZzs8nHdJq0oCtDip1bVuP2sZpQn8KDMlmrZoIiKswCaeDEwcP4nM53CJ9M9S4E4cJoAl+
NoTWb6Wvu4RNgR4HGxp1gQ+Ey/YphQu03T7HHAvjSRbKKpRf7VyiyoaKWxP91AD+EJtG5inuLaMD
tYixAfh0sNc8YO+x0f+heRxN/d0j942DPTElZbrD4kO8B8e6n+2AqbYfbyY/33as85/1Y/Wcu38x
143Z8f98nNhuYmjFoCgL78lsgWzceO7oHh8ZmtvBvs17Sb/32uafChNsbOBwWMqyEgAQ0XU2KLX6
SwPuy1OnROnH9eN6cd+gLxFBOHwgKKswKCYYmgbCgijjBQxANd7sqXlsELn8exG6paENUgXsEBIh
5zamjkM30mRC3FV2xAUwT+sqvJFEXWuF9bMdEpxdmc02yZYdIo916Gs3uu94Pfo6GMYaNvld4Kve
7+t6ybZJcHRTpCRFlSwGy59ac19q2yCRLN0aqMWZVsI9bVoFKZsBMuzn98if972XfMdY0P1Rcx/m
3UPAspCZx2hj+HxzXTvpggquwZpp3VQ6RHe/7Zf5vb//BGb5Fijfh4dsO7pJKdnB9eVc5p4waAfH
Kli9XhoYj+5wGafW7zF/0LsbKanzqgikDVQMHwPX6CsqOrl8O1rE0VAjmFWtaZsMKkO3BMq1svbi
tYFIIBdRCkyVZTrWESxDT7tE774sIyrYNJmfPP+RdelRb+CipvRnrdmuZsaulSW7GbypPIkeJLu3
iLjwpidBsrB7Saq2Wm0sxglmOh/sqW8qVYaNRTHrXKWxsg0s81mtnZSpanQzWpHyYcfpU6Z1xAc8
pSIx5LVrE/ieWBLcagQvI8EHOPmQGEsgHRu/Ws0f0HhYzTsi66SQiRGcQNDF1aCVEJMUd0HslcFt
F2MHZCBV6xsMZnA0IhGEceL13A1pEjVVkrk8seNNDzKdmMbHeJpeaPcW5ultnXZupUZvHVE2eTrv
Lf1dssErGQhinHzC8vMTW9a0OOSZiU+wuRe+OCWLQ5b+nvzKv9cV9jZ4/FmbWLOn+35gseSGWoti
F9LQBUTOdjDady68503WmxYiy9YEkd4rjI2NxbaOfmayNuZVNU8kCQ7Q0MEFVy4xbN1aHk3ew7Bj
yaiyEMmvqBv2ZTBIqh4XNyJg8fHkAx0qmNswsCbopvCpr40lfkVmZGRZMk5e3Zl/Ub5BagW+Dv36
QIa9OBBTZLaqmmMFUcJNvo2oDaizJ7GRleZAMIWqy4i+A7QDcRIGUyO2WSmI7lQO/NLDOL12zqae
jw7g10Hgp9meLYOkWRsLOpO5HNETu+RRAIpKCpk6GGuLxNPgasp/euPOCDaV7s3kPqzcCZ5Iea90
NwX6WqF6bbYnxZ4WslzM6v0JKJ4FfxfveGC0n38NzZsle7vEt8UNp8wyfwXjI6iflIAN+jMJAMrp
ayAire+t5AY1jACAKtWh6/xy+Egjv4glt+qagzIxDEIo6A0pMIGF7xkL5FFSPB8s9dfcvJfEBni3
A2gl6dTlqiTM9poYhzTIBf6vTQMe1gSSGj/1ip25RfiwAdrisUdL6M7avA9M29j3EaN3Cmu2HWBV
WOF+hD7ApFyHjTean+zzOwf8F2zXvk8IMvrXeRuwx9ILbkP/9bqtrl3NFizVpCaqchdBYpc0zWiZ
A8I3vPlgOXP04MhggNZlAONMM/AuxovnfPGbyCk6zHFnbj5ZO9uqbu1C2ylaI3GOK0l7Ah+yJFaQ
Q4UzORczJGnBU4rcytDkNGLzoKn3PbDED7VaZZ5Rt+pj3+ndIZtalbhTFuZv19dy/VVn29ARQ0cw
MsHKcNEqNdJkeKTuQEDTsfFzJJ5VbzDnnzNDEmqsrSoIg0EYBDRjcFQId64Wt50dJD2eRsOGGt/z
jKmKbDpn7RY4lSEsaYIu6iqcl2PDvdlmib7TU8CQFxvg4xDZ1MdaJwhKE380Eu4cFI7zMObQKKrx
woS4igFc9uO92GaMAzah2Nogjk1dZJSPs3uwfk47Ge3a2iVkA7YUUJCAWEKW89yGOgDPI0eIT6hn
HIZOj1ncxRIzWd24ExmLBzn11Jky4hKHjMDBcCQoz7W93oSfdtbIkl4XkpwFFgQGqaLqg3MnLGio
Kibpoz5358DeRhp3dTvzkmbeXLf7CzE4dUCIgcGjyc/An3OFQFwdzaTDwVOqPe8/1GCbydzqmiGe
ihCirqo0JiTJIaLCw0sJjjPxIzR/9CrmdxzQIPh/odFJmlbwWEaVGI1TL+J63TUzehuOlj9F89N1
MatanYgRjnBXof24rXC8APUPBie7rlmuvJHmhSr7UjqvuPw28WlymnsWDrPOI302B0hDpqFN32du
szD7htg5LN9axy8KlTm/1GoPfgd2Xc/FAETJp6dKMBDUjG2F57hk0pemuCPt/TjfqvF99HxdzNpy
nooRjCRzhgojcVAwSJ55Y7K0cBvTA7/1bG4RNUuUWrtuAH5gLDg/FsBdhWNs9mOu8x6js/V7hsJ3
CFLP+BA8TZz9RQMGwEFVJD91xBXArz0/X7XVEtCHQpJq3TjxNtUfyV8g/Z+K+LrZTnySPhl1NVTL
Dg1v8/BTbzytdjPZ6Paqd/2jyEWqIdIToxugSKsWrt41DEhn101gzRVhDgb4N2QhL7kgLEtK1BYs
DaGGcbQAEZFhNEdWPV3b+K/iqYpkNHKmwjmiIxxtg34V1NFRQNjOgFDI8DrSS87GctvmiRcPEn+0
GlmcyhQ8OckTjSBpDBfLQbubH1teA/7iRs02w+Q2/A7UD2jwv76WK6d2uT8wA2yo4G0XU+5Ky+Ma
A4x4UWBErF/wfLNf8YRmnPrTkAGafVX0BBcBYXjT4wqxAGgm2Dg4F3gX1QFqJq7p9s+DybKMTRhk
eI1u2r2xyQ6zmz/RlAGqrnqge7rtckY9wmLfbFzZO3stCXf6OUTo/CdFAPQpBbrnR2dL3PyF+8lt
sGPKbXhjHKJn9en6WksFCjcOHwCZXsTQPyIM80nM8fhju7MhanwN3HRfbn9KJC5memXFiX7uVeYh
C4w+gcQBfeBMYYk7HuLNw4xsfw6y50RyMteehGdLKhybsBsGTMNDHkDvj8Zx7l3KElaw/N501X+K
O87eSO3dYYsxSN/AnUqiFOkSC2coD+uCNMXXBzS3jb6BjZHND354Q1kjsFE7Z6DgkUzlrNg10NmQ
qwISP4VLEp8EFk+73O6BC9JZ6A4EIgdxejYlfm+TTWv9dIDsPljvJVJGlId4j26QsGcJ/W3E822G
LGbX7MzxSO3nVt0T54l3ua/UqWcD6VQ2e3V53pdPpQ5AWmwEv6LvVCM6lXOGT00bPxqetOwD6Yte
xSt9/HXd9paVPjM9EPMQsLchwlaB0CgmYRoKPpkmJKnbFQXeErPZsiSdS4nTvLgLFinUWopHuDkv
/BcwvkqSR+jUALTXfGiK5ttIdbDa5+Tbv1fH1okOmj0DzTRi2rk32gD0IygaqiH/J0NGd9a5e13E
RWgDXRYEZRSu0bCjiS3BeasYKfJ+KE2VH5Px3M6gwkJZgHOWR68W+YuVQ9If6RIMkuu2CIZm5OWU
zFaNylFUv1oaPzph/Uq5DMp9iZDOzQDv9KXUipYqiBIRBZNmVObEzlp3TDex4uXBQ9J4A5UcQZkU
wbM61miGY5q3yBnvrOl3Sx/i3ON0ltyWMjGCO3VKO580LW1dMLC0e7WJfih9Xr0Bk/+XhoYZyQ7J
pAnONEtbh8J3twh1f5PJp9ELaQ6prBZ1eU6xQYjXEAKgVQWP4vMrwrIbh4ZT3LopD0H7VBLumVMk
s7ZVXU6kLD8/iT2jkWLELk1agMg5XtY5W32hL1CWKs3m356iRR+EGASmDSoI4R1SpFkEbA5IQmoS
aWZX6dwg+6eFadB7QA1KbrzLM3suTXiOzGYXArAcFjHW7Y0R9A2ryiZiZa+1G7SpTIwMwGHKKJVl
bdYX9I+aQiyFSVPboBxq1tNzmWmgk6Qsn/FuMCRe6SISBp8G2rMonv7grQQw3/nOmXbftXmEo5U7
ASOtjTdkxCZd8RPcZ+h18jKHuoMhA9hdW1h0Tiy0dV9eUTD+KjJ5otUw/nYElQ3Q0Z65tufZZ1hO
4EOyJUpext5fWv4RJ8QN4AXTe7WHOMDu+Il1Z2NEr1B3gfFgDd+iaJN1LmL+f2+ppyoKJ68vUb1I
U8jk7Rd/b14j8gVCO/dV+9GRvcsuxyW+VERjHzprNQKPfL6R4wg0W8cCwSKNvlkqapfbRtknOWex
cdR03DpoCHE8G9fNdTUvu9AEweLZH6qAKCUE90F+VOvvsfNPUX6rlMYF6ST64XA+DGU/tQD1IOWW
IkAsrG7bZ8a2CTFEgimSoIw9NTc2BH0h1z9uUVq8ntBe/p9FEay7rRqeGwqsG8DBTA+ecvIejxIZ
FzHXor+mLY1iFlKOYp2krmsS1BNkAJyzZhPF9FQTDj3rSdr5U5ff4fkpK+1dlooEoYJj6jN7VkeO
aenJLr7F47C1w84r84FFEfio0Tfao+wWVx8lKtSx9dtI5ltT+5aqGBe2ey+3Js805mMd5NvrC75u
hierITgulfBuRMDZugbAmRrlTe92fb9Npx8glmP54PPy1s4Ofbe/Lnd1o9HzCVYu9EChbHVu/Tnw
z8MYc/IA7cp3lt3udAcAdnkpU++iLPi17mh/gHcHzZIl+C3MsGUof+JQ9/XkBn2Kpqbeb5HTtkBY
oJn6ixkWXm8nj9McSmSv3eQLNN//ixZ8mDmgm54uPqwj/SGqqr1hyS6D9VX8I0LwIfmgJ12ZYPNo
OwLlyIQLAZmTqf2VyzhRRXAZA8lVPZ6gSoUUiJfsUEP7He3QQnusd/kud9wH/dlhdGB4Xuymp78x
lT9KCqZS5i0fUrQiu1GC4SQa+ylp/GHKJDHr6sV6oqNwQu2g6exmuVidaG/NG6d4orh6kiOw3mt1
1yWP/51W4rlrqYGuZCxpqnnNcEvIkYw/r4uQGKCYUInjYKDlEh4rxcto3EuDyNXfj+ckaplozoAv
PT/DRmMiWAXUqJvm9239XNHd9e9fjTlMdJ0g/QpoPDHUIVlf2GkDH9GqyXFICDO0+NkqX4hZ7mqS
3vRj83ld4mJKF9fPiUTBBqqMqBXVIZFMKNK7k/JQKTur+Bm0EmNbPbgngoTdH6jKEwwVAmbWue8A
JWp2GAaV9QmuaoP3PgCJUWi+6NxJhlmJTaOCAxpwvWXpuAfxQsFC9V2dKredVcl+rcXAaABb2p5Q
/AJG/rk9mF0RBEVWL0rtGvPNAa0J3bQyRoFVqwAAJEJfsABpIsykgmwSdwiWjpPUq1s0/KQV7u7G
1fgO+SamFJu/MIo/AsVZ6LAt0DY6QGBVbB39rgbZUfFLdV40IrkTV/frRJDwauaKU/GxWjQDmgxp
vQlYbsmnrrl0lvT9fHFIiIaOvC+6D1ClRP5EsL/MnjifwhYhX85CF+MPB+KOGzKxaBexniV763bY
3MWHj4fAo273/tzcdF56Y22rTc6w5C7y75IjcVmKxlV98k2mkP8t1aGuDdKAkvf+XfH5wdi1N8Vj
+gZgu5v5Ln6L9rP/mKjMeqhuOHhJEZxLIsPLdOXyCcuYDUgSwa0n8kgkdQmIDto17oS84MHYjl7o
gXCod1sfozcPBtO3oaSD4jJHK8jUz0/NlAbAPnAg85PPLlD13tSH6UF9r7wP8OF4kwvGeS88mDdY
9Z0lsbjL6WZBuBAeDdSIKc17KHxY+mYKP5jcZKu4w2Z4sLZ4xh7TO6CFydZ5Ma8L8ztZZyE04nje
BmUCsagTepVvMaBhJ6DtaH4cqxfz3mGKR25tT/X0bSVxUl/jPtdkC16qnapBnQysN2YzNjN7te/H
zecTYd2GeNpBfVDvqWtsTW9iydtzt0GELgPKXX0MnJqZEE71eVsPJMAnAPxbg4m1/tPMxo3ifh29
fJO9l1v7YPjSEf3VdbcB54QSKoa8xGgYPRBTw3usu82Al4d2KfRbsP7d2ADsawMiwZt4QmtUXLnZ
JkCJSxJGrsULxol0cdebFOOJDqQHusnM3tfp9BcSTAAeGCidgXpbHHIqlTSCOY+YkU5jF93Gbiyt
aKwtoYmmKjR4gJ7nAnFby9MhjlSIaDD/71U7OOn2E5Zz8yN/LdkvvucvEwv3nZu+OrIFXLtgT2UL
dmM2mjFrAWTTpAd2istzL0TqABSP12+81RQB+vA0XOJANL2gICJ9XScVSK9do2PzD8qaheL7H456
lfWYMqt2wSDrFh9IkAxs2kq90lp0dCpeMBSQokUZGZc1npj1Y3xPbmPgmwIuBlOCzHGTfww8NLL7
nxKt196KNuZwQX1joGtenA+J2z4OqsHA8mqvdsqc5Bexj33ykuivseWFyaE3JQu9euedihQCTjsy
hhDzwI1bRyx57HcYyLsHGuNNuU92g8UIuJzvrAQXEAChUZWMfUx3h99Qu7mu+opRW3gbYzwGOVq8
V4XII6ibLBwrFNVH8q0oXJrdl+YWOUXwsAFY/96RRaYrG4zM9jJPjqYv8KIJ8nR9cnKiVbWLLsF+
O1I0uJlB3OMhBLaZ66qtOB0QsC3j40i0WZbYKJVGZdSbKqDVUXTfOOX0D9BzJNHUqjYnIoRNzKMe
oTYAcgHpVrG2mL12uO+n7XU9Vs4+OEWWktpCFo0JzvMwgVRdbEQlhMwGUqE88TuoA06t4OO6nLXU
68LGgxkpvBk0pJ7OBXEtMxqla2uwbh9GhIfA++1NAKMxrgDSZe+kt2X4fF3m2h45AIw3DXQioCFB
0I0bcRknfVe7jZNt8qDcp3YtMYO1PBfU+iNDP1drtkKSpwlkJCW6bAAGadRukZesNTZ1680T47MX
tpuQS8aP14xj4Z6HkaN3hV5cSTQvI+qgV8SY7oLgVzQ+F93v68u3ahrA3QdFCw4VmqPOVVPHYsqn
vq+BbfVSUYwsGsA6jXHDvl6Xs67KHzmCWw7zCOXQFnLAN5EYd2Z3p8nQHy+nTbBHDnobkQHGRA84
w891UewoHQN1sb6seJzjYBl0LV7r2ejQRm7y3cTnGfPaZX4stHBfU+ODYozWy2eePV3X9qs/XQgU
8SkANtBRZsFNLyyrZoLxXkvG2u3TkaesoXbzOhQhf7DTsfwxmfmoAy6ttDMGTrrE65vcuQuTEGN/
nZJULhxavsMvL7Y5KAvQQYO45Dg6zWCzmhJesAh4zJxiOjBSynEbFW11LEPefrOISmqWDiWGtlRu
RQ/5aFo/uZPQt3bSUeccJ/s1ohj+8QD+0T1GQaLBgGs26iOoEFo9vi+6JWUVlJPD9KqPNmAqKX4P
oYJHk+Poqs/RR/+g5RVezpXW6Qe96xwZ4tpXi7mwfhTzwSbmMcAlB3D0860clHaenHqq3ZwoQAr/
hiX2QXuxmem8axyNGRMwc+Lok1u/1ap9BigQC/X4DReGl1noSEHXaV5/T3TOzGbA8LGGalr/b5El
wDW+lNN0pIeXCTLB3FI0kKiVhT3W2+hmQHdKUYyH0X67bkor1+uZlOUAn1ZbZyfvLBVSaFMOd4Bs
qUMWOuh3ZSqJ5r2aN8lTAqYobqNTBkRiD9fFr55b0KkAOgPNcxfRHAYRCq46OLdoDDmmGvqflfwY
cP4X1yC2GoNiC7U6xonOtbRGnpEynms37Oz7Uu09jFmHGEOR4nSsxGkU81jIW6hoZcAz/VzQXGlD
b2eLv6MT8WmXojo1EUApoOnnueYIGmde6K6eagMjTpP7epfzl+truuJzFza55UbBnQXKmvNvqPop
Bs/X4qcQL/Xd7xr4AqbljzL8UJkc4dqqizwrDTQpu5qebiipjqoVvMapcxjAiO1e12kl/wRlcOc7
oN5Z4u9zncJgLNN4MdO6QLrQeI7Bgg2O034As9K0uS5rTa9TWYJeZhDiLTpBlkIPtN5aYXur8mNq
y1DOVuWgvoSAHulCNCWd6xT38PAzmFXAyqcDv01H6Gwpjfabkg6DN8TKv13XayWUASkbiovwo3DU
IshAPibRjDk6HPUMc2jG8JQNskTZynE+E7GofOJN+tas6EThV4eqwIyptqHa5LV98xeuEcPyGHtE
1IJxVmHleORoxbQcZ7P+rLPcHYPnWPl1fbW05ahe3BEnQgQzyHhoNehvrd3K/qq7qAkbk/dc3Wva
NyPdWs6I3g13aO86ukWD/nXpK5lkLCTePCqQi3RMj50v5Ayonxw9cAipScNscwfSTmBN3yVIhoZe
08tI2dZuAQ1xNbrjlo4YEe4m64HTMdWLyZfDPojNrTaO39FTcVPw/miaOcBKzL1lDK/XtVyzyAWj
CSOY6PqDuzzXsgy4kpAGWsYj8HX04g6Ttv/e8y+DZv8RIQSGaR9nBllMxVKjx17NnuJwaXCVzXiu
GT52C4BjSF6ZlsiuiNxVAg6DHL6wph5YtTZ6Oe9pNnnXF8xeswu8gBANLOx5GOU+X7HKRkZWN4va
7UKtKlhKsWGsBkiOp2ZJbW360CIbp6/GZ4B59ndlmiZeqlcB/pGCj2SRGrUTs9Ww0Vk8tpXN2rEu
PNWqlcmtwxiAkaBtu1WQAPXTWS+3C+xByQJVHY9Bb88HE03Jb+Osx5gcp0H11gY0851QA2QoxhKi
49DU8yM1h/Kliel86NHr5vVtOTsMeRMbo6hzi/9qlGUMOEBiZBbjSG78MMDa2PuFXhQ7Jdeox8cw
eHAGvcJdqdvDJjXH3LVKs98a1UjBpYV5HJRUwgdAP0cbVasC0EQF+6RQ9L2tWIC5n41NXtrTZh5K
ijY1Ot1TXZ0x+KGYR6vCa4uFaVdkvpEn6qMxkhwInaNp7Ka5mV+nmmgZG+y4fDBm1MdZOoZtwEAM
n/qOFfYvYzpq267Kkg+FR5o7dRFBz5ESoPHp+o6vvXnRT4WgAo4Oo6riA1SnYNhJbTwMVdu0j1FQ
lXfdULd7kECbr2htC2JW593olcro3AHCNc7ZGE+95Bit3VVAWEQeBqEFgKoEZwgAwVjNFXxFG6us
mHrXHJ4Nx58aSTy4ds+fyhHsGwtoTGOG7ItTc5DtbgqaAIbIq4bnvnckSyvTSXAN4MNN+zZB/KJm
EesAXhSi1znzq0ZSPVqVA0o48O4SPARFX95x2hp6A52MNvSK3Kut29J0mK3trpvKmjc9tRRhj1LU
1MrBwh4h/jqOif2U5N32uoi1e2KZp0FGCRjZgJc6dz8DnnGNiQwsOvw0d+4A+lZgzCUEgJSSFp8F
xniC2NmXRFa+XTML4JEgUwbTw+zi8vOTuILSQemNZQlz7ahHbqFwpiPdGKc7lOb+wixOZQkps6yL
x8zusYwl0M8ZKF+zjULUlzat6ie0qht/c7JOonXB4nlWTU1qI3lm0eCT4PXLOFq/mjp12FDYT9f3
b90U/zwNBJOfgJZSAWhqCW1BKclZTRK/1F+CULaIlxuGgeel7wIl3KWeI8QvdQTiT3D2Zq6WIi0+
vBhoXuHWk2IaSBJKcEYvlUKHB3TSkRREhlw0jijIejqlJgIkB1ACvxXNy+aHbnz9t0sHnBFtgcAA
1qyJQYJzE5ysARAYhbWAOIyPsfEJwrjbMne8ishax1ciz4W8aUGlWHKqF4/IyuQky22IAvKPN3aH
3kCmaUdxNZo3muWOs08AmRAPH7F9g3v33+uJpCDejhbwv3DhnOtJO9Sfyx5BtYobMbS3trPHhD0S
QTLOhkt3hYcIujHQ8W+aONuCiThGlP4PaVe2JCmuLL8IM3bBK0vumbWvL1hXdTWIRexI8PXXaTv3
dCaFJdZ9HmYeZswqMkRICkW4exR2D0OQNXf7uD2JUL+77su8CeRKEBXEk3yqAarmchXpBmNu2Ydb
ZDLoVHTF53Ubc9E3zjOBDB0q099Az2HUUksPMNt8MD4siFqQt6rEzA6+YOZ7gimPn0RG5CHSoXt3
+VnCNk448K5YLX2fl/Yx04mH2bcLH3/JyuTsgyoR1xQKK0AbrAdaHWJD/5mxbOGWn10zsOqxbpCt
gULTpTMNNWI772AmNF8p+xBp4JS1tzhMd6awjkX7rx0Qci7tFGaTGzGHnZTVnlSuB/Gu5bshQjXP
TBzDPuVgWJdu+vc4oEu7k9BWSxvZbDDa1Rsfw/pc1tm4rCy/E+gua/dIpdy/jkJbxgFoghI8Dime
7FomAtqIJkGObOtuKFDBBfoo0J4DsfD0nvl0F4YmN4iJ8UCK1sNQraXZA5qE6hZKgvm+r4r3hERL
ROTv7x0ZzQnMrLdRUQMNdOJXK2Fyr6LhkKiL5FkuUUwI29bBJDoH+ehRg7BAoKv/sJZ4DEPtASAk
65u2ZEIUyaJxywA7Nl3eAX0deTbrnaD86/4L+LQo8P7Wf8XNNXGOdrwqLYKjA0o9OytjkWMqUATS
8Ez6++g4F36YGLJ7ueh4Ao96qFhQ9bGz77TUp9US5nfu5rpQmJhckiKIAMDLYCgYmJckg6vxVU18
s3cLc6eggFJEbil5NeZKtsOeagvBOXN82Srm+uHTgeVnTMsYzM5HXVAIXNiYNKRIia/2uq+o+UIW
NZPcnJuZzjQK9FZJpRRmwghYrOCda+WDLudeoyqbvFiKkllr4w05ypxC42tyWFJRColbA5zC95KL
fC/rH5R+hV3tRaBmXo+UmRsTBXLU4SEeBd717w98lmgrUi1DixeuaZTdSpl2IOWP6xZmv9GZhckB
Usp9FWY2LJC4cxlgE4PS3OtJurpuZtYRwwChULMREfpk1RrK+qyTOQ4OK7yTiXjQ6MKzbj7YQXaC
xD3Io/a01p9T/OcsNxDsIrgPRtXi/JFAYUAvHOuBobTf3RH9SL5kvCtZ1qyvOzh3EKMLiQLomHug
NH55tzG9LgOj75kbWzexiZcR/6StH8jDwmk4dwJr0BMa3bRU0BQu7VRGxhWVQvA31sgR0ys8kZtO
0AMSZ6frDr0ymi3dMTPQP+CjwI5GXwgDYlBzuLSZDpwxPpYdwRR90UOxNWnWvpNU2xeNcWRtbbqD
Hj2aFbmnXHDHSCJlW+lc3gVZuTX0SlsVTQmVIEV7ur7qo+XLojC6VDheRmIUBJ2m9beqMBROe7TC
Ko4uYe2iOhuWqyL7CkBJ6e3HNlqI47nPPD63gcTBkwBf4XIpwBc3qFmFzIW6iBO0H4SgrDWAb7Dw
mWcdO7MzyfyskkSSlUsQS+meGnHbsa1sCDQ7N4V9VIpVwf/h7gPoAdWkcfeg8nzpF0XwSgGPkJpb
MYpJULIAVKyulAW35k6bczPj8p6dZ3rTxLViYflM+5aT3Gkwp8SyH68HxdwWQcUAn2mMV+ApLo1Y
tM6AzKXMVcQpiI5ZpTsW2QDT0zA/6v9l4c6MTT5UJFd5naUxTh1ddspyr9J1nRYLy/ZdmB7aDEBb
4Vk2qjjp03o2tNOgnqPhbCvL2jEizeEm5BFQ+XG4iLdqHqwMrgPQjgqJESeuAmFVgx0TjP3qMEWn
K7lTGr+Mcmm041yUIp0EBR34HzB2J1GDYz7gcYQHHWuIB0F+7PBfSVGvc+WJDeCSHIvMu/5t5wII
ZU8dclJoNWHfX37bgkgN9BtTfNsyizelnOrAl0TimGup+S+msO7I3m0Z7a3JqacjjgJmw7m8Go52
D2lEIT+ahD9c92gGSQ5iIaxgsAjExr9zYyAPlgHQjhcrM9YkiZ66hh7r7qsPfmqcb62oQWu8lV3o
AD4oVPiGWhWepMpOZ7RL9K255OZ860x8TuqwxvQGbJ0esngEzFmM2YvyQ0Of1O5fTtI/G2eK4e8A
ruNpCFOh8lZYG5HcVepjWWyvr+7seX1mZXItmzZPRG3Aim1t7eKlL24wE6TjC5f/3D4YWSYjFk6G
bOkkKvUQfS2a4RUWaqFnt18yiqKwRmrMeZboCj1g1+qXEtG5rWCj/GAD+oQy2HQr0DhXs4rg5EEW
79vA58So0Vvk7voC/uasTK/YczNjZnd2ZDdKGbeSDTMSupVPbWJ0AFrVtIn9ziD9g45BdcEKDHRm
OIA/tJlXKHb3A2cVB6pDCTFTzupSyUVKoOT3lio1z6JV6Kg1CpgUBhIA9rPqIwiR2lVOPrJ+sO87
s0oLVAIU6yEOYvtOmODGd1lQv5X4KxD9A37uNS0tsW4i4BtXoaR3DRSeMGLbiRqITN1VHJUuD5u2
Fm4cl7nlqpqcrHgkNOZzoHfqFalT0+HDoHl1RYrbIiiHDAD+FEjltmiIS4RRrEqIzGVhgymQtZ4z
kLyjtrAhfMTLk101yuCYpmA/pZbQ115OINRDCfSNHYxOx6tK6FDRYXUZtq4eF6q5SzqieSoJ5Qde
diI+tnpv3ipRZgsfc5k5OixCTW8SlbYedL9D04l0zAvTUwiDYhKlHDxHhS3IMcogFAg8mUZu0BOu
tlFYkZWIO2QHvV7E8lpndmO6dh+TJx6XGH7atl26VqomX2W6VbBVbDc1JL6ozvcQLRY/AjmKW5cL
qfAjQy3ShZN0bhOeh9DkmqgGPlRdjO2RQaqqDk5tcE9Q9LGSx+uxOtOcQz8M4uL2OCICCmMTQ3Us
65EyFhh7ccPyTUT8WF715ZOFaZRFvA/IVpM2123O7sIzk5OMRoCkQJiEikgFjfZCLQGBjYq7sBje
rtuZXUMofUBnDhIZ2POX29Cuy6FjKeygQbzhGLGQl/FTrJn3RcsXPtf8Mv6x9fv/n2150TNOlbEU
PJgbxfqQ+7tGp25v/dALfxj8OrmLq6VREjOPjBFcB+UPSM0gk7AmJzXETMMK6uEo0tnHsLzN+bES
n2H0owdyxVj12LD0EfvcwfRB0C6dXPVo8tqkH9eX+ftJfvkr1MtlxrQoK2gi/IouAYMgeKj6xGOy
cIOR3fUSUZcutSO/BxAsjpjz8YWP8vvEb2Zg/iCNGuYmoPYXpbTSqbXlwZKZmeIr7CBTg9SVCcml
qWpQwDuzSIccNyE3H3S7u6NdVG2ayN6ZGs2dTE24G2l45DW02tK8LH0LmLqF0PqeXyiQ/QOlCDBK
zHCZilgNQKYWdKzE0ro+IpeN1kFmtV7TS41jDz2qsUak/v2pMHpuYnEVZM74AZffNFAgW64kMJqV
AMN+JVHvaBW+pPQmZT+6/oQRk/2w1LeZ/axnRvVLo3IWpGGlI5CEMWxixXxtonaVg3d/PV5n9iqc
G1sQkDTGPLJp1UPG4JAg12vUAyDNlmWnyn7MkG1kYGIAjuVn9TELlvTDv59Fo80RWYMlxd07CdkM
cA27rRCydfZV1YkbY6xAADrYEuZrdg3P7Ew2YwDtnR69WJyt9S5PP5rMV/hCejN+hsvs5tKVSWxU
sd1CjxKuNNXdIOeO6JcGeCwt1iQQLLUmRsTgRAKBddwU24RadyTdW5iF4VwPhtnD62y9xvU8O7ez
worRYoEzzLqRyE+pNp1BbDU8XQLlwJXAqRt1weScd9hRo2A/gIzQoro0aWtlK7iFCrPa6F6U3fT0
xIAi15bGvc+Fwpmd6aQhHtVaL0ewEylsbyrMb0DpHtLQu76CS2amkS3STm9lmGkx7tvGiJAoq7wi
Wxw0N0buNOxwEhEo0ENkCunD5bLxkhcUOGvmFpSDBBTyQF+pTUt7YBobLTtiUApqZlYpnYAQ63wN
IjTvFs+6vVpDztnhFYQ+/95z6AqCJK/hXMZddPmLis4ubCpDkzc0wUCosrR2w5IHflsoX39v6dz3
cW3OopRolY5nAny3gu4hD5SfNdE9ki88q+f2wrmVycZWWD0UfYAvSfiL3RSOkmN4XXkHtEMkD0g9
X9G2/we/LBScUAkZk6eJxbCgSRGpKHFTagWruJSNXQ4JT/Q2U2PhY82dWiP/DnR8XKRIdi+XsKnT
BrB1mGpbDUo/+S1lpnvdm9mLBd0wPKWQToNtP3EnCpIYug/oc5SidcKRlLRR5U3TrbTGV+xb1Yyc
pv1r8A0YuYoGqXKUu5ACTmxKki33hUBxGwwBALIgFzL020zXfZM1C1/re5EQplCmB4QObXzAvS+X
kCR2WQ1UZegoZs4geUMXOor5VqlHxneserq+mnPH5Lm1SZWQZLwZsgzWIpSNLbbW5AZ1ldrJ6cIK
zrCiRlIz/oHkNVC8UyqNNFRpzUa/ekP2LKNZaXbmUYg5N7XkxkTxeP+COXpuX4pjkJJVEPcLkTPn
K34AyshQxByj53JlswwYNIEhD5gDV6+C7LO1Ii+DcLls04VvOLfHR+1QEK/skWJhXFqSgHozbQny
3nasdVAqGXjlBFwhIMvUOqTKzL6+MWjIIWuD9iSeg8gR/+EngE2HTAjd6TF2L38ClPUtBk3REdJy
01l8NeowN7eGddDiLRfUIaRa2PtzgYv2D8bMg74+dmUuLVpmKJQ6pbkrrB+Dgiz2NoOYeq1EDhFe
WP890wOnqIx3yRhTaN9NvqZa5gUmcoA+oLZWuS973dphjAYAakKPqa+hCrJuGqtexNmON+D0hgQZ
F+MmgD/FqJrJDWnQDo4mBNVXFjiaxjEg4aG0HcHejf6GJmAd35jmeiib1fWdOi7fd7uoppkYdg/h
t8nyKhZp9RAqVm4j/ZB0dc9QHWHhUq9y7gBHwo4aBQDqGhhQlx/RhJS2akBA2CVq5FT9Os9vRXxn
ZqiprSNzI9cHVV0NVHc5cinlLZMX8pyZhsLvTh4mTI8vbrC5Ln9APihyYksywLbr+t5yud/tlb25
ZY6+CQ4YEAhBDXlPtur9367uaBbQERQEAWqbvhx4GHQZ13RwbErrBUjBjZKbRysyltwb1+/yK17a
meQYipFbZZXCToR593X5BI3NrQnyZ632uMgAmJfWatc+1BSqdbx2ioaiQJs+XXf2+/F0+SMmH1kn
mUK5DPKw0Ws3bRC5VK/9ONUPkhliMLrlo2fj5TB/3ez3CL40O8beWX7VJSo0dUuYTSoNGb/mFArx
syUFoiXnJvsEJYMm7GxYqVLXghviCcB/TXvtgx9psg/E0tvm+61y6dUkYOXcTMoIuaNb6X4Ene7I
ZfaLvCQgN2vFwAizUQMQPN7JJ2NpJOO0A/EGAwpkscZcHd5CeOX1+hf6Te36Fp5nZiafqB8sgkcn
zOjH4ZW0jvYBGD9y/V3zYm6bu+LeRDLyJS3tiu9nKtZwfLUDojACcyc5Dw1JTTAiBrsPPGkdINJd
9YuYHlFvutwhqSc6VNs2130d/+Y3V89sTjKfsKk10hewqYhVEv8SRuuMGUh8aqKlksv3mxEY3RHC
BV44wM5T4HEeNSSramx6wzpW7NhGx0q/aYpnbbjr9IW1nAuUc1sTt1pVGvo2hy0dxNXI9IvA0/PC
kfj2+vIt+TS5fqmi09wECxhM2RSUaPQB8p/UVFcxaxyTaa7ZWv51iwueGROQ5sDDtqzCcRWLmzz8
It0THWLHXrqB5uIC6Rk4LChegcU/icWKpTKXCPRhDJI4Vnoy+Q56mw7k88Byuu7R3IF4bmryrYSe
irw1YSqJt0H+QyZbI/z630xMPhPLCzAtDZjgikBf5VYqPks8Ya4bmf0yf5ZsWgOxa8y1DJQx5mir
o7PBKkCODSB+Asu8UexgaTDcbOxpoMlAcxjYmmltx2wKq8IkF9gT6vMQxyH6AcKreL+XU+b0tfZi
2n8P9sQeRpUWTxdkRd8SBBv9m7DiAXQ38gqIRVwk0H2NvFR/+Ie1BIMLGSbwnt8gz2GuVCACE5Bv
Gd+mKGGizWBLoVssibHM3ZM4zfE8AEICHNLJPUm5Htf1gEUsux91sQfCw9HytcCIicpDL1IRC8E+
u6/O7I1BdHb7ZwULuSpgTx02OXc01QubN6IcWfF+fQVnlJ9GSgSaCWBgmHiuT3ewSjlOdiwhP9on
1CKUl2RTbOix2qVPiltLDgSubjEm/ctuN8mHtFowP3eZnZuf7GqtjmrZHs13q/zUQjQD1dWPdC+t
qVdvoty9bu773kOlBWwnMN4BKMJEv8tlVTMJ6qg0rl1oSwBBy5tjMHi9unDaz1qB9jAYXVhWMu0F
YXCtofYDSm9lvBHGwQyfKuFJ9vN1X36jzy/vZA0ynxgqiZot4DvTF3rPlUFkIHBByk9yqK/i3/Va
2WsndQcVztDJ17XmyChhOdGObKmHET576pULj6DvkYpfgSm5eN8BNwli0mRJdTvGXGX87RSqhYMn
KU5WrKL8tqgWInX8Q9/cPTM0rvrZluBWGKHhCHeF9glloqzDfJaPhSVdsjHZDGYnW42UwBn5rjmU
rrm1Vtq6w7JSt9m0q3AduYWfrJmDHMGLfWMrry1fPy69r2YySw2FF0DzR2bK+HC+9FXvh4DLkI5x
w+fqEzOrIcp2Y65DR/oiPttAMuWo7PoFmPcM8vbS6GQrUsMWVB2NNp9AlnvEGTbVgTr6tl5J79Wp
31xf7Lm1PvdxctkqViJHUgdzcX+APoPZfeZLiIWldZxmQW2hqmU9wMZzsbWOxMnuJEeRneDwYmPo
U3NUjnf/k1PGpN4h7DZp1NGg2m9jY6vJa2kps/t+FV18JmPyKO6znARBChPkQXtB+ugVDn1ka7IQ
DnMypecx+E06UganvO3H77OtckeBLp6rrNKV/oi94OfbftVuniyfOeE6dQK6KBmqfs9bLv2cvK5C
Mwz0egxH7gdudNBPzSp+y3y8rvbivts02IMEe1He0u3pl7hVbzB/2acfAQJ1afL64lpMDrlcZrEW
oD6G/dj6mhcd4hWDWP7K9iEX/oFRx8/SOj49REfuxuult9dMledyJSYnn230hpGMX6LfmX6wtlCc
3Pe+Au3ArwPwN5+gy99ZG3vhbTSu7/S8RStpvF1AgALP7/IMKqSylxvFqlxC5XXaZPsqzBekcOeO
gHMTkxMHMnCyGCWjXBCRN0URbih2S9myBXDv3BWFywkkcYuMPJZJOYBoaYN+KrLRnBs/kihDPSUj
AJtGxj3njbVihrpwkcztUQhvEPR0oCyMy/ly7fQ+sCAPMb73UNBNw9Ngm+uu86NhGwH1CyZyliwc
PHM5x5nF6ZinoDTkvu3G11H+HOalL0r63rFxhmu3VEue25gYHzhS7y0IpU0vJ1SQExqMDwowhvZJ
2NybWYLZdqX5KHhw30IHCiX7p+vn6uweODc6CRUQaMoqk5EnknC4BcrOMzPr04oH1ybvPaY7JCFd
9RW2Rt5Ld2Zen0CTXMvkSU6hZ613O2aQVZGE99d/1kxkoXoPMqQ6ctq+PX9zI6ysIaYQEJUAxDnG
UO8khWfiQW8tdUlmkD+o3aPPhZKPgmnv0ycI5urJdl4gd41iDA6BSGsheUpXOAXtVxQPe6LlChiy
PcpCwz0zYv+6q7N79eyrT0K6ZMBRBxk+gNIMq6CtToIXbh6VCx96NrjgiYm+KB6P0+cI4NpQphM4
EjLxbjZAEvWhK8euKd8OYlMTybnu1cwHhBbQ+E4d6cyQb7rcqI1cDXJswas0e2s0trKU8i4bfrEO
pBhjSQV71rczY5Obu4QIICk7GAtqqLuwZJPUaKe5ZrSvm62C/tp132a/2Jm5ybFXAYhnVBWWcgiA
eu+4H0M6WFBp4QGw5NXknm4h4yB1AY4DgQErkvYDI74k+YcSv3TWnkg/r/s0e8yd+TT6fPYI6IRd
2bTGEuap6iBd9crmZyjYNgUv6X+zNLl0a4lVVB5f/Cb7lUN8VVKdpH5k0Ke6bmf+K4GECEkH9D+n
DXpIBugkVmxUFjTdAezv1AC4EdXJ5rqZ2dscZ/X/m5l8pRK7zSAF7sCiSWQvyKmy6Xmo+detzMfC
HyuTz8MohHetFs6Y9QEiXCuNvHZ8WzRrCEKW1tt1Y/OxAMaYBTgtKv2TvYvJw4MdSIjvxpIwZQ7v
QfDGNIgvRUxdSFRm/UKDGN1aoKPwqL8Mu9IUihZgiBSKghAGMu+18oUIyRlyqMEorrIENps7lVCW
Bs4TmgRonk6XUUM/2ohw1LPKcJLqVEG6Li/u+u610v9a5mMUgUaNDnBr8OCmgGSmI8WH/hIqIqFi
bLoqRB6txnTNCuM2hYjU4/VvNheGkBVBk3/E1nwbStqxPNezJoTOeBX7mRqe+lCsrptA4Q9fY5K5
QhgIY0kxuQ6q+1Opxji3st5Iktq1UNzaGXEcvZEQ42CVhgM0lKpJ8sgCifuyFuZbiWrZZ5Nbpttp
Qf7QFVb0GADJehf2rPYTJmGOYEwNFHIs6cC1qju1jcKZg+YklqnQkvJTWFn9mqRCc41aKV6hI29F
rlAKyQ2sXHzIkmTc1+Ckn6rUDgBfzaKN0oXii7Zmpp1EoEfbkIx5WjrI5i9TNHntaWmkbotBSD4P
h3Q7yBHJvMZOjGCvJ1F8MAr0E5xMZAbmY3SN2nu96E1MUJB0zBhLzNxWMclNBWs2GDI98jF6S2NO
LZMazwgecT+Vzc7HS7L71bXCrjEPOAYu2o5bW3MDPrBtr2hiHytSdqjTjD9ayVA811L5BFXVW5jq
NiJn4NT38jB0TkNsKH1FagbQWaBqK7Dw0/eWNJY7KEV636I/uglrWwH+XIXOHhPoGEMillaFr5sJ
79w+k03IiKWab8ZyvFVSpvqpMrLcNUF2iCTJZ11Vb6WqK3cGZKu2PTjzHXoOIgLtAvrVn0nQKuFO
T4fUxa8urF3VmDT3S70i0J2NhOpmA5bcQcoW4LxgMqYepFUyKkL3xYNe0RjJa4LbC3z756yoeqeR
bHslugBSnyUxW8fSa/ldgJABBaM0701Pt0OBOTSgt6yAD4gLtyy68KEd6sZ6SFPR9m5nMPWF8Sbb
FLooFNeEWOSKK0r/UyYh1IIqpSj8DMpwT72Nb+YpLDBzACJ02FQrI3rRIS1s7fSwtB+ReWebvmlr
NXAw5Fk7DiCi2Q70fU1rw5S2OQgVE1J3NdoLGGcx6v6yUsYIv9y2AsOBWlDfOTmzyeC0tECFR+N5
t2oZ059pFiYYAJEytpMyWd4UQVJtRAldHKsagHgFk0fHsylRCXOSMHg0Osyx6ITcHFsNk8ginGS7
OmLlJpAa+6DxlKqwHSaxR+Qm3DSYoXAPTP6w1TgaqsCzUsXPg4audTFAMKmwO+hxGwYPvSIl3bar
EoBxBBUYuADtgV8a7cLYqTuK9KJTBeZghiI4aJKUPsgk51+Y+kb93h4w1Y3nzcYCKO0rkgRU/ERs
DfuExQGEmQztrqwVyaUZ6uCOBp9XRtlhwMwghdU7+PNUdUhWhG9qHKOXVdDC4rcBY9muClIo9Vhy
k97pvLYfGrUMbzON9W+8r3uykhPNXg9cDdhmIFJ9iJSU4AIEasnPmsS8gyia3HrcklLl0MhpcW9I
Ddurkhn/yg0kT2Aw2WgD6tA99sGrxShRM7E6/tBwhpEWEJ7dmQPpPahxxxiOqZB+4d6eoW3gYQxC
P1TLUXAEk+HyguM2yQyrxrRrjEOUPWkALklgTDyxPdskPm69J6P80tMKPEKcnq2T7D76MPdYfoTM
8cf1A3wG/Hb5Yya5Si3LRR0m452UQgq6e4RUjheTdyE0b2jDX3n5WYbGIQqQjjWNQxfBUrNPrfPV
mNy/qSKlFhNjAZ/Hu5i1XltiRkOtulWmg/GmbHQo0JgpAHFo54KO/bKwAGPmMr3A8DFQrbBHeM03
9J9UxpDNxwVmVh9JBER2Ha00Vr+36Usug5lfdTmQ03nopUXk2IVYuKRnEitQWEeQAejxIF9P3Mf8
ck2kpIT5prwxQI/HVtl1bMfQsV7wdGxDf/P0zNT4U87y+VxqB9K0FeYCFaVHbV+OSx/1TaeS3b57
NulaRLtWXciFZ7K5cVQ5XpfANupIui+NJqAbB2jnIb3CPWgM/BmUyM0wyBhoyIhbVMm91P+47uhM
RgfCN7Q/oAOLl60+yVWjUJKGtIVJWlOX66UTqhHI+dsghfbj+rqtmRwL0qwWausKsnrM0bt0r2NR
rRdaj0KB9glMukMa77qBufg4NzCu79lHwzEIPKEFA21TUswu07MT48FrGic9XktpuWBuDLdpjIBZ
BRFY1D3Qs5t8Lt2IcYUbAz5X91Dx5yh+Cc2FCuHskv0xMR2cGPVSX0gcJoQmPFNANWtp+u+CE+Yk
AFgw6NxUYaGtPqxu05Knf+hRQz0SHTBA13F4gEt8+Vm0QTL6JFGQW9Moc6wWdz1kBiRFeWVqceii
5m6IIqco+RKiYW4/AeeNfickA8H9m3ygREshhSSrtdvVihNkH3LmI2eTInAM00chL9QbZq8H3FOQ
+B4Lb+Z0+0qZ6CXwVHA8vTMPVJj0pnpRTsiitvnPsnH6BXtz0Q6GFPRuCGgV2FGXy8rasq218WpM
lMcyh37vh0T2YukknLMCsgFQ89DTx7E/sdJGePDJGuIjZjd15faBcEoNKcTfA/A0IJz/2JnsXaOw
G04TGd5g2oKck009pIcciWrK5IWG7dymgqYLRmpAjQ7FvElYCKniRhwhLJBuHFJrOPTJ0kk+t6ug
SoVTYXwu40F5+W36TtaRKiAUwN0Onc5koKILGkDWBa3364fe3HQL4NCxt1CGhnS4PVk5PDdKychs
ZCW+eMXDBzDffbMufd0d9gVmqZkPwYr45An9d6fPnWrHFooQs86e/YDJenK7StKUjD8gheS02DH2
lSwpbs/V2c+8BHPkckVt6JOIZIARaYO0v/SPmd98YIDbOl2Z2/wzeKxv+QtGiC8AM+aaz7AL2Qzw
llCjmtZ9DaK3FZPQ46or533YYMYKfY8UN9w+lLKjbrLEXYSejMExvVfOTU4+qIbBMjwJ4Krsdltl
E7aeeduBwOorrvRmbvT7eKeepFt5s9TBnc22R8kH1PZssFamDSnVKPpIawJQO9fioD6hhBR7dB1s
gCtYQ0G8xOivas33z9cjeHY/nlkd///Ztd0raVva8Tj1XdwmsuEE6gJrZQzA7wv6x60xgM8MDFaH
t3EIA9UBqnvdPv7FnunKBmvr53VPZq+A8wUcT9MzS4yZdUJ1LGCGiamn5pUdqC8BWLky1vauWScv
1+3N77w/jk2OmTAKaddAhQLz9yrPVAxHhxRPyh+vW5mRkNGwB/6YmQQk3scFUTqYabzsZDiyW/qv
oDXJ2+BBXv2oN3TBrRly2KXByYmim4J2HeZgu9onAL3ZcZBdlTvta/2I2VjakntzuT4KjHhX6L+n
0E7emLqRKzEpER5A8Dev9Vp9A5zlaN0YO2MpPuZuU8j6YTXHBB+PmMv4qOO6tAcofriorN1rD50H
pGNziF+tbXQPHlq7t1bNj3i9NL96dmOf253EJfh7WhKiJeoqn4kfPTOPCihDOuIe+GzDVU/6eyw5
MkbKLo0ImY0dAv1wHUpZgLxPb0KT0jLKMfbBbWO53NQsQbHaaPrek6JY2kY5h/tDiUZQoRkZzlVL
jx+GUq6fcg42WZApYpNrAzsWVSHn/vXA1mfOhfPfNonrZrAqBt0EnAusc1UIz+USX103MRvKKPZi
6hRediOi8fKLl3KMyYoWQV4z6KgBag9K+cbVaJNknVswoAuyr6KQ7zojWqhWzDv3X8PTYdEId6um
PRY+iJUVJ9GKKel6wbnZcP7j3HQyS2Si8jdS6F2+Kw5g2qL8gmtSfsKwxvDrIB2HH+kv2dGWmqNz
5/nZmtpjnf3slG2GPFIK08B8ZiY/N4W6CYN6PRBg4IiO0aBl6FqleVsX+tt1f+eO23O7k4Mi1Sog
f2QsaYZx7OlHKe1I8XTdxOyK6qDCKRgvokAI8NI1VvbCIgFWNAOiAPVL48YEnlx+vW5lNjbOrEwC
v6WSjqHv43ejP61i2y5B4mezppFWh8cJuITfePssxmhjGiJr0jDTGCKwpUNO8m3pmZ/lyt62G7HU
mZr1CE9M5PUj5+x35ewsJAaTIQ3PcWN06rPED4m8sI9nPz0kMUEuG1m9025oBS4B1JPgUFvlAB8L
iDTddcPfC3LjMQdkLniQeNOhlHb59TmPcBJCnMXt6/uc+2V/WyULr8ZZRwDSwLsElQt5GmChYjVd
w3HZlf3vt/gpADco5vW/xPGZmUmEWUOGvzve4GUMhc7EyYKNbj7L2cLTY3a7nJmZLJidyijNj/dp
32+y4pCQbSt5ydIjYPyx0/xxBLb8Z830yduD25RBCwJWVOIO8UGu3lPi2ZhAKnxlaXD0/IWJZyNU
tyAyq00JuFJqdDovo8Ztf1itX3a+2FnM0dbpjnqQFI8dq/OgbqAtnG3zW/bM7rjUZztIYRVkZKrR
7o6vyY10j/fcMW/d5tj4jdu8tZvrZ9DspxtnMoJNBR73VOhYl1tTaBB6c2PlQAfDhbDkNq5+JlKx
0EmeTcpHGYz/WJp+PgPtHQv3MD5f77bFyjL3RvGi9C8R2yYsR7Fh28R3WeHU4RLSZT7vOjM9qa5p
lcKJ3MJJG2M6HfslelDuIb8ROmwjIA3gJpIbHeU9RjIR5/ryzsbsmeXJHYmRDtgWLGmgjAd44X3W
HLQW0ninLD6IcoltNYdnxkhZnF0yoIXAAIynzlnwyHGEOSMl/KyJVx8hzIsm2W7w+1uyLjZoOR61
wslu1PvrPs72QwjkCdHrARIUQpqXZrWclYkxIGYbr3vB2e8ED+H2LTram+F2wdTsev4xNQ2imFt2
GAzwsHhtfXNdnoyP5Cs/9jeicvqVvjJuk5X8Hr5FzmI9YEwrvh0/Z6anQdRzLW9HLztPcWwnW6d7
cmKbt6fAhTz4UuDMx+yZuUnkKB0EUKvfi7qyHWVz27n02DnE1e5TJ3TJIT1mH0tA5jGtuebi/5H2
Zd1160bWfyXrvjPNefhW337gcEbNkiXbL1zWYJDgAIITCP76b9N9E59DsQ876ZckjmwVARQKQNWu
vec3q4lgq0SHJbpub2vlmKl3tfAVG3ig6PI6Lh5/UyYTjaggOJnruuB9TAsK9YQg9dCubWq+8F77
ZH/ZyOJl5MTILJRmdt12HkXAUazY14YHVCkvG1iargn1A8EvdWqdm3kEKCiLwiXY3COqNa1MgpHk
12zwAgJ23NKpV6oQS6H61NzMI0hroFWvgrmOxn5ukk1XXyvVplhrj15M8p0amrmBXg+UpDombtgY
e8p8vrP8IRyOYN+ujwDXWd+7o7ITfnk/rO3vtSmd1vQkglWQfkdGHabNrfUGjADzxzCLvMi8ravA
uzc3+ZbsxyiOyrXXzJrleex069boCsyu5/4okkPuPMkc4IddtyZAv+T7p7M7c0uvE5ZoWxiyAE/k
pc+SrQ6RnMuuuXgUeJqL3rkJ3/G5C7wpOred7rC8jIjCAIQ5kvylNveQfenoUU0gCwVlCLAVXFH9
CaydcbKS7lua0NMvmEL5yVKqIBp3xJTFbIvbXD4CQeADy4Kiq+/RNW3ppTkFngfhZCr8uPOMqaNm
xegOuBqm8lZX3nmxMdbKpmsmZp6p1E2vK5MJybT7kiIBZscbELoGKws3BY15DD4dyswPsx4Cv5An
xmEKhdP8R6dEtR4R9tOwroFADhMZFN7t0K9cAxfOVbgJSBvBGYkrxLwxaRxEjns3rGo19zXttQeX
UFH4pvY4xICMd5vLo1wIZWfmZqGsZ2meAzuGhymp73hZhmZLNz2aZfG4W5nQhVPgzNQsmI14LbrC
nl5afRHVbXYgjR3930Yzc426VxxDtjDRF7ej9iK1R3d8LP+NJyMGYtsGNLXR0TxvGuECXFBsuhAM
4hEgHCvdl2u0OEtpslMb8zYRTWnjsq1wLks3D9EpHXqk8NFb+q0Fjb9OeDSJuI7psOOpvL88iUsv
rjPbs9NU6vrgWQK2VfMrrSKRHfJqx9LnkUdN8oVYu9Z4lHwvqtBU7w17JWAuRKsz6zOPBL28aXLo
jYII2gwS9b32Ej9LoP7A1GdW9Sses2Zt7pQQQs+z6dXVeXea8WH2NHBLUNEWRyA6V+Z1+vJZQEHO
E1c3E03+JtIa53HYACl178YYmSVxXebKlYrSrmjJHacJyrzxN1YCcNpqD6h23bpmOtHmXf6EKWRd
+oLZScAKV/G0DKOlA5BJris0ANxqLXA0vsYJtDixJ4OdPUVsA+zgaonBdql1TBSyqUzrYHi9n+k5
aILe/52BAXyCExayMPN0lErGJC81DMzie3OABDFAi9vLJpYH9NvELLbkac9jZYAJDbjQwfEr6DuN
5VXWb2n2fNnU8g4Evf0/hjOt48mJrekJSAU0XL7kAYWz+FrbNNfuOyoxdyBFtw7mLr9fO1X1xfA8
YbFtaFEDYDjb9Z42ZFqfwmb71EU0hFjIDjBYhfhpgDJvZGyLcIiKTeUnB/sGP7iC7x6Nu2YNpLJA
dIDT7+RDZgGAZ3BLkeNDrNs8eM6OYHwp7EBvQ/cKTVSB3P3Iwor7ylP5xdgnK1f7xeP3xPgsHqhA
/Ka1hVWW+a4WgWoc2zgw9SgtHyqbr4S6pbvh2VBnPsWGOvMEm+Z8U4UgONh+BYF+v6Oh96A9tBE4
5uQ2XjmGl53LBWuPDmz/JIVx7lyYXS50NcfxZdt+g3YjZk946NGHbvJ1bkHwBF15uk0iOyVBrung
/s7CznpDZ93Ku3BxS518yWylk0QbmrGf3lHoIRPXpgeSUhOd0nUo1oSElr3qxNZsYVO3yipNYtTm
oby6RlWmv6N37c5+wkMq823fCNJN966E9xS9u5e389owZ6us6gL6AAlMKw5QCzb6UNosrEHpTvuP
RJhrTrVQvgVx4O/1nQWPipapa1UwJ5WXIbH8ju9rZ1fE4Lgynzz7DrQafspXxrh4j3QhCwWGPZQb
5k2PyqjbHathNAbNskS63rWre7BLaGyNDXv6/E9n2Iml6UtOYqNlcXBOmbBEUHhKQWEBhRHVWQkD
y0bAtAKJLRedKbPTK3WbNrPUog1Ei6swBJ5p424StQkve8ZnMyAFQQ8lwFdoizJ+NcicjCWuYkri
HABeBwpUAGiOblRD0stPemulMLCQGoQptBlMQojIatsz/y80oaSOUaOQ1trXKXn38u6gq91WTbKI
Zj8diwYK1JcdvdszdU0R9PPZ8ov8BOxFoF9EX/e0Q07G6WoUlJIcxitJNym1HrJ+/JfrOOcmZlcb
nQ5UZSOAu52dbRxAv9U8D1lSrfj5wsX83M7MM4wSq/QLIEzzKyP5IoDUHOz7Rg8zfrATGuTqV4Ws
Ua193l2T0anWZoNnBPJI5/NXcg94tqYFkrIDfq2INyXttg7TfcVdSxasmZrF5M6ypSQmTCWuHQ2D
xKkw4di9W6DQV3JMn8/aaVRonHNtBKxPcupoxPJ6YmHJlDwo6HNbbsq+8WPnS128Wu7avWJ5YL+t
zeJGTbLGxK0C9X/t2nZrCJTsvST1M2sldHyO9uejmvk6Mgqqk0uMSpICqHjhp9VPT20OQ/LSK2sC
b2uDmnk9SxjXc4ZBKW2UQskjc17bWNw2a24/efV50D0f1Mzr9TJtJ50cPKxl6oWcxBnww+1964iv
RBc3nRTAl0tzPOY2BeTgcpRcNA7GX1Qcp9vpHFfeI92kagWMW1DqUSDBOLwpzd4rUp81j3n1k6wl
BhfuZRjub4vzYDlaGupFnQBI5QfIsA96ZII99KGK5KZ84LgBI0Jv1ePak2mh0nBudnZRIKipWG41
mX0GfjkJlV0M0iLxbH4U23InwSLdBfVPHN/Wyk5cPIcQWibKAg11o1l8AZg6ZSi0T42Y157WQus3
lE69ctgt1B0xvBMrs9ACLHhqaA2s0HprgSqaIIPmBEDzhypY/wmLiNxy6vmIol7/dNmHFjfKie3Z
8VcWTp+icwDIwNY8yhxGVH4FsbBtndq7y6YWA8CJqdkqFgBo04rAVKmIrVKMW10CoFu4AbNzHz7+
5bK5tbWbfn5ytg5VXHV5CXOa963S7hm0SVcbB9ZmbxY7rdyTdSKn2auhuVXdF+2OOAd3XNnoi0OB
qArooNEJ+SlBAvLcNgHbFEJnecyVsK7ekrU26uXze+p+0KfL3SfeCo5EceHquIpY7YvmorYvKjw3
xm+j0lxbnh71Y/W11JCHX1NIWDztTgzPQnUKqF/JptMuNTaNxwM2IpC0IHzAxdxGmo3a1goz1KIj
nlicBW00CgLv5k7nq1qhbqQ7G+p+G+L+XuNKUJjqCq5g8utPZ8Rvc596c0o1SfrpgKWtElQdgdbP
uCZbtWZjFqjKGp3ZBVrCAhOrhuts7KtSXYOcLHr7yUBmcQqPRMvsprazrqvCtFetINbdaHQ03Bkg
a3F5+y7gTBAVARJw3IkGGbjI8/3LG65JXWLa0AnBxm3K7mj8LW6uTPLUGia0hl90a9/RuyrZN8m3
FePTfH1es9/GZxsbrEqsTDsYN3P0qx5N/ZrYLxbdQe8kzx8TfqVZwNesnDaL5/nUH2GiyoHr0GzE
I6+g1JjCKOR58ELVtujbD4WuR5UFZn2o6FQODdRiFTewONgTu7PBDk3iDvZ0WRrTq1GmePWD9zl2
ZTSwZ6cpAk0+l0kXMPfZAvXGvzPTJ8Zn18KuyQ1nnK7wLZTOFPOalTeO9SYpGgqcQ+dseRySehc7
95ftLvryidlZ1FHISLykh1lFjxrq3nP01Vsx32jO82VDi7H7xNAs2KDnR9TgmMa7wUn2Ei8gVyk3
ZuatHBEr4/kV3k9OO9padKisyczgxT4Xw0tijGj1Ra2sWwNhLL+Zf4/p189PjCWZSaqMwxjVf2pV
NIBwgexjNLhzxQM5w0btNkPj99gjl+dy+SI4NdmoE4QIYr/nMYEVwCo5BDfeFrAP0sdBNpDQpMrW
NQqIqbGdnqMNv6/3pkojExOtjM5jDhL43HuWxkdVdPuVL1reO7+/aBYTq7oAA3fd4wGAtA4IWfvb
Pg9KnhwsKHg5xlZpIJDcRh5ZuUz9KnR9ilAnUzG7uEHc2bRKF1Mx8m81MbatDZj+YN/a0gxY4UQV
MtQavW8LeejdARRU6t5KChA6PoKZA7T/8RO3X4X7beoKVzsdbpIceiejPkDn25ZpH01eR4SAOIJp
0PhtSupDRCoQ3Hm4PIWLp/HJQGbXQvRHZuAHxEDyHt1Le0LfuK75phqSQa6s1nKA/b1YswBbx5CX
iqcHE9ePrf7YxMNWre619tbEm0JxfN15ujy25c3/2+AsspJazW1TwDsqM/ax6XeNCgaNYYgum/kf
NuRvO/MgWpqQeEJFfEIyuE7E3YAw6Nyrgaj3WRYUXRf2o4/ywXbF8ORl514IpWHQwUyQV2diWTzf
kJUHCShdxQW4Sq+aGC1g5sGGx+P50tHXDLmYgQZ9eTUUYY123lisBNeFBynsT30yYD5b4JlVbNAH
G9PLkHCkkBskZTaZejTBqxVzFzr1MnDYHXrxa0h1jw2KekaYJ7eqLDeXJ+KzE59/x+w4gZwwKI44
viNpx2qDjIDw6ZCooVnWtzF4dvxSd+SKzc/OBZuQ3kKCCbTeqEydz70YdbTqTHzCnXeTmzvCn7I1
5s7psz8t7wQOtdDnNyk7npvox0ZzQZWD3BBKIbInW2Dno84FKY+W6KEXXzUJ0OGXp3JpWGC4RuM/
6KfBHzxzKQX4D1WYGNYgb2zwdRRyA6qhyzY+X5dxgpzYmO3LwfaITqa2W0DiXAVuQ/P/4yhmM5dK
nsfDtDhFEvRILMsbnn+9PIjpI+eLczqImc91yAx4igITTgmZxc7P48gmV22zgpJaMzO7wIgJjzNt
s2Dg18bwzsRLXNy7xkoefnlFPFBMQOMNh/vMSiFtQWSOFel04bdkk7UrS748jH8amKsWxKl0IY0N
A5V8rOtt4Twn8aPerwlGfT5i4Fm6jSZr9OWA1222KYmTQlBgmq24JwbzoTGHwDtWsfVu0658IZaS
vY9m1T6NMUUNqsmzeOUVsVCwxieA4l9FrsB0PvWUj9TWXTkCKVWDkZ5v4z35bhG/sYJiH+XPVlAG
9s1xfDcenVB8dX1kstHvCjK4y965UE6dPsN0odwwnQ9zEnmDgwQOYoQoLOahfhjC9Lv9rdtAtN0v
rjLml5H3pPzr3T3nNvXzeOUqvZlwD+AKHEd2/6SvyUIsxqaTMc1Wt24VCq4s/P7EuKqrne198Wh4
ed7WTEwb5eRuXaSeUEwXJmz3RrH2xM18c02EeXEvQE0R6jvGlPCZbbbeTcHTRmGj4DVagn/geTkw
0FO5m8tjWbIDEhe0KUHaa9oU52NRs26Al0917B4C8u6Y9Y957CYi6NxOfx2yhLEVr1s6h5GqhWoS
FCPB+zybPaQTMqOtAXTzclB+dz+JjaYlBq93et8yh5fL41sKWqb+3xz3lo32gvPxoYjDhTFJB5gD
2xaujVfPWlV3cUA6jmBwG8Lx5m2hDthdjcLGCazpQ1jaEXgB/RoSBcab2T5eHs2vZZ8fKDYa8UDS
CzaUz8vVVDTPm3ZqOvZ27Vf92ggHSBF/FTcZwLe+/gZB8M14Y/tfymv7Vt7J228g+th5O8cHJzRo
JS5/z9Lsnn7ObDNzAdnPpMLnTIs4xGjAkc+XLSxQYoB582TEs/2cssLQ4xYmjI11E1+zrXrXhs7O
uSkO3Tcl7A/Vte3nW7D77YoriP3Gu8sfsLRBTu3P3LXVG44aDuxPbHl5fuWmNzFTQoaH1r9uCESc
cFZsCxByzjy1pKZQ2dTBrJMkAPChUP0G8I7C3F+2sxi9LBgwvQkk4Mx2/ODwQjajgyxy8t3twW4Y
57607y8bWdoTKJb/08jMMezEUXg7GTERVNK7UTzm/TNeIn4HTPBlU0s+eGpq5iCMxFo+mjDlxle2
l0dlV6yszDTz8013amHmAjFEciqlhwVhfi3S3ZDe4q6oVV8aEHjQr0yswAGWbvQIyFObG65Z+lzx
sR2amlELnCE5eyqNzFd0w6+T96R6M53vabniDovTd2JtPrjYywVyQqjPyx0aoZVqJZO/OHmQ6UVw
RHEErbXnATgDWYEgPcK91b+05MpQb7IK+RbvmwOErgy4eLvsDovufXK1mn5+cjiXvSoLd7pa0d6M
OBLfCJkRaBRXzs01M1PYODFTO4VXiApmcmsPhk7ojuKmuPbOWlqb08N5totGbhCFFMDYleKlrw6q
9+XyXC3FttPfP9s6Y6ZVRT/16GjNrup/CuiFe3LbF2ulj6VogPYmHFvIA0zcdOeTJTWNqmDwBgvO
EGoi8S1916t7VzR4EK2E66V1OTU1c2clKUG8x7EulYH05piFRvLC3TS8PHFrVqafn6y+0tsteIth
xVUPhQb99+zFRn/Mv2MEbGtgtgJv91x3eux0z269aSj6e8wDx9SDNlnr8Vl0AXTP/cPI7IVaEyCr
wD2Dppc290cjDW0dwJJM85Pu6fJwFi05k0bGVCK1vVkg0Ctku6mGm6YDnKQZ39JhF6sR2p8vm1mo
kk7cY2jfwfvOdnDRPF+bIZOpnqJeEfSOGXDLeaam45vGWAO/2PgjskyysLYoXW7sRvl62fjShj21
PfM+V7YGEzGqwHo5Bp1V342etvIKX4qn4K9CT5aJHLszv22SZExK+MuE0SEIOV3Zh2ZD9BCkyoDB
McvZt3Wchbpbv5Sm6FYKpUuOj9ciHMbAnRpvk/PJ7R09dsYUp4VDcXMgLBCVexW77coDeclXJjY3
E81YIA6fkyd0uQLS0gFXajuO9By9qj0LW0jueXxzecEWx/PbkKuej4dLJpJqursbaqMJX6vj9hG9
U0JFkqPAjrhsbdk3T8zN7l5I0bNJWwnjAmlPlqp+TkH9NeCQBxeqT1NoSXtJ6Ay3XTWu3ZOWrhVI
RE4aFBpShc5s6YxSi7UB6NAgRh7W9B6qCoSvHb9KMj00tfcWbICXR7sU9U8fejODjtcNZltOUd8S
YJJpExIQKy13OtfvaI/qKV/ZfQsonemtANJ/Z2K0xZF7vpo0B/6wET26fwxAGbHTM1mCatM8pDbI
5Qpc17qW+nqqRjz/ACYkVFm3hndcXGOQzuMbkCVDXmUW5/JYG7n5iwwh6w4xOqwK2/Vp3W06XfoD
2IZ7eUeTItSS98vzveTLp4ZnoRzFeI4UD7I5AylBvr0rFe63w8p1cWlnggvR0iCGiRaZT+wAFRgC
bRtXBsXZjvFWpVvXfrXGtZWcfGN+5QaqAPK80Lyx0Ut4vpJZJ0yzm3geNHJno1uFSTVIs3zXa80e
qPtdaslHu/qWaVAeIRCU5NpBL9caKhbHClA7ejpcFfjVKRSfnvKKrk+UuhOSGsrVdkQZ8Ys6Amfh
5YVb2pngxP6HnXnecyjVBkotJa6sJX0wUhpxrfo+xmrY6wRcqu8yXYPrLR0igNlDrgq9mkDlzkZm
jkXea0MFyHtq0BCHY7GrGd6BdIjvDINdDwJKATpT4gBEiuxfRpkCM45mJ2Q/VTyr5oFIDkVDa8nw
ordeqbjri49RBEOzAen0vz6vrgEGVzT0TkDL2ShTbVBIpuPpbrsvVbOn9FuTvmXVt059ix8um1oo
72FQpqlD3BQ8pPjvc1+houwkwhxmFCnlrt9I1LTERktuNQuCPxsXzf2V/qKvPU0XU7indmc3jiHL
DEXtm6nhcfM+BPfKrqk37vcH5dmto7SJ6ueVKLMU1V3LQfPNpMeJgt75QO0xRzVG73D1zcfAta5M
kIJpP1T6JRlW/GRp+51amsWz3BLMTSdLuOf5nu5X6g+RBWa8cqFaQDFh6U5GNHMTMjjG4E52yhZI
WW3X+7lfHoz7Fhn5kN/xOLCeLnvLysh+HSEngSUW9K85TJERaePbmr0wSAR4xZpXLi4WnlyaZbk6
mIxn942xcVhvsmFiQrADiPk9bVhgGr57q30nj2NAt/yuwuPSH79dHuDSUYTs5D/t6udO0uaQaGCu
gFc2rwRSC+SaeJvLJvTpd8yPiFMbsx3Xq7nBMgU2+g10mvRnfojDYe/umzB+ZE+aCEGsFEC4JCQ/
8uAI0Hzw7zxrT79gtvdy6iiGkmN2R12/y0Z1UxVjYAPQMbp3Pa/3vwb8H2/D/yMf7O6/h9b813/i
z2+sknVKADk6/+N/3VYf5d/u8h9vH81/Tv/wn39x9ve2H+zmR/H5L539G/zyv4yHP9ofZ3+IyjZt
5X33UcuHj6bL21+/H585/c3/7Q//9vHrtzzJ6uPPP95YV7bTbyMpK//460f79z//cDFr/3H66//6
2fT9f/6xqX+Ubx/zv//xo2n//MP7O0reYLcFxz6w2eCnQ4AQH9NPFOvvCMLweHQLgbYZJyuco2QA
cf35h6X9fTrNJ20gzUK+1YFfNbjm4Uem9nck1X+pKYK8GhIE9h//+LCz5fm9XH9DMvGOpWXb/PnH
+Saf+JshrqBCNNwGGt8El9L5Hsi4FQPNUqq+nfAh26EndnyGarN3KOuiucqyTl1TYf9kEVx2Ot5+
SBVMidf5Cxuww6ptWIP4VdZw/sRCv/0ohKYG6Nasq42lp+NKnnd2/mBcwCFPPXMT+mDhVcG4Bfg9
qkjoJBrR70t7WcR+g5qS4Y/66OAuWkFfx7FjGuVpTr52JgNnCNp0fg5Gnb8K9JWzgBjG8OK1INdc
CRLn8W/6Ojx2oDWCPDdkR9Did74G4Fqy45YYIPBlEg+qvmxsGcZjY99aGlNSZAOEG5YWk1144qV/
OcPp4s8OFViG7hF8CDjRX52q9iw2QAMIWkc1ckKytxQWMHTRbUk+ZSEqlnQQlGUqMuGprde3Halq
7cjTDshqlNfRaFMTbqMVkXdp/mAhZbJa+D2Pz7++Dv0omol+RxAvfGreMweTFcJGaa+K2YBWLFD4
3tVQwvVZnQEJU/MidXZKrbhlaNm1tLe6k7CfbGJ/Q7e/ApUQq03vi67MlOukSYkSSlsBCfPKJGIf
nwV5wEh+0YmgpRq1euhSzoHZhZva3mBhMqgVW/uUxHWE0dBjluXqzlHrd5bTMcJ7t35OiDBfeUlJ
7Zu5097WbplfgSva+ma3CRgJNHRo3Ss47CEGnWe637k1t/ccbVxfjVThSViliSbDpre0H13tSVzH
BYCCXiazZMsJ2BbQTam0452QXj7cm16qvY4xs81dpccdLs8V2MWzu5HqJUS0PWYY99QrRj0yQAqU
AiTDXIpzKk2Yh3cZqQecW5o20rvEFumwJU4J/F5MgH8IWwQ3JHf61nbaR6e2KsC348F9dZROzcM6
BcHxHjmSdtNLqyi36AugKP+1ILb0QexWCRDwweeUsWX1vu6qRr+V0GmV+xF9C4CdM9CM+HltAfhl
O71SI+CL4QdxErvwx9LDZrATzUyv8O4YhW+MWRYh4OA3jhXkev1e7U1IflWFfl83EgIx6DctAuo0
6bU5OmZ9DRlPBkJ1dcB/KkOuk0DJbCIAeMuyzFfRAZuELRtjvuXegFsWG3UGuVp08A9bqajqK7Gt
GKlofcRfJFbRBXleoecY/JD8UMVEMzftWCb5E+69zdFthKH4AoJl8rZTDYv6GuP5s+aYjQvqEc99
z+XoCN+qjSSAjPwwBIU3Oq+qrHH7cirIMPnEzIc722wRp/Huso5K3w6FnytQg/dVaBbFfk+JJL4Y
oNEcUc+Lr13QG29sWeH/LUhvmJECrGfYMA/UCp1owfUoSbc3IfsEJ9Q74PxaiAn6Me2S+xE9wu8p
E0LxZQqxsLEp0c5eaNo92jja+hDTTLSAhkIt/akzezw7a4Ml3qZIXNAqeyW/syBIWftcb8sXBaGl
38VGYj9WVsWGvQXF88KnBRH3bmam0u8HgoSuBlVLKyqh67PnVlVtlazVDkYOoqoCchc+8tfZj7E1
Ff2tggrhplEz+i4pepZB3pYhVtWGHLTI6koepegwO8rRPoqqHd/B+a76HEj8rZHq/ZvFdHqt1lR9
cloVFyK8z0p8wzi0u1bUxk0bW8We2F3zYtWdEYKjnvh5qhUhG8wkSJqWbay2x/jlAJLHPHdJRJqE
F36mQEnMg7Yy9UsABSgaKVptMxQtCt+NSxHIRaO9jcRFo0+bxvqLViaQJNOyUhgB62m9qy2r69Cl
abgbTXU+piT+k0JN7ydXOHCILf69FzSQontiFXLMgAY56UGrByWQmesAKWhU0PJpqkdqKjL3eVvS
l4ypWZjWbk8iwXUHcQbLjceKzIgaqcSz/AJ9ARkOYjkeHNlZj+ZIrdd0kOVtPehDYHMe+6QrnT1I
F9kVY7at4K1jsWNl6QgrjNtGH7A2o+3GpqVVb/LOrDaSa8oHc736mjvDGHXQeBuCksXJQZhg/vdd
1mU/WTOCAiM2QKMqE6X3/Ewo2d1QE9fbDg6zwiatxwc1q1IIzLkmlJYbGgy0UZJrcBF13jHnCiTZ
+1zr/a4d7KDRVSRARNp4Qani6FLV8TbzFAfHWtuKr5XhwFljmxjXepM4m6aDhpkLdhMQjWTQGVHi
tol6q9XvMzKCgb5pjJ3TuGZgdsx65l7FUrBvpV7qJ0wZN16t9xrIzXW2AZ+bu6MJcbIAuaH0IDsu
tyrPrfaKkdzcG6UqtzRheuWXSg+QJyjgHnH056+unRrXVKv7TVEMcXzfaqNIQsNz697no84fCqgv
1ztl7Lp7adiJGqiQnj5avedmx74tk6iXw3inlAPg1apIR2i05QhmScPR09yM3w3SmJ1fMtPejJ4z
HT+Eme591rFCuS/g6dU+Fd7o7XAiK/G+x1YoQtEMyYbDY7G3M/OmcfQs8IQtoh7QypDaiRLoGUXP
aGOh/za37npX7E3DfWKQ/QZzi5QbobRbPdO33NHeinx8qFTvA9qQDxrzIjvTIZ5GbutRbMwxvUuV
1txbdcNvTRCZQi8cEqq+0REE1UR7zCv7utXUdNOkwOAMuTgMBcf/yowi4E5poFwjtEjDbv4SC2/Y
cN2yN2Xl0V0vGy0EjMlAT+vohApJ6UdcaQmQ/YRv4YNOlNmife3Bi3TsYcLB8cPsqAa+yQcwjT8z
WiPT1arKLpEjskBq7aLX0DLaMj3UloRqDPqmqmNHtR6wGujaBTXTuxxQ7e4H5eNGQ/osvYY8eCdC
TUnUjZOKGuIlmNCY/FCsAb0Vbuwqj1VKyAbxOSH7lNoG7lpGkVu7OCaqey3czHIjz0qaJ6YiqOoU
jBsbkRWRGHkXP5SAyoUmMWKAhhNSBWBkjsmhADIfl93WugLBzrhx2nRotrhriMCrByuBSJIYbjJB
PeG7oOyrryACOURoyxqrACxDtA893vMmUjWz32lubd1wm+P+Lg2zcgLGCjsJ5OBIFdnzcXygMeYc
YRClr8BMCusb75zEi/QiAWskV0fNpznR+w1qcPYX7Fl+RdFhJtCr5DoDGuFLO6SyqO5GBKANNRRZ
Rn1D8ncXrJDTHDmRrMEBHhqVBNyMs5Q+Objce34risYMJFBO+tYF9u3eUSCAk1Mv+1lpRPnCuyrt
oiwHOKFJCCHRaGZQiXdQ6PCQgfsy2Ib7NdHNojtw5lUl2uxSE1S9qRHj5Oil2CYq4zuz7Mtw6IkX
limvb9FKAlIpnCb5Lbifhm+oyFQPJrXqA4Q83XvwZpbX4CGCBjRtDk6GBjBm5ORZl6Lwu0Rvte8T
OPsIiXkPrPK5hu5jw/lCoAQXIdnZvWFmrW+tFqtHLBw8BsOLa6hlAikepLlVv9joq0Cn1TAakVS6
PJRl/TrobIhGPOaCzOiqXaNntfSzqgBxkwd5zig3FUPsOpJr38GyCR4s0OQcNM6cCs1o+M5MGGW5
yUyIwNQZA+KdoSNbGsNwsIum33ZcZKGoWB/FokpfqIOr31jZ7kEtCAfZVTVgJSGfCppaxepwu9Iy
cdXbxjEltD8UcW1DixXcOLEqnFepdqAEq7DdurjbxwYlW9MdpRUhdokbphlHIXP20CHTNqKcaPR7
MQwk4krl3gmrRSdpYpXHotX4jXQqgMmqAqVbVFC9TSZYGcWajQemOuwV2Wff8TZNgsYTw72HU2ML
qLoSR05hjrcJVEF9taLC55aBJxEejfy91M34CrVz7VgDDPgF1BvajkqTHwqvTa51wcAtpmZHQptb
Z4zLq0p2qh7iBXAgjrIvaZ19tWMmfkA7kH3pcNnZ5rl9D23VLW5x0ockabM1FZX7rtPnV3WHimml
FtCgRWVjg3pBdz0qhRNao05xoOViw/LC2uS110ZUVfBi5EX1ZAg80plr5FtZyirQXVBmpGmmbYWs
rpy80tA11HY3XuaUgbCL5Kg7ObSiUYfxoWzb3BpZFu+FDWlloxPyKJuqPVS9UJ5w5dLC2iqVYy9Q
0fU9LDfWndc05EnihLI29WdJONBTRjUeRVkin9VZr0mFypEJdtNIeEUfFVnab7PY+OBmzbxNl41F
lMZmfOTKSP0kaTy/TKR+qxQSKbGkKa+LUrUHnFCpE/1/6r5juXJYS/KHBi/oQBJbktfLq6QyG0ap
DA0MQRIECHz9pF5HTL/uiHkTvZxNbSTVNYQ5JzNP5t6nKKc9DPDDxt2xLHpz87rI653Agp0XhDaa
bP4mM7V+6QP/y1y5/paO8aZDSPpU9UlXVsUANTiGKdqT7kZxEpEhqPd7xRq4AN9J2KX5dmqPKL7V
LcvDhIPZ8MpAe/yDp7CF7LTucO6s60OxU1JNYgJJH+UD9LvjUuUKlUcb0KrbfMQjHvhpzXh4hi9p
8qXI+hEBslYdIWHqUYLAbOR+G9dQqW0J9TrOWAcIgT5GOHd/MVSGf4pFIJgWLNIxatvkIteW3EOw
wk9+zco3lrVongySZG9E6O3QW/EOLRHOXEpl1Qo11JYly9d4Mg1cDserQeqtrVyao7dC3PJSiTmC
twNz3R1ChOlnVRwdhnkPd63OEd1hulc8E1gwpEPatEgXPW7MvSM4F6IEv4vL7qOnNYvDISW4pGFA
5I9CFqfeD+qQDkZ+ml1hidh88k2UxDhepLdH5QYcRxx9TIy75cswDOmZoJS6lKgv0NGp9JfII3mU
m3tJjab+0xSl/xoNBPHbQziSpPyDUb7kiqcdH0pcLRc2DCemN39YZvPgxe5uOAvQuzkiX1GvhTPP
wIn1SYK7dB/uko16XymZlbJuWbEd2CwgJCKTqCKG673D9j4D+2qPKI6/y8L1CI5m6Vc5Fux+9nDC
p1OP6U4VtmPhNpwjnH2srHxNLIzcYDWETHkdb3Uci+mYJ/5MsIEqhRmUu52X428lhPvqZImvYO92
oMBuqVIf1JMYhZS1K3jx2nqtj9YUUDflMkJRQ/v2TEP4NtA+HNcs3dCM0Q3DiV0nYdavRR1g/7Ih
GgAUcoUBLTNV3CB7uZ8DAo+zAl1ThshtPIUOxUck1Edrpq9i38vfszfjDX8oH4t16/NLO2/0HiOZ
I8JtlyX71m0TxrDsZB+IoP4nJ/Hy5GKNkczW+fkM3vVnpqP8k7pa9L3N8+ynyCL99BlcfZ0zDOEu
iUqfslVmdTShvXDxED2joaTXtuTqpNWmr2mcaYyYkT6+qAWeSUSV7t4My/489WJ5mKFjvzfSga/a
SPpq5E6AbWTux5LZ+EM6I5uImA2GF8rxouIr92fGFUdGM4ihC82LFf+gE1ihsT7MKOveNMTQv1uS
hQNDmszvFCv85Gi5HxckKEOKh8zim2wVxIAEQSW7QBN0YC2fcSpkWWyaCFQwXNf3fZirZZXpG0h2
tx3aiaLoDIZ9nYJAvnchI/oHmkJwNls7z8+rFuN7GvBKzajt9twWxF/3BYJywfnyq513duZQCn2b
JjddO0V/k0Goa+YhZCFIY/yCsh0CVTrczSM62ipPw7OD7dXXPkcp2+t9O0dR1H/wrOR/tNY435Ic
ZdZiTpOAP46Vgd2ZRaFGMlx/Ke1cPkfFog4jFs2ZjVHUuBFJAbseba02k5wm35GXxMH82uu+yej2
vE1J/Euse1encnL33LrvCKAXKS6syETVtBP9waLMRhDpd0s98akzDbokiojFYW/PciP6277QuXGg
RW5dPnLz+YXraou6exnDzT8XRCH3bRzza6p2l1a7lEByUMVmx7YUWO9m37qaIZf1bPzi2xctkPZ5
tikz5BiWfT/pxOd/CpcHcNRuvMd806tM23361Zs9s6KyCVXxcwfLEg9YZ1WPlgvaHhydXVzvSxRf
421BYmixwVP3sOBgyQ5dzPf+fQb8BAFOrqOPmOncH1vhth8MhRc/2mVmp9ZsmP/kRUhuORDpZ8sX
4EullwDPfJYRMISdTjLMxRd+5MM5XYquPwLCQ3UsvcjLG51t6+pk4b48M9Uyc1EBgMudTjpgaWC7
LWZsZ5qMzRLHpBlNiS4Lfo7dCTefh2WPY9sTjlPFf85IuATOzfNhrD4XLf3merRCDz23Iv8LCI7r
Be8DiW7oX0eDw7MiItvaYypRclewldfxY5aLNsXBYtfxOKJq+W3jVH5J0BAwCo+zF4arur0VmRPv
Ri7iHd3TLFDayexHgApjOw2qpOEhslMynAaq+wPSzbOHDbsM7fmY0L6BG+0gD7A4Cvfd5Pf1IgEm
eiAX7fq0JG2rrgWYzxmJ7QlC6TMFCb3QxFes7D/LzUns6qTKfkCpabvnnrYFCMsNIDGW1gDnb6W0
+Ms2gK4N3Hly+hazwojTNCw40/sY2q1Dl2hAh+AmDTx4nXMtIu+zdHqIox2OoLxYcuDwQCb5OZ1z
UAgLVBdTrQIcgk+rZCBQwjrvTzZYbO+8yzP70g+JSR73dcWvY0axh9AHWN6XVmN5HmMogEOFgVO3
HHgwMei5rs9sXbQLcLzeLigmlCehgqVVHh2n7hMdGROy3+fjWoS6i4vtKxgPd7a8F/QlnwiDTpWS
GYKFNl9wb2BbvVKVlveoyvv7rgMDUafbLvtmGsA91SsWBPQqqD6Leuw4WOtiy8ZQxSXvoflyI2B0
y6RqqxDzsDXgEAddG1RgDZsGVzxDiJkVCtL8Ib+kSKQHqKFT99TRjuCbURBwyTzAbx1CnGjFsQI2
AgYfav8y9lmBKjnkGZxZrMcFYrNhzy8B4cmmaaFpa/p90r/7bIllvaHh/u6Wtn9a01T9NoXY3nNY
PgIE1+sj8rHitUqmQgwVDXtbjUru7rSlLc3ONG8hxelFvpeXCdYmfdMv2eQq6+h6t84CAlKUVU+Q
ZXiK2SIl3lPU7199socHNhVM1nrWLMWFOtE3CicUUS9sx4gkiuXiZ5gdOxJA5bild1XmVakLK78O
RsEtoZRrMfy1zAKzj/ti4+fVZSj5AUAreQQMs7K7DvftidGl19VQtn4/4p2nP61l1CDDrC2x4j0d
DtteYPWlPHHXZQ/DtyRMy5eyS81DvPDuBJwBSwajU0XZGNSP3dkYGvgteB65etLdUDZT2knRDJnE
Vh4DhlVOco9QWBESJ090LmQKzyYllsrA4FBcSDKorSZ2LnBxt93eNgXgeF/3sWS3Xa3A6ktPcLAZ
vopaeEOvyJxJ5TXKUSUe0KthcbsR9X6T0y36MdDPsnOIpHvNTK/Sup827IoIjTv23CbJxcMnNa2c
KFBS+BZf5TT0DKvFDDk8sfMV5Wq7L/IcFskf1tKw5DEFg5oAkIhRWmmfSwG1V4aPsGBX2hrDEGgD
k3+u96js+j87H5P8kKHNg/cqhkcbbUFzlms8dfWOkK0fK3XpCseLPJ6qdjXiFXhu+XOYDf/hk7nf
T6NOxXuColNjs/L0PUTAAqpN7RHA9UJyoIu7fSyx/Ua0BMWOyB++umZlAFcu0eAUGuuV4B0WMuH5
oZ/gg1PBn3KE8XjaRQ/ZouhHawE8SzNjg26dwaPr4z3qT4WD42g1WJTdeEUmSZNmrQLS7VN95OWE
6nWcibwDiel1w7Ise8jYjI+2iSg6wWSTgOBsSX6IoKROm2HWBPM7Nm7NJUqS1Z1UPKVwMaABqQkr
vKgw6K8sTGsmB6+9Wlrt4JiGj+MwPRVEcdhkMj8qxnDm4RLeGuAce3tEgyPV3TY6d7dmoUSfWJgi
fMszOf3yUOytDa7xxN8o+qP9ee1Vh/JUumRGAFnwrlnKaX5zptBTPcsJRIcnY2lf/kljeRlLeYnC
AG2IAgv2Ma2OPdixXPxxhZu+QveedKBtme5e+QhXu/Pn4XnIsdmKivQbe+eZLwb0o6V5YQNwk0u5
ODUdBtb9WVky1OnUoaabhoxdegu4qAqmNO+UtmGH78ACI5SJSwqce8ZVV6k5c3ftnDB91KtiJ0pg
Pl4ZoPzqbNcEN0Ofi26qOqXu2jhR7Y2XTOa/twLT7k8jM3P3sOQGm5fKPZi7aIceozIASpLbyosx
nCdrwCWif07FhTLThmZeiF7xgOTyd5nggwn+jPB3nc6Rv7mdJ+33JORhZlWyt+KSrvFifkZDxMN7
AiMeNAHIh4LVHresOJTAKObXrB19j1uQH3Rs2FbnU9lnDRCgAWOCK3Af2864M0CiDBjnw7eE9tLp
DRJ5WeCm+MhCP4RQ7W6R2xNQ+XF9lvOQvIUtTMUB8aPpfoymtaPISKQbfdwIEajmOoSL2ejGVZy8
bJ3ixwXQ4NdC8PCrG6L2noYpRvtL6Q0alPAVmakDKux1fSm6MJ21L2lFuxxsjsnLM0e59Dgnw9Ik
Oo50g5D54g7FHF4p0dHWgJYtXrM0N7+4LDosHzYUMGbt5ycQ2eJPrBf7dw3dPmBX+bYJws4vw6hH
dnObLG+5nmGZTLiDCSNJGKtdB9eoItqH8wpjMZMwMzS8D8WPPWPt9zUq2BtB6dsUBkuh4P3cjKSj
f+QgS4RypUVyb/1oLoVV0WOfQa137iFeSK6uRTZxJSZ4bw1wrT7jMKBntFWLrgCVTB8aMnAc4Jsj
+9FHqcI9NPc/05CNZ0h8gACUjt3yNNuvFPKNOo8Ju/pegjrcefHQM50ccm9MWe8yQH6f7TQjIELa
+CRFH177geQReCwVZVUHncp9GbL9LIAQ/kzM2teI0+CP2EGaNEUvUFQW/br9cikTwA1BRYH1tuOd
gSI/qTlglBm89KBY1aHTPVo2M36YCtk/BuCtsD3XK7hVmBSqKou17apkbuVroKL/CzIbh11s0bH1
MorGGpCyTutF9knd2964ymccxpHDqK7OYIimmfnQV7PYMHmJpYyxqqG9eOYgFi3L7XseYtEgvn65
S0LoLvEkQI7F7VfMmyvcPbQlI/R700QPYXTLV+/iv+WQjQ96s28FjT2uwokfPBCtO/CniODSPd9h
57sML5NxtCmWcsOA66dJydKu9Gp2qCTylGxfep+VP71w010MjcUTwFQs/OBmdYzoEjU7nbE2GDKI
qqWF8KXGW2PIopiS9iKKKEsx/o+I2CLX+dQwGc39h0xXcgXxVpd20UtNxmE59cGtBgIJsjVZ6ca8
cuiO4WlEX6O9lHeQkkwVKOuyqHCeZucE3xnoajT6T9nmYT+roWK8D61mFzTI4h2Mg2wM3xKAbApT
1rQth7TOHGO3UW3TD4Ql4xZzvp/enC6LhyGM/jvTc3JgJUimEQD9VxUTB0TX4EodpgWARcqjoT9u
DkBWtUhxowQ3uVfwQT92UQKLQKL/kiKxZ6q0QS4yNEL1/+pd7PGo27EKhAEX3TIDr9BlKDy8ShfU
bF07XccBoNSajDBTL506/Ht5x38V50DbUaYYOP90ccccKhK8PuVM/6KC/GeentI9ztxxxkkNJS+9
hXazvxxNwLdFsngcXYLK8t+/7H9VSf3zZTE3g1FwzJ+jcqP/7WXVNuw0eANCW5GirKTwWdsIYN44
UhEyMVSFsuX/4zXj6FPv859qRbwqg+QZ4/wFeJ2oQILyf/uwa86MFGCfjc0+0cxxisBDRTi8KkiI
zHLsd7d92VsDEjdGTQ01RAlTvR5AWmV5HuCo7/Pow4sVORSGDBGa12Ld9VeaGEouOQFiLgDMjBP9
AN2MGlrTbPwrufAjyO8SMhUaKdQHfozNr4JhwvQIw2QW42ZmSp6pmNTzCFiD1LMI6YON9fZWost1
cN1GWfs8LbD4OcF2W5tzv0m7HczovD9w1xZzExsKem5EYzR/MJ99SkiI5jhFsekAlcEW+gsbNjCo
iOUil6j1nIBVcrOui9yGC01V/rKno8DWQq/w4XaHu67fkZrZo7Q6pgTFZT13WZo1SH9HWCvwv3YF
BgdXg2bpoTO/lENk+8avyl9yEaFn2zHFgNNzmfU15vkM3gT99VdoFmfVaDqRP1KVA2qNfS8wy5Dx
4XsuVEJPw2hLc8ja2P8S5T5ENVn2ba643dfoMNodwoC5D3ljNJBoNJoTJvAJ0DECB68Ug9tCGs3R
zXAAx6xYlhsLHNdMGdwoICFaoHjpCnidNhrDFOjHyKBOHTTxaTXlaSrhpmlgxITBJAFYIOYMxzd0
M7TyYluuWSwidpx3Hy6a+Wg//XNz/I9Epl8m6Bvkv9WX3g+/lmmd/pp/+1v/H6lQY4oN+X+Xod5P
4vdkf/6rDvWff/EfQtQ0+kcMlBBm+FB6Rv8c2P4PHWqS/wObIoM0NYox+YyMv/8jQ83Kf2RI7cUY
H2qQLEHI2n/KUOk/UDbHyA1GymmMQSb2P5Ghgif7b2fPp9AV0egF3kiMAyhhnz//l4MWcXjpMoOW
BrxqwTcR6Q7Z6s3zyGcC9sLCU/WU6u6JJFlZRWMRHwa+ATBxuXnkWSRxDg15tB6XbSinmsP5JDlT
3+4vKvfXNMcyJaX9nS4gJI0Z52O09hwrvyubbt3pexTvwCsXfUtANn3rQCCdPGvHl2BV1hQqu6fQ
Dp4EtCdXDMJsuMLI30S7/T7O/Wu+6t9tktn0OES7Rlwgw7FRxSv2MqyeZwSx96A+qz5Ltrcwye4h
o+3aoBJ10ROkqVw1cWcH3owRjFCP5QzRxK/JDlH/haNyAT64qfzMZ89rmu7yS5DuRzLpcq9MooD3
hziBMonNrS8ALLHoHG/TDjQGsCR8Gug010PwrF5AyNzbZH43XpLllCSf2Ckq83CwOwjKukf/jM5q
Hy4x2eAzl4/5ilZh7h7H1byBwE++gkPI7jDyCDstx9B98k+9WZcqBlZnnVW9pWARFV/g/md/Cg70
ogL+aQ/brIpHYeVn87u3+YHzvX1ce6k/Sg4HRplJmA5qHP+4JtrHTqW9vS6QJb1RzKUlZwI7CHLo
i3b/wkhMn2E0j7FHg6PzV0TV2OSfws4qI/N6bQ2KJrVwEKY4g2wB2sBtP6ksxF2/gniwWYeal84U
NBjLMMVUavurpwuygLeJVcOyqB+8pQx0CQcQQBdQjTInFCIb+Lf240IegZ6DcHGstbfCSfrpk5u9
tZ9vfsvz2nQrVICr5/MBIGH+4tnT1E2dB/FnWcPhr/kD7sh9DYCtFitPAKLvnkLiN8P5bmRwbrAL
ClgIUmqP8x4kBNoSYJ45yuguP1tsR6gWBWi7FYLmdh3Y0SygZCBOQh8st9s+lV+73EyNgLav8hBS
grJyR+KQbUeXrOlmf59zn1YDzOBRkI/o7RxwKNK2DW9VUQHiqxUg1CUfj5n/dDZbE1fPJH8GG/mc
711xh+XVpAssHwT6VACYQ1xNJcAQEoW2AUH2vdsDEL4Jq6EP3p80mpxmzuwx5Az1JIyvjrYNsgmB
Zs2uo+ECXvYOGYpXxp+dUPTi0XV+CkogAFopRUdnzLWcM4TmpBu5msTxauDslfZ+gV4ADLrZRNII
SDXP0Aa9x8bWqBUDmL0YIIbOsoMjC3hxCdzYmlV3zZ7HGFwTHaJm8SHwkP2NlNPj6odHv7d34IPL
Cg04XEizqIYXaE0nNG9EvLFIDW8oZIaLy8aG2/it8DyHuiZXlSohLeugCMOsLP20dxr+BgBu9VK6
jwAE9Cjs8pZAwAL5cvHsi/5bxyyiVGeDFSIDGr+llGBD9v2516F/UrP3l07yphQ+Og55nn8YO4ZT
l0pcuWRRQ6WJOc+kjN6B4mEHKkXfljKWFkRDUSfjPICn5Ptf2qoIKtA8Biy72T05yy6aXJPzEaoA
KiwwjAmKr3Z4COGzz8LmRQhBP0LveCi9FW8+6IQDUVvhdV1ivPFRlWljYn4nJgtTE+9aC3kodBtw
U9lTyQE2J8/BkvAMjKKsB9f92SAauYoeqDWJhxw0fE6iyie5PuuugFvJINzPFIKN2wyhjdAC432F
Lg9bMm3T/eBCGlUKC/6dakx4oacW/NUUww7xp9pBQoH1646jxJByOmfxIaF8fMZCgdoumOR7Fnmg
wFjch93N2TNkfSCkUQWVV8QP63dNBPwLhh7i3CPiCVh5kIAfqzIRc5UgBgQIdiHi6OCWZT+5gHlv
jb1xnCYQlyIbkFsediRpQciAHHMxUeR7rfnPruvbY9AiO4AAoOcCyi44IoekCsA+0fgSmfSHlcaQ
3gqJKB/TMnmKrF4Owu4tLr8No7i8SB40dId3kMB+OkPy8NJZkt1BYtMeWIRDDnKN7m4CDAKP42zT
9QSBz8vQwwYawMyQ0cbYYviRQ2L8OO8bQ/Mp+X1HeVtDH1Jt2Ib3K1++OX+xAu8ccvpzGitAlPlw
r/P8adrm6fCpa4O+AMkynCSQOzmVYQW2y4LqfOcNoJu2ngH1NeWWJ03SoUREjko4mQxyuNmQr6rt
yLWP1gmMPiYO49G3T2HFeTak6pBjNYHlyao0n+4G4AJI5VSP0u7isGRSY9h8PnIL3NN+stjIbJwJ
aQCaQJfRW2ifZr7ftck8HtW2JSgQIHwksYGLqOhePgkRoI+vw959DKVHFJW1mEEsGGjjfS2qOFAr
q8WPcObRffLEYG0LLap+yMviCSObYKlFZi7bTrLXUcx/Vx7/tXE8IeDAAtgMm2qKeAZVMT4U5Q4h
/sTzM8XKe5kJPnRFCVIyLbh76Iv7O+CB5FiswCdZPsq7Ip2iJ5XL8VpCB3gRAl98AiHVI5gM/URE
hPcO2fVHXM45KLDWAk5DUjEbs/uhYF+Y8tP3JJ77c75mWI9b8r4QAHLZpHF/DaOH+C+DPho093nj
kJ1su56fgYWATA5j9w6+7e824KJJHMbUdjhDPAwwZT72LIF4GGoMcAL5i92RX5bhPD8nRTScgFqm
h3LEbIxNha30TpYr2MaoxlD5eq9of5dKVyJdUnuM+PQ/e7Lo1yiy4yvnTt8AsafY9ypcIo1CScWj
g0hukwd8H/ToWP5dDNgHeEhtPSgPLhAHFiwcMo2Aumi/TlEx3mFumOAOy9kl59JeMDsjfq0uyYDR
QovYxu5NT/DV6CC8WVJ3tfESY6cx9VTYFvpG5HwewEUUb84x96hQGD9CjvsWlwP09mnR9BlmcQiu
9Rfi2wEiaTudp4hNtwXHymtZdvst6HE9DFO3fzKHM10rF4rh+5xmJG4Mdge6ND/oG2GtejWGEKD1
HCIaiXGsm44HCbuIhbsbNpLQTY4u9CcysfqhmRb2Myxs+hY7qEbLJEBVa0RvDyQV4aezKcesvl+3
HxKw6gukf9h8Zp/epaTZk99YiWkuCHIpLd4gkKbnFLf5LS5xLi7wkn1mMMQ3lV77/svm++67y3v7
FwbY6oDJrABtoYznSjPCH8Im5zPiht1fjcGUFxur4sbnEfa8hPlDjx//lsU2X4H99X9Dl/8Z5dZi
VDPfzssm82PnOWDtzuUvJqXmUODkrzOA+76xTqo68VkE0GYiydlndsMwFi3JvelBZkIGQIsvo/h8
4KPDIRilMOLzmaKNXRk7QtOa0oOhaBkqoHfjpYWA4waRa3oFuv6wD9tyzkucjIQRTJlNJhy15elD
WObkF881xTtCh6lMWP9ij0D6l4WoPw4zBqJQWDLoXpb96z6BGl1G/sdQnM2TSPN3M9vlhvWnn1xp
PsbCdheIedq7sQBeRRLAdDOZEhBjdHvTbBLHrBy+Y5pvPyQx247wMmu6vnzrrAcJCCvtJLrS3JZ1
ORXtqU9WfdJua1Tgd3JLZnyD0fpFbd3rbCZA8/097rvKjONTtCIHbiQwcAnrQylKuBT2pjh1ScGq
0Pb5CTTdkyqj7TwX4edUkgeoR4EjQAyGGW8EmAAhbiEWLrsa8sGhnpP4QLIV9XUCiCkzjZLAFXVA
9u5q75cx1adxtetl6jMOT3IuHzGw4M6zJVDl4/dvxGDXdYuIj8THqtngCvPcd0IdfMvIUYaxv596
IGgQzq9HqJ7YecgtzPkXZETRPcYh1+/vFBpCBHijqdi5vSMlSro+xL84yLsKwodnjHqog5z9huQs
ODDn4pDuUPVE1B/hPf6sMOMHhqvnINrav/Gor3PfsUuLJqImPpWvfZiBC7u4rHYGNYCEEOIKDhNS
P9ey66YdDGPHAcZ5fQuhSVC63qE/OIjCDWcakyvZsb5T3uqzpcgm7UDBVBkFI8Sj5SMG2It5mP1T
kg71LoXpTRIcv5s3jEaYBTSfx35eUTeUOTQ47ieshcd7SUj6iJMYmM+8vCqMkJ2gG0Cl5bm4Fj47
hzDtcBVPcaELM2PnCOhM0epVUIHKa9eB1Ilg2LEU+9O2luw8ueyL6BNYn0PNv7AC5O9Wu3K/DC24
6HYZoVLi7N3gPGEpye/iBbyQzCyUbR5f/NJ120HTPr0sEIceXYD7vZi2saE9CWfN1AeZYUQfQV0N
DxhV3sXQyD6Wpf9e5r2EBGm/Fq0D0Z4ecOWTvr+nEE6ehzU1R3RLcH7f0wn+3nkd8hRiEBKH45JF
83lHyd8sCaYchNdvsHvYYCtK3Jmt5liyvn8ThIsfrLsfSoPlonNX4pWsvSkO5tDk8J+HSSi8zlj7
gjse7gYZ4jUc/uNVQ62etGfW4ZHEdqpsQQ7zNuGRqjc6Q/JrOgDcyzyfoSPIDpFD7sDCji7H76G1
PomU++MCyleMY4zt5/ilm912I5tx6DgpIESe4FJEhVEsQ81jTEMU4zHhRX8owqiOMERC2c3EF6Tb
HZAWszStbM+LXeHm3pqxWRXG+uNOXwc3rg1xyKQGJs6b2SfiSMjWn8K4gWTDmFWFM/+SQMUMvbK6
jj7HCF400HNQ61ztI8aKklg9ecyinaHaALMkzXT249qeEfxlcHJjlC7xE+pNxNXIcFg7YJHjzvN6
GGHLMpDxNzS3EHge5ZqPUHNE49mBATzz1XyDIIhA+pX+mPHZGgHEEpqxVN8x+bjZPw69KlgICnom
iS9QlDVz3OL21d94bjFDJH/wUU9nDNKdoWUGkoNM+Ujlvycjf3xC//gTdMKJ3N44YtfqCT0EX7PG
03u3sYehzL/CA+Gj7dhwQP6baATNb5g44gCq93sHrKdmYMurHAlNJBkpOu4lXFKNXUk0xJm40VnT
99F+G+MdY4liTqsoKWFIziRaiA0uO6HLLDb05GFSvoDm35KkQV8rb30U+QbzpM8mFxsmA+xDHMz3
IvFDzWaH6HiVHXB5WXSVGWAlcGMqmh0meodPT8HyGU9nPeJb6EBPx4et591BlAGzjvTAM5adi9hg
8mxb5noFCIZyoo/PcLVFfnXhofUDJvYNO+Jh6DBqBaGfSaCwdwmDJfQOYgza+wJwDbRLLVj7epTr
TZj3knHeWLu6pwS4FU68/83cee3GrizZ9ot4QCb9K01ZlZNfeiEkLSnpvf/6HrUb96JPAw3cfrsf
sPdSVZGZETPmHLG2MJSqIzYhy29iiMNqg0K7VIXiNaKojloxu4ES341Q3X0rOFajLCila9wwvwYA
YMgINE6IcY2dnUpzHePuAobqIvOBro9702nwnznF5EeRPR04bxiBTvM/ct1xzFPegMEKE8nxi6/2
OdHFKUav8SwzJkOE5uetS0PCLdacUFsqY+dgBPPFWDxi2vV4TyofcNKDgXFtp5nRxXWZhcedU3/V
Ahu2PtbJGfdivFOU9DexaWIHva73zZphWTJXNAqFzzabquPpC0dmCajJK+byY4wnWo2Ury4hW3jQ
FNU6MGcjXtIp3xq8QH81qtWzq3jE42Qwm6xEsa20RfikT3E/WloXpjorbrDBzJdoVd3AxdVwbzqy
E2X8vSPVn3hyb4wjN0sW9Sd7XRWkD0mIQmn4aua09iHMPtt1dJpy624nxRPabUnJPhZ05LumTx7N
qUN6VPPHNu71I0tK9kshb06F/wxzxGFhRIP96hX24F+16LMNTmQ9aPEL+QZpSK8QLcsFBcehGJxs
b0W31s4LqtSZKqoobqJs+Ws4JUy3EfzE6jaOHQbW8KjU1DkZQx5OCbjXtS4fU1E8y5ZxdO3wp0yV
lgQ5PUI2GFt3nN8Y96qEja0kmMt5JSw+4cJn2Bnb+YW1kFYwNiW2J2NgG9FsXPQ4Pdi9fLGncbsS
ocRAI695rPeEUy3VdzT3t5RzMLJMFcNbQ3kx/kGt3bUsY1zV8VGVCsGu6icrps/OHhbUqYS3W6oA
4Mb00Unip3R1vozOVrdFtdiB7ujLLnF08ggj7A0930wx34Ig29G2+rZOibqNxijQ7zIamTgvvEKV
ty7JuD4d5c/o5B9kdq6I00bAt5gEoxw2BY7MhaSSJ+KC0Wx/U/rxFVmCYG+N13Iuk8LD/MlbbUWG
Jxby2/maRVsQYJd+NP3Zfluq6re9089WW8dHGRdX18LST2GXX2EtKhtdyxvyW6gtq5ABKvGAJafb
VnVSbKwOhIm1aPQYVHgxqR+ptEc16U9DTmRey5qfWfSvsgVklIrPpcjwzkUO7ZIhkAnJ07eoMYGO
EOZzmzcBMdPVHxfnkifzB0OAr7gic3yf5aJDpN+jXds8uiuxEElYCEIrsqqNfhnhl/dL0W+klYOG
TyE+z/bIlT/ccmkhk6iNDCudB5+VoU85UovvlqIKl8XCxdnD7RNqM/izhjBMJgjaQEQmx8qbF2VS
PzKDYiqaE/051+tX2jY34FGDHp2l56ZSnqrV+Oj78tsu50Bq/8zix5nMK8HBDEHGr23Bfmrd/gsL
ltRbjwFdi9NNOxWsvWH4PEueWyRrcp5aeVP4D324SfijW7GP1PJQmiMSKU4rf+Sfw1+aLt5kkEpS
F7IJepuZ1OoZdkuC1cG6OInXKRHPTaP8NaKK/TAJWfTSmQff1ks+VpUCgiyRUwiEvWXCoBTQacwj
6YsatcHiX1MSbjVyxjvJS4dN1xa+nJYbUSDBX6pukZieopLYRQ1NfBOnUU+0ZElZFe1itq6VXzsd
90qT/Tj1zHWiXaM5Y2318Ckdwndi1V8TW9y5O/Flwf/fKvFumPsjuy+I20/O6uc93yPi9nDJqopM
gqOyDKhM1Q1T1iLA1rGwv9lxccpjm7ShxXspgUHk/uwRzYJAZRzmyj091VqvaZwT4lG/6K6nbaI+
jPO4jd32mkjjhVyUcRxHYJEwOw7AsbwODJ6WfGt1eojN8X2Q/FrNZyLcN6cYPkYjsl6Lvq0C217t
g6ZyF1VGtO+bmPB1p5Y+ZrZsm6nsUWpMQw86u8Q1uG7n3no1hfHV99prxlB4x4wp4NtyditMOs4S
hzqrxohCPhdUZbt89G3HfZGKd1rJgk8mzEBpVsdD5MogP5atz6MfTJZ+6Kz6u+ZqDFQbvh6byfgD
NNbMGc0kWEjo4urRpsuE0PeZ3kXfpmhvy6Cgz+fPzqTfnFp5B0rmeDV58lCoPYOKmnLINNe/sdo3
J2wh/A7Dh1NVI04Qsu2qE1W+HUdZGJMV4QdcwMivDk5UfCpH5PXjnLtHQ3cfSvaL+8BH/1SrMmGd
xWhZ2dyOBR5GCBBK82OvE4uJozbetJZ5wayLkzrKbvPQM5sxSOkPkoivcS0GA8sXBzXm+HDsVN90
pnVXFualrzDLlSZuuk6tDT8frcVLCGvsHEoOT0nvhk7QZ545abdxSFb+ceJnU5wGQ9Lh16JsUoE8
eGlNkCvubGIA1pT7YA7cxxi9Ap17qi5s9v7634+W/9/mxnfK0VPf/vz0p8/6v0+Y/z9EGNngVf7n
2bG//nzHyb/Nju//wX+OjjXnXw4RA0bBGsAeFWTk/2EYaeJf0NUs8EaqAW0Nf8z/nR3fEUYsknIw
kzimaVj/dXbs/IvRHARMAzEdxJ6p/29mxwIjzr/7VviLLJxFQH50/h0m1f8NkLrIzFG4jEs/aSvn
qSrTSzfT/FJkvqSwPfcNrzWXkJp6bcJb0g72p16QH00K1eZUohJunS/VyG5Jk4RyLvysNrqHsUal
JJJ+WiuzPAMWOtrUiNiqpn/8vWd7wCdvdtV+7Waf4W/tyW4+5jS7dayZ3uqGqck+ILc6tbI6KYBT
iP6fXLP4INr1jdC6M/r2t1Pck93pB7W2H2Ny0YMRxvlr7P5UZNFp01d1ZxInnQ5lmjxozkvW6Ocu
ZSdnY/A+AK2IFkJwpdfo5rdbf/HX+ZDMVItXGchniOfw2rsz7WSGYMty2eY1H8v9wgtLJapH8kh2
37eNxU/XpzU/CcwmfUaC3FS+00x9wU3KqHM9O4Bz5qbYKe7zRFdiCfOStn/W0vTrnEJvabz1PnKK
D6ihJ1bHEZjY2tYXC9GW4VUW9Zbvkswcb/1p1s+iPxAFJ0zA7deZP4pUnssOv1nhUhCgYSoRMfnu
uZWfbJTytMiX+VNUMTQV6U5rMD9qAndqdCWWGppskHJa9RQb9W5VMQAXrmFSXmdbxSRWNctDp48x
CrIZLPP0YKvThaGhNy/xbkySr6zdzNlnVZMYy9TCXxjslEgbQmwTWd+WUtu5Iz2vcjF6KnQ5Ff1e
sBXwJvlnY6mTsD7o47UVr8xuvQFARz1d8/6QpgzgR0SIQS29PHbjfTxUDyO3gJ+RPQW79ShzQmJc
xKXJaBs1q22v0hqfWoe5LqSPbaeX9LCMgDxlKf7MTJEpG5ebrJyjDliOUCtXj7NumJK6/gxasZ7U
x87kSwaG867PFJcCn6Cxar+a+mNovR2Iajwt6avaFVsJNqizmUyOb7Vuafu7HSg1s0AF6+KhO7yw
1Q7vL15C/JcFchOtotvDW+jLY2I0rGPrKqqlk24Nv6k9nzs3D8rWDJwedWdA08v+FNxsI6HDzimO
7Db3jPK4xE9tM9GD9HTTn8uQvzDm38k08nKqCFMdrzhqa69yHroeJAKeUrz/fsliAWQibEVvvRie
IiL8grHDuDoBJfTZXZ6rdfGMBGeAXftanTORU3bokyeEjm83N//Ei/adtu/uuuuUOohoqd2C7Y7s
JW3tA4F+h1lTi0l40Cn0Z3rfQuUxtMadk0W3aCx+Y4lxpOmpBI1J03jKh2AV5nlYx/6TavLbbatD
/M+PwdArZmaTINUwLyruZLWDs6R/YiV6cx1eEtAIv4QTfyDRjwQ/RjfMcf26DBniNT0KJQ8ZzuAg
o/Jf4xAHJxev0mwKEyDDmqnlRpvmJzuVf1wzWxnnZ/YFcRNA1urs48q4p+SXhTZEkZs5zi8zPjpU
r/Zl4T1qZ84GNd+pBCrL8s9ah4lpvjP23zURVjWa1KT/1iLu6L5YCUejOdXxffR0ju3FE9OITWRY
Ey/L7QqtSOEIigjP54M5P3KOQrewlwet5LUWmvV3Up3QqQgz24Jm1W6eqlh5SAwVEgpY7W2zvADn
orcW47WR9nukocOMlfHEwNOD4J2ERg9owsnbxlOj7mmhGGNML5jdlpemzrarOlCGz87BIYa3YUvU
uotauwgrDTveGvNq2sOUhlOWfGSiOwKiCYcKsXKsFMxwD05lLM9mob61+XLN0vSY2uZZI/gZGceB
za5ERJKfPlYe14lujVHTDyZd0DMZGJ9uQWdwF2r1KXfSAyPKmTWBpCEGU/mj9wz1+eGdjL5B3N0g
aEtji+vIaqzAXnibDAWLwbS256TB9FeMEl3YyB9sdsfuon6hW66ZSpz7xkhOSREJL3OHEBuuxSRE
GfeCwo+8g/5i17LYp5Fq7QnFWE8K/ibsyHSypqKeoiWK3vuh7DaWNSevbV9PG5O55o0HJA07VM8H
m2TiUQLNwwZlVDsr74i1OXUT5pIquOCARYQEcC5n6F2Ntp5shNFmbfnxFCe4K5NSV1A8xbeJbIr8
Tc85EDh4kk6EA2ZoHUAOdbXXGIJTa/6tSZdrikKMTqk2i3jskkpnsNdLKmzC7C0n1rW1aZOtkb73
3OpGv9HjfvyK0SXAOhiLtl/IsOCqdE3OW8GaX9oTNoyPzaVDNA4X6xmgSr2fU+rnchla8H6/+v36
k+LDKIm5xg47ByfiShmJnW3u4ExJSJgaII4WWLX7Hr9XaA34U+Il+9MzM9uY5B88Yr9vOQoc1vsH
OdfDnjjJU0LvfjLsNPvu1RImkjKlhyijK6jYD87OaZwyi1ZwOjXM5WDlgWVoKnK5RUJZYImvIk0b
UAcaD6zVIPZW3RVX/hiaZR4Bj1LAvdZFvyma+/+NeBpzkJbhSyk+EQLmrUnmhZhjvCsa53nSxQV1
a2LgZTYPg0qhYL8yEXK3q2TqjfS/Qt9fvgDHDJwSc3J0zCmCf+qwl4i6a9vxU/tKc1qIAq0US+sv
GSTYOQqrL3OrfSNX+ne05C0zGzWMab9I1+cnYFIvetLtO7mc4kK7rYq9Iaq3683hWbRAxA1ulGj9
nu3so8Illij1tuVrT5J8a+rO1sJPl8ybCGvZbAVY4KmZzEPSYUqC0BKzSDqFlFoVkT918WGFt+dh
Kd+yAoyLqjlVZnZw5+IiSa/k06XpzB0T9nMFPizSrVAZswSiWenDLAgVUrz3uMGZ754K4kkxUvdQ
56X9p4q68biO5OdQkXn+Y3XULgTkBr8rJmKRhc3GhKxoXdUn+BXtbYzb20wKYuPlOAc9KWeWV01G
mYR9s6p4mybcBAyR7+IfvL6dtOFvKAnAGt9sNffQwKE6UiRbX5lCARmrUXUcWyvzY9mryDlrfAPg
zs0YC8aI3UjmS4H7trVk7m5EYXA7j70Z6p3QfMJT3JJusx7H2FAeNcTd7TCt5g6lWXsYWdXzsSRr
81jhlw2Z41AldckaPTVRBVhXZxkNQ6RUN9g4TITNFHa2b2pT3aX53Ly1xszsf9IJ8Ktjwg4rpSx3
NaP953RdtFPrmsOBCaD5W2gxEMl+6m+uqnwyy2MXXI6X+uz0zJ5nWVHPFI2qnNMizjaDUybP6jCp
7BJmKdcYq/YNBKodpNAO9zmIwB0xiiasFLxXa4Q+peqxHljTbPqTNhWHNhHcHnZz58wA0dJ3eq3v
5tySh9ElJdl1s7HRetV803KyXeuoxfT+LHp3rRk5nDgBhgx2QMU0mU70Yo2Du2fV88qPSphDoixy
8pWTrxWdwoxpWrw1hQahp0X0jjicH3R9mpjmQ0/cJvVCHnSkMFYaTd4Pp27YTlAcTnOppO+tmzv7
WTNnXNITYyCPgf/4d2X1Mm4/xfCVuP8wrV7lQNTJ1uC+PInKeUxcE38K/j2GfEFrOZumFSifyqGR
bCQxk7nY8k0qHgt4TlFZnZ12Bt46B9MyncVc4emIx3k+Ur4TkBlZ9pHeE8VDFn3oxgTX0YKKnZUP
iao9uCTSSJzne3WoUCCKF5wGxL2Zvhszx1P1zL160DsnVMuxD+YWV44p0z/KoGmepQC4S+yaOWy1
hgywrkRSpd8MpQ+jn0af85LNqNEpF9Wp1kiRdRhC1srP8YKEriVfq2z26gJHaKMICkCVMXMVx4fU
Yb15hv5PloB0RyGNt3VSRTiMgi/fBt4knC93tghhmjEzuCVJGIgZ9bMQiM/avBrPa44zCwiE61kT
nZ+RamJTwVkLGAi9rPnqPuJa771Sro7f56j+tosCYctNFOXVpbkHV+qMBx83KBlbO2JJea0A9zE2
onYfF+2jSkxfh1Fvju0WadDnRgltsldGWfLNpDPAbPxngzJvZ+y7U8a3NwqMmNUqmS7w05bK1sDH
cXa18e/QAYZ0qLCDGNvPBs3V9DVTVYjxQsT4Z8qIim5N2VFdB2ZNQBf/UZiCgTqUe0IpjmUvD1i8
zxLwxKFUh2tNhsZLbNPZ5gj5XtLF21ppA7MjUNKBcIP2WHYzdjPsVvA27XLD7WDjSjWpr4Rk7p3o
+pvaciQQxIV6pmWdtTGAW5zznkWCRZc3wJOSMYR7kgRFJJ0jrRwvgUaSeyMkzutKZa+wY+rx4Y60
eJkVxQ0RoeJrLvKUeY9uv+n5sGwtlY2qfVQnijevs/vWOHK9WqM1vqTWkj/Z5iCgjoz9ZmAFSgLc
3TXfyKXkp3hs0lNeKu5TCQ/Tb6oc/bFzNIt2Zmr2IN2Ktwmc9TOGhOITIx+wN+qLA/5SwlSARGHc
NFr/gmF4uAxZmR6U+C7wy2zO/TEbxy0LmKFFmG7hniHg9e892MMnjM7yURsSLiJGudS5IkqK50Ff
9A/C7TGuTSz0pTeTbAt0t553Q4rlTojSfjYxomxYqAB6zazV46oltGA2D6ZlF9oTRjZMCEmrnEpD
LvuitZtzlCWm8A2r5qhPc72HR7c21gOH/npcDYOuzTHb8q3PuCc1Rvn+qLbGk+ua8fvskvAIdOAP
bwPhcgFtbxavCAjzvpWpETpFVoEGTfcroR38LEnLEuy+FY+zpqwZfexgBqJcMr6akYsZEY4JZRIz
DsdXi+1VXl0xxr9QQF34KdIAoBpVBEChWMbRdgVp4YtIaBvm0XSGtlIvRxIj3AnMVg7dzPLcGVJX
2XR6yI6Ch5inNnHnvUaeTsexRnChC3CMT57RW89416/cs7itgGv4kUnkfzCe1PuELMoISUV4NViq
UPiUmGiK5ar9hUJleXobERPUia/OafGzMKk7M5PEFQGiqqRBDwdT82SkOGHmZu9VJPItQGHcaAaj
Pc5sO0tuqQmsKnYmyq7sT1nNADMW8d4Wxbk2G/aZKKp8dowWoJBJFHgscYIXNubpulzHY85SsQKf
FFoJTGgP0fZtiKO9e5+qGdrgiY5Fh61YDw7Yp6DP9cNcNticJ9BbRT49VHgB8IKyIooGTK+J6GHc
oH+8OXbG7oF1GndWNLjBMt6s9SU1V8I49yAmhZqRBXj3nhkEIQ7oVRVQoe6J3+/MttW8YdIkDZ9W
n0T9A7NiJZY/mWy6yNPijOph+wz6TT+eVXi9E0qG3dSe5QTkAZNmo4sm5x1KALmo8ifVyrsF96ee
k/ylLJRTRzI4tJuOsqqIjJ0m8DxgxjA8vAAXOqk9X+VfRXcE9LFIIX3abzI5f1rCunLIccb3KwOn
+i9w4FCt3yNlXXwLuSSNRqCBFZ1A39ybMvJQHAiZubVWlT9fGzguFeWViQWJOYwg5Z3P2K7DUc2A
XMEv23aR5YYtRr5gxUAYZAUioQnLVG0lrq0HRoKSbRyNpV1kVn8rsTsFELMxOSkZyFf4DEEBT3PL
reN47IXPAPYVwyYGQUXhUOthUeGea3iF/EJU3U2uGsmyzuFoKbxa69iyjmN1YNdRllWv0LQDt3Y+
DbY++31ZJltNzU5jtnMHVIkeY4XI1pPWql4MKypO3ZOMVN0fmPLumrRh7RTB07DTmTl07vIV5Sr2
4Mg6c2ZPoSw7dtmzQFoDwBaWLno+Si9bAWPceWPOum8j/ZQsPqMgaqo3DEe/2tSbm/XeeKptnobS
EeesNw6gigPEjM88YWxjSOth6JQS4UzTLmRU3NM86fMl61p7O1V1IOLlWNVROCSD4FYyf1ULf1cO
TsviOWA6/uS2dfWq45sMjRz9luDLxNeQT94MChc+Xu14fT6bDwqK0xNbVEYf403s911/brN1ayXy
BniA13wUrwu9dtis7lkHlTMD+lpVJJkuo/AvmVJlPC0SZwmcPLccrKMlIgr2Mt53a7VxIp7SNp6v
Wl6YzwXyIrNhZSOLdWU7aGxvq6qxN6Ja0m16z0ZQxzs3Jc6+m0leBQEf/pJX7sSTAjinsJ1Pl6Hk
Ti6E4tiYxYxfJnszwdgBstqfAe5jfKrY2uEiL5o4+R2QgHB0id9jAwsJDR9dKp6mnJcPLiuN2j4J
R6SghyGDueYKldQGbOjrmGj1hdLgpAGZtu7vxTgx4yIEfLsTbw9dJH+0f6bm1vptmeSMST04T3PO
vGfIqpuiM+nDFjpsZN5WNytrGLdg98Jmoo3OpstWcQDYbD4s5JIvODWJvGtuskkmwobqUsJpIG/D
xXXNraj2k9oCoZJtp8XpA7z79ZWLZ1s2qrvTVoexkJnEXskZbJvpRbOKJwcU1DLqf8d6/edW4heJ
libgEc38nOFZUKbNi8kQcScNTtSlJ41BE5GKoB+aV936SAimXuSs6pd42JMGDmxxG+Oc8M8n2WX1
yamwI2mW0xy0dgWL02rG0yKWbOv06/hcRjjkMbgOmK11JdQqZqK4N04YUpYwSZ0/g9NQGCbt631s
hczOwUvCgpYJ4BIBohpAzBLzSef6IVUxwWP1nbxBxNkxriMsM5dRmPMB0DneW/BkYB5DgYm9bJtQ
BUwRZjEvBKBX8KXAmilUEGVJZ2ZutFc15TTh7hvZ1UPWyxfJC0Wv8MdW7MBApHCUoECuNMTIrm/w
Xzoo9yCcjMI2cRENGjC0cdty5mYpEdPIcBo83tgXWaPUI4rUJIq69ww+NHGoyjyWVTcEUTIYu9Jw
MZyhRb9UPXZurst74mPhHkzr31hp2OZMugmIUMygZE03FqEQOr2YeJXKnNWDtqBuur74FvLuFy5J
jEl9nw3Ze7tI9TgOVnvAB74vClnvUiLU3hCtJHOLOg+YWYCOGTrtB1djv53E8JDfv3blnnfRu+Yw
4oLEHbSEo9D5LtsvILcp2dZoxnlsTg8T63i8JLIPjGnaDcCF8Z5UkmzA7L6H3O6e08j6IYsRjNI4
DCjIU4wdfxxibiRJOGlIBy7Jsle1YM6K7qtxzM+sblw/c0f9uXamZx6DK+7mJKh1+UP1A5vL7Q/6
ZJlH4JBHOaaFj/OEexqkVQiOW1JyRKGaZ2qgpQz5B2Xay5qwDvbQEpubfsrS+Sps7WJJ+QbfEMnB
KLbmKtl9k4pDISHz407EAFDEDyKdDkZBPAwUBWZZSlsPpZPdFikZ/dwMC5IEgFpcT09P8XCwi52d
PZfZqa/bC21qQP57g32UgEJr5Ru7YaVQhRvBVmyvgVocFHS/aIYbp25PhhpfRkO7DQp6ZtxmYd+u
CsWNeyHJCZJzmueNm/8oDggTHvxKxQ2BQSTz8b3tWEh9nfv0yewLuTeH6aK1mGsmzHUgYM5Dxtio
AcQHxQG1PDG3kMUldmvmuvYg8c4RMvDJh/Ge6UuQ2x9qq/5Sau/s+8YHso0YjZ0nt0kfSiJbfTT8
LY1Ef3A6gxhfVdQh0cfpsijy2C50cFD/3nrcjFCaKi7uc6HkN7ioeI85tlb3oOAHKnsCXavbba3Z
PUxuh1kqRTrQptLrmuU2Ouql5s6b1JcGG/ZYxljtpi0mGicwcxkWbffEz+pRKEGYHCmSusi9Ltn9
BXY5mTXeuAJSCV6y47CIu2niQUoEsXLl1rCj+K+I5Ukr6XqFCisL7u1emu6bzbWJKR2lE2SEI6/W
XZ/XlLfBhI6kLullrNI1cNil4g1ptV4SjVdq0ivyfINt7tFU3mEB3aqRzzLP7r4cGEbJbbMqNX+r
si1M9w8gSu/u1pruu5z74S/ePvxaatCCm7XOrlvg5Ik3ri1ODTEpq4k3YADDeuC91/7kQmNfgfU1
xdGH5G6z6ilcSbEI7XlpT1YJvnQeDsyDWUWr7IbRviRJdCRg13AVY943QbsXqqqFLVrbE0GIfmtU
MJ7jBg9QZ9Eq5+r65DLYfW46qBY18Dxf0aX2zCZTDPudKbGYIFhVR5rlg1E6Ga1aVPhyoL9bDHMK
dJ7ilP4DhZrdFYI4EqkfZX93cO8azflxYY/5GsNbr2SjQ5BXpIPZEwNJu2l9AiaaLwxiKHXq+OW9
CaqHMt83RRq4I46YhMSrpi4udSCM5qhSAKu3ByWXtzaN0dONS0xY7dDGxVbJ2E5huP1RYPI8uAZ4
j9mRb1mN8YYUqoaFPqjz2Q6R72wy+B120w7kQIFvFcyU/ZJWzS/ZF0y2Nn1nirGeotx9sjkBscz0
iFxsF94q0LmPiuh3qZEH1bg+FkKAGcDkN3ZGeov7mAGaq/CZ6oRiSrjKA5SLTUGub20EMbaUGofs
1vLdR81FNR+h9u8gKvhmkdPHtUyEoZyKTmyNpXx0QAeIHpJA9rfrYzz0sBkdEEElRxfw1Xsoa9xC
n9jgyvQa2TDltjZuCkwAJ3dZ46wyH1JWFNvVsS9rsjfPVgaYmONcxs05ETglCfza+lTffzXjj6uX
XTh0meH3QyZeld6CSGlJehnQfZHtrwOfTnUFicnnWC6Q916NHFqjmZ1jA+BIuwdrns8Pph1vDfnt
0oYPIOAaqgFlYQVPKzwzJ999v21nPpVL1Dl5t/p5o/ffsbFR9fo9T9vPaFGu6nT3FujghgGcQ/mr
4bG3/QPbW2D0f7IBxK9pN1OO4abf3CPVPY7lAlEmt/4URc5xMSYBBb1PDXiwTX59m/0prCyKnuum
IuKrodxlhmb71pCr+9Wh1WaxiaU+pjlE0FZ2zbUsEATrtRn3XUtMHSuH8AUWyC/Atsa2HHiiQVTq
WB86GPlM6qvMa5AWmD8mqgOXKgL0Vi581CVeTnU9EKTWy2mLJ7EOq6I0XstE0LzNHUd9KtAT3dbI
gDPXFyMttT+mzRts1oDgyK/J386w5V7NOKJTQ63eBtK4C/VqPIdt6tSPcx7hqM3TCzFAhw2zKey0
1HCgodr4+lLRsadszJ5ninpflnmg46e3B/O9caOdXVRPhLBf7PtGDqTUPxBzw5o9RYGdc4hC3b91
KoSAuH1lYF5tq8UA5zZBMSxoE8pEAVYLfRNtOjoI12mIPOffIrWuDOtexWjsRRz/TmZGi1HjaG5z
ZEE6+YEIk+Mc3Ahdt57Ni2uj5aqRflET3hYSSTKsmXzV0TunPDCoakAT1gNMJh5ESFTqaJq9RuVt
meId0auDIaoJr3x/W6b5jrsrru3U71ZXP8vcuDSm/aEI81GflEOq9w9r3m5TE14wqLaMn3JVdjJL
r3llEfFN5NMMcLfQ+3eD29VbMPx6vRGbuzpXNuijk+ca8VMz69dCjQNHQZVm8Q9BDOaNA2MaLTtF
ETS/xB6+zOy31QYoIRT3Pl0qThIkXj2bO49O9BdvNr4SkCh3VxzuhTpwCEvC/6c4hU3rxUp8NvTh
5vRg5SN2r+pz9jG4xHdqWf8MUfylqxXltZXAMhTlVi+VXSTN3sN9yy5YbasbzcZe5cG1GPtEZsVE
Wx7TyH2lMDzrGqAmIg7XWYV2GS9nAyv3Epkzue7iIdW5TisdYmvfSjSC+5kMF8GKSL0AgSE6jEJS
NXzQLMre69XeOmAGNGO+DxQj0gIuq3brfFubtCxR/7HUxSWNOu5+J35S4zt0psG5PkaPg776ai4+
SmPZG/1wYcXKBmS/H8X1rzAUdSOF+5xUeCe6ZsPGI6KzQg2MgWUThKZ39gIyG5KxDm5KuOQS2P09
5QbedekTrLyORbe30gK4Uyc/tZjhDEHpD20gyDB2bAjQgDmU6T9Tb0RkZ7jGs3aJ3PksVHlRpiiw
iGoIpbuUY7tR7OXRdr/IniW5emZcCM2mz0LT0hMaGDfI/4O5M2uOG8fS9i9iB0GA262SmcqUZMlb
ebth2FUy933nr5+H7okvlBQn81PPzdx0VJejjAQIHByc8y6DuWt5+yR6fwQj/Ix+aQVxtMJUINZ7
EKg9qYZ4l9KgVg0llsw4xRTXRpF+nLpPjn3Cyfzo5NmHMftkJJrXttYCBTAD2mRmveORyrPNhzDj
jvfVZANPHPArGkMwinEe3eOBnu6hiTzFWPLR56NqBeGJNhIvWyrKJLd624yHsrJvkeGud1XCyx2b
K2RscNkIMusfbc4egH58Mrtor80iuym6Hug31bq2kTRkYoCpsEdpMJE0iKD9lpbTXWqrf4IaerAr
PtJa82zg7dQ47niuTvTD6GvyvkTqpsb3rUfcXFYTKiDF7VSat53bOPSCauHFbWegnGhQYNfgstBm
WDAroBSqon/oHP0fFXc3jpJ/Ad785dvZ/eT2z11a/aNpuBJ3foByBde30dV/t078QTMVtaiu/uiY
ZNu9dYrQErGM4MEFHywQuBy7mI7ebx1U+V7Zz03i/FWPyWMjpqXilRmPdVo9tG37FA6zvsvqHgQD
aFzkxMiE5uK+CClBFiMQlzJOv5HknvSq/pl24beh8SV9CPt+HMSXqa9+5zRybwwKeJS/tc86R1tQ
gLqdp+fZhIOQFETJwHB2nWP9pHwM1QEs/z5CUo+7+M5wpveOE+5IMG4XVAbM+QNN/cFT4ISZIpJE
Dl/UnIwHWM5PlOzsXZigV+4OC8sd5FII8HWH1dnvqKNvVZOptoODCK1OZzZtSi/AsqpuStvLqZjd
NEYLvrSJQB4vJmfFpJ2cqsfVEIQMW3m8i4KsAM9P5RZsijiUlvskTFd/8BOEl1mj7K/GSneFof2a
2xZAFNRYvKNF1PM39nG4h3Ib3kfhxPKVdMUCAw4bGjT3OY0HiGN4zLc17Aefs8r1oN2WYHtua6tX
O2Tdfpux+2lCWNlLY4O6XXbrBv2P1uo8Rz0gLkahtmahwzjy7L7+kdfjg+KdEB5K1AhvVAkkwzK/
LCKDNElNqhxNv58gXt5MefhTq+O/TEQa7vMRKHhipOYvzHZ/WzhvDaH4OQy8s7Ky/G5E8QNED7Tn
jWBpSP1qG+N7oVdIyshj3Jo7jbMAmqgiwn2b3UUNPCWJkkb24I8VQIbopBzjPZ8LQjNQNFpK7+NU
eaXOblp4UCmYh9Qvb6bwqWveuZBwWzDlsfLgj59io7wL5vpYVf1HRLxLiN8cLVP4n83WAhzRAYJZ
eN6VO9xZcvxmxpX1qI+G7dHB/YSl203gZvdi7B/byP4MW+nWlcbBDuuDoiJ2M2SWdttqZDmB/O4X
H5A7RQrSxTUA8xY6kfSzsvBjRW2aktyNCt0PAlxjG4wopaQ/UMqXt+0Qf2q05O8ewKFvP0vSBjhm
d4OJrgT5vtHeasNtmaAWWIJWoOuapO+WYxEXB7QTd0H8V0dfz+0+RtQDBlhd2GMsmrc0OfDinqmI
yAmoIeqkxPjIgEPQ6XcO9NAQBXjkO/Z/he5OPJlLhx0wWpB8qAA6f46q0P9Y60wUSKp+Z0xt9Gwn
+YyUutSeEwQz9zDD808z8MffMnS4YWBdiISbKBui8DHKzGHyDPSYaLVOsAsAaT2Cos1QzIbShqFU
fD9prXOa5koenDBvHiZSoIfMRNvTzzGsCBFRvZGLaQvcVuD+vl4jyOOYNwM90W+DFfz0XbAsZvzT
ruglGS3eGIjO0+iB07cHDlg+9OFcv0vjMHm0ZaafRNN/aXKWEX1P4O1Sy7/YZYLig2F08k5gpkZD
M/mnDgDUI88aBui6C3RiOssLc/FUNOHXyekBsVlfmgiEqYjyanlEvbdz+HpaTnyTNNc/V7Glfehc
Cp/yZ0FisSsjG4KS/i4uk/cVYmVB5x+h+EdH6kioS9k1lgpqlseob99XkQ3Lyok+DhBiUNEDL2Xk
410NUNob0wYKT9o9Fpb4FkXtfWH8HSPhEfW8QOjMtHSbW/rxMbD/hctMj8rXo2+O/g7sP+rTDwLV
Q4RMbwKkNez+SFMc4eHEs8WzNtBbDLVj3MEkktUPGf+aXZca8hfO7Y56sAtYaP6hRRDIO41qX9Bo
IEQaIDTONP+Utn/f6kBOTauwdj4NdrJF+y6xA9wu4scgLk+mQRMXI53F5vFr7fp42MWyIqpAVUHP
AM86PnQOHEt7X0ADqgl8yK4r41Rk2XsUofuDg4+STHX/WwK+8YD4B7fsIjSCCuI4F1/D/BYm3n0R
TR/QA+AP4hxxfc1pUHl2eeGiZ4y3x6e0cx/83kEetHVzb3ai8WQgSLEP4gE8dphQkwI3+97XNecL
lcHwIGeXvB/pTTzI9EOfL30AcGtJmQAFxVnVQ6tsL5IlZ6kjGI4OV2s6QgvCd2NXm+G7IJkP/Si+
zm1937Rgc/NFoSEArBy7/7gGIZLyivbdFqNA/cMM3sVWRWlem++1YrjtMQtJNAv2QoT+Ao4iPXkW
tjL5ojpuu/4/oUEHsAXnqrn9u6oLH+z2OWpgSlGXMo4KTexdN6Y/uXI5OgPot2L8ls/FvkDTZudw
pdMqxyPDLcqbviIxy8Tfdvx3XTag0A333WCT/3f8HxPI6I1Jkg3Ht8UvqKHimqYxgWRw9pEsw0eQ
dLhscS9mNgoIeA/tAzf4PLVBsXccaT9ndZl7OvU22FHlHe3/d3Wkf6HDjSa0SgcQ12aGaGLaZPwK
2rRv51hcZE+ceUb/j2yM/4scC9RD/2eOxSHK05/5Py/1+Wz+g/+W5xP/MkED6BgiW8K1DAeT2eF5
8Yk29H8hYyNR5BQ2BCpHwb74b5toW4d+YeiuUobA5cUW/EcNGKnFQdr9F/Khrus4kCykgQLHWzgW
a4KFbtA6QpvPxSxaSVet5EiljKPQRdZlD4y0o4uC0OodeV74l1tA0XyxKBuuxIvl9AsRUl03FsYI
jr8K1giOCyvL9NgMUBxuAf+iIKF+dR00dOrelvKGTNgAbTSaTvMMPBhZszR59x8MblmWyTIjl7gw
XV6qEOoqQLI5wE+lQgD1PtcSkIpuJT3V01pC25w8z/GzO2tA5uHyyGIhqbyat2MbCC06il+wKNG+
FEAcujivLOSgsM/NPiGqrt3GRTk8jkNJhpC5EkjNlIHuD4BHnwwkhnZDpyBSXfkdi930q9/h6rbQ
DVaBH3T+OwRiwzh4oFzQNlH0JVUFHabYbI/sxPngz1XxO8NeagEMdg0YlSQ5KHxzH6w4cO+u/JRl
tVc/xRZsfoT82XUgxs9/yuyLOuMxCKIS3eJ3cU6HGYWuCsUfPaRF2dFJf68NPM8PkG6pkoH7Nk5m
jj0xr4XQBt2ZiS+ge6Bjx0BN8mtLtfHJbMdFsVJZaGMqfcU7Gl0qUxNPuH3lDNFHpfe47mULPqF2
zH2dh81t2kz1vUzr/AC2DU5pUDSPVxZp43uhToyDuFKOs8SI80VyNJ7Svu/E+1DV41MVlcrDwTt9
hHGhney0wqfNDFyLK79OHpIwITEbrbz/acPM9S7/ltdhwrZdCWkS/WB2jlqMsl9sYbhjnZs3QbLP
m9j4p05VAs3Ybm8xkvb/rQFL6P//Ma63lyjxcihzNesSX7KAGmkCOfKPGSWgybsKCcMf3FzT+w74
6OHNc1tWlwiNh4JriyVsvZhbW4OeMxKImHg2tsj1pN1tYDUgB2qyl8tDLSd9te0dSHW6jSAq1Uh7
NVRuZoamtzrbaqCJ3CYS3sds8kqianHj0o/ER9K+MqbY+HYM6i6lYcIPutPn84u1SUMebYz3OGlk
hy5LpvdxQyDMsPD+oUhnDmY50hVESJZH/0y9dwg4UTwv7fdJVhi3oo0prBoAzP6aUSEurhy217+P
KGAvVyCi2HAOV4syY+qLZUmBQBubd7E9CCH84jlZ0YE9Xl7/Jaycr7+jK+i4juQSMHRrFXZQnW6H
ukAclI4aQ5URpUx+2GecDntvtu3g6fJ4W1NTtlIoydnM0Vz+/MXWykZMqFC5RkhT0TzhEjBhUOnj
ySp1d//2oUxTKubGJUvScD5Ul9SEUryI9+SQYG5qOu4SNvZhhJ6/uzzUn+i8XkZuEKBbQkogFqsL
LVE44OhhxRFNXICsGXbUd0UPfPvGBbqPcT1umTdOF8hHUdTTQ2GCyyoQNaIXiELDCSQC8grRNHxL
G4MuhNaO+Lfw7L1yy7w+bex7tLctg6BiEL3Ol8QeDOECuEv2PoJ5h6HlwQC/OT0Q3yRixKCy2xwI
3+XF2frkls7iSBd/V+TlzwcFcOYvxonJHhd62haES7B/dOfDx0RK7df/ajBndbQrFOSErneUXt1W
3S+IwTRMraM2I81yeaTXFzZrafChJIoczG21vRykd4TP/+xlESsuP1e9i/GBub88yiutaFR5zoZZ
rd5Av7jGiTjZJz7Yw7CCqRRIoMoioIc8Kih0MM7sBb2O88cMt2TET9FWSXinh0n1QRtz3yuGrnyg
NmK/v/zjtoKHpSDVcMCANOvLdf3iMKOziVpqiF1ETx57lB2qEGXrWJ+60C2+DgMyVJfH214MXMsk
GG7J8221fwu9bK05x78FnK39q4Wv/Tyhy0HrcmwR+hlwu/3W9mH+Ph9Mh8aM6sZTKCI6v6mbzCAA
DF//OfTIrNxYkTKbKxfL1nq4xIDluDgGOcr5egyByzYL+2xvdu3waZoHDfnlotK+EFuTe0Q0iivv
h43zTOpqWwaR1NH1dQrfDa20B3tEoj4QIHEygZNhBKPla2vzT23sIvQd97n74fJ3WPbcKtoJoUsA
fIJpIox+Ps8kFGKYsjbbJ2w6igaTv6/wYT5gFV48mQKM6GyIdCdkMN4UgS2ubIONgMLwPBv+RDK1
zhkMiFBZA+J0jxFS6FmujrpdCaUX7Mz49tiFppvOjhPSZMOtrkezIBdO2yHdNzZCjU3RN/dx26AD
Uw64Blxe1a2PKZXN7SHRdUd38XxVqeZbRWclKbIiNOKdXDiHJEXPdua1QN3PH2+7jgbW5UE31tLk
kWsr0wRNCBP1fNAezLlPBSvYh3UXfmx82/cAYU/3QJbqw+Whlt2/2jUWDA5e6jbGJ5ZaRYvEMQMx
QJbY+10soQgB6/BTA8eiMGxvUl42XjS22Qku6++3D2wuA5LmGK6BfP9ZmGK7Dj5hXPMwYBm/pdgu
f8tDI7yVC4qo6Tpjj3NO8ldaNqjBXB56IyI4uqnbpiSMK9i+50OnStWqiDBU1sAZouER/J6byDp0
U0ADsJDDlZRnazhGo35BNCB9Xy1xIUPeJT7CTPDmqAGKyf6azHP5pQrz9KNA0vzKym6Oh0qGLrCM
gYS6vm0trZKGNmheObbNQ85FhQAvyWTQL2zurL3y/nu9g1y+Iz6vDLZ8z+XnvLhvoCwDPOn6cD/7
ECdtfWoXRct0P6d6d6uF9XvcHD/loVldWVbjdcBjYNyPbNdAzcfV5fnAEWIxSEnryFcLshcEWzOA
UKBKx1s7Ht0PhRzzfD8GnOobB8caROVmOiK7ruli1gb44MmOyft2DZq39yT3iNXXEOf/SQsfMZ9B
xu4XG+LFUwiMHiw/Ip7NTVEIiP4hgke0kBHLfT+B0kN8Q8D9wXZd6j8EPswQZcOJUnDpBurK3t14
JoHHtnRJoIUGKd3Vcteqg3I8g+usWrC6aTmWe2GrEjDRiBa8A8W+nynlQjNOPUy+JP8OE2itUOnB
SHEr1ZJsul9aKnvN0OorgUsse/k8nPDb2OmmwQVE3Fz9OgP5yGhAXm0Pe9TYYQNpfCwEjYnEwNpa
FyE9HAN3whbrA7DAQ3c7dSP6VQnI/ctn/HUIdS0KeJSRwC67xvo1mUkxqTAykevHcG6HpEq+a6G8
4RgE5/HyUFufxDKW8idTlibVmPON2LgtCPleBPuGpmiDzJes71Bjsb0IxpQALN/SIW0WyEgFcfJv
DZue9ibEsf6EBkn7YFVtRfMyo6WAPcoB3YXiWk3t9S1GRZfyqa0sZfKGXR2VHu57WLYBCliYF+3Q
tkSXMYzqB5D1zt7QgvAGYvG1jGBz0GVVyMfR25KrQYPG6UEJ+sG+GzmhFMtKNDx1F1hNPefJN3DS
1FHhO1758kv0Xm9B48Wwq+iOov8wQowg1NHHOaWOpGlRg3e5/NG3JgdkkwxPcG/yQjv/5gHwqbBs
CD5RIa0TdqcElmTo9zgwmrRzkFQZR728dviX0L2em6Sx7No4cnHC1sdrDnH2LjBEEHkKfZVC404G
XYrJqTZ/dEGmH5wlwU/yxRdicVyijGFf2+7Ld3v9I6jHS5uegNRXP8ItfZ4vy48ookw+KWTnjjbk
jUcrbdsPfNr+q10P4Z1JpDm14B5OBZL+D0OSa3TWDeOdaU55c2VlNu4Crh40oEi7TWQAV0dQWLwx
a5tqEel4uW/GOgckYA+HaESYtIzL9qGNs+y2jehQdRRkvcu7YbEoerUmSlLHXQSgJFXr8+3QiRFD
BJ/xG6tqDj0v60MG8/HBrbGvmzVjvC/A2WHjIdL4V+NY8h2Qa7v2UMpWVBZKeeVS3gp/iquRH4Rm
FrX0898j8Pbsq7qmhh5E01EggnMYA+eLE0CHvjz1zZV3LZoz1CQl99L5SLzzMjnpIwcB963jVCv1
HWJteeASaxpIJfBN4djLo8hF+Ogjo//98vgb6QdtIRdKMapKAkT3+fhCQvkBSkxoU5T8psp/lnmO
R1w9dEd6tfHJAN+/G2qknC4PvLXEpqHTLMGBSvDwOR8Y5QIq+lnDEjszyUAQ5ih55h+k312zANya
Ig04h/hNa84xls33IsPCEHUpdzBSt/C2Ih1NgLDB9qcxApqx0STQ9O2BMdRAYy7Pcevjmsu5oqAu
oOMvUfDFyNrcLAgkRp4jY7qDkoeoY4/+HuIvgFKxmUbRzGqFeF+3s7zFAwt/pcu/YGuVLVZXWrpp
UoterTLc1MLiJRTvHbs1vVCb9CdriH6rabyWx25FdC4rhZUY9Wf0f87nGmqg2QMeAnAAsMpKHWRV
Y9HCaw3t5B4wa+cBn00fLk9vM2GyqOv/e1Qar+ej+kImSR2W0b5B9dnznXqGVYtOj4OuPBIRCM0r
PLhvLYWtdozsKX5jLiZFIbjby79kc6GXTJ7arETDbnVbRzZccBu7VETa8szrMnR7i6IOj9J21ZXg
tMxpfYFYL4Za3dB5no6LZidoyUWNyrHw0eylcIEl5e2hof93JTpvflneWK5LWYwW92oPtbOFM0FS
499b6w94D6R3pW9AXR2hHkWJjt80eNwrRd2t5WSkJSbyzqTSev5dVdM0A/ID0X6GP7/gB1HQRfL3
QO1guHJEluVaLyeBnigvUUh0zNVyJnD6XRI5mpSU/tA7oEs6Ibe5v7w//vSXXg0DR5ZEknBLfeJ8
RkkLU0/5wJBQDqrvJqP2DzTPF5RVVJVHMFMPvY4in7AB2NsKjKNble1vpGi6W6NB2Z60FBZMDy85
0QS9MqQKPIVLy942zPLKpbD1xelJAhawDRRizdVmtucMUQ2UX/Yz9DT0hGDblbUpgUFHzg5ZxRmo
qSU/XVmhjewMdIJhuZYjBMdo9fCeRrvAeo59lkGMewBL9lW20fxlgjKO+wMbXHRVeqwFACJnbk+9
ZQxXwsnGvGmbg1tQEtQFTdnzb6Q1bRq0mNftjSgncujj7Kmxjo74LChUkOwIVaVivLLYWzGM4pFB
5Q+8BMTp5Ve9uCUaxJ6CsOb905ll+1X3A555vR3CF5lztFrSPlngcxkUYWTrNZEvSjZVFB8i2sby
ymHYOHf8FhMPa4UY6Ku3WKeMbESnJdjnVqAflCimJyxSpCfl1F/pmi0bfnUgaJUpiwIdiQ9cjfNp
B0FquOmEkL5oE6HucvBmX1lel7or7Z7bPAiTZw170rsyhPYB46OuT5d33NbnpjTJhyPpVEqtAtuo
yqAdO4SN6YCpe5yR5WmwuugEreV3hcofkPO+O1wecyN4U61j2pQeDOMVSkSMPNgBUtI4ElFyK+MA
Veeoc05wBNNjVybhl8vjbSQ/LhmIDiuUu9lZV3nsUfllbiJuEIHkR1k5yg9kHICVPei0iAM9JLN+
rf+9sYm4KjhAlOssgB+rDe1iIxGPeDjuSQcmCOa4E6ZSjw5yNJMPl6f3ajl5QmHxDMaZpTR42J1v
ooqW30xdIdnHGvB13ozNrV4QLXOFu5jm69WVu/D1YWWrcjEJUlYXTOI6mYTgbWRVCk8iVB0sDzGY
i+I+LLBSTyrE5MR0anXb3SNcnR8xgg+/Qg0DlgpT7Mr52Zg6/XRD53pUBr3PVbBqBmRZ9Ja6WaEj
LKn0Jt+jPwc9zCnq7HB5mV/dkcusDROJ4KVNZTirkxJXRK0AeTwv031g+TD/JyxwSnD2V+LP9kAg
T5aBpLMugGUt2QxakJoH0z44+QKkZJ5i4H55Oq8vY15abFC2JqbQNsXP821T6KLtpkWlRXV1eWvW
TunVQx29A5IXPlcNLeTYiNX9qI/jdwBr7ZMKR/U900vzEDQ9wPXcRfEqiOCeVk7+Han5+iEp0Bzv
+7q7ssVfRanlt5IG6RT6Kfevo5QboPu9SCrB7R/zO0OT4a+517vvIgmCeVeiAPNdGa11ZYleneFl
VKnTAiU8804zzlfIzKp+yB06J3rb4ioYV8ZnlI7NQ+3G1y7AjW8OwpEUzHBpR1F7Oh8KpefEGtDT
pKU7BXcYHYw7yv3Rl8vffGsU2mp/mor28lw4H2X2h0LlktK14xvFyZ2r7r4ry2u4gI1R6HbRCULS
mhPjLpfei7s8Fr4sgnbyvTFT8r6qcqjgvXmthrQ1yp/CGYUDnat6NZfIBbnj2BDFIMA7x7zS4oOD
WNGVd8bGFuA1xxPdpUDAdFajaB3Ic1TtluZZlJ0CHEsOcCFTD3SyuHLsXw1FRR7M5NJuMUFTLFrj
L5fNKm0noyyFiOk01iAAZPQ1CeecSmAW/H15Hyx/1VnasUidc5R0CrmS3t1qqEEBuE6DgaHqWNwh
J+Lv8XsIycCxiWlQ4HiCkPg5G1rDuzzwxhyRU+dFQ7WB86xWVxWMCtBnQOm9IXGipxRfSU+VnYME
iOFcSWw2hrLIqExKDpwsEvnz5SwDPXCCRrgIMo8AddoeLR+cdu37zo2TaX95XhsLSqORDiS4Qcck
apwP1luA7M1wQFdozNElCage34d+jdqL1jT2zzzus29Dh0IK0PQgfWuYsgCS8HZzSAlpYa2TyASW
c5kJZMPq1vkR+dRNsyCbOOOAZN4+TcukWE2oEovo/fk0ZxlDzh0mkKijgcdJ046TR50w/Ki6OXCw
1xDO/RCW4Q/EVovPl8d+dd6ZpUW9E4CZFLxOVmPLaTCDqUXaECE5ez+lk/K0yW7feskzCvg1l6FI
KsD/nM/QB/AqEa11PcRHxGnU5/6u06zm++W5LNF8df5simEcAJDSEprq+SidHi1sXYn2sGZjczUI
uoI9ermhSo0Pg0SX9vJ4y9qsxyPBh+ZMlQhuzOp2MUE11EWNGEUWQQi3wybe07HXjtA0zCtXzNbU
APgDzKNT/RqcB+8NogjOTN4YjfO7tkAzAHUchA8Kg/ycDmskp9vLs3uNOqeq6JIV8Nm4Pfnn1XLm
lOIWXKJnt1R+kPwd8P8tafuiUSCsAX5bOs3eVEmnprqbBt9cq5B7C1rLX5d/ydY6u2wa3LT4rCQr
5z+k12rZMGOHWzzMf+jc5zhlYpN5Oznj/P7NY4E8WFaa2rXBmOdjYeTtTyPGZl67GIvlqDWjCIM3
ZSgz43B5qI3o9gdeSOYHdNWAhnF2M9WY1gdZi1ZcDc0YXx4k1gjYokAJBfHaUNb9F6ebPzRuVjxf
HnljQRmZK8rgxC+B9XxkLcL5DyaD66l68J/mLEN9RsOcOsdU8j/YRY5Ots2n4znsrGeJ3ofCiXmR
BMxAclaqEScU0YfbBGHDE+Jb2QFDRv+2UiA+DRtGduCq/O2XFnZdxB7eMhSS1yjaeBYhTVaxWAIA
turnQd2luRDY0ffq2+Wl3fqogHaowvGKW8rH50sb4BiM9mLleIaytac+muBB0+1GwTpGkDWOTV6u
kMFUjLLf2zMdcLsAIOHHcEzWTJzaaIG3ubWDgWT5nM32gP46I9PYma8Us7b2D4k7NVTgSWBUl0vl
RSpaKbeagq51yDJQv5yRyzv2SfHLGgb3ypd7HfdAHYilVkuABTa5ygCIOKgkpojqxxmwxSKyc88c
aoXwf2E9tHjPXxnv9cwYD9eiJdSQ3ayxch3eXFO5UITboXmufSc9YkH0NFZqvHIutgaibAKUn3Yb
BJZVcEXr3Dbb0kTTHPzNUQ+IpPkiQF/Z166OzZF4aP057DpthPOPlU8uDYsUvVsrFaj3RCZ641U2
7qh6af/BpLileNDb5IbuuteLllw8IZQEFxdG5IlGQgKoEp581KJ+cPmcbc2K7HO5ELiBKdGczwrW
11L1LC1P4uzqJfib79AObgBPGNb+zUPBXODphTciT5b1k6jUKorKc2p5+MHW2k3X+eJYGnnxhC7Q
8OvyWBv7fSmpgSBYpgUQ7nxaHbRnpBtyC3UG+xuA3fGpDwR+ItoicQrE5Xh5uNfZH5hUEIbMa2mV
mqu9kdo5GmNisODHNv4eUQ+MiTAsfGs5icDPp/o3HoyTtZqUy3t1osBsUWagQZrhF8ZnqpuTH+M/
CwiRTsXladms0nlidj7galpK5Qj9KPahSJBlEArhXooZOLe1s3qMBklPz83LK2u5nNj1oEAubHhA
3K1wL88/HVRff6wRgPa6PLPeue6o7Vs1pUdnDKMD6gf5rppH+wTfSZ2yfBq+XJ7z1s6BCUqRg1QC
26tVTObN1yHEoCxPG+dF8iNBs0K12SHjqx5BGosrYJ7lo72argMpiCoBT15rFZmxtrWLep4t1J/t
4AGDFcwLaz0T91YNY/TKB92cnMt/Z0HCgD+22kG1IUtn6pic1Nxwh92SOLaRwnLKb1Dh913nSnTZ
2kAcDJs2mcUc9VV0zu0OJ6sZQ5YBXWR4TtJYsobG01On/sgtjr5SVVy767ZWFKLPcvtw+VARPd9A
GjT3QO85JpaOWEKdAx3E7QXPLqOXh8ubZXMoRjBpF1KDWWe5yiE2GxHzK9usPPSWjbmwqbSTixfj
lcft1rGgbmWzTUg0wUyfz0qhIOHLiuvHaIP2qRw6lHpCy/pjF5g/iiAzj9not7cjuHweUWitfr88
160Yx45BKQmEnUMmcf4D/Bg95iRk77Qd6nKGCeU9qfT60+VRtnaMyUFYwJW8VdzVcdCqJjTnujfR
GsO4uc/QgHUqs6OVjW6m5Zu910S5feW+fZ1sLkBKGr50X8g418AIVSGuZ/qW6ckSwwcVG4Dh0Qw7
INes7doJwecAgfqTG2Jzcnm6WwdyeT7YwPmAPq7buFPGhVhX0vRMJ8zQ6s4rBKimCOlLGsfYvVrU
EZMrY259SF6i9HF5oFncKecfEkcmDWOOyfSANQWHyUBQFAFk/a3wAP7il6OsQg2xPRiDeDbJxEbk
lrWmv2l7d96BIA32lxdx6xRSewcbQHZh0LI7n9BSkXDmSJgUwiWAM92fMXiBW5CXZnRlqK1TCF+a
lybhzBFruJAompJeEa6kpTYgSzSO+GPcBKbvfEP2Po9PcRIat1knXATbQBbizCGx5PQuz3frA9LW
gsC/KA+QEpzP17YRPHJoayGOga+aGhFR1doweCsyig+4pIS0QoFhk4qej1JnPmbaekC65rsh4kCp
a30N0iL9HcNvdG+0snC+o56f5tga+s3diGZvcSXh2QoGpAGLSACUfQSRzn+CVg1pmcyJ5aWulnt5
O84Hy+6H2gPJVd7iyoPuk5Vjn3t5fbcOJZiff0skAHdera+MzaINHErd44jGV6m34m/ZBD7KURKZ
NMNH+fztAwJ6A7Wsc1EC5zifZ4Xo4zTEaO9IZ47xV8slkvctkIoGVGOm99AXLw+4tYMW0DJMNZOo
86dk9eLhqWm939VRi0X4iLD/pILicXBH/8flUbbOpbOEGOoW0NLsVaChlKVsBHYsD8ik3KUqcPZ9
irS+UyTu58tDbX0yKHAukHhoSWSt5ysoDSSe+4EIboU+JF8TkQKr1HB6KeEH1GN2tT1p8Beu07aX
Ay5//mIFCwPhNBhuptdWSX+Pe5/ryU5lO6tzUkQMEbNW7pAcdNE47/DR++EMtbW3XPymLXSbrtxf
GyXGpeZMjR1UDNVGa3VWrVqrc9fiaTVXefUjAoOLsmFNjMIIzMye21zXFrXpKXewNxQZDucxuJ3P
04x+35WttfHRTeA5JO5LminUemGwfBLOSPo+wZncj23/Eedo62EaC/tKLN7YxGcjrU9NrAzfqhkJ
8cSvZZ3kt+OsWVdeI9vTISFZOrtMaHW3IPs36xKJI8+n631U9dR6UKtxgMDBZXd5D28OBWjQgLDM
Q9lYHZfZzIu+63Q+Yh63Nwldk7syqT7PEuX7yyNtnBZiOq0Se3mN8xI437xD7BYw8Hn02zXef+mA
XLkObu3oOLjySTOOr4y3EcfB09C3ILjRJVerLwUbySklwAFvsEnGo8aWu0nk+jGMnQoBqSJJ/rKR
rr1WyNucJpQ0hyoKLIZ1eVYMbmuP+cQNVsyYjUgLxUQheD8ms/+oanO+cgw3kgPah7Til6INlL/V
B4yricdGwFNuFPFAGQWrLrPuEPPhROQ7J++y2zqYnHdDpJpd6CJvcfmzbi7zi/GXDfYiJsV915Yz
UdAblJqPKIUm+yY1nLu2hicggafvzCm+xkvYyJ1p00LUICGhs7BOExw9GHM1pnjKkRsdQxv7hKTA
uN6v3PDY+E16kiIpd0WXG1fO/9Z0SYPI2gk1RP3lz19Md4rLOrUJKx6s8/CW68fHOSKSu2gq6sc5
6SrEtKs3A6foR5OSUBOjn8nHXoU3ABlJgRWy5cUOtT+eBngEpXn8QCB9sxzKn6Ggmkm2sMGL/Xx+
2VSnsp8obc5WALW5N9vdhBjQodeRMry8c7ZOCgWX/zfUKspNvSV6M7Utr5hZSqeiLpAKH9R9qcDf
0+E4XB7vNaN+aeuzWGq5Qyl0riKQHYRaQ3mOh7Pva8/VYKk7B6sW3DHmMCt3eo2NIF56fX9fSExQ
rWSKAq+PcZDRIlV/xboqeeybznpEvtn+dvnHbdwr7Ch80xdhEsAoq2PsSJpwyDnYXpD53QN58N9D
UFWny4NsrDg3Clf2nxoTFfnzj1tbpYN7Wccg9TNSRnijzr11B2e4fgShcOVO3lrus9GWyPXiqERT
O7qdj06RNdW4Crv1bAtPs/LpbyN0m+eoGlvxpEUCY18A8sl3a2gUfkcYH2M8iywzlni0D+x9Nna4
BZWaVb/5ml0UjWj2UIfm9ltHEdvV0OoF4uJZsdbeDVo97tIaeeJwqJwrD9PXn5fnBNcRFCqqNiT5
52uBsneiO3GKO4lmGo9DjEopMqbtlSV/HRapIpMyLA/7JUtZJaSa1cpw1mLepKRlB2fEnze0EGje
Jek4QaMs88/NMEjPoKPwVlAQ7yVebMv7G7S8WmuR1C1MFzp1Jh7cXAONMKh/JYuje5sm3uVdvKzV
eRbMUDTDiP0803hOnK+lX/mpjNOKao2bp++SMNaPs99l2PloX/6DkXhDLBQoZxn0fKQFTT0i5MJX
c/HrzS2UfuFga4dyFPJKHvb6XuHvJzkiYSBdeUUD0IsCEHjqK8/28/gYNNF3gll7sMc4JsdPBgxX
k2vcg9fh4GxMtYqHOD2jFNIw5mBqvac7AR56llHtorEMD1EyZFfmuHUIXsxxvT1xfmwHejWMh0n0
fraN6hCE0r1yqjdnxRW9VNJ5aa517ubanmXumwDz+wFnThejJ1xZrZsimcejZjnB7eVNsjkedRm4
ciS1MPbON8kwpFaPtpPyQqTLP4qpcQ6OgRhShUKvF5jNtULB5iGn7UgNhgQTLPX5eF2bpVHfS3YK
PLmDbqIU6IfT+ARnHclxYCY7TbPwOKxl/Obrg3R16XARYMhH1s8Sq27ioYld5ZlJGxzreOTlqbX5
sR71+iSma7XfjQcmXFha4tzXRBReQuczreoeC0Kp41EZav5J65zizjfbGc/ZAXmr/+LsPJbkRpog
/UQwgxZXFKqqFZtN+ZO8wKgGWsvE0++XvXvoQsMK2xzj8DJmE5WJzMgQHu5WPhzDLmqQI4iVX65R
ftMy1dzxNVsfFwSqHHexJYXaym/zlopWc2Yy7hqK+8ZKnQhpRsW67aC1uBVKluyc3i3nRpmbeI+O
Odu9WvNQeygmNDChIL2FZpHLDHlv1+LYhtXPt59bOWxM/UeSGq3zoyZP7KGpqV7ATlYfUYAumS6B
LWyw5/y+0vRo5/S8hsizHp4luIyk64ZF4/JzGno7TxXkLPhtCbaKRkinCzulbDrovu4l9W2uRPZB
E5P5Hta07lx4sXpAntrb+ajygVg/ILxUdISZZGK4WPqpF4GJDtKzp5toEU47IflnxF89umBKZ4oP
4FnROm0X9alRB+uWIRyl37G/fbBlRdcFo0VIujpVeTbkKIwjvjq0vUfxuO30j5Nl5Le9nhS/jUFR
/lgCAocc8v0n3QmH8zwp4149bvOoAWOQE25QOaxHfO2kM+Ylqqk4etlwU1RZ/B2lwk8RGoKn60dt
05IsMkDI5jKUsPryDLtSEwiJS4reNT6GAobowVS624Uyx87ebpkitJdXlUojbfHLb9vQARCKiild
mOImgacA6QAE40SS7z3Zm6akGwb6Scy+HtiPasXspgT3lJKLHWJGtr8tWZYGoT0mv69voDyR6xMr
kSYEISBcIA2+XFWe90ywwvUeRJ7X/tSHhIfGjPcGOjecHaw9YFhBekow0mrv2kXrtYHme5BOcXu0
h9b57s7t+KDY+kf6b2JnURv7B9uUxOcyV0axdmVOz6d51BTTDHJRM9eV2WjYMSz8U6mGaa/ltWmL
qQ5guph8xTfF3OhkFmXCsWCwAz1I3bnrLfOX4S3Zl+ufauN55mEmkyNNlxDE1adC4hWWNoegKh9q
wzwNlhF9QJsTvYp8WFoDtmM3gcHEU+6Y0J12Tv+WZzEBXcuCLJ+Rtu3lQemsTK87QXAwqU56mlKz
fdclPS925NWfnBklg95JEXWM8Et3QLARD6igULu+BVubLS8FpwhaJnqqlz9irkLhtjNhc6+YPTIN
elKj+c7oSGCodbfjW7YOraRv/b81Pqqll8Ycp9EnNSzIeTKEfKOUtoI/WVN/aodxzAJraRSxk2Zt
ru+FSXkEXrwfcyxGtxedFXjm2N92WjEfey1234dasjc+vnmaGNSDfdchSV0DMI25UuO8IW9ESBtq
VvKu5jwzeIRumeso6Kba2Zdwdtqvij1p369/xi3b0CO4sjckX+7VMmluTFWDwwiqItEePA8alkjX
kJ2xW+NIhXM6DlHxM4nqfOeTbu0vh4enid4qNTb5fr/c36VfRqq0JnKqjnp2EoR3xtwwz9UsluP1
NW6ZYj6cWa/nyWJ75YNKEzqVxaYobVf9n9LJrKfCzrsz4yzWzqK2zqmpUWInZvegoV0lWwoVbgj2
KjsocK7B2I3m0zi3DCMKVVL5OL+uL2wr2oLlluY+49r0bNe1nhnMTZpLFAwlrhgtoLa+jZsUKdNQ
L395lGw/C4btAqVigixRJutDIVDMzhD43OmnbtSBGKLFHcrCv1z8yh0k3qgPdkugiXJg5CutIh7q
CmT60mrf63qpKdDbyX1jttFtGYLe9NRC5ZDZNZXODAKyCPlkDV2Ew/Udko5h9abiIhk0YLQIFN16
vCysLGsIJ55v9OymE8AQJ1BVmD+6iJhhnBk5g+Fyj9V74yG/MLryVnVejfAOYpQJnPFQOXp3DoGY
7zwDW2dN4nUMJKoIMdfFxCL0wmSaEjtIav3r4CTWeekBB1hq+qCFavnh+kZuhNOy1iTr4RikznN5
XYWiTwy+ARJSw0rz1STS/RYd28dEG4ubSK1nKf2h+kZMEXAKi+TpuvmtK2xZHABwQoxxrFG/lpeO
DpgZO2gSGDLDLun8AWHgA5LU5flfTIF/ABtO3LJOHBYoxDpTonHrClk7+NnLI6l/8z7VULO9bmrz
EzIwQunJe562vNxUK8zqAkpT2thTQlunjPT3zTBpATyA8FLV6Dxet7e5iy/srQ4m7JB1N0F6j0q7
ghAogyUHcrnl6KHvsmNqc2k0zSWfE33HdfbjuiKZOyp7QQSXxz0Fi3xGjbWWwttlM76zzOTNzKZQ
FlBVY74ON8Q0jFz8iwfFLqjcxT2Ff0a0nUMxJLrfhCi+eGn45onolSm5+Bemms5L0ItyATksk+0n
2jAEXVOOO+XkrStHpYnGO+VkyiPSzbyw0nWj1iKL6EhIZQeduYdMUBZq3l2uR+rZigkA89pDijdZ
6p+6N3fLzjfc/AF4dcDO7CxjBKsfEIaii2FzD+ADcRHTzcBaGOPo/S0qUzmmJffdNkblpChRHmhu
8ub5frnN8kuiiAuMbp0QVSa0ywR40sMNJcyRpYlUl1PocCjFrvFpXpI03HkvNpcs54rYcpgp1lhI
pkLz0goxqXfajKrzNLxfoO8M4h5KLDtJCoggEa9zas1+t1jzXu9mKxqjb0DhmxYW5aHVwaIzqJVS
GJrhwrhIfXUqvw9qqnzSrLA/6RNfOBvr/tAWXbfj9TaTCqkgQB2MDAq0+eXHnp1uUFup0uVpw/I7
XbIeofG8uoHBtwiYPGz+Rk6FOBn1DpCoDHhQW6n3ehtbLyflKuqP8sPb6zEgQ+kYdxf0malovW/y
EPbNCPnP/ydi9P+vP8HBoiUJr6wkqGBy9HKteQrvR6qCPrfU7j8z77RTXKPzNudmf6Rcoewcqs1V
Pb8m4CLp3Kxio6rM3STsgUV2Zpselpk+lL2IvfrL1tGVYQCVN2a2iQgvF6VE6HPNA9lvo0ezcVD6
VrzrBtcYj5C7Fp+AYajjgcsOpStpsoZMm5PPeyjGzWNEaQbWJlhAqM2s1grvMGoqGmU3JF+jbyqv
DZJpU3mnVA5S1tHsoF8y1CfVrQzfLDhfRj2EO8D3rbfn5W9YO041bZKsA7WZCHrOyhK3D1pX6DfZ
wGCk6hbuzfVndev74qUc5tfk/ON6DtkeZtN2IurHZlVNN5XV6zce0gefrluRF3AdylJugC6YmRrs
rC6oViaFa8VE8w6ULrdqN+Sfw74xC98t8hE4qIKwJi9Jv3dZts6Va8oSPcM1UBWtdnNI+qx1Inaz
ibKOVwANvbs6QS/u4MYG8k69llTw2dl9Gvk2+mgo2NAB2nFPW5ELIj1Yp0sgNVwuD7fZTmOudC3V
BmtyT3XRiZsFMNMdUIlpJ5XZ3GdGNFgtBBhAzS5NZZOwy4W+TrBYahH5WtZ7B0cRZdAD7DwmsMAG
mQAI/w9f97lrrNN7eXWGmhI6okJ2dTM7r24rO/tcMXF2toa8vzeTtr4vIy7udZtb94S6HLXhZ+TJ
ujXuJUuHIBYewzZEec5Tp/iijUl/42XT+Dtpmp0YfuuayDCXqryBPutaYIiK5zxFHN4gb9HdrODM
eTdpVbRzGbeeUJnHgZMCOeSuFzXmrTnAXwzfYaUb/1llV05BC+M9uNfSDBgrTO56iNWAEuXTDq55
65Die4Hb8y9AgNXrbQ6RHlvMvQXzECPmHue6H7Ibd1Eb7VGNbJtimIG4CAKttd6YpzVg+uAKCyCK
K47C6X92czgeIUHodx6vDUtkmehTIRjA07x2O+00I16VAQB1hsQ8wAsT3o2Ti8axaQ/G2285ZO80
xxkEpqS4djVdpI0z4iMMgogoCXpTU+CEdcW7OCPnfPPZxxT4J44Ibbj1KK5tpmFvpFROompQ/qZI
TPjw68Y/hrZxQNkWe+DVrYeRdph0pHDsEmitnmdHm7JEtXErWuWWyvupUNTPDWHHtywuzOcYHqHd
pM5dxFBbk8nFxcl9ZZ7Et+sL37iFzxpMFMlBkJCcXbo3N4+Mui54RhjWSr+M3rAcO0Y1/163snVq
qPkz4knNhW7DKgxoFxJbWA6tQBTCe2A6w/uRp+nvWimmnfu+ZYmpISoSZNG4stW+5pXXIXA4m2jZ
x+2N4Tb2Uxm1CU/RLn3bpikeBhfCXvpb6xqXYOiLyIpaqTPWC6qcYXybDUxzD06U7IQwG19JdjA8
WOq5DMC5Lr+SbbcDE6VoGI1GMp/iJHfOiUO94/pX2njaCdF4AehtSZafVYJnEh0OmXx0SJ7748Tc
xVFMgrxnzlBBGafid6Vo83FE/ZQeR7gHQ9xaJA0oqdXNxAmxxeUim8Qq5xGC66BfouEeSEcDNlkr
Pl9f5MZXs6Eckf0uZLq0NWipYagtT2KgIrmpTkertMYjZFpRYEzZzlTC5no0k1ldj0iFxPVyPUSz
UxItQCc6J/dOBCr6g0B/5O1OUoLfJcEeCEdSxUsrmdcj8tbQeIkQdzuhJbxQBhjVd6OT/nz7zjEb
g9/nxYaef7WeUm2rPi/ocpWdaT6qpdBvZhEnh8ymFXrd1NZJhMAPpgK42UnMVqaKsqTp01EyLbUc
FeaoNnwtVOIbJXa+GUoemz66LupNO8zJebQ64t3r9rcOCWyCsOvgnWUP+3JTibwYyyoJ4ZkMVs+o
DH2pzIoaZ2ws4ut1U1unBBuovjJLRJlxVUlVwzIrCkgEArNpO0l3LyCbaDw931nS1pa+tKNfLimD
rLdJFovLLbrhu9Mbye0i3CbInTQ/Nc7Sn8eito6xUoXIP3d7EiObOyoTIgDNFKjXvqVPa3vqO16A
ZSrzBx0ljU+Oiv6HFWr/cMGR75SRJfMpr9jq5mWhvZIwOecNWXaD+q73Me7I5CHJtXf2VN6tVQ7G
eiAOIbyUYEH5bV+U5GZvRjuyoykIB0X+xxtM9c7q1exnBPLhDnKz4tGajfHtLxxGwUBCkAKybt0p
68BT5Cn0mYFIM8OPe7onYxkSpgNJCK6fTelx1+uTgHeqLxA9ckRX6zO0ul0M2LubXs76ZuHQnxP4
yu9jtMlPbW/VT3DWK/95arZX+tlIRmweOzpIwLCYRl6ZbnW9HpU4pgma6Qw6wlwO2c2S+XkIZRGE
mu2OG91aKpEfBQ85qMY84uVSlcTuBYK9XMNMt25HuH58fQ7boDSiTjYhdb/qy/aYxP1wvL7JWw6A
8UfaJZKmDb7dS8sj4wvNwtULsNccvHmOC1/1ymbHe2+ZIbyV9TyKcq8YvZrCTJOilg36rDB/Vig8
nGvYNHcCla0bQQQhOVhpY7Ciy8VUapsTKUEv3wCmqorMOtddoZwbRNIPU88FHDOv2bkQmyvjOeKc
Qt/zSuKrr41ONxNWRvswDya97Y/j4v25/pW2FsZjBN0blO7U7NZfqVJij5YTPDO6Sm+mmnofes7u
AG1x5yd5UftDlQw7/mVjZfLxk/hgZvFfEfZCdK1WqlCYlrCGYfSdVK3vWwjFdnDc22YkAJkEAAzi
am1JHCmNklPYRxlB+VsLK/+i1c5e233TCu1lkOK4E8ANl0cjLgy6F5lB5ljbyo0dKSL1m2Ewd07g
xjsHb7dUDaT0Bu5stRizGCs1HejXWU5qPpaa8iuEu/ddHRp3OdCt9307/lBnL7/XR3evarPxyEHp
SNNJ0tTDRLhaolaDnijCSBKwRd592TVwyZqZPfutNpt7FBubxqDflWNgvEHrFmwDO3VrJrIfRE71
pIa9c9Stgr6yOtTVfLx+/DeNsZt8PaZ5iQAvPx6DwZEAlekEVVP/xTk2n5A9RdtgSf4hC3AImlkP
AS2IopUls1NKeBNCeh5F057CXpkWXyy12Gt+PpfZV48bnhAuDVkgl3QMl0vKJ5WKXsPHUlsIK2uh
xw9jXXZHOAnHm1aUkRqkJcSOjZ2g9TiPkf40Qsh/SqjfR4d2yhtmJ21Yu4PrW715gEEfU1tBbIYq
w+Xv0mD4V5aBqSCdp/UHihbDXdlP9eA38xCe2A/Xg6wGdjq/MdQsOdhZUTc78ffW56bwCBxHFnmZ
iL/8DVXaMBFPnTegtGa8MyZreEhbez61k74ba294VpD7kKgA4KRUto61tcQKB4PyBrXc2L2t+ko5
C2toDzZH7n/wB84HPUq6fzjPPEQSrUYk/4qIQ03tzlEK0IdZZ4uv+oR6rqflw4+ChGbHiW/tJVVq
inIu6nFgqi73sgUWncMbjVPQYeP2Qz10/qMaEprnyYuMPbjClpeFn5f5VynhA2rh0tqIREYaRZye
GDh39pS7NTzVZuOIfxjsIOGErQGkEQdk7RGGdlwUMignsGp1fMek099IicXOyyR/7fqOQo8gx6Gf
q9Kr1US97bVhiI9TKQ/fQ12vPYVMDx7iRB/QK5+TvSxp62OZlBpl+YHSzZr5CunoyANdaAel19on
owBvl2b9cBrKMPuHO0Znma8Ox46sD1x+KXrYo4ZyBgPfCrJnXW9kN+3YjMfKjfdgT1su5aWp1XU2
WhPqp8aD5s1goqG36V7Yc/+9R9UTQufZ86dFW2BdbXu/SJ16p4OydSRB9cGOBnAQh7tKpqs+tXSL
nlhgdqb1IWNG5VRMRb8TBW59OXIxQiUKmXxC6WZe5mI5OfSUAsLIRNTeiFCg9g6W8QE28el03UO/
VkPHBjPIcuzuOaVdfbo0qgDXN5EddGolooPeQMo5mXDNwcrQT9oBaq1+utXVsYW+xBURYW8T4bDh
qWnsR3uJkE5BW6NqfFvY2ndmAeazXjbTn6k3lWrn125tPzPxIAgYjSKlWn38jjmoXDNkb8As6i+i
Ah0CPPgf4DYoeFBXAyQlE0bjcvujuA7dTGPyfmi18OiY3c9KbZSbSFv+xZ/KqUoiSbBLVNAvLRGi
z9akA6qElBgtC7toIUjIVQ3F1Ax+6B1Ggc1jRe1O0+DeIk1beW/XiSpvLsAGoMpdfCez0W7SXNU/
F6Wb7gB8th5CyZFCKQECA9hXLxemMpER94XE1zCMetRJgQMXmYGPtXPf034Dkh8rX66fZPm/XPtX
SQmFIIhUH1yXKDVRxiaTOFzNto8fZqt2fDxtXfqN16lBDevP+R8MEpyQRz2jSlbbGaK04BbVLAkn
C+NgJsPyq3GYDBo7A3WMythrIW3u6TMZMudC2r3c03ZsFU+o9OAiFBUfc6O3vmhKMZzGxcihSWkS
9dCHiIHtvPmbd+6F2ZWDsBiN7ZFsYpmTqh/aJK9pldV7U4GbX49Qj6MiWx7rrkBh2IoeSxqIkryD
BNTSBAW1GMAKIzHJeCBVhA39+gfcug+SQFt7TuHwJ5cbmrVZNwIMoqkJQ9tjJwrjGE2m8y5z3WTn
gdzaRDCkjBMQN9G9XZmKVPRFZnpTgTUkWewXKvgvH6aF3bRt65BQ5kJziXCWIaKVIdEMCn0GRuS7
sYIJsbL75RRqU1MfZ72k85F77tEbmv7b9a3cepUdsLMoyYKxImG93MoBGFCUkWoFMSMw59Tt+59L
mwLdiBPj3jIU+2Sn6LnBMN8yOGt6O+7mtdAmph3CKkldSvnkVUJe5dq0gNqhBdlEEJWPWvVkxQs6
hIi/ay0wgMH+DLxIWXxzmABsRrQxb5kgjL7Wg2tCNOI21V4ne+tb8LbikmTch9Dc5aZAp80HzmUA
VuXGA1jw6EQWnQVer5apvziNFhiJUu3sxaZVQB78gxcEoHpplVH9cRp64szUUGWRsTL+ptmc3itj
tzxWsG/7zGju8Y9uwfXxuwgVcsjldOTqANCgQlgKDr4gBih2gtatO3RlGz/BH+McYnDH3z2gfQ8l
zx3KEKpNtBAm/3M7Rf0HdyVHlzgNQLXMdYigO7E9qj11pnKMwzPpA5R2qrGXVG7dZ6C4jNYy4kFy
u97kOQf2O5DZ29OS3hqIBz7YqaXsOCjpWtdPmqTE4QxxHEF+XH7KOVUMA8EJUtcp7yjE2PY5nbP5
PKX6ctsPTuVXYa4d7bTeAyVtXigSZm4VtVyKJatA1xk06GrrzA2mWKifkPZKPzZI156KOB0mWDDG
cjhnmaHX/mi50wNyqxnMb/KDF7P1ZDZaugfZ3TrXZE9k1kQulPZWIUUVNnBDdI4TgBgVv4xZ1RPw
YS6aLXoN/+0dcIj5Zm61PYKirZeJrJBCKTVt+v6rW4xysWZEC+oHSlgM6aNSd3kQl7ryPjKzZvyu
xpH5L0uVOYauUs+RYpGX353AKrG6iaVOYehZ7/TecT7oqBWqH/S50Z8y0bfHzmqMneRmY6XMBeCr
gOnKuV556F+kHWbdipRRNJjVHS19n+vcXA1+/j9dq/xvscZyx9wWbgS5A7JTJDM0SR18aU9kVdZQ
j3LB3xj2Uy5a5IUYSP1hzPEAyrOqtCDSEv0R3pHqoYh4ueD22eMq21o05ZrnKQXO+fP0z4tFi7xF
fSA3XdmeDWtfGSE/8L1mzH8keevKuMpd/lx/LDcXLrM7gmPJJLa+XG0hoG1peyeYuzr+2jWjfnam
LHpidMf+k2RD4Qu7rys/sZRfhjD6AAJ/fcdPbvgWqgJAdmD7BRW+7oB3dipgVhFUQZ1yOUOtA0MB
w2w34eIUvm0zt8dMu1OcsrZId9zaRtxFBkefXzJAMPW7Ot5DYdkArDEtikR8bPra/crYq3urLZ77
385WyzO7cqFoIGKDaIgezhpDUxiUQWIoUoLRq9NHYgHvb9hKIQZjdJIHmQ3pgTlk7aMzRUrtC7VU
9VMS8fP8Uk276pjQZ4KHsStiXF2r13vfYfsHchCoJvBwrpvJtjLExZAlLlzyjsj9ou2LBwrKxs31
jdgyQwVNAkX4g6DB5V1rrKpQq4Qjp4VxXAUiqcDUNfmSf7puZ+s6sdnAwAAckGiuHkYIjtPeM2A2
AxOWRQdtSJvPaqeHfk/CAjlM9PG6vc11MRYDDQRa2zjNy3Whk1wK1yWwTlxRfgOAoP5x7ME8XLey
uSoJjQKkzJrW7NhdXZqqcKCCKpZlejSrlDYIFN1Bozj9Bzgv9m7Ipj3IOTxZ6ABJsbohigs2IwmJ
4tHWWdKjmVM7Plm5ncaHeBmK6FxpXfd2aji6gVStSWcd+dfqobNr1xJeh1FXydLPwgyjz7wVnEm9
toejUmjUDytFBNe3dssP0fWR1DN0BV+VDpu5ys0Ex8dQmN3M58idRXKiOtAFWmoozSlJjPhv3CZQ
r5chTAg7bnDLF1H+osYFYy+4t9VO24tWOo1C8dzstIauk1pG370y84Rvzs3eCM7WZ6V8BRYIFC36
CqvL0XnWQOhGUNXncXZCaDPzQ1s0D2UU/lpI5Xe2diNiwqvQ6JUBE22o1fvqGtOk0911mYo1HpbQ
aG/KQX1vibI5ewJgezs0e1jQbZNkuRAIkAWsp1xM/pdZOKJAE9vJMvoknszP966A3RGcpNt75a8o
on9w/QxtWZWEQmAr2FZu6KUT0HMX+bdYpc1kUJgolFg5KlbU30ZL6v2yETo5IBS1ywez9TVfWF2/
4rY+J/Cg0Z5QRKc+eZCHneZCFT8E5PnqgaBn0v1h0Klg2In9qOiDeWrgewy0flpsOJ1AP9qxanxh
G7tPUVqJxzJf+qfrW7PlH6HlkiJIyALy0F9ujaGIqKtIZIJ4jpZz5ZXhYzfM9fm6la1bBL23vMcu
D8w6HWpFqGYWzaBgimbQzUVpHtTMVgO31PbU3LZMMbFBZZE+GwVy+VVexGtAjAvHFASp2dLn52qJ
4HbMIERFhnwv/draO7AKEvIIEeorUY3CJjIrM5fhpjTPTs0YKicQIePbofW8XpKDGL8LlED+ihcL
mtMMJWxD1tcK8RdkXnSjt8sPasDVTgiwtXMkkYRSutQWXqvt1ao21HkDbE1p6aCFmTEdzBIqqCwi
0H/zeUC/iOXQuyNjWjfUyiVL81FiHivGSO/hzc+OOpj0A3ON/+DACewIathCkpY1A4KpZyZT7wDr
lyQJYa8fslNFSf3XAs38298KSmou4DiaD7QHVl8qGuEZmBj9JbZx6jMF/fjoJPAgdKm2V+vd6uiT
+skxHQligTrn8lSEqLVrWVo7QZ6q1VnTG+WQIDN5RAhg8Euqy4c5c5pj547CD0XE7F2hNed4mUs/
Vgdx25VW/vYGJp0v1EwlXzhd4NVzItwyb/WS5atD0gS9PVrBVGlExbqdHKxp2ItHNvwrxRXExPiq
jFOvQ1aebLTTGnAa8aQoAEk1azmKdja+CnQWb8K41T+9/dR6VBZMC65CPvJqgUNnwJg4EgApUz39
TdMqup2IBI5T4TU7yJ7nzs4qL6F0ZMpysCZz4JWtbMpD0Hs8WYpWjfah6tnaR0Vru+rQ0GT/kGaK
/V+id+0QKLjT0F+Ip+GHgeWqYbownUdfWGSJAVIqDCtPnVN/JALWnGO8tIXqd5a3PNUTYMdDvejj
l5ThiNJfopyZeGZ54tbPieDjQ2EqJQm25ChR1aHX/ShCTORPpc2qhXwBzBenmFA+Yjq3GankNU37
IV/q4a8+t7ni97UNA5oQpdoc1LavxMGIm+zDtFRDfYaFz1CPad3pSmC3RfspTXXr99JU9seYdP5j
i5zqEnQQlO11E+TtuNxd2bvTSFABRvC3DBhe+FRzgK7E0kZwCq5ef+sagY5OYvXnxrLKs+dA6Vl7
BLZ9Gmo8h+rn6+fo9cGV1nmdCIEkNcvqiRpQQwrrTN7dLozeofHQdz45qPXOtsbOPEyx7v75B4tA
jNAHg/WYF/hyvZng3GgOE84uDvnRBg5yELZRPWlOXB+7und3POHrgIvqKukJxLOslErGpb3Ks2Jd
jLT3eqTfYD2J+5Ohu/2hQkiAvFkTp5SZqp1tff1+YZTeEMzkzAKD17g06mVpVBh4vcDu7PxrvyQ6
FcjRegyBEO+8ydKTr8+PVNSm3EgJGQjopakoHZRJhGSVMZfxUCRK+D5KVWunUr91Tl5akb/ixSlN
hDEnpU3NvF4U5y5vyuHByYz8EI+qlfoGjEn/8tnoPoHrYwCHZ/PSYOhquTLh4clb+/5Y6Ut+AGE+
Mx/ZAvwsF/U2RaTyzbGAJLEHjSlRcLI7dGmU4U7DYtSHjlQfdx9tMwn9IRyLp6nJ3p6mQw3Nc4mi
KVRzr2KBdsnAZZpce9VInWOojP2pMHJxBHuKp7PS8HT92m1dA2STJZ8KBEy815dLI72QfBnAvaIe
AeVytLwDAUT4BX73+p29TJZvu8XeMPzWqYErhi4LkD8KH6uPmCyN0S46+5kAJZzOs5a0H8bc1Y/I
AQv3OAMh2CnUbi5Tco/wMsLj5a68qQoLSN+5oAubJtFvEYgdA2YZm4dCDPmNgWLHGSKD6vwPe0vb
43mGlyLp6gqavZvAnAQGpsvV6h1jrj8Gj9g7VpT+oIhsOjBPZe7cj7WHYTBaTskQ3jERjuteFQPa
HOoEyOKX4xhG6kFT1O7GcdI6qAZjD+j93BB76WKebRG0MhOA/yR2vTw7YdZ5qhiT5ThlffsBpEl8
G4Nf+pP1JTzyatx8DZMu/h6FuulXg6rfIqbT9Oe6E80nqGvLoE0t17ejKv9Aidh58JoqPOhaA33Q
9Q+xPm/yh/KHZ1SS+bxyu0490O2w5+WYOfEPJ23nDwnj6b5tTreFEU9//8EabVyGZBloI9S+3JbC
rZSx7cblmEN1DKGElQVm3Ofv7EHTfEUM0Y4P3vjknC2J0oVFFszm6lGZKfd3rG+hxuaJYAJkcEit
ND+kDPQcry9t0xSbSAwNeomC9uXSlikq9IpuwlGp2uHRjHP1hMZM/WWcyz0Rjw1THCkOMTkYvdg1
9M8UrpN3A1IaQlmmL5na/olr3bm1GvutTwqng6oCPE/4W1A3a9XVMUoVwA2RetRzOw4UdYFVbxbK
r4jQ9zGFwNHwS7Po3v7VeKZoXzy3uXlaLrfSqBmkKQu20ulU5xBC6+KH9Advm9TdE5h51ayRK5RI
eBdsAQN86xWGPUu0NAWn4MnRiNmZBclzat8UtAS+CyPLfy+ucKC4tfSTttSueoLoQt3jqlg7YX6G
ZBmVI60gSF4NNliuNrhtr6jHPpu+KpGp3FlSpDGdSnGKl5HWRc+A087d3zhHxHiy0AK9IMMb8r+/
iFCWwsp1NY+0IyG8dtaiSDnF1px8nMkOd/z9OmSX64NaDkUSrgZqN6tgqCgpTGt2ph1DrXGPLn+d
XQ1O56TQxbGBSuXBcyEeROmixB+jZPHWyym5KRixQxBc+oHV5TSUalYVq9SOLbohwVxE8bfIy9tA
RMtye93Ua4cqJ4NJTKRoA7n9+gEv2rRFpEM7FoB1Dk6RD3f49+Wurr3aN9qu/3Ld3uud1VT4/wFQ
4w/kQMflR3TdltE7eMiPM0NTfqtO403n9L+Noc6eLK2q75XO0+6keCUMKHkcXLf++gg9k0YSkTHH
Tkl49abqYR5GlTlOR4jXy3vU3/8rrCZ6crpMPV23tLFOXm/onagEoOy1pnkS9iBc4eKK5lafj5Wn
Zx/hthe3kVVSFBZ9d19FaEQqeloFZjp5Oyn9c0Ry+aJjl9wEuU/C61eo3aGxQyg5RnG0Mz02zpHa
xH/Roop/MnffWb5mR/G7jqTdOyCDpf92a62bTrJhlh4StU8/5KQYxfsWbcvUj3UIbw+9laCXI8cz
xH0/mGV9D2NVT60HBqjkNu/SsPWbxqUilDlDeM6Lqax3Pt9rt0MRn/YpnR5aX1T1Lw8PreNGi/oK
DxC61dls3fmo1arcQOoLeVQneMSwsv9e/5TbVrmFuiQqfCUYVLQ5bNEqVpNi0M+MpU3nXgzzoyfK
/r92Jr0txjL+ed3oxkkFi+tKNk04qkngL5cKxXGS98QJx6LmkxiJZ986jPHDMTW+dU6SraTbRMvJ
hdBPpcJ3aQoEnNHavaMe7arKTiSa8Kjq897k+bq1Jq0QYBKyYwLkysoK7MVFWcUZC7LdjAWl4myH
buKrimu/90JPOdpJe0+Juz2+fScRTAY5DQCN4HEVVE0IlIkaQNxRnRm9a8p4vjfsEWoszYp2bt3G
88xl432WLxQtjrXCQY1DB1mSEoC0qnkL7uy7WLz2BKY5oaKupTdTnjR3swFg3C/btDkARux31rvh
0bnwJLjAxUkb1h42cSKbkcNWPVpqvhzSoRjukjGNf7f9NDxUDdQoO+/yhkHJPyLZcUHPgB+/PD+G
G0W60TTiOJhz9TmqUorA9NVuE0TWjgoZ2o691/dRTgHScyFwoZ24VrLIbEpWTKaqx0mLy1uigunb
FKoT2mGx3Z2qfB4/i87RP18/Rq/PL7GO1KFzCHto7kmH/yL6MIfecOOKbR0Gzz7I2g/67Ur5NS7b
8p4BjF9lJWFZlrLTM3vtCHADNGLYXD4nGdqlXSMjphMtD6Zudd6HrM/oYWZJfpdku6/jxsZemFpd
0WgezDSrcASemxbAvWB9zCPLfa+2xnRawro+aMbS7wQgm+sDfqMy2SwpuVaYCeY8DOh5+JpaZabf
gCUXfxyLp2SKC2/nZrw2RSaHf5P0asz9roPnqbYjq+9EexwI+w6kJfq7RY8/mrWj7Lz+W5YIVJ8V
sCWYbHVYIJtIbGQvAMaFbU6xJxxPVeeavpMoysfr5/J1oCGBCvga7rykgFg9FDXi75DYqZhy9OG2
nsbeV5y2OGkz+Iya8+iLEt05SGbKQyb2hUvl+bsMNLgOoE/BO4MPYXLt8nxOQ7FUaEN3R3VJmtu+
nO2v8egYPrUU7bHS+/JAjNTdlHk9fOD9XE49Q4fBiFZYfohmmgI73mFr6wF+azKslXjnlTdyYUtu
Q2jHeTiXCXKTQv1C/4DGkObuSZ69vi+uxpNJRotToKq4Orr2aIeFsYTlMbKM8gAx5J/Jrr27dOy7
YzUay8dY9Hsw7tduSNoksJThqwwvL7dbzZ2wyYntjpkSRlJVWfdtZRTvRJYPQSKV9hoh9JPXxXti
ra/dPJwRcNfztRkDo8d5aXmhsBMVpV4dqzy2CFw17f9wdl07lttA9osEKIdXhRt6OkxPT/QLMckM
ihRJUdLX79EsdjGtvuiLNgzYD7aHVwzFYtUJ50Gk89ExsBlckSM9vr6xL80uXpeI9UgZNhTo8/Ea
0ZFee2FfRa1NK+4mdQERLV6lqwpPYqy/oNh3rSt96RtRcwMRe9OYROB9PmaNnB3ZnttXpJ/9QiSS
AYrDcJhc5EO0T+M3Bz+cnL/G28UJGyUq67nXV3M48NyXQ3LXL7o7uukQX8lNLn4aSmcwPsDFiafB
80/rnVoNRNm+CmU45VDRRA2hG5yHGoameTZk/j+vL9/F8fD6gcgtEhFwaZ6Pt/SqYXiiYCrnmp7S
uv891T0MfkeIO44myq7M5KVz8afxDn8FpMz7iKv8eAzq1HQVNMKizxRN8SJLOC97lCdLJb3kLlJj
XdQiaKvXP3T7kF0A9FD+wSsPaR8cCXdrGIIT3DTgs1SMMPUAHvdyG7dTfaXI9KIHDzm0v4YBaOL5
fNJhCBZviboKnW8OdWQNZa1wVLcpoY8Err83LGlZxQAeLkYK0hITmO3QGnsLlzZdZOEcXmHwXVph
tFCQ+oFiA7363QqP6QCVKZ1Atn1dbCWFltWqYA7uytUeUqavlSwvjpchRQCJGAWafR9MmRhWoWCr
VKOf1r9gqp58HXzfusW0qLbOGe+nn68v7eUR8WjBDb7VFXchKBZK45WOpZ2lCvMRpb3KcCIPXrhQ
QLTTa9TvC3cXBHmiraoGiQ28cJ+vsV5CAGPjsKu8NvVL+AunRbpm3XkYpL6yny5F161KissEvRSQ
kZ4PlZp+hmhHisVLWXYX2sWWsuuTJ6JaewupLMS8xQAf9vqEXhgVGlXo2kCYdBM+2k3ohFpkMk9B
X0FnVp37eXJO7aRp0SPhL0wfe4VAM+fKoBdCw6b5AIm/Pw2cvUaiGKwRa9bISnvJhGJGSO7qLvyF
PqAp4U1ib+rIWz8o6zVXDsiFr4XeEUpNuEjwjt9LQKqRjasNoPjlWWKKTgJKD2UCaIv7U/0xiUev
4KF/zUHxBfkJFzTEevDaDjb11xdz3HWoqcXBkJZA0A5xhfbFCk1dOUU/NvLDmeqALFULK7aHdgag
9t0iNPma9ZQP5Rw7zpVrZz8H26/ZAiNUmACQ84Pdll7Cxcq29tPNvHE5C2VMtY5SVJEeFbpN0P8k
fftWrBwGxesXVqOo16BhvlfZgI6qE7G6IWXCWPcZs919WcarfOktsP8d+P+MAngO8Kwonr6AsHkE
eKFkagl0YtrgNtBq/gei9kEZDnQF92dqDioYolxz3r/rpvRKbNrHim10iMhv1eFwo+dvE//XezQw
JoLhepiV1AzrLeuCm4C6081gUaZ+/dBeGgnJEEo2aNNvHJHnI81jH1hoN6TlgAePzaMOhagcFEX5
ze3W7grY4eJgQKpspOI/7J/dYDKL7Lr6wH1Ha62KkMRjYdEORA3MX5ePr3/ZdkPtV3Cjpf7fYLur
uw2yqQs18NYzqZN/asX8k16W+PgfRgEcECSmrQS2byZ08RJ4ZNrwqCCbHHyuohNLdfLh9VEuThz6
UOjf4orA/n8+cYkdYFyKOl8JNcD2kVj6CWgxc1hgdXvle15Uubatt2lIAvmCt+eLJhQEIRJfDAFI
ncBwogwaNP/IsMsK3B/m3TAyr5AEetMQb1XHYJzS98iR3ort/vMb/gAdgPxBpXSXztpBtjxVQK9D
VpHfzH7t5a4n4zMkoZfSo8564+jQXrk09/kABkXiBRIE4N0b6GF35nQsQuZygWAWD6Zs3VHZQnSI
pIT449HBa/bKol4aENkz2LNQggFfe9vAfx1yUD0IryGOVDoDAQdIgm6J6YZ8wRo7N564auZ5YRNh
NICMoJeJLGsvWzDRZhAmzCC1q73+lAztdMPCJT4kSNivzOXFoXBDofCD0AIny+ef1pGpyTqbpiXx
bVd6weDmEkXogwxBfHvz0UApdJO63qhXADI+H0rNMR4AzYSvEtKe2UB/DIDKP3oKb6DXR7pwJQAJ
A+0ZiC7BVWSf32jhTB68VMCsH5v4cZn88Qs6wbzIWNR9xAs2fteRlRYutQTlbkuvDH8hnsGqedM6
BOAPWOddDPAnynnnAQIkFyI+BvWi3tm0vpbEXRoF3XWUPXC7otS6G4XB5yeZZ8SzrAXfV4ZO9s2v
s+HKRXBp6wOkhfMGniuKHf7zRRviLo5GUIRKPdr2SY8tO3Mq4KwBr42Th4Zd8falAz5ya06AZwxF
i+fjGZh1JmuEdmujJnNcBur8ape4eXS9LhQwwmHqGE9pd0diI790iaLX3EtevPC26LJJSG70Txy+
FxVmbrMY9d2sBCXdpQcbjaQg0jQ/gANyP41s6A7Co1aVeojDGb4wSlcwDsyeeDu2EJPOePKZZ3S6
sqkuHdQEL2rI7W/PoBfCAQQtPd2tGWRR1+AAZsmSpwGJzhI9wCsH9dKaQ/cKTLNNKfsFuiekbiqg
1JCVqwQXv6yDNWxyA9gauCthzJ8QuMgVONnFWU83qYZt8aFwtNtniK9BqsBCLpue8U9C+uwETafh
QTIaH/EY6m0ezP5mPj64NKdu1H3iGvbnwMJPKyq6rul/uFFLrqFmtrtkl5vgkKGOCUQQbp19QaOh
YWMMkVmZjl6foxUYnFaFAdmC2ubg6Z7nI9xRD6+fgguLjZgM85itprkVbp6fgmiQNcVzKC3BMFzx
SgggVx5FEwx557V8fagLsRL1EuA5YnitYO9vP+Wvu81GwHB7Le42y52xgm81kA6xGsAzrnWh8Tw4
x033KZRtU7UrpB5fH/1CEMMWA68QMQxv0X3TqqdKizhjWQkIX3AaYYqO56FlV4LKpemEGSaELza1
FbwHnn9jOMVrQGrcp6CSf4edDP1EsQffwW6UX5nNC0cHEKsNE7dJxCJBez6S5JLOXYs5nMBHKnoJ
RZce4qNFsqrNE1uK0+vzd2k8cMZxceOJCX7m7k51uWxHN1AZ0Cm6BW27/qhgH390ZN8VQ9O0Vz7v
hTIYNghsU7emH0TsUWvafZ+aaI1FGrPSdGCfcsYnKBYnqpC+P9wsyllPTKZTPsKWMd/scnNQVZO7
JsC2zayKTyaKf0F/zi/mGHVzeNi91R/hf38gMFEoVcMcb59k+AZ2E1nWZOVoeIDtTOPHsUX4AkqQ
VK/P/aVdhUj1/0Pt5qLBjanaDkPZxm3Pwkta9OkC/j6CNsOVeb9wTJDjb/hecBSgWrl7ITHKjLBQ
wShlWNNjuHbo8q5Of+WYXNhMeBtBWBFMfKhX7SUmKECweoDRJkRQHaxrt6Y0T6jyqiG0YPPoNP73
9Rncl4S2cAO0w58amwvgw+6z0GxdSRxDw4nAsfaTl6IElZDmzhn48nVBxe8eugM674DBuPKlF5YO
2Rkqe38wOSDbPD+mUFdr/cxG+FLoYcLYyW/zDP3z+5DK9kr16eI3bvpDGHDz2Nsm/a/4ypYF1VKf
knKCAM1v0BKgPsYct5MQWZbi6xJR/z4ZHXIepR4Pr8/vxc+EMe9GGAOmZE8B2exggmSZMiT3wv8s
O/qZ92P9LaA4tm8fCVFvQ1sAspfsnXl7kQRLPMeIC1uWAD/R9EbU9U26gvLzH0banr2I5Bsta7dn
4Fow44U5EIiCcelUATWAIpqp7U3B6olf88W+9MoGygG4YwBLwXHbI/PciMPON2WktFPv0zxrI/0t
9oWBSVbq5s5mHBiQ+POqZQPjkjYsuk4NV7brheOP37BhLEDb3irvuz1EaAhyVIdv9iCQBFlk+Umq
8VrL9kKqg3I++sEo2f3huz0fBdem08d9gnLd1LqiSlvWg20G1ok0XhlCZic6OJ7y3uouiiCAUgl2
KAoZyDX3CoSu39c1D11Srt4YfYtcG38Uln588655NsjuFGaCdevgYZA5UAQMDBw1v2f00EprrwS1
S6ksxtp4p5A1hwzgLrjUqkUZKzAECt1Le1PTORtzk+jmk+/X63fPifnN4sz1UdpAfKa+mAvA6QZ2
o9Kxb3Ptwmxnmpb+2ibaPnGXySJNQM0E5V9gwPddDceywISrR0rDPHFE4XY+wFeuz4kkMm/kNXGR
S7tp09rC63Rrze/fK+niTRH09zGcTxmp81Erx+Qojq3TOdaB/gU1GUJugZlQ17KUC2EPYD2k7Tgv
qNe8aB934ZyBlOCUKQmBRIIu/BOXcJzPnXoJryRgl8baGuPQ196AJvt6n+MkjbUBaOZO4/WFqqWL
IjCXAEW1/Pz6Hr60gH8PtYsCHgjnaa+sA6WpNiibOTMHSHVOh8wxuuhM6l0Z7/KnIZbj4thyvV3W
7GWSWBktDoRhZF9NYxT8hnQDKwQl4RWk9cUzs1XQITmLW/8FqHxKGNWejyVbsn75vgaQy8wDd/xu
JIR7Zz/2n7YXOxRvG5bHLU3OEAIJc+kCCqtQQEL5MZTl26d7Q7eiBBeAu7n34A4gzd4kjuuUKsnA
aQIdb3qQkBrIO4genMFlNW+1ON8iYbKhePDYxFN/D+1YmkE67tI75ahrjUQ6UT9CMw1V59v7NYve
6hT1Zzi0y+EkBgQr+kLP4z03BH0ET2DO0649idbAbSUF4YVvNtKvz+WlrZTE0HoHwwUY0H2bExl5
XVuBkAgmNfnUiP4rICvZwYPR5n/YtEBdgg2B5hvSrV3w9TKxtjyenXKd/eTrMrHHMRxtybl/jdG7
/Un7eAo8BSDwwAEBbbp981+J3ZKwelgy7I969lU51KHKiTNfm7lLhx4VYHCRMHHpC3V1vDBXFHhw
CMN4GY+psvYLAIEkdxpdH2gNFvHrK3Xxq1AKBucCMGE4xjz/KsdNzGI31UJT9245J0I+mkUAff76
MC83BN4xwA8AxATZiRdlFXeFcF/nCFpFLO6/bKJqYTF0S/9Ys3VQV9KnC4MhbQLzCbcR/rHfE7P2
Z/hU9rRavXYtAp1lRxf2bsWU+PZKtr9ln883BdS64E0AOMYmfL6Hhwzg4INyEeJM2SD5sbSWHrvB
uiqH0aI5MyB3T56MTJSvUZjNOQkW+/H1mX25gPgFG1sGpBUoeO8VgWEI4jMrM6f0Ztu8m3Xr3YgO
kvKvj/JyW26jbJTTjfD9guwdTHpRYmwo0Da0BSuSt9+gsNmIisnB+ejAvdcvXx/x4iIiMYUa8IYC
2depyDLAtKjWFFWoMTuLlRMIJMiwYmhtvPlOx8f9NdT28X+dbLNQ22fhSMGerZtSR52+HQiB5hWN
yYfXv+riasUQdMem8ZEE72oIEOD3U8EMrdScwrvZU+rJpVn7Hz4IDaUt1m81kT2Rycgw62IG1dOe
j9mRRcNP2tLpwBPYKb/+PZdWCW0XdFe35PcF1mIkwRoEM4G+KslYly+D+UBBQupyl6OC+/axgO3f
6Ke4NXGHPV8mL+XCnbXjlDJ2DQS3u+GkFjVXMbB8b+6SQW4ETX4XawSO/F4YMWyDgS2OZlslpD2t
NKCn0ZMwY4rmazCZSzsCFzJgvH/qE3t7FDe21OuNzypwUHUFNIO3CbvJw+tzd3EUVLW3Ej9w2Hve
aZ9qniZsZBXJYg2TNSvv6jFdr4xyIUpsmFEUl1FdBlZsd5CmOWN21AOvVpyp2zSSsqTIVg+ybZsj
IEjx+zd/FVgfqGGh7QfixR6VK8jUxYTFDFugjk9+J8wTM921SPTyZbNxkOD1ANrchtra1VxDx6Ey
GDNe9R4JCjMGUxEDIQzyuXDe+4LyiiN1vnKxXJjKZ4PuAgWtW0knlnDsCBhJr/NqT51S5qx4IGme
DrO+kpJf2CGQGQbLAlcZOtB7VwtjfeX7FBG9VSoosJTZGRqH18yALpRXNhm6zdQCMm3Y8rstInqS
wVhhFtXqrg52Y6qKORlJ1SOSFLFw/PPUdfSoQQW9wYrDYtqvbfX6trkQtMD0xrsjgSro5vz5PJBk
/2scR+tqiQZWNms/HVPtEDQau+zr24fC0xpxGHczEAy7ZWwUum5gA4iKuO14HmaH56s3rIUa0/TK
FZ2+TEU2MyuUOUEpRcNw+/d/3WJg7/ltzxo4SEzpcpPg2nyEI0d91LhJH6S71R3gRsuR47VQCXj9
My/sVowNPBD+giXQflUhIZt4NGrryqFOXAXr3OdQWPeKAPa0lT/Ya9qYl1bw7/F2WaukpF2iEOOB
HayKIY27InNGdQOFgGswogunH6WdDXkCICNSOf/5tKZwdnGbIBOVvzL3+9yirz+HjXiUPEy6vEEZ
8B+87Nrj6xN68QPxOERHEFHnBWPWjH0fiRR2IBI8qxv8d80JGBHvJpOGvfkFFSExjzYRHzSa8YR6
/oGu2h4iMsPaWW5LQgX/7DujPI4QIb4y1KW5RN4DijXq4oBmbTHory3aj20zKjQaK3gedLkPuf0D
deENwpYpfFht3R9jUBOupFyX9ubfg25T/degiY4CB+YYOBeJO9zEmsLPhjf9TW8Mv0knnV7JHS5+
JAIo3lJgy4On/3y8kEHjpiasqUDLu2tbi/vcsCNSr/hIQEgu+iy9lkNcGhL3Ezrp252Bl9zzISd/
cWOZWQ57aw43CWi0+7A4jUgJ0nXE8h4h6MjH9O1tVugVg/ED/MRmXrM/9XHtUifzF9xRnTIoGMHb
wMkSfatN9OvtxwG4y40JuEkX7/2THdEDikhcXoEjH50E5JwLPgcGxkSOOv6HoQC3RP6CF9UL2KVv
yDglUvGqGTl9QOOG40bM7Lt19q7xql9euXg7AkmKfGyDLcW7ZTMiRTt8TUQFDFr3HmjX/jbU8prp
7cv9j1kLUNIDfg7SSPu6FsQkJmI2ulQAN1gw/80hTg345737Qy48KF+fvpcPYvSKoSeO5wfqzpCz
fr4Vlbd2GR8Avk461h7l2qQHYHoeIlPLPGGTPalMNxCV0+QYhPO17s3LgwAQGCrwkM3bKJX7Ujwz
tjXeDB5YTUgEdbtpuYElQ/8UZkZDZlcqgCWz8fH1T34ZqyHS6KPcBUgyVKD2PfK0FknYpZmqYuBN
i7pW6ggDYaeAz1pzevNQoH7gAYTxgObfi03NeGRNTja1FSiQMFAVhkJVm6ou63M/TsQVEPnLjCLb
GgfoP23Uf8Tr3VpmCGTxWENwkgTyxgJtVq4Qcij8BFihNu0+tCQIzsCoXPnKS+Pi4G3a+KC8wajq
+bjdCOam9gFACUSb3E1uIx5sDFsgap0n1vr62AkfH7xgK799elO0GuFbjBcMRByeD8zdcZ0wsU1F
x9Gevalez35iDHBoaeNeMym5+JUpiiqgTUK2fK+JpoNZxkbNTaXAkkCrwngqT1TrHmqzPNTSyo9d
1i5FPcXXIG8XNizgHFtdBcUxXFS7dQ3nyUfp3amrIXKRD7ZTcJRknc/d6LZXttDFocDFAA0E8QtH
5PmMwioPUZSrbUbTAG0wMMUiZ6QPoRy6K8fw0nwCVwTaL9CRgBjsI48UWSOcvqnqFMxIkAbVcXCm
Hlxg3/s8BYN/XPzIlGCBXHMwfxlhUSnYIiwGxut3r3dPXDlKMPyxX03ID1HG3MPgKg9yrCz6KKia
P72+TfF+eBlmkbRtdFtU5ZC77QWD1WQVrckMxwBY+kxBjreOR3M71ChbKea1UEojLmEFCeYFQQ+7
T5aGyj4snVn4JYUN1ZwHep3jXApHPnnofZBcxIHsc2tteG4dE0uorctmyBPwhP4dHdz3VbeE9MeS
gMFUJNmctbnqM7zymwz+IPkQJhqGoPCWtMXCF9xkfss4xuFstifwJboB+awO/pmaWrbneSKpLX1t
Al2YAf8lBqoh8spagKFzOw71yY3qVhXtQP2vHLrZY6k1PDmF5/TimMWq/h4tUXbqYlqr3Js5T6G4
QlBKMRx8PN3Pxi9Q+WKqCrdYVmbwviwHRyhQL9XoAZ2EKTy7qqdtDgkVqBLaDGIsuZpIeKc4C/8V
kD0dCy3gmABq3zRIHBLfY3kqHUfkDXfXdxNnTgAJHyHcs9v0/DcK6ciEyJI2TxP1Jlm0rhRLqdIh
+xX6jvoJDFe9FRt1c2OETsJ3g0w5y60fT7YgoTOd6yGQ3n26xO5tHbs2eMfmFWAO1DAfp5Xb713L
m286Dpt/VpWNNndU6mZ5PKvRLalg4TfFx8TmJHLi716Ch0sxJqmlB3fEG0Z57vKAq2wcjkgA+KOr
wGkuNsn2UwhhKyhCw9i8KSZ/amU5SchD5y5EFli+tqPzUzoos6CCNBAfEEK7nuUQNGOOJQ2dAjX+
9E4HgC6d1pU0ttCNCZJqDpIOHQbYWcI+IJyBKlQQI0pzSPPozx5T5N5bas3LcQj1V8GceYPV1gkt
0nlq7iTeQr99gUwz5wPIB6cJ6NEfrrGsLmQ/B8Gdb6iAyxVtoJYZpXVnSo/37RfYVZK+WLJ1uhkV
1UMJlYP+PAVdHOaOS0D9HVbTfWomyPTkSpJZF0RLrARtpG9BbHDD3yHtGkCSwE4ecziFzV9iAnX7
mxaD/QQ9J2gLWDEAx4T3ODIOAHuWHxZ6Ue/qTsa/oNeFm7LOyDpUbStQyKghw1RXQWL69yoLnCRX
bja6OY01OyiU0ZNckMj866Oq+ou5mb2xEambo+us/kedtNSHJU4XK8wJcZH9wrXsgI1LNKaV8qVI
hiajEJx3uDpQNs1jadvW44fFnboeOr9+3RbQTOuXx5WLNa4aS+MW+mF9fDs21qQ5il3ud2rdDg18
oHfPNvBrXLVDXf+cJAwx86VtnXcsmOgPaMcsT5H2UbcJxbx4RYPWwa1SwBgU4ATz8Keb8Cx5v9RQ
8htQ45/KMJEa4gDhMMtiJWsgunKu+4EdFgE5YqwGnvVFRydgbIyJ4dQMJE72LRwcL3wk/hzAcUNp
gBBznVjbnCffG9gTbCIk0zlIMNH31sAm6TAkcdP/C0wSkMMjpDPcasD74cF4wrhdETaMhAV+BOlv
KNSW65wnmtl7WnvrlAN2Y2+TsXZC6Br3QDBaZxzF18gJgeCYva6zOEpOcqZtO0658VyliqQhRH2c
5jBYjv1ITZ1bZ41+w1yT3kHiL2YBFJW95T2tkWYV0ipnq+DZmSIlbtr6ewau2phDxNmIBw33iXTM
e5kw70OdotxQrLHgnwbjOVmehHyqYajnTYBWpADZwprGscBfqln3JaNNEOTpwhZ+zILJfIkiSuI8
qWnqn+bVQZaIvCJhh3bhs3dYV+h1HBaIzPu3C5SB2t/T6lHyFIysUx960odPK5DvcFPIQt3fR8L3
+Z1Oa2t+NQ7xuneQTMjYfeLOjf8VCnl+epdOQ+2VqOI5H4aBDU3hGBrGwI0qSNoG8ezDI3OpBT8q
N65/Z01ibiNbW32SHsLNIRmiKTllSS/xdOCGSeheyX4tuljEWETuqAASWlYfA0asOET1AE2LliTm
N/O4G9zZuG3/nXkfrWDuxFoiqHXGvxPt2nwanFmTm5iCPV0OMU8/JMb12gq9unY8LKHp/41N0sVA
eLHlk6PN1BQGCSe/ZZrP8SHD7wnK1WSwegsXb6A3bkymNJ8b6fBT44TQuDcpNICKlSr1Lgh5RL8v
eupFOXbRupZh0wxD7mpV+x+U5B17jw0o6wLYmMbZ7ghst/sE2R6U3nkCBkuzNH52jIc6lrkYw0CD
CU2T5ANwE44ri1iZlhw4YLVLiVQhjaHptG3HQ4OPkXcDpEJp6XJT67aAMoYNcj6a+B1KslN7yqY1
yQ7cbWFD3zizQaWOwMwurFIquf7Fg5V+00EkVEE7mSbo2kYerHbjWN0K6qe8yTN4JT0BQR6LsgNH
APAN3pkA1IjUZ2adIYCUqRUZScpwg95NydA6YDHA8Tqjm/b4nP3rjWO2PjSN505fPOJQVolmBct7
RjszCg5x167pYVSxbTbsazxWwZJCdkNpCvDGwbbeIr+6dLWrkzNgneqDo5wJ+mBdCLP3oxaiHvIQ
cH7xG4kpBFRR9V3tD9mi93FEs9vqj7HjjkuhBskQFcNh9UqbdD1A+GytcecFi8lw5L0+OIjUJBJY
wHEc8h6AL5snazK4/2Q8FX2+KWAFkPSeh6xIBYjrBaJXZ3OaBvNQzDAhQJEb1k5J4fo1IoB24X61
lWn0cguGDUR/lomwBzPF7VIxQxZ2589D/250mkaUfJTNrZfVTntqIagNTVrb0B+TwBpCMy6tG0D3
gbgqBJc+SjGNNlkOfGm0lMy02XyjQwS5fPWpXYu5mdXXBSIpD1O3ZABkj8lMCtNx4+YE9KjzTKkN
S1VzjeA2+fqLmVhm4OERUygDznp56CYdOXjguj4tFoTUz5kdYYUEM5vmAVLjCLktAFis9BAK6jwy
oc/fc1fj+eSFddvmNdU8K8HAMJFEDNN+WIyhv7YHNDr6utSO7fzDQho82GuokjVlECzLg5q7MSg8
lOx43rN4DqEwrpupQF079rEZ14neU7Bw2C/VCj03RT+RGpB4VP66ImpSJMGegFhnjgORikPTz9Fy
C7MjFZ5VyAL/1HQzn0+R8vRwpA7R+O2ArrQL/CrGNos/ymGJZY0UyCiSAQMvE5qHIuqyOxn2jb4b
kHUZ/LYBrNncT9YlTPMlTBz5FSmqHL4kcujJA2kzihjoIne3NHei2gzvJuuvKJf7s9Ynj8TtPUzu
fFomsmb6HJJU0bHE3xz+WxssXQmlsS6qjJ7WtiIhW4McS5SxrVEChcGoIYDdjTBCHnIyIknLBzEO
9pCszfR+pNyV4GpC/eTJYSp+bJ2UzGfcPIg0pNXGHgQoDN8BCEEmkvlW6YImkVMfXICY4DTRQ5n4
GC3QLM4hLQLv0pSASVbiibuaPKLGWx56XC1uDg14kuQbEHDBWrtISgZwevpiDZKe3lu7pHg6RFsf
aEAG9DViC6zFu6TrPoAL8w1RMAgrx7WRiy2apgcnRXH6Bv9bzEvuLowiJV+Ge8/0C7wRoHjyowfw
3M1BPFk+wgVW8mMDBbr72mO22bAZwS/igyKbg94sviCFl5+RNtsHa8BUyCfF5+mdxZoMRQDNvyA3
AhfiGehKwH1Wm7YPIknpXKybXWEZZ6AVFzgirpfXY49bFcCWUB+6GfhGcP29qegyRy7FCnrAY1rH
qssD4doP8yASlmcWXIrDmjhjd/LMmH6fF+3f1zSBlHUKAEmYzxBERLSHpExdjrFcfkLYf/4ssLN+
JIPj2KM7h+uMi961/b1AhaaHWaEiHYyZA/axDjzNcc1OFqegX0DMaPQ8PxmUcpYy8kj3EY5IjENG
kkNrNJ3N8DChbzwW3TR1uMGFTGHyDv2dD8ivOmTKUbPC2MEx4ZL7jZjdMyQUkrt4HCaR98LKH5pA
9+toGwcK1fPa43aggN9Akm42svCaiDzO8AJ1cl9xcIwmMjtJEWYi+i2cBEXp2vpszZNhHj/b2TXB
IfKG9B4gIm8uzdim//iwiZUHAyDz19kKPCKddrJpAaA2PE/qOpNZzkNEdY+Zxs3hdeies0DitDYw
Pnqca+YQvPeQAxeLndwadobCeRhCLAdqgikOikcMbR9DBlmTUmQ6bQ7TYtLugN0V/qyR7yfFOo0t
x7t5bWrcKgPujTXoMnWP7Mt0Oe1U5B0Uoj7o+mhu/NZLP8PIb4Kc0rGOavJDr0bgfWBEEFWgAMRx
3vuAPwV4z1KQh5g/5tnixMtToFIPOSYkO94NvsKfDSSd2+Rd2HVxUa9Lc1wNsXPe8TYQH8zkuT9h
eRibgsqk7g5tNEMKdMSTWeQ64LHCXRB7P+ska2jZRx4S+5rEnYeHewSERo966FzouPGbUsC0us49
8PFszuZuCoumB3gZRSmYK+WxtUC9O10IZo9U8feJmXGucFVThcu4kV7uZa4Mj72I/LrqZimmykQJ
VFR4r7PC6Say3AGalaYnJuJe5Lj/TVrEIWXj/Uya4b6FypbOobiTpXcED9zT1LTBFwC9iMl7q3oF
65IseBIMkGlUkfhasma7DwLjB0vhuiNSeV+g3lbMJjEf4lD5DDRGFoqbTqJxmYNHHn6E6aFaTmoQ
2ZcVOeOtGKn3j6uarrldOTTMcI+ucihs1wSPfgdL8veii4fvInSa7rAik/2NXnxDiwY/8d8eHB3I
Ey9rcmdbdLJyZIaanxa/N5jPwOF9DqS0ryEE0nM80FcdpAfkht0ZfzC0sgO7svoU2zScCrD2IvTf
wqhF6B1m1aK82+DVjTVssnvT2SVBxQYVlQdIv9YmB3VBPfq0JevBunP/u63nZSrSaM6QPM0kQtnH
C9mP7QGCu4zi5x3wup1+jQyGqlBM7Dg06hqDuYjTGWUrOcOvG8//tWxp72TvQs38B4CpvaduyAAD
dnEmzmiSsv9h7rya48bSNP1XOuoeNfBmYrov4NKQyaQ3ukHQCd4f2F+/T6q7p0sUo7i1VxtRUSEp
DRIHx3zmNSRJKOJfVbqxjG6jooPmmuhOs3sZRX+nRHr6omqd/i5m4dDujpp6MwtEzDwyNDJvnWTX
cLPeafe5vY69KyobSc60bgqWqaos73K22LWXd8P0TatlqWDYh5g+ssjtY3kSpwSZlZSvtT6JaaOX
Tt/6VbXiOmLGpnodrbWquPO8aqUr1Usrb7SCo99ljLvnRs6qwc1Gc5hdoB71rWXX4tyAgFC7FZPg
2NVZ8ZCi5faeJka0JXCVJtRty4xQozd3OWfL4zRCPHGb1qEmUGltSQkei1GawZaQSuLDXNmLtEjT
jVaqMeWzjqq5i3fijA6XE0szCXc3pTsTX/DGo9XUJkEtZAJ/uazVC1FaC6Y6yTB23LiubBmMKsYi
R9ObgO8Yb3CMo6uXlVqb+/Ey1Ux4J+lmbzZE80J9xZIJPeL5OiNWr7DuQd7IzSZTfjPolsdu0mSF
Df+p6F9K+GWm23QdKerczfZF13W14Tllptxokqx8c4pkUrxZdOqrKJz6KmOur57RquPeXuLG8iTR
KfHOHFAzpvxo1Ht84BzbkzKhh8lCGoudqkwpKlfs2QysJpok4rGpXNiXmvTRAHLy0DpK/thnMudY
Ly+xEYqomV76MamvnaymRNlT61N9ozHMpyiZCwaN2tJKr1qTX1I9184nUHWTJycSVlSrNcZv9lQT
/g2kSmwBHAhPppY0VLDiMSZSmtr+3ET/TSIvz9dzTI7XxBudFZiX6tTmrdJn+k7Nx/yxMlD1CpLe
MN+tUl9YjVJr3vQW0oZ+Ii/5A6lX9sIZRxxSE509K3BmVaoIKwG+idN7AsFjADSGR3j9sigAvl0h
nPkePGgpPA3uObMUrx41iJtakXFHLUnVmn4eN2WkloCOCkPftlYay26R1wslEHuQEj+PutNmjUvt
sS2UOaY0Ztivc9L27yM8s96tbBtvFU1Qf/cs9I6uocRahbf0bfsq92y4AdPKeCf2sO9Bndf3qdGr
FBtSozwBm2v2zqJom86z0lyagpWogrltZfzqvOtlm5oDDUAECZ1R8mfHbE+noN3smnFiKyCwSo+O
RC3SMy0x+fmI9KQ3svNRHCH/eVeE0Elcp8rYlUOJoy5ZjX4vMrBAF0ZOHojttAW2o2vpk3hoBuq3
i0iKGQlYdC53cprO6mWlW0ykdcTZ0UumyTjSTkXRShuS1N52VHXJ6GpTT/YahcUiEElW7BttHsew
lCVBmsS+ou0i24JkYUgD5U6CvwLtoEFSe9d2GlImarJZtnMyZdK8mC4JSjx5kp8V+I9JBy0jn/dH
zZGIpIRGhSYZy77dYHE/pe4y2jUV7z5rb05xR+oPtT4LV5TOkBypzMffhIrIN2ScXFyK0lAEJ0Rl
HsuqKeJdwdl+XdfJCO8hyTstgCNfD24PIa6HFj/HuM0otd55OA8oG9EPWRG0y1jedMIiKR1mCz+v
iFijA/djOoca4Wy0SIWYLtoloyLkQFxeXXUwOc00Re87z2GWvWIaFh00q7Rnkomhu5nmMckCStrq
lqPUZjUWptqcIYlgZe4gYwOmiFnJbjOb6UKBQ5PPY0CAKG+JWJe3VbeseYgH5KyRISzECeMy9u12
RsD/GiqxdFlN8sLOWBr2vKupyz1hRaRfxZKVp17LOe+4iAAYhS9PijK4+hANh1ibLSS0KLUoLsIl
1NMq25CeZqWLjslqiNt2XPLLOm8Iqyq7tm9ZVTyoxo7ys3qKyOUhXNnqtexIUrrL1VgD7SuaStrg
IjjyHmk862M6KotSoPnQC50MUJ+fRDYSvy0GOaQf2SMgQF1Om8yj82Rs9HhU8VGqcr3mhDTrKzaP
6rKuipk4mTWU+F1kKIFmtJVG1WpUDgRuIysJfpZhn5Osrdp5txQamoLogm0NRv7KmJTl21ANIt07
omcXjIde3falmVjeRJui8erIsN+l1lCOMTsNK7iJRR4U1uzcodajUHVNK+tpiVpwixPBLZMMV+Gb
vO+qDBMLE8JfVXaN5aYOojfkdY2VbNJJHRSyPlJLDrc2tlDwLsqItMKIc1frrKE/BbD2pqgp1vlz
1iq3g64XdySB+gW0oQXzqk5m6dbxvGxAOuh0mrQqa1ATlRyWmJMkj50Yon4LujbGT8YpXpc0x3O7
XUGqUqC35DK0u6hAIb1yjGMlBhZIMme0acxYnyljEmXK/mgmzZVF4+u7rrakJNRhiEvimKqqa8cl
UIdijY2XQhfZC15xoCdX1Ha2MTaJ+Xldkeq5KidAd8xMa95TaEOpu4utPr2qtBNfzqi6+gvc6ico
SDqG+g/rd2QzERT7uS3aozFvoJNQ4B1ZLRda1M9e3rOJxT0eUpGSU8wivN+VRT/5iTQ64VBmX4kl
f6JYx48A/XiCo5/U1D7AT5h8AvJ+UgbDEnVnK8/sZnBE/paujSUCdNIJ7JIY1Wt3XBOOA9hcbUwG
OUV7pFKoj/55V/NXNAwtzRMoFMtQGqkfldWEqtRl0mJvCXm6OpcKvb5ttTL9Alf7SUMacjbKkieG
iAOi78PIL3pPV4LSiRyjD0efcGJBmsZZXK3JF0iiX28IbA8Ufh34DUHpx7ZwQjuyLWKnCpxidNwh
aaYzegzyFx32TyAvJ9Ip4gPAbXAbPDWn/wBvq0uxavZcckN9x5osreK9Xtvu1ohMiKZYiHud1M43
f/6sPhtF2guGAoz35C1wev0PFx0MbTI47ctgTdrJq+1Z2+pOHYV9UldfYAY/XSs/gAoOA8k0/XCD
Ev5fK/j4KtCT+L4ZAOtq49h79NGqc6Ga0VZFBTFExLK/r7W184pCrb9SCP3sUf7xN3xYKrEqxdok
HO53RhWI6KaozhOpUP86hIFpAmbwRKxHIeUjFNPCBXgpmJxciwJBL2cvVGlbH76Y/TLVGt43WT4m
T6BmvpJE/gzDwACfZPnwOkZY9ucnCuVxZT/KqqAq9OE8tVpQkkvS0cdvmm9Con375zPo0+tBVzoJ
CKCdop7QHH+YQWkD9V4qOlRlZcz5qJNPHnVGMxwNWmHDSWb3z6/3CeOUfQXBmZMdqMXWe3rEf7gg
/MtYXoyiCqKyaJJdvnAlr1aN6HyZzOwCT1lx3fc0xyqsarAqnujZarm0mq6qj3YQ16WxL4dcffjz
3/XpzEKyTMEYhyeufphZA8qVaYR4ZDD3Vv5NGmCMS0g3u39+lU9HG19p8NlAY0iRf775ZJgFCZkK
bmwlJU8dqT7mykRfmKTr0HHKf7GXf7IpUaNko0XBCWPmj7D3xGxbYyQ4D/ABdXbqMIiQpqJB/QpU
lxwJ42q1uvorUYpf7hKoGuQWprCBLrL6UX90bXNFJ4qsgr5qonfLyPJ7KE/LRaPM627Rodt+cZu/
7k0/rghl2gE+jVL0h30wKeH6p0tSB5YhMoR1Df1WLxyKWPZqeSkobq8qTt6Ti6CAplgAGEoQKH/+
bH/BPZ1+AzKoJvhYkI8fQdWiG/UsWyQmtmyZ6FSt9j7XTzy2UU0BLsRqaMuN7WVtMfxVrTiuDAeD
IUfGgR/wYVbRxNJElPVojWM0vR1EGwcOLrRus0xYPY36V5Lfnz1fhL5PTuzsU79ETZygS7ysZY2X
jZo924nZFL5FavOyIqLaeurafeWS8cs85g5PxOKT5QkIqo8aCnPp0IIDxw1RZcRezjL745gADUmx
1TkDWGBdgF6wvtgSfjlcTxcF6G4hugSS9qMFdTqMlY3KWx0MjV25DukY+1RO8XcsvgpRPru/0/HN
VU5ogV9F1CVVB1pSBaklF61rSGVbbtEEU2xXW2WxIZDPv1UM7ubP5+yPhfETb5Z7RCcYkDwLldbM
h6lTj8A4AONQyocVdi0i6pguHU3TK7JJQwENEdp7Sm9Z0Dax/QDiuFJdgSPneQISik73OOqBKknG
bZIoke0WKu3Gv7pn8hMhQ51iRJDgQIp/3jOJPbUxMaM6sJu62krUtgKQxXi+O5RiknUZv5DE+2x2
U94ETU84dzqGf75e7LSipIvRBM1E78hYiiScpUQ/Q5AuR9gq+4r1+mPyfnwGnIYnTpuMkvJHCb7G
LOlDlqIJokmnCixH6yXBRTyfRYZuHK2FanXQLYn2JCTVusjkqrw01bGL3LJb9aumB9b+14cc+cyT
ltqJdYk93s9DMIqmHfsqagJMX8vA6etmSy0kCVDdUkILrMEX+/cnK01ByAPTCQx+4C19iLeoHmgV
BBSGPNPS7dCJF2Mx48BGECf88wn/yzFPOAfrnTQL1TbA/h+utOpRoscqfYuMYLl3TTnV3pHB+0q9
8Nez4DR/kNjikZ4AzB/mbDzhw4KXVxvkVSOH4GtQjNY0aW+vBXqKBuiINrK0HRnDV9JTv2aTJyII
8Ft2Eghg6Hn+/Oxo+Dq1NWltoPXdAv41BxFhWYkvEKsag2bQzZ2opyFQE+IcXTjNMWmH/pEM6Sv7
2F+fKl6HFKwQGFRYSR+Fs/OJNFIGDQH934620jzN3x04OZeTMNrhixn76bWIK0niDdjxH01W6f7Z
IJy5lt3Kwi1mDSVdJVvdeVny4M+n0GeXgjbp4J+tAPr9KJ5WDUZTr3BqA3npdZ8pVuzUqLzLlTb7
Ynf+dbKeViHkSpnnCIjrw6Okc6GBMnV4lHO+9jSsKTm6SR838Rej9wuKmTmDUDxSLngTnM6Dn+cM
fLB20ocMZ6huue+FeSvBb/DXMesDw2xmf9UoB1m0g9xWavMvluRn48ktUvo4qflw4P588b4G4JOs
3OUkFU7Y0TDZAQVKt3m3Nl9c6tdj9ofBHz7drH9iiQ/3Ca9AacCmdIGVGSIsGtm8XIicAtmKGlAt
5EgGnS+n+6LW8ematGhj/fu6H4D+qtkmco5jalBDv6FXO8a7srSVUK2aPqwwlvRRMex2ZeY4nDCi
u1l18AiVCWD4iyf9yZQi0aNCRExIMeQjR2bVY5SE86rD0mMwPTDg8r7MGuuLcf70KkSGQCW45V/G
ucTsAAgAV1lob/oUmsRZXcbtt7+8EE+yCidWKBei5PLzxDFphXA0tl2A/Va1acYlCTChU925UuYv
DiiTr/r5iIY5TDJD4gY9jN3150vVaOLFdquyQNqiC+wCp82416r3mfUEdAPpmy+e06cXxMxZ5h5U
2MQfTuDEnpWhz62Ofg8yjRNUab/IjTda+j/wOsUXD+yTNXjaN9ELQxcGPPGHYxFf5QQ7l7pH/CDW
vLQyZNeg4OstDOoXi+GzuWFgyAqNkIMBbd+fhxKcsjUXDu4XHaN9pUyYefmOiYTAF4/ss+sQUJMy
IMdiohL283WwemuSPI+R1hW2HTiRuIB18ZUF2mfj9sPwkhVlwR78cJGBXFaKo6kLpsRBBpa6fRhb
w+obFUv8z2f7J3sXrlwnD4qT7gbhy8/30yuGGLu5wdhN104GvojoYUoP0GRM5wNa8qY3pONfFn1k
2kMaorR4Kr5aH03IcM1KQBdNfaCUJO1AtbotnJDLZumVL866T0aSfYBAnyVN6PRRCwDI0FRNTtUH
doaNx5TjVpfBCfZAj32VUHwyMxhGJH+sk/AAbMEPI3nicxM69UGBOcslDSHL1YUxfjHPP1nBnGgK
MQnCnI7x0abTrFDzmledeV7kS5AldbKtaIPhnSClHlXk/4cICLYnlWDUYtkMP9JL1ajXlGIZRFAn
0LkH3F7dlp5fmJU4vv6Yiv/1Ov93/F5f/nPj6//xP/z9tW4WOtOJ+PDXfxyb9+pGdO/v4vDc/M/p
o//71p8/+I9D+trVff1dfHzXTx/i+/91ff9ZPP/0l6ASqViuhvduuX7vqTn+uAC/9PTO/9sX//b+
41tul+b977+91kMlTt9Gb6H67V8v7d7+/tsp8vmvP379v167eC752CZ96Z4L8dx9/Mj7cy/+/ptk
/M64/9jb5JMb7A8zyOn93y+h8k0tlXOXYIfuym9/q+pOJH//TTN/R4EbVKRGCkA2brOy+3r490sn
6QHmEfV2pqzy279/3E9P6T9P7W/VUF7WaSX6v//2Lzm//5xjaOkw30/5D1RHag2/mAFjvpBkhK/f
FcVNduuuuS2vlUcBbFFA8XEb3wze8n25T7z1HFZW69abaZNvrTPnbHk3zsc3sWsu+4vqtthJx+It
e1N8Y1vcrklgvU73InLbZ4wwvWq3eG3gbFWv2cVbPXDO1t34lgDWVt3Wi/eF3161e/M5udS/p9v6
YJyrzyCVYekqo6ved7fivN9LYR84R+EXYeUnXrHL79Wr5nwKoqtsp4X1teqpQXGJHf0VcNIaaPRt
GaRbPfacsDrWV9PdhFt34vZX67m9mc+He7Frr6Wj9qrudS8JQaafm5v8wgjbTeSLbR7IeysEJfE9
u6z3/MoL7czaRvflNWAC59X+LtVUE1E78uLtYKK067amW/S+vW/3sLaoNXZHJzS28l08H9t941y+
DId0TztoH18kl8veOS73DOE59/BdDaow2q1uujc9jIrPqqPlWm4TFjfRrbrD2ttLvN67BakVlEFz
Lu+188QfPTlMLmih76swD2pP94Vbbqb3Kgq7IUgejW29V0InRMl9Oxyiqw7wgXQWfbO2+QYGSeHP
VwARgHzBVoCo5jXCS03/xCXk/ckBmc74pVDOsPKczozd4JleFeIVze+aKc17pWc/iZuFcE73JtM1
HtfzcpteNWfthpgk27Vbwze9jPsi/2JYsl2ys8JyW2/iM3Vf3fbfpIvyYF9yhQcUCCNXDpKdjJkC
w55v0o3pW9fatu3d7C0GpviQn43HaWN/Xw6dcMcH5zp25wftTNx0R7APSrJZRxdYg8MPxY5zK1+k
oRLIfrMZPCUcnu39ssd8ldAiKM+Uo3TD/By9NKmOabm1QsWtD3zeTz3VjUPzrChdGWy2C17Zb54g
Mbrt1XiZthDsXO2CQcM+1vTnbQKmU/aV2zkK0WGXylBOveZ8DCfoZ275Yviz325ItrHLPFyWnqt7
9XUWrm4RWtviLRS3ceya92oFO/Aw4VG2/4bBJ3DoAPS/R/gVSKjj8Svab+VhPatCcaxxXQCtz1e8
ZUwj2Zt3bO26cjTpoNN6yz1AR90QKubjYAFeFd+pErmL872IzozSNQ0oD9tZOwj38rUPgahhon6G
cYPnRlhpANK5G6+WG+OuhF1dgQ4/49+ME2TXqwuvf0Xgy53vACkpHkge+m7eooLF8eTiHJhOBf8J
JE1luP0IZ3MP7FcsW/l11nsPvYZADiJ86t3lud2vD5VMaXEfB62Pz122j17r2+GSFgstRbAe3ryH
1Bnk1jPmzkfjtkUD2dwuWPJdWOxLIlz21bm+QfVZfjfuWiJVvz8ON41fWZ6ihRSED4sLKWs9GPd6
iLecV/gQHDFKAT+shBWQ1qxzCx2HBci3eu5mwDiTXVx4k+CGD+Z6qzeWT1fzttuzhF3zTlZhOrhj
fTWOvgURoyhcG2Lgob7U32xgrMEcwjpT920aJvPOKg7Fc3oj7cyNo4aVK7Wb+TuChBhCBg9A7h0X
ZGR+JQUs6h0sO6MPhPbM+MqPeBSo+oPpO5FXvjfdgxTkup9vGlhBU+auWzxDIXVpRVC9TBJA1K0F
mAL4RXc2kw48gTh06VVetx7WTIpvJmeasnXWQAYz3MHR880R3N/DUtL4qb8lwNXAH01+Eb1GaRFq
oXYzrNsyuZwVart7NcjvQaoqT/oZDtHVHQzh8mF4SFfDpfBgb+kQgrcE/E7DyvS+WebGSt3+Pk9C
07xHHNORHwA31tspAYTkoRXSAxmq/PVxcHxj3dQU0HeL88xYA7LO+cLpZrqx7plTXsXsvhDXAMT7
xpVMt9uLq9y/QXXW8AZ3rehwh8v0ltjnsQMwyZ8e+gf5SjbcMZTVYJBCsNabQfK2WBtWd9Klfd1v
3xDvr9xS9iFkNwdJf7YOYOi94bE9wj5y+9CIpoMSX1ehdhxisJtu9c0a7ga4RWlrbVSKnfUoefNr
5i2bCkSRa+1Ixjzhp9dTsARmBN3zkPnA3JNbvuex8JKrxDKASocsDsWXkj15Y3NQnYP5ggWim/pZ
MCI1kOzYN1zMSSvzQTvhpzetOQbQO+oFRrNrA2XWffa3Enri6Ev3hemWT44OyNdVy0P6KFePyrET
38B9WjC34/P+uyZmt21eje7OORr52bAvnXNd3vhtMLgsqsEfZ+9uDILptUQmI4ML5GXu3Lr6Q7y+
jQcFim3TgG1iowyawwhJcpPTyHdni40154WrIRSZCqIOuGqaypecWJVrvva2u9rVvZ7qoZmXD0gl
TwfYv/lNlHlA8pwxqDbgd7P9sJt8YKMv9rV9AWwt9cUB7h3EDPWF/4lDsV/Oo6PhlX77AsJvx6V4
qI0HRfbczt0ePNK22ZmcLvq3ZDe8NK0L3+9Fu5y2+pkB3nF0wakCOTu3Wx+EsHGpbE1/8NWQe52A
14XWvOEPie7KW3DqEawDqQ6rZMtcbVJ6ha41bQ07sNAJb3ZZuo9W4IJbYTxMcNjfhl3U+fOKCH1Q
lXuo1/kc1tZmn+yZZMzm8YC0I0iuYZv6zyDsZ3D8oWmHk7mPxKVc7+Fiz8J/kztP1v+ZQv2lsPy2
LvnvY6T9U3S+ea9P4Wz/8U3/H4bjVCL+LB7fiedi+WMs/uP9/wzGFft3FIoo9NNyPNU1TjIU/4zF
zd+pO1DEIV8HOWPRT/zfUFy3fsezl/BcpZ6EmINJofTfobjxO0o2CACZSMwjBYbd718IxT8m80BK
TkZXP4qeaE5/TOZro2xXQc0c114xnWWW/GwiCe0VVEe2qwrdE55n8gVAidT9VCP4T/hPgxjIBZUD
9JSQhEas8QPYQ0WprdMVIbtNJPr1rpnsrEJhwmYvdugbsD2MfWae14i+NhdZZtcWamCRYri5rlft
WYYEQbfXIrXoQm1ESCSITghsb5TXdIUiRx2kYWzflFhF7j6j+ALzqaO7gl66tchPdkGtd9s4Xdvs
5T4ta9/QsgbP6nac/TzPI+2sQWcidbNGbR7ieFjepDGjo7z26KPEuezAVIQF8zjmWcLeqacrWcBJ
6/IyW+TmxoRritT11KzmnlQMnLTRF5G2K1ZHhzk+rPFGss1k4afNmOICvYdGEcD/5x6qLFXITnJz
xGrTUCSItM6CdrY350ho+MrapdZZMo4mTEhhFSeKS9fp005E5Vxe907KXlDHo7MpIUdeZYmiHNU4
hlVFEVZ+Kkv5CPor6X1pjacDdGn4AJ05mq6pTdZjWZW97hp1r9eX0WTVZVjAjJRuejiXWiAmpHDO
5TWSVdc2sxkTgUTJnyaFc2OWpQid8g4ZZ6Mpmye7sbsjzPXpZej1tHcNILLYvKRQVYJ6gmjmgX5Q
yxe5hjwb6KBVVbfQkoTgD0t7KLEg4JUtqkn8e6fhDzVIZYObEP1ny10R6I29SNVuIHXiSqHBzWm8
yIwFoHldBCtag1qLhA7qeJdwN8bxpi9Bb/OWErdUoya9apel8rReIwCLZ2vdZ7iJXSDVJOl7uy7T
W0uv0UlArGWqgqWPsle5FBDh5rQ10iAH6mVuQAgBh2+hzcsNOgiQU8kF1ALqwGoDrj+eAJPTm611
s6LtHafNqhWyy4ro3CIPZR0KHcq2N7Rp1l+Wct08yWPGH5Ea4NmPeot3AbQRNY3d0Urr+sillzYL
O6gliPNZTtRd5nQs88tWG0S+iZZybipPnask2wihMb8Uo5QhvLWdBO0EOkI1TP6ESPt0KbdDld2B
s0+Kc4Npzyw089O73VruB42y6z//0V6VdNzOjprlBIgO3wzk3bLgIeYI6mheQTt+XTnSImNcQctX
8bCD3maZ3/RYgom+xKXZnwQYEumhaxNGbUX0i6kNqPRpTOF1BlI7lYTm08Bdg7DlRShf9lXVVChv
DEDD+6fFmPXKj8y0RjICy2R/si0xg1MFTQlNUefzEt1aeVNbs5LfjUi1Lb7czLB1IfIX2T2CDl1+
OZl6U94KpECohuFbypTuwWpSxHSwqM/wGb9Ndej7O/DwCLS0C52UV7rzGZErJFl5U1lt9Y6PRfq9
6BTnWqh1Yzwllb1CzaoVEaLbuIft04VSvNr3WqbnTjjBKb6FRQ80BDr+oV0KABXIyxAUz2yUXtJ2
ma+OC4R0xdqkvbXL4Fl/Gyzk3hVzCMEq32loZmyNmEclqtHV6JF6YhysSyeui8vWkCWyPjuF7rqm
ZMq5Et2Pqz10Qa5KqXVlqtVtpZXf0QiZ0MVIZ2MjF0LZDSv6pvAGB0Y/1S4SNuPCax19uqkUNsIi
Ves3tUQ7KZ9l86qoy20+p11oxcYDbHOwRFWi+8Oq3Dc2bDOe88FqResnUJRosvabBZeenVUNL5Uo
jyd/pEAVgN7lSLqRMgdgdm/B+Dg9GGdpXSHZ7b4D7txK892Uik0jZDRQkjTx7HSyDmOPqskwjpsB
xIG0pAp4ACVFgwWVhKpiY7VtKKMQ29IL3F7u7VILUh1uEoAnEVi1HbnoTDSPCh64cETvK305o2tO
3UOJ98Nqb0w5affC7GDY5jqJQRsWXXS+wk90dZ2zQBvWs7juCxiVK3FV5KSh3JI1tpo400TBJjZk
15xgk9/VLNlYL/dqwzaaoVrAVmU8rNZyi+6kDd+jkrdJj+dUBERpR+8FN/Cid9N6PY+i8VtzcvZC
JCJ221YnxjbN2lVyCK6O03VuPGibITXdFTs7jXoT/PE3msM7SSm2qK6fuELl8hTl1Py8CGmUKpng
2o9yFTaKdI488S3ipZiilKvbOaDy17kTC8R7qF8YfWRo6MBBHEJ51OyrFj6EAcmwPUDS28d5Be8w
Mq5kOD1eUjKZImd4GEfrSkakxx369Fw4xhZ7TprEeXyhpniJDahCebGebeJmyUBQqstuWYpLQ0pK
X+nVgOaTFu8dKYf+b/QcVFJepTupcV6ysYddo4s0Q6RlNOXVldkfXdbWdOXQmHLpha2BMRVXSrdK
mR8LZHuwmaG+gqN69TyJla1JaiyMzRuEgwJSR+SwsnZsg8Ysps2oVMZ2QkzkbpGjqeSnxjZDDRcv
dXUzfnQglLA01n5wJYU+jp+oQ77vorm5rYSlPDttGX+D6tOYkJqgXwXK0pyzcyzHrm8qH6aW/WjZ
lbLX17x6TiIkpsISQJ4Pej/HNLRhzOYu9qHU59sYH7TS7TKtyejuqfZt3wxISiXZdGLur7oU9JMD
8Izz4pDEOT4oQ7yi6DGPJN6JULadnFjfGlMlb0PW9yoneuSYgGgF+3Mxj4PiPMtGSwUllnTNbdO6
yDeKEtfmi5E7Qjl3BB9zbZiVslsSLMiuhXzLpjGprUyCLm28SgkOKDHwiRZ5f6euc+gci5Q+GDYS
xrkaZabXopkf+4Ni9DLE4pMChR5pSP30CHMnLpBiSng8RvtBzgpxUabxBDFITWQ7rORcvopLMU8+
KpvctDpFEvWpnnrdCoLUjZrO2gCG0yjydMmxRC1/g2ux9eLIY75d5Une23lueY4VawHCQNRsKTMX
njmjIqTO2dyQzoJqaxFHJcJwjCv0Zcj2lmHVfLOX8vYARYB6DYQySs5534RGl7c3bbusW5V/nT07
qhW4ZrPqN3jfcurH8fiKqemy0fpMeWwbRSvYEosCjRoYKS14yyHZxnWmP/YDSXWOIJEaxmg29m7Z
pvK9NTkbvNbJQMtWbCO9K3dyKUMQ6iT2nLqPDM9AgeOgZK21jxF0vrFn6yEtKP71/agUIN/6bT40
1UUKzNcTFWap7IsbaF6kyZ0mKbcdgncBR2wFS7JqvLWdpw0+RtpVWugUqtlAt6JVs12q1UWIKInB
dphSY+E4PLNaqdug44LuiVaMO9HBP9fS3KQSJa9XA4xct4pb80wYxvcZ3Z9dU5w2YSwg4WhDFqsD
FBtrCtd1rByyfJD3yNSsF4maYk0p0U2WA6Sby9fW7vsyyPqx2tmYwV+smMMMdRdtrLyrci9Zh56l
rYkcuRupI8KK6dRuFGkVvl1n0gtmrMmj3EFZSwynKXZ095xoa6Fj4M/NidwqlQjxdGZ91lslxZ1m
St45U3sFlh6cYWuau/2SkFTYmMp42jTpLoLS0xVbDyIeHELGJpGbhbg36YbtqozFZpRW6OpNnyJC
p1FCyBGN2EdFTvFHXcWdAGaF+GcmLdsM3P4ZekgiLNVJe3JIdOp3vY5gJqrCdIYz7EnFMUdU9r4B
zquH/4e6M9uNW9my7Q8VN9g3r9krU8pUY0mWXwjJstm3QQYj+PU1aJ8CbJ17bRRQKKBejAMf72yY
ZMSKteYcs618f2kRGq1c6SAeHkLZ0XbrA4typpT3nChNvKtGQPMrxvrAlB67sihHFmvtzg3OYxyd
nybTkvi3ILV9R9rHLZ1X2v6SBDSxRA8ib23qyFl37oIDGYmvytZyMqN9WyfhCDuOLF7ZVSDVHKnf
2slu811UpEjDe99WF38yADhCksr6gz/g4F2pPGmCk5i9u3KYU2+liqjp973sg2NqOdUngInME8pK
HMfCUce6KnOgA2GONS3/2naD1W3mwZLXXoMJb81bdXcG9vMj7BF84D1dRzsbwB+YRWLAdpsAVrki
LtaOZFFvDKKZVnamc70eY5m4W0m5k1xg8JQLBxHKjs45pq88m76jQ5xttrfHwN7E3JkHpmmvQjb6
PvOHsthNU06kFKXYAPquLW+muDauBlbq6zEd0/Uos6fYh5jBqm6dwmr2zjLrLSALvruPkGfsJCDB
G6hL9sWb6oCeaWZQAyTZozd1gBI7BlWNttMbyRF7I0iy+hqOc/tMKom4Vn0p74zYLGjyhY+5U3ZM
J5zi2vOq+rFXndjNrYLrYyZib7h1c4htu092rEHtBtId45PK9NtVG9rTTTHYbNSEFDUkf2QU+jN3
8xhMLE6dup+l8vdebVJoZCTV9uATYjGePA6U21R3kgmLZdGmZsvfK6x0V2YtneGa2DZjt3Q7jlCA
hmLNI2McOmguO6evoZAg92l5U9yDqzZqmwz7beM9+SJ013HNuTtPeGpHb7DZxGd6z5Nj0f8q+cLF
YCW3sfL9HWQ6+6bs6uApifX8PY+MpYFsmvOlMvsLB0gRrTs+7WKlciERlAzsis6geT8YY3QCNjPQ
tx0a8xSGuBrNPHT5teir9Vk/3w997m2GmsoeKoxR3PpBgyHLcJOCfzq0LGCJF8E3ChwrPY7l1DDB
I3h5a3f5sJ7iMnsHQqa31ei2O/JD3X43VUYK8KXz8VQ2nr3ckBwzT1MwBWAwOVpeG0MdXGmiAZnX
wSlCujdcXNRob74evQc96flYCkG/2wQotJIZdJUtpkmbsRAHjGyV4spIUIuaxUbZTvLsJEX34pUJ
Qw8siveWM3ZbTyfxlU2o8RG1p8MNKcrq0zgJK1r7tXJBlBRN9N1jKfrE/PdblSh2XZlQBKe2kM6a
Xx4npqCF8KyTsM+gZ7TO196kc+8MbHCUASXnT4XnEoRY0Z7S2S6uRJ/JndGnHdOhMmSs0pnJ2shy
qCGJGOhpKhemS2ZVoD3hHrg93DTDG8Uzm1t1JabeOQMIGw7Y0mg4m9wzpAOD23iI8qQgOrjMPlW+
Ls6upkEs22Hm6oengJ/lGOd9sescraxt7BdYUH3WeDYKs8jfS1GKnQQI4nzVo1O8lpVBOnuigzeG
/OrYem27z+u6uTKJ8vC2QdTnQFCIolxMGcl0N/RxUIGxCip1NUrLe5iDyZaH1h7q50Hyo68R0UEa
KEwyHDhNZxwCKaZOBYQJCBXlEJlkaGXF3u7SLlvrocjucpsz0TYubP9LaSUlLXWMeunGnqGz5Sud
D+UhICPS2pWDCN6mNpy668Kb8I6EelaglUVav5a17l5No5ofgePMxUoB5+h5jKhLuXqp0d9MBIYl
a1kUlXsqCj3tqjxMnxd7REcxX5jzoafi/E5xJrhRgxR4spEZ2Y0tzGTcEA7WX5RTWS90p8B3Dd6U
nILMiZ+7KvjE/m2yc4BfeZ/GAAxIW0edx52lxWvhRvZxSnEPc55Y+lteKfnfldnWX9kXZHo1kZd4
FzqI8zeslv0jkQKAOu3UgQvQ0XI54B/EsjdkrTwa4UwSgGVOn7LBCLZZ5fXUjwTfP+ODKI95aVXW
Ggd18gopj8aCB4OQk1IsDXoNaoJCejU6Yf0sfbvyduls0V0zhoDOQKFTlWytQIiBOaVTphuVhfzZ
sajTpkhxMK3Jzcq+EOzABtOPDZ2INKrpRYVVaqu13YMkOsagy7FbT2n/lf+aot+TlBpWUbYvA4ih
Ezmw8cTRAfBcseXsxou0HlvUhvwYYhvLNmAIGGtgyK6o3MfQEoSTuQtvlGfS4ebFY8Iz5ACEW3Ys
/j7/0Xfylt6JvfiBwzA5JkmdgK/Nfbu8ymLPrMpVMfXs1ti6K+z4a5JxrflQClvhn6c12DaXKsm5
GDbCZAbf6ezP1Qk2+oQsAqsObScHq8W8IxekMFaNqhJx688R7RkdqfYFzgvXqgUPrlBFxfwJSc2u
TvSszebRsWthhxx/nfKxtzQ/P97/cDjAL2EXMvJS8wHV1DnFjUDl2L1VdUALporpsP6rlUP/iotk
DzmtoLHqs/I6zY3M29RdgPsiqpwpP5iTYSom7mOu7lTctS+G5/ACpNVymX72dhwowdXJMFIPIJEw
+Q38NuHL+Y7i30TN1BVb4SUEhGhv7mh5TX3EhRqLnq80CIfXH/id6Ly2bd1cDGQu9opGm1Wd4DtX
4qVcDELwiQDMMKIdS3XHcpnkewBmbsGEr+emxDvDN620gg231mE+FmeLpae6lmMxPlP4i+Gphs7T
P1rCRGcMvKVZNjQQrvsRuwzEy7Dl1Sox80H7qfHKc/Tjq5LdMfpXtAGBRdbVoNds6aI+571gRZF8
BnUKVdpE9LUc2nah70A5nYy2HreZDz8M9h+OC6zuI/Coqe2TfTZ6DXuGW13DnUJH0iv3KVOhzSk1
zA8VQKuiDubqkxtLhBf/YeLBpd3mMmEcYi8AwKfjmc0uF+3FnUBRXJFW6r38Mlj5l5boV+3QBzWb
jWYId9niL0MBy3P4QegIl4fA18zhrrWd7lIrJ2NWXEkG7CT89NnOsUaAJH9+zx+W6V/GFbwXWnQb
1S32ZqYyH8OtKaaRSVE8rfzAaF/o3klzHXM3fOs53m3scfaO7sJRWYXSqMF3jLVh7DStltUwFd0d
dJsFcyBNb5vb0IZqBchAO533pZtCWCgeuMoUykHLZq8Hp645uAzhowtI6QHfbbqLrA6CUAO2cVGo
9n/LbPtgElm+Hh4NHxtdaC4+kQ/XdDbs1mL70CvOwBn3dtNfJWnRbYTjqdt+cifoH1O9zpuk+/Tn
K/tvvybpMujNHJIZTQJgvOX//8WD2/GoSYAHEPdym8KyKP0rusbpNxLqOEBETKD+5vD5aPvly1K0
Ijxb/JlI0D7GCPZ1JggLp41E9kx8nl1ZLza36Kjy2WtXHayi66rogovhyfYIeTcCW6FEsjbHUBg7
A8sKkjUAkeNfbrIPulM+F8YK7GXcaQRWkB7x+6Wou94uOjZ0UJK2ug2rSt3maU+52Js5tcGfr/sH
5emPN3NR+GEFYPjG8/T7m0U69ptGLJqSqOJwlZatM64jlbh/0Qp//FI4tpizBWRucmdFXPbf30fL
Oc95ptD1mYJuu0mvqIRznspxTSuDveHPX+vjjczb2dxHtsOElDlAtEw7f7mdak36E+tRs2p/bDyZ
ypg9aE0TaA/ohUW/FHppQrEx0FmeqbE2f/4AaHd5i1+XCmadqLx/xKe7WEQ/hv2ASclUwVxoRX3f
jc+pKEk1AzM3+EwgjeRCzeFKjAJJy7QgFcVLPAPVo8dDjhMns96kOWgmdEwGhopnkaRNvIrrIGy3
A5bPZOWEeQalZXBchHcqljTZBtaPdZdMGWeM2Z7RWOUoiRsD2hYN4DooV9psbPPQJi2cKG8cWPt/
jmU8XJd6wyBhqUFdhxGTTW8aQg7Vbb6uDCW+hIl2s1NNIWufmUT4LXRNX+tDXw7mcFtOih8xIqOw
eeRswYbK5IbpYJcrNt1BmrxwWJtceTHGdbVTYJrYeqeYPxGzNMW2gFZz6gInuEsizd92i/h71ROe
CtmHFc/aT6a37MR5SjVgS6BpXMgh2w+QEnmp0Elek1a1aAlzKzxWvaAR7A7BeJ2HRfTdBA7F5ZpL
+OdTzJjhOA5+HD/XUQyjvk/T9AmT8HwXGHpgM7VdPgLEVKZSNv338jrr4Sbuy0BShAwh6b6HFNrp
+M0rXaroJkpH40HlREVfwfpiuxejF9GcaJ3c2mDOyqpd44S8DrIaUAr23NV6BRhDVWvdp1RRBWmd
YkefJtuTw8C1jJnmzIcYvOtwNVSKDbpCF80870c94nVFlB1V4xpqlzkDrdSF/mQeBmsyq5MKpspf
DVlH+3qMdNtt5Y9XAGrCm4wMaPJNIyYQbCrJsujAbO/HRQj40uBtePfGaPiwMzV+vp4qmYrbQUXI
EOd8YHjTqphO8wQn2ouCZxss+MbOTeYc2pi6czwMNQBaEieY6hvha1yoG5HXzBb8Otdny3c5QJYC
Z/rxZ5UGulM2/LDwrIxOVhuXzuZ3qynsOw0WxUXlChdjE1f1jBiHeJC/bXsftA/YuFkqKKHwMeA6
9n/YYX9ZLSK/KFrHwkeciYyaHq9kcMd3ZJ0K3dgAq9ylZzjP/AR/XiQ+Lr6E0uMrMHFzO/gnyFL7
fZWy8VCXBF0w7y6jBRVo0FommEur2z+/z7K4/rYUYZhYNjucvBgEUVz8/j70VV05kJGxcskVeEoj
q/qWm07fgdskS3xl1wEHV3IMzPAUz1bzeeCh+P7nj/BvlxjXrg/DghFOxKb2YzP+5RLPkbaNuiJN
3JxCddtoynhaTcGdZS/wOMfT71WiuQZ/ftePVQXfeIk75E9MS0H48Yszg0sBC9EBqt0wPzkQ+MC/
l8u4GyvYi0wyaf1l3f+3fY7viX4C//qS/GQtyvlfN56JZ5cgQMbAc5pFF6UBB28ShaNX9ywlf/52
H28fXETsMWQVoNbxLRREv79XjWglGuBrrZKIo8iKU31h3DUDYSpvf36j/9eP53ElQw84ymJR+f2N
CCWu3d5FiwzCt3jzPJi7K+Ch/EUkm4ViGar3n4KOP78vTz6v/Ouda2NgQg5FXJdDbYoP+/d3ZtMj
0iK2JmqfobyYRCoctWv2pBVoEj22ttv471lQqO9e1ljvnjHAnrLzULyK1MmGrRHq7t1u8t7eolXx
TiSJMM1v46i8C8g2emzroLqOFN1NJLgSYDnD6NeKgPhh08RhyDGb7h5brdQ0MrOsJZMmkfK1JEoP
yU4WqSPeC6/Z2FOkXx1Pig68pdHl16zOjJg6v3mbhhjZ7WzZ6gptRh0iaQ3YrnQGcfszgX/VMCD9
60jtWvlGUDn74Mf5eqQwMNYtgzRk4LIK0LDTExu/RfbAMiTicG6PUzO7AeO0WhoHBDes2lD4BuTg
hHw0jKqXPkHUt/x9/aO5ZDicK24qzvrhrSs1r5CUbVafzaGJ78lUsRjjzhMIxuPox3m4FeHQoh4a
oTFcoB5WvGadNjYbZzTfYjackZWEQPk4rfJOJfPFm05CZd5lM0kam3qCpSzQBzyoH42gNOmRjDOz
fc+HeumwZZF5EV418EWQ6dBz1hQJUR6qvVeUbrd2anQ9Vi2/l6XjoeksZMLGr0NTrAWgMPNaeDkd
a69wie7p8ZEfGoLj6XAaXvyMrr4OdhrI24GAHOezaLPpyQupLDah4Xvt0WgcbA59gj9Dp3mYbWsS
Z/d9vqxMEMfcA+Nq1MRAgdkCde4OLoaUSfYnUcyI09rJO/3cE8iP5xKbjCiL659NoRyunnhp4aPy
U0UhNUGbZNRjP/89k6AwOZkZRs3rbOhD9zqgZflZeY2zCUJftYdBzxE+iFIYLwbzmU8AQaD6Gi4c
hi/IYooT0e6AW2VrdHTNKXMBr0febtLRhIc4gkm7NudxjG/ymgb0rq8GUvdQgVRodCcBCrhU+HA3
HgIfY43skJv5p/xl7jUfuQbP2O79KqRjXWq2TtrfLb7fnmekYgK3/Lg5QPF53fpAzk+gR9X+x5P/
Py0c/b9k5LKWg9z/38l1/jak3/rytX4Xv+lHl//qp340+AexJMwR3/SWcxTskf/Sjzr/8CN4nGNZ
Lq2AFYdd6V9WLs/5B2c1PXzivT08Xktt8y/9qGf+gycs4jTmAAn77+pHbV7o16Xa5DiNgX05sfrs
SSzXvy/VFhMcpQtOyVjljU9aePa4GgZzMQzEndgExeAzsnPJAQGlle5z18wrtGs9LNEJrYptKixD
+WQzeI2jlzlX9XOnFOJkDz0QbfSaxEFabFH8yXXG/ipq0eTXOtC7X6767c+95de20odaafkaON/Y
7XjUMHDbH6yYpqvDDgYGHup8dnatI1lQTZqFKycZ4g1jlO6+YYxB+E9UXJnUTH85/TvLG/yy5f38
AByNoB+giTXNZUv8pVLSbsdxmBQEFvkyv+4XDNcwZYyDhm6ASh+DsF2JRMbHtgiNQzASo5AmxkPp
J+KqbvVWzn2wdiJOf+TNXmYA7Rc7UmI/9R0T3VD0VwQaW+62ETWakro1HiPTMdYZ0uOXfBSze+P2
FvINHRTzzmP7Ov681NX8Nz/0Imv++FVh/NB7QAKM7fpjB6ZOAlMGRRevRuie94XIo7NQJieUeW4j
f5c2szpPIQ1tdGdhKImCU0TWFMhI1mUYpc80qstXsMCMyE3lRHDRi2QqacR6o4cVI8+54/58d3CE
/7fPTGQLQaYLFYfn8GPRNTkuI8YB5cnAgPXMJOEb4695i5AGVyFg6FMFRfYIx/nBJorhEFQTBqRk
8N50JauLdFRdbkDro3hCFLKP+wC8fVYw+ncLa3qkagy/JqLVmGbR92oOh1X36BKetipzMr9Q5407
x6/N21CjYY5rd8/P2GH7GvwN6AZnr7KieyvAct8syQ3PBQD87w0U4vvOqsojgMtxF8etfW7JxFm7
nB+3gVTFmrArcQItH1zQS4VQIab6IfBk9N7E8yMKz/mpGbv6uWFXfTKCEgMDclNgq2V3yhIRLWIk
fctMCpNWhsNVrIpKHas598+tbsVNM9cA1Jl/MaaRzrPT2/G1Z2HdiqLiPpCz4NCYTcWmCaqWEIZy
ekA0sQhNjfiqU8y7iVdBaxdIPd0EgXEd2u5wlYg5O6tcXCSUDtV78zpyk1U0mi82wT32Kg/DYZMr
AzdabSD9g79m3lmZnmqADBLVrvLIuVFhfpOkCU5TSYJOHOGKnnw8yKtFv7Qwb59DbUQ76cvhtgsE
jQpzPHZFZzH+BDj2l/vr4/LD8QyjN20rd4k3df0Py0/rJ5lqmN6uRQgtG+0FwUGosGW3t9u2/z4q
2jd6sIyNwWTkMplFf6P94BkOk1GhxJX0blVHrMPGop7d+A4ZdQw4soNcnn47qMRGQw/4i7Hc+qji
51NzhHY9eGic8EgS/n3NqkMJDbRBEFK1hrlh9hHS2iGHxEZXclDcQUGVyW9k4E77EtUlhFUtNhF+
sZc/X76PC8ryOVyPTgm8Mt/yP66dyjGadA5siO1Kdp8Y5iabPOiyTTpq0CZ9RylFg/tvv9m/vyub
RRCAi8EOHXDq+/3bm5af2MY4GTRo7FRuUTV3n92gT74yFXbQzyzBcXsvn+vHgqn7noNIhWBMUaC9
yA6175BG7gvEI3FtUHGuaEWEJ7/Df0DTbP7LAkY348MChp6LigBWEPMLQlE/tpf7CR3iks4F61ES
gDQGFz78W6pbAuIKDsv7KA03Vo/kmQkOpeUg/RNkO8J9FZkTayEyi8gO+7V1sQZ46M/OCDmDrd/b
dK68Eq66G/dvtWMcMqPJjlIOgFe9+tlhGr52mV8A8xDxA82C6srvKnMflO4jDdHJ2sxhrPeuWVvw
+9vwoY9R+zdTwlHBmup6ndLMO1P9Y5ay4QSvLCT6+4g2lUptRB4u6RhKh1DfOwLuhO3IJQQpuvUs
Rtf9Enq6IvMu3M3mnH4hflAfGxiV+5zjIY6LJN4VCYCfNcJPb0cby38A8WwejC6N91hAOGeQAUIe
d83O3KXuC71WD31/yYuThed/Zvg+Y8Fu8nxFkN10zeSH2MvAF8d+svtbz+vEHbRU+U4cI4IlOHZn
swVoTK6HnI8VIE5kA60dbIjYUJtAdc5N6tl3jcinfWs77WfiJRs484l39sSY3Rq5Yx/hIcdb1EzO
lcrLeKsayUgVJOAKKkt6FH4/H/vSJzDAiZJL1UrBmm0uuX3x1BAd0wZec1gs+m+i863tkPgzCT+Q
77de7kiYDU6b7evW4fwNKWCtXUMclAj1NsyKLCZao29f0Y226N6w65sE4FVJNp51NvmbMIvVNd3C
K/Ln0LvF3mfbxE7jdOmTnyyRPz25K0JmN6GmUuwqe+kN1eJcGh5h57MYSMeZo7eK3WZfI9NsCBIl
F3WjSEPYOHLkd/YaIkXD/pHom/hGNEN4CeUcIXeoy5sA2Nk6ZsK6F4F5y0HnS4os7173JGoR8xpP
q1ZKe5N2pU8OcN5zy9v73JpbVFjx56RwMOxPfnihx42hj1roMe609UQZjR0+yZ0ThLwrx0EubumU
I3xY6E9VVxprztTtPbqS4qTqUK/b3H+uDQKXfMOdbnu/1bcyMrKjUYckoVaUs2UT7uMSHXU7DiF2
X3S3fLaxYrqEfpo7LBL0Guppkwg1fOE3nB5Kb/gSt+UCfifrQMrMuyaboTmyzQWfu8LDQWD7uPz8
KiayhT44dp1v2tDGHgmAQherHDzdeV3ax7mLBFJkst7QUWYrnBnfGnewaySCQbZThQeEQVqf4hpc
dJbM3c1oUp3uersx7gYemLvJmou3uklu6AWobe/2zVdqMUzoiBa4g0I/PDpuZd+7iCqxw/TjE5E7
DzkD+GOFzKTD7IN6w0bat50zIoIYyqTDpho9fSj5Ac41pMNXi0X/GRkX5n3WnsewnNtLK+zmM6Vq
CpEo19cCHRSVcWEE+R5LElyBqcSxUxPWO+28LlhmsLkF9b+I0vizMaAtK/I8+9YHvVNthrSqbzJB
JkhGeMwVVgF7zz3WvRmq+4rXI1yHvU14SaA1quDI31tFok9Bkgwn8lzmi0AIcgo8ZeLHnvHO+t8b
nvhdTtQ0W2O0S0y7Qh2R39olTh/C94C5l8zxR0yBrxL/dBOV9tok6Ypso6gInoIIrRBTuTqiQCPY
9ymwx84hToO4A88trW6XGcVwIQQz+Ur22LhFVImqhO5Agy1ZznsynUn/9ES8jdohPkQ5+rSlFDin
KRQOLtRkQOOX9UOKiY5lAf3qvqR2oL42k0M8j7RlfbpPkswwWIFavekxCU+E1dU3aDCKdh2WSDYH
qcr3jNYjStK5eg7rBA1B77tvhBWOD0xFWPi1iy2PQUAkmSDnfteTy0yIMT2yaDsFiLtW0gsMf0MO
cu0fparddVIQiEXEJEJIWnNq0f9OZZGs2P+bF92h49pof+qPFusYUj3XNngClme/bVtBGBmJfWZs
VpesLGyS5Ag3i7Yydmy9zVRtq8cM1uSuBVw5bJQ3LmMlx7TQMc2NdQEyB03rxzshPPGJlHASF805
j4FedDZVp02PKF0LZTrbyGTf9RnOjPeRURKaP988yyYm/rdB+ULcAHaFawp1jRq8i7YojYiRnD02
4Dxn2IMKQ91OtRY4m/0m2+dqts5M+cLN3GMHyT0WXwY2VbWelKVu66AhJRAqf+oxYUv6dicQZzi7
SWbdtDEZRlmnJiMdah0SJrKlQMz2MKQzQjTC8Jp9PHrizcvu3izSPH+LVZ04t67fMcV2KUaIsJNW
W+6yPqbLllhhS8BWWg3vsjUnKhlhndscne+Pj0pgp3vVLiM4bU/Wp9as+oMHj/Nc4WU4WKRnneET
T6sIc4fD4a0PN3pgqwJDFF5bVS0AmS/fPlNTBEOq0PfYUHDhhXbTPDbzTCPOTgDxrZxGqlt4SBQY
Q+DLe2VU1jmdG6NE/Wu5r3mH02BlKb0kL9L8s3Y5B0qxIj+WPNl4eSGzLvuDUH2EelYk4AOd8oU+
MJ9DFuj1ArNvXyKMY6hsmrC9t9sIwY2FqBKvjcy5YZvUvRqzkS8i6plfQ5DYN2xsI/BJNMeCFmGr
JvoDHru6LXtORGNpTMlWYwU99ML2Lg11Yr0urYgmJy6l5lQqU1sbMhSjJ9xbXDpV5Khmelu8u00Q
PelZE3NrzqEF3EUr77WMLfPZiiQZ5ah2VLtrG1fe5rREvs+hkd8wTgx3np0w8m1Rb46p2oR2dWz7
uOvXI3L42zpiBk3kO7a5wJ2abYHIeRdlRroVUutdatZ3JgTX1xIT5o2ne1R6tbUVs6jvIryihCLP
0xnhM2MTQSIwfcQg/uSUBXFvqJq+NulgOauJ09TRAW59iABNXQIMtXdjabs3c7T01ct6cRU7/XFC
Z76dyKfkpCaiaONSSezCIA7eLNFBP3HaqYG+UhIoM2ib+KOsfBcBVUdn74vUjPJrRzOi89qxOlhW
UH+vSda7qeLB/NSm6bh4BXwHpc7QY9+su3Z8mYdyKVVaUtqnxmIHQQqAk7TqaHqS2af3fecc6Kq4
3HhBi4WgbuYSTXsaa3ZQJzshfZ7WwYDzIyfSmpZ0a/VcbUICKSd8Kz6Yqg5OhTDUNwZOYuNCH77q
0Y8drZzInnwRgq0FJ/9D484kQBc82etS6qfYdp+pMR+CNAEeZGdro2vpNGvT2hN3es9gRK48R+9o
/vRvSeMwLQ0ab5Vyx19aPJkr7VXGnTEx6Ffo8Pd6Nu5we0XrKOUsSb9bbwU5vrwXG/1ge+qSYBs8
NU3eXEQ1qwNdhPCLk9b2bTVEDarOwrnkCcB0fCjW1vKybD3pPrkRZRGfFwvkXZ12+aM0nOe2Md2D
I8Lm7NTjqyHj5qn32sxfG2kbrVD/wqbQRN9FsXhKms5/GZURrQXcx3c6ytlmnkPBfTD03Wr2p5DC
MHT3ttHumJqTxp0Pw92Q1iY6nSakRYiKZN+Mtsuv77zDBXwk/f1mHtJm1QBC/I+sSZoJkTd5pyI8
c3hJcBm75ZZK9LGm7My0eTELSUqi4sTmWP2b8If7cPS+2oX1XEvW9M5s7/t4fCiMHIi0XiVF9oov
6fHHWfV/rcX9f5WgQIf6l0P9Akz7jWj20L5mvwHQfvz7nx1w9x/HXiRbaIjgaxJQw8D8J0HBAK4A
bh6sMcd/N2JqzLH3Xy1w1/kH3agLZ3XhIv5Alv1XC9wO/qFJgIyPsT/kXPoX/x2Ewu+9mwVlBu0f
o6hHe3CBptGf/7VzG/rM/6xmfkXsSC0ZOeM+0VYOtHYYN5nVjYfGKcd7Iy7cap2PhvmXzjWA3N81
R8snAKZGI4L5gB3QQ/4wqG01DIOilN9HBrkS5Isr2zVmosHcELgooJ1VM2sfqp15C0+AsiQDf4MA
wf0WR3aZvHCaxFPq9xUisCYk0/Y5waLCYm/X7FoFcV1rS9LTeB0BDDJo7CwfUbSjIeh4La38tSy9
0d9ZUBD6h9aIo1Xulk5zazBcpDVZZRjfRoUGBXt8TKajIloIvpqPDmLNrupXxGUZAeJIvyLNmJRv
wh+ttrs17JTkwNQ22DDNLu9JHzJzKE9zHo/upiPm6zHlnFavkyqL+z1g6fq7UzMDJtHKzrtzZmXd
S4hsyjoNStOCIRORnJipjmDnDCVYKRnnBPIRIj0jihUBmadtQ2gtx4f0OmZICNmNmM37yWwRKTiq
1S+G3ZjJRgmJ8GfukqbY5fRL/aNW06S3JRbjT5nlAyz3y2zap0iznVUDhJusL3yt6UYMqlNf+K+p
Tmhsy+kTWArfWDbadsTa73GEMtPGvM/Zn7wbmSUV6/9Agb/hkEuuGbm+3cuA+HRcGwsbnd1A9u9d
lcbBA21aMi5Nz2vnQzia+BXzSU0vJHuW5S4lFS5ZtypJ59vRscAnhxhmYNvg6KSZkVk4H90Bw4s3
LdOPEVn2OTGdzrkPaK1km5i89AUoZrcvNIXT6KqYYptzYOg1qMrT4YgzY062rpSp2mmUDy6iNKm6
85A6BN3Hk6AYDqHaV1tm5sROl1TPZKWb1XwkhStz8AmU4edRkE2wkdKNSfr2RmwLNcXBwssq3C2I
pFpcGRyJJySjNTCHKavy72QuYPJqajex3huvV7fY/We045KeCpt6zUmSUbt/pLc/xbtYDFW4HhgK
sz2idOo2Pc9UujUbYtMfW6+Y3hAPjDZ5ZpiB1ij4EOVlRdyC54rj0b7MeP9xQyugBzs3a4TGaaPr
RGw7OmwVXQ2+GFdXzn58ajBsmXjsJijLdRRRykedaW26YJJMb9whdK9Cw+JhGxilSeKaKl6UviXD
VqtX6pbOb6Hd9c9HcSDbg5k7JwheovVqob4o9HPuITU0Sktqdkc1oAEcivd3YjBL7ANDxMYLHqGA
IAHAyCMa/AlZuK9gzvmcOjbzoukPBVaxS1lUMt79vF1nu6N5MyKnTjeVUbA0/Lzp+imtol3YSlNu
bEGD/zotJoenwy/Jcs5F+BqQe+dtXIIxuellQgeoDxv/qnYngE2JDpx1i+z9jmvioAZKtftiDDH+
NtJSL741GfQGyE5/U8aE+b2Om/e8KM0DU7P8lCZxv5XU1VejaHiU65bWUBJiy0mq+nvCAWQzY+sC
pGdUxTko7QAARIH+cIcOit6RRDhJarDpTds6j81nJdHAehwWt/mc6xfVhlAaArN+jGRYIKBIkubL
VJrRqdRZxgHM+E/mzqw3bmXL0n+oWeAQweGVyRw0y5I86YWwLZkMznOQ/PX10aer6yhtWKh+aDQu
cO/BubCTySQjYu+91rcw0+8Q7tu7sYrpvGO0/mTGTXDRSg0+clwWTdRnk90TDkXgIamKzimxgM3S
ovTSj8UsH/10xipIpjIxnMKcOOZg1BvHiKzfGtBY4mXQKmXvYWPEemphcTC40XURkPga2wqbdYCq
gJNf20YNDJWHHF0pQjzii+5dq6yvqd74DRxjfELK0O76uJeXi4dji/HmiDR20JK0yE49LHCJsVDQ
rrpb8Q1eJ0Sk7mmyLyzHw8fcG7LbxV5+mpnuPvtWXcs99nkj2yEYwg45lXX8mdoFZFuXIFMZu2u+
fbE1ssavc6CLUE0qvsgDne+aYqyPzSbAnYbGYSqMGPJyFbzQakoHHRozVD+ql419jicw22XW1BIx
msOJNDGb/CTWvXxkxS7pkcUB872s6dujGSQUgNj70ztN5ne+123bHcifLgPWC3dt6R370ibppsyu
Qe8kkCTSfvzhp4WCe+CpxiC6eoq/1WvgnChN7WfsJjXBdobXflfKcMEGxqTgtfSFj6ZKWuZx0iaE
3VuGrUQUmb2vE9e9xfDNWBjGzJGVZLwuNS70irPuJV6G9lTgmnielmrYJaM9loc2bVwnTMys/s7W
mNGbajko05EeTiSgQOZdU4zdg18J+1Ih1IDYSNofndCRXwzMYT69GEyjX910+hmba3eTFHUSDZyE
Pi4iiL/6MHKeDWQrKhJ9832odNWE2aLiXWfCeQgTfNGR4rngo/LAu8oywq+vzGJqH4RY4gjdwKyi
LtDN62IO/U9qmvaeFX4zOPDu3UrHHX5Y1uA9UhOOUactSnImht71SBo4zi7Cw3fQmfwPDTOCb2W3
tB8ygsMfWDDLfU8/8TNTT3k1+KnFatPEN36Rrz/wv1ifYSPlB5t2yQc41wGRY6SyYiypoxLzzvR1
iFXF+oFZr78tSYl/Wku0tjuG4iwMQ9810ynfxvxfyQ0lrdMuDBqFWb6lnFuq85kYZ9Nyg6ja/Zoj
6Lmt7RXn54rQSDPMpU+4C5Kx+IkrQ9BN1U3/ye9op4YsB37BjHMla8bG77PxsmArpuWmZCdIa2Sn
5SEKK7dyvINW2Twf2A3yz9Tak3sY8nW6EsC4wdeZQXHsEd5shrdJghJsyXr+QPpofxrIfH0tcRFe
rimLO7WfM1MpWm6xHlMg9wwe7EURhMJhTGxMP4vyZgqshWxaeLwm+lqvZplLiA/9QtXq44c1UUtF
hMC7AqOwSIrIIEeZyqviMa5/Obksq2qYuOBxfrW9MTUP2k9o8yfFEkxksNltNAXzcNBznKy7tJnI
X+2YG6nQwnw04Ve1S5NjSTBeE4kzqi2JuB+jviUI/EF7yuoj3LUeKSrsm1APXKuwnmslrOfR8RC9
olQ2d+UiRHNEzuca7AEmsvZKT8Rgd+vUjPcuJyV1bcWwfXj/F3u4ZNYfMGhkOc+vke/1X9Qimg/s
yP50KZQmSSzm1JGFRsHonHF607yMCy71o0mPhUbCDBYIAh/clqhAKXNyMl0mx2wCScbwyGt20+oL
+gVaukaI9JpTq4BuYX0oWrqw2xBtupfag4iYpxaoVycPrspmDDbEDTt+NJJhe1pIJAhYTJR7tcSN
NHcqn7OTEyfZgz3O7KuiEfInh6Nbl3xtuBS9DeTBcghjDj2Cfydi39HW80gqAK+kwGVX9Hmdq5KO
qTia5N7CREz6XBBqgINsbxDPmoM60Dh3U84ZX70mIQtJrKizc/ZQyYC0/kDyTJlF5gjMiWaLyaFj
Rp8wRLHBUYyRuVicHWMNXvaCsmuP+Y/DOn3h9FtXJcNjka1sy2vf5TedNbqvieXhscBssIslp639
nLnGbV6UzTNRBUEXZmnBn4/b0bXCQDS6DNUw4fnMlwq/Lok+iw3dRLk4unpQdSccuSMI10kxTZal
rvJDaa4tg3AP0E2I1cq4NulawApA7WFdUvhgrcC+oj7RsevlDiKU/wXaRRIpKRb4oGgrPuHuS0su
mrVnB3GhAbGUOpd24/v4skp67LsOdQX1hVPbn/wmq66DCrFAmNRjcykFbKmdO0lctok5io9YaOuv
EPcnDOtB9iyUw2HeApT2gkyz/eDTlwSowwSR3qHhOhcIGnt9YRYmsyk5juYz8n5wP/pXEZAS1m1f
LxCJssTx430XrO16wPhZ+6fBx8XKAyRSaLxxrGWorfinI7VCSGjOF+z//oXl+MN10Fc1ifRGMTZR
mTrwTMYAiMp2+gMPsdrO+jkFkvNptJZR7C13XB89wAz9nrgA56qQuXqxnbgeQsRX/r32ecJAlwgL
JyKLhbQ6x6axDWqks5PukeP3BBHH8BgQaHVq8N3Sd2M+FnLj8xvEP/VFnxpQ+Aj8uSBn/UW6A1HQ
0KkueOk2wKCfYNjvzJIfeTDcU6piIm5JR/8glMxeO1GKn+MkjYcyUN1zMKfBY7LEyR60oBPZxKNj
malWPwvNrvLuXV7f11iTjgUZ1nS+DEiXMeama+pEldJFe2y7xftqdbUzRW6P59XY6i9fW4Bp3Npv
l7sJfN+OPO3h4OdeJcKgQDhfzBNIAadyptNki+qSftZ8ZLPU4UJN6RcegIjYSQCLuuZ8D0ehP2ZB
91l5XvLRMmz3yoZyGCrCe5j5zSdOb8udMFr7i2xgA4aE3aRXVt2vzp7DSXd0F7u6tw0HyBNPe54c
ZzGPFzNsk0O6WNPHuQAQ5iUc4FsT8ngpJ/LNbYRhIPeD67XwXuoZJArYnZTsoZVQ2yuG/tlpmFbe
kTgZwRsEyvYvVT3bF+w+r6lOkhcX98VpocOGWDSYCcGoDffaJHjdidATKJqOMgus3VAM6QOrZHFT
+iOU30ZBQSwank72erhvoYMHADVq5n6pVZDsRiztEV1XjrYQ5xl+teWuzabuvlSkW6aOnm70WrzK
gT81LYNxgVQeIHRm2KcpRoHLhib2rWWUrz7SEgLp+vYuKHoXeRp9c3nABzlBZcmr4VbUPZ3JOM6P
HoyrS2QFpAb3AdNeY/RSL6QKYXRDm7/BnBkg8CsMiEBETRfpLoMfc2kO8fTB7qtvK16iS44XcNgX
t7suRo/RnuOLO7vsi09TmYKOmiEjsDez0X/W2bwcUxkzYLdsJN2dHyh9gFjAs8TzeQGxSAG9JlDi
u6hU/VD15sCP78QTHf+0GK4IuY+NUIM1DDB4ZYieu5bChZQLh3USBkrYNSAENIbc7x4NzbueSdd4
KV053feewUuUghADo75m3Ys5px0H5nxYOcwOzudu2FQJ3WhVx9zz5u9xXvkWuOlJ8vYuCA5CSDTO
icd45UxO4BEW6FmNj8IvDZSWAB92qSnjHUbqWrMj4l9tHJhv+34U06GN7a+iba2rKoPxURLozryV
wdlhNoxnczZBFk9etU0/5yuIIcnFTP0R5oPRoDNb2Fu7DJS1D6wO3B6UtxB9Hb4ymBsfZ1z6gI1p
YOPZHrjmGSPEZ8IP42HHzAXD+RTk98lct8+kDrsF1XlfPy1z/NT1yXCHzpkQI90ZvDheDpbtqasm
QrzJtAWuO7qZvkfTbMR3i4QsPHVT8Kkytzgd19THpU9QQM6JFi7VigkFEI3FA+fB9WBpxwaBbMnu
e04I+LcRsCgds3b6Mesh76KRoMJFGaCBykIcOXka6EkDLS7nCepDX07GLRtg+320YI6kWP42WRxs
EXfV9g0ZxWV9NJYuvtBFoS9qiqQPJfAuzyv8NfKSpfi+qqFZmLjmwYWVlle5g+yFhPv0RMwpC8W4
pievpofCLGaAquWO/munSQfbQZ/1IZ54oEZ2k2t0w3E2XVxv6wR+GkPbidZ6P9wvXb4cGOc8sx2X
j5lfzXs/L4v7cgFxzLc9jsbIi+6D2ngV2tXyEmPYSrCA5/d635az8bx2sv2CvYGBIemyNb3X3ex4
6otKKvOh67JyJ1fAVDMg1a8BhK2TkYz0Cz3jsY7FjHivKxdmL1Ow0MYwOG1TJyPd0O7mmF/zC8rJ
6ugg/nw2SmVFeeKkNxm/0lBPbhbh7aPHn64SjJQth0j30ObGVBgPfcZOxJlH8ipAS/HG8ZKmX7JL
2aYOHaKdm1gMy3WtPMZi8JtwBQe944Fx960l33lyVLeAQqyvDH3ME/SLLt6PuVFfBUwp6c01wLpT
hzNcsfy0ylkfWqbRn+wCAHhsxOClsfpfzsAOb/JkdW9tr/i4kkkF8aB6AU5oPsm+5w3qy766KwKo
d3ruPw04L3B1+tXwqRfSAO3sD1/xU6LYkE5e2/cZ54j5uZJ+QhPWG02QsPgWxoh6yKXdpVViMVss
Bd+RVl/V3qu13KaPBTsPOM+2f/JwZ0GU7ChfYPXTCYqFMkkOwPwCI85JOKXChTOZoBSG+XFpxRi1
TEvIaEgncWVUm8OTwt69X4Qun9hxO3BzleIsVes6AQ1QJLQHJooRtK8N3qWrAd8Jfrd0hHuPfkar
vWTE3VxzMgmglw8dy8wsPIouflOf5lNa5u8FA1u/Ne3x4MEx4fwt0PB5WwrKv5v22h+7BKVFRfNn
I5RUiaFR7RokmzKxLoGUJjltu0AvVof81JjHaHanFdhizhB+P4ybexTLF//GjrdzoSg4J+9HmKLd
Xkla8HDxuriJahNpaxSUOvUf/jUf+YNi/U9Nf2I3yU8j7gmXwZn4kgypGAF98Oq7SNp8QB8ScoVC
kIHsu91p2j4N19Ytt15uNF/+/tm/3z7fY9eDxEBUjC9ccfbhqSdTY3bpRq+mlRLHaVYeTUggqssP
XIdyemp8YZnsHpvBcTZM83uWZaA3Oo8O6V53Iz0e6oY2ixaJX/oiHo2luBrrJLaPMrXhNYq8b3EM
kthIxsaSOcZ74tVtLPPfgnuGJpxdhCeZKgWS/xFnT4CRuhYNceJTQETncDq6lF66i0VxPtr5Mk8Q
HYVgsQTJxZkr5yEBw8SvmxSbaTYDcPpJ9HlZHtfOmKfI+vUYaIfiOlrmHq7dO7f8rSfu1/UiDcb7
h3rTtrjkt08sAOZRejF0L7fpsukYOwYwu3JKiiPK6IRZqVavQT4w+snylfv96+EMaiDBYKsS28Vl
kSi6R17HbHOGeBK8ozE90/UTbYbEFMCPL30L+x7M6rdXSJ8cgmyb46Magck8/PMO93bPHbUaWl63
LEOo/F1F+5+Y5m4B9jD3KzyTKsXyEbabwjnst4jJCPQXT06PR68/xO1sLVelah29ATUG138HSO5s
9+7fzwIXzAMgGeLZEtHQeRxjk0nkdinBCbYoeJAdbIb+c5G0DU79hZfsGxI/q4g0mrT8Bo0Y2lRW
3zS7TRa3Tq/s2FubU16Z2wnQTomy6GcfNCeafPijskPLgmyE4RKNhVTuNLqGT9gp8S8glQDV5vdZ
Lg4kWgLdLcm33RpDrQ8ivC7hwPI2/KQAyx4AadC6VfhB4GMh/fiG1czXH3Sfuk9I+2QB2wkS0jsv
yhn8ZPtZBWx6X5hwKfgnefaur8w5SigkqLX4mdJbQ/lUSuOgSKFWHMFqlCVInm76DrjXvlPKXq7w
sSX5pTQr/pksE+DtdovODICSSV/UkqI5saDl2ZXpLr44lHifjJAhL1EqbQ6wC8pSwh+1Z7/Gc+pV
ZqAjJISZ/61xy3y9oImTfWFeYC5Pf3/L3m4LwCNclDo+VBkeBpMV6uwRxrqHai0nHqX0ERFyIE8A
l83FRWmWzaWrOtoLZu1yNEErSaZkUPbvvET229ecK+Amo9GWJo4v6WK+ffsSrekslyrDKY8npEfL
idCJM+nq06L4Z0LEbfbERYDG+QtKa2I2inSjhMyw7n9IuCmIjRpJsoxNrzfe2QWtzwPEpPG5ythT
KWbj+AIseQwtDlPzUY7gqqKW2hlSsFyNcgpLOzb2UtD3PP797trnt5dhOyp2fzMtO5vRyn775WTq
JmbsDi8UOu0NjZsK2+5YcPU0HIIbitIxDhVG5MvYy9Nv6PSYgnlel8d7wsliB7lINViQ9VwyrGi0
RhOYbgw387AworLkYzAu2ZU7Agy4NWMJ949hUNVFqNGsG0BGHrIqiy68vziYTJqqGhtag5Ikw6Dp
HgQ7ZvOOrevcImHzjVEt4IAXRDlsmZZvv3Fh1F4h6+JlcLYxHYQNFkCv7rdWHAKFaufTyZoOPGP1
TTElszrKmjYuR3yqpKF10vmdbeRMK8BFkGxLCKBjoxYAlHLuAyiFUGgYcDcPmp39gv6W8ZhlQeWF
yWjFbTQ77vJxaifM13IoYqRacvHj6yCo0ALBDgGFrJl7Z7CXZfCzSv1sAPFqureekxNqMpKb8LNT
ksmnbNryBlpvWzyam/v/n3npL+uw3fTyScIltUCTmDQDf/1bY5INvX9zMjz4JLDho8TwcxbT2OAR
qQdipsyppxqUfZ07oWw2dN5SWn2z00zFCQRYwWygdZ45+iBxpfmHRndM+Ss17MOSVWT4EmDCisPi
10DTLiFPnypvbE/YXKwD2nWC2rSMx3hf+xTITE3jet47WdHWxDuVgbiofjEMRsPOr5eisT72wUKD
WdaUUvDF8XWFUxncFCa6MLDGVhHsnaHkNCyLAjZdw901woVI1fafd+v/ma5o+6D/E5z4/0cGorWB
G/5ina07/W1565rlD/yjGXIssgxNHnaCEDkf4238L82Q+A+XUyuh5GRU8v/42yL0vyVDHn/Ig0eF
zc+lKPj1h/7LNev9R+A5nBRNuASuJ0m1/L9OXcFEaCIW4tyAFQeMmXUuGYpdq6/1UK+RPefmD9ew
mnu3lhBOIXFhWxvKobxumaG+sxq93Vu2jyWEFtOl5/k+rN3zI+TKuMW0u9VFoGhUCB0QoqfQ+i7+
9Sv8oTDxtlX8v09T/3xMwK1yuI2UCGLbBf5lZQ2q0WirNOGoEhNKQEVcIWauVTHiSVPSfnIG7SW7
1hx8DBTlIB6LgWluOLV0SBiMmyiLyxa3buT0brDiyNV2dkiUB3Lg1+0h+WQB7c2yb++gLxc5mXh8
FGPCkmV+KaDLJktXrwSQousGOVhmL3lHpANhiUNK8Ig9IYQBpFpzOJtHQXWPKY0X10mseHMWji9g
ikoF36Ee+2hjTHzL0JM8BWNqU9hxWkuudF/pR4oG+oFtCsd78BXd88HC5Mnspu6DkE03R+PqynK6
jLGSPDpFBjvMinGo8hNTGgFEcQoKCD9PvdPKccRFuJlbl11P12rXUkYU+3LKcdxbqkguYOCoem81
urule0dbPtu2ll2ZDInY/a+KbR9fSeciB2/FfZUrvFJ0mOurfJ052mZDyp1SJvioyGSdnKO//+xv
66lfv7qPp5d3Ax4Tya9nB5eJGa1jKcOJWqd29mNsWET+dWRfCaYeylTeO4+Z+MNjxtvj45fenjVY
KG8fsyXTIm8lIWFGGmRgN9amGiJ6kYV37XXzlO4lA8C71lNlcWyycSjo/3mC5Ia1ovDotohf6niX
s6yzUZ9aBf4sqvKFk6Uc0+/OihQjNN1R65OHhvBnvviDOhjkd9AvQv8Sms1kP7AhddvPhvy6yvve
IU5BdxcJTYV4x7CGoA4jzmqI9YXRBodNbnZRYMeFO+6t1DxOANgIPWptfOqnHvCwVZLIG7W0QS7z
ksQYWncLp6Igr/p3Usv/8IMFqCmQKvHfKBfPCuBgQbleSs+KSj2t+7QQACCL2WC3LIeTagLrnSrr
lyHybF0IQOTYlLAeTtdfp8N/rQsW3g6Jb86Kktjxvpc1BqVUomkGtQzqvicI6aFIMiQoo0qeKCkS
5CIY73GdBc2nxMkraAIS25fsAFYycmJMAgJBF0dqs/aLg/4gZZhXb/Nr/hSG/+qdR/yXkPLtN/DQ
6liSCkV6xOSc3bIEDltSrbETlaC5s6jnuq/KqkC1Ps50pMN+WOL7QpWTu5fKXCsGmyu2atQES7I3
m4LIEGooGkJZbOWS5KCBXLa6HvGZJE2KIx4BgIHuAKjRgqclHsHTOp19V6oZ3vvg92OFpggA2zun
wrf17/buIpHF1+6Bo3I8U55ZWd1egM3rChk1fOubITaJv5RjdYJvbr5zD7fF/+0t9D02XsCDm5QX
uM/btzbnKjo8jwYeCtIPIxRIaxyuucf0kg4oTnFPrfmLhvn+LZkBwCEQtSs3/PtaxbHg/CI2VAVH
Ye7kP0iNf+9QWOKKpU6TdL9g/eF4Z31eW2NbLTFOhMmcCaynQXr4+4f+2vfefnWEyjTOXAEhSlrn
cd9DleRtiTIRieRCINlQis3MPzD+d2KjYzya6TyPJI6dXe3lfo+jMWWAPuRSXBctc6DdaI9GHgE6
Wi3qQ6LMwo72s0fyRiLvHPA6fkiJzchxNKo8vkY0jaClt2npRmUOM3wCqA79wURJ56ikoM6Oc6SQ
9WhNd6OfT0Te9OxXl8xJyfRI6d2GcMqzlbHr4prMXdW4YacMwwzBpIlPnuXDz3aWoUt2SQpT8iYj
7p7hE638vS4SUpcTiyycMstKfKhykDgclvXYBxXyFZdpowjTZlybd57n35Y2C082x5cNSkKdI862
BsSfSRwwX9vb5RS8qqHNTuiZ1dWcpfHBzMV7/v0/f55EpM7B0KV8f/tQk8DCadMtCZjpm+QAGAui
qdsGDO3lIEDpF7J95yj32xtrQX2hU2H54Nw99xy7ssx24mKcKfD/zSXvaWoxuEqXK/Jk9dPfn9uz
GpbVYfssinWfLunW/9mu5V/rdmkV1FucQPYWYuLreVDOcRTZAo1rHIfPDVxbhO6GxPZbxc0jSS1+
j7ldEwikptH++c7VbAvEm7eIq6EPyn5PP8rF8f32aobUhWPRNcTY2KU1XBSBvdxqTLGYHqf8ukmI
TqrpgL7M/kiutOz6jzY9rj0TcBU5KKCv6061x4pO6js/yRYJ+duV0Ynn2hgosMadraI0IGKQ0ows
4Usziu7z2vpAqc1pTyE9AuKSLyiSWs2eQMGqYkBKVlE+r0ZHgi55Rysz+iW26NdK3Ky7FoPvvZmq
xj/h194SwwqDiXGxeEb3T/FISffnQPY/PE38vC7NW+A3W9n09p7Gc7tmjlZBlBuLe2o81V7xDpsP
JkT+d9b/X3/X2e+HVwLUjMUKwUHx7LPcoXdtcyYz1xhs+3mg6XvKRFJ+W/DH3/piSJ5Td3Uv/MTS
F0Lm/WdV1eKdnuYf3tetLOQh4ufi9HhWoWRrboy568ZoiPSK3dkUJECjwTpKF98EOiF3Tt/Zcs5G
Jr/eIr60zeGYZQIU7tkaYbVKktiB8R8lCF2KZqrQng093Z4InRWhrYQ8lB/R7w93SVyAlS4k6cBD
vFYzsoncQ39TlbMd6mDy3CgZW7hhuljawzLaRbVDj+d9zNZxFbstB+r0zlu3nWzOfjVB/cuBW7qu
65yDHGsiE7YVx4tAfRMzoFam1Ts37nDA6djNxt3aNZ4O2V/EFJHYFdehaTqTRWlWkspLFmB58Ezt
dGETkKJw+Pvl/V5yWtCx6OF7/KUOfeKzJUo0CWS9BnUl++MaX+quW4woh75/p2ONWprujn8vRSWb
aDK1caVHXxB1tzpENs6Zjy491SRWhEsaEMBC7lgWyqktuwg3WYZk0koNvYPa1twWS6/6HUPo7tWY
rYEN0nDqORrsVeL0pk6Y9mbQk1TcB3h8PzoJIv5oHNP0iXy5hhwMPmH6quG9pDdqdSkJ0DvltzFx
ZE8jap4fovSLn7CXIK+1nN15BBqotHhFSsc+IEUv1rBvUPPjgZX+3WIF62NsT/MryYmqv8HBQBUz
ebxcaOgyKBWgGVroIp1Tsd44qrsX+RAD2vImZuJt6nLAktOJtFUK1zVOyq+oot0XAnr6Vwt3vrk3
zbT3Qm8di2/QjJs6XPqKrY2MrUGFMRRtSdikv7gh6B7HOHpxOn9h0iQeXIFm4J3X6A9vrsu+R8rD
1tlB5vJ2pXKZOzmNg2676ObmpsY1GwEh0Kgw+4ppEoeUvz9Zf1qu2F05HgcYDFgZz478Q4PNRC0M
JKdYdo8wEEg8JM8FQRbZ6msngNduloYDZWf/Q4IqOaRWK9/ZWv70rTfIDNQEvjinmrffWqKVtKuh
N6IyE8vJaOblpBfSoq0leJlhGz78/Uv/djym07DtrOz87GaOdXaTfTxZQW4T19rpUqHF9+sorqz1
xwAXBlX1coHeUb+zJPMq/L7EMGtiXO3wH/7hbIGUiDAClgkiu5OABD/AS4nJQZy533icMl2Z/PM8
+qEL4GE6ETnhljiGRPc0ZSUMGH8mdPS4VKZxlfuITlEPcCZDNu7PYo/yUDwZuIORiKyz+b3OiwyJ
sbH0/Umum493FR0vPUEJJJp0ZY64WDAiPvVpqmyUrYF6yNsMA4FNr9zYtaVPTm5QmAyAABC0VdQS
2yLDNrX6JwvCYo56cvbvdGL0H+vWF+DChvLDUHTZfQ9DxQRunAU2aAo0fcemq2PiNacmPXrGur5I
lstiJ6Um82Y00u9j4ZCcaOVziqzTyjg666GYa5KIMGNBFFqLG/jPQtHAzlv06Exo7UisBGrQ8ljX
4HLSqX4m8sXA+loK9KfkLZuRsvOB/kxa6+9mGxMMNS+d/0As7oy0vM/A2gxuMz6svUXM3+zUIPBy
NGnhNst7biAyWBSjDVit0XHVjTdrnwDSLEcE44EQuqv7scUsQmYTNoMZNnCoiwqtT7nAIgkBiRhq
1w4ukm4sGDBz3NEhWr3ukFTlcCG+KCDhL+DASSBDAuHe8hI0X+SktaaCqYdX7G2lCMeNnAm2QP60
cj+t8GSI8h40i/uxGevgvhNj+9gTlPaJqLOyCcUQkxxMyCVBVWz1wg+1bQAWh2CVfF4sO8daQjgf
WAtkqYgF6WrRmVR19xmdEDB5NViu3EFCNXoibCv/KatcMkDXrDFuhNzCt6yVY1aE2co8NmUW5Jeu
y4wDd0eZ3ZFVrMGpppV1Ifwa85vMt7ZkonUyfvv7O/z7krEN4UEEM3gCs3d+TPYVjSuLsQ7a/dqN
Op8QjwUXza1MBZ2rQOv93z/v97d3g1OCyKPwov/nnC1RZVoLOColO3BJGiY/UvxE6nD5qbes7n++
Gm5VFsgv+vBgpc+Wp3IqclnjxwN81vmfCO7Jb31tWLukg5dG++09YcPvX40xAp1GBpbMDTjZv119
sb6OuO57LBLgCXc+QYqXGMOIWatc4/D3u/in7YaNjUOizXiCyJGzRZCsZyOvkdtGTSHqz7TMCCCt
Zt+40Nli7T01iI+rQPJ/rLTSV4LK84PORyZjf7+OP5Qy0DC5uSbDEIrMs13PwRiyimwKIElgnD2p
lLQwEnsICrZzowe0FltGeslXwLImFpCZ73z+H3YgHz+zQ6+QWBCu4+0t9zuynZygi6N0yctLXRKD
3NPlu2hQwR+CxMTCY8z5O1XQn740+D2UkKC1/d+qIKPrtazngudqth28u8wM2P1AkhLQ3kp2BKbE
7h2OnwCX2qDe2QB/f2FNHmq+KxfARfzaHv9VZdu1izw9rwk8hTn3Q3UDZCgLFSfyZFgjY9M3X//+
G3Nw+H3HZQxl0j8gVocMlrMHG0xfqfK1jcmLd3N1wB9gfkvyEcf42K3dckKEOfuRS8gcovCZpKcD
ee/S/TARyD5Egaj1C0eTmmmtPdbfVgotvAauCTbRN7dVvDIUGyH+8aTcFYjV1C7B2nbvxV32vSLJ
GdsszVAS3tirIuUPyRfFGb/ea8Tw2Hk1WqVDHbTuF9OzN6ygP7PdaTMjdjzjaIwOPStIdINO/rkO
Bk1yGQuUA4BiyJZQ463xiVQrk6sJxfOwd8m/gUqj4uHSah0m4P2YFCzPOsOpY1j1HK4kGqd7RZPn
R9UvcbaflK2fyQf2GZbFBdF/fP2BL5Sy6QWBXX/zvGlG0WSPhNsZfUFAGXYj9rg5yYlBaBu/r1EF
G+6t1aOGCddhkgRYKT/Gluqs+bjB/40nyE8I09MKqPuOFNiYacGYGt/YRwZGxil8bJRQqy2wXeXr
EDZm5xpMKtLhtdaTfOgcK/vJ+RX6t26TJHlUmTlkkU7j5icm59jbEYU3LlFRO/rRHVRu7MHILJtI
0BJtWKb5OIclaRoOtspSGZh4NVGXjTbND2UcNGNkxGOP5hXByi6mQ0gV2GHNPK6T178GMA4A7dSz
+bliLkLXUmCOxA6o/cu4dWzyc2ynycNpjW2GdK3TtJ9n9Kc/WH9otHrwronBI6bzwmk4uVBPAWuD
6uPgv7DnWrx0lh55mATkDtxbdVncOUs6IY9oejeJ4qHhb9n8/+IaZdZqXVhJ1rsUzmgJyVutV7S0
AUHFe3OAm8T3FL7c1bbiO6PAnp51WZQVtDjQQWE6j96XGd8nhCFlYG8ghos7xP5ayJ1lVuLD5HRg
U8g+nb+rhMA9qOLW/MNEtfMjCXidQvwQwU+OaNK79KHJ1Uflj546FbCj2ktFd8dAZOjXP511nQG8
0XS4JlEgxWjXuZ0RcS7jQ4qi+9zwwKibVDkof6AQZZ83P+gPa41Bg2atwSKk3JmJXtDibMZa0srh
AAZRIBU38I+HTiNx48/LZOxb2S1OBJ8R7BocuWTYMdmsV8hTlrHFC2PNx7OZYtpmzFQhlo8L4PYq
LYoddpLZubDMgRCYLkt6+9DQoknfqbJ+X+4R4MH7J75nY3kEZwvRgmmmKOCzR6qr6IRgQt9OnLrl
TOqYS3bRJ3V6zGvyl/6+BP42jNhoImgAaKLSuBPOWS8qKUC3ofOgmuQExTAOXStqXzEf6wEbvSGt
du+17vzBxGmCK7imM//3C/jD0QKcCXSSrae5AU7e7nPeYGaDAbwOl5KsLuVUWzcJUd+hCtJ3pn1/
uMUmpZXPdkr9aJ1HIw3N0CfeLHy0yIRjhAO6nL2ldPJiyLU7ygYu2rSg1/6ffj9OoRCHLW40/lTv
7PuBNxtMc/G8qCzq9dSgzIlcltIrOeGr+ftH/b6Z8VHb0UkEPiqN89ncQj61iWzJI0zTrG+ISoKk
6hkmtSpSHUC0uB1F6o5f+qx4ZyP9fee2nE0g6W6pI0glz/q+gNESK+tM0pKRQ5wUAK9QzNK5zjxs
gCt39Z23xRK/7dvQjjgmEmLCSZGe3NunBhvxZkMcAlqoRTJ9bRZF0ijlMsZ9PEWvXpcJdfxPzs5r
x22k28JPRIA53EoiJXVyt+22274hHJlTFfPTn499bixKkDD/zFzMYACXSFbYtfYKSYmEdMuRJDm8
bbVF+z7Xitjq0qgIFtdjBw8m/GLELovRslz/GOfzeoE6dculVwot1V29Eqci4otUmnA3ZOnw6GWW
4ZuTJfamh1vLfx/K0Akxg1NDwbie2HFqkSA0myECJgJns0KL5aZs9d7nv9tbden5hqGZoNb0Q0zu
H3TNT988qQj5PCmmtzPobkX7wtXLw5JoiZxeV0wyhFylOtLQ1SACGz05F32MdPS/PzB3HzpKzALv
rFCkNUAGVq2GOzVtir8YXcffoYHCT18iIl+uj3Vh16DVbRBT5HG5YxWfPq8A5DPtrHJ3cTURPB1j
KDFRf/AL9gCR8pjosfrFasPmRjF8YVzAZDaqBdDjX5YV8E8xXEeW2YyT7u6El1Z+a6t4vHDvKYGA
YOWRddbuExjI//2mxyGEqPm9Cw79bFnp/ww72qFiN3RLOTGxUto7i7cQJVZZ+YjG2xt8iAsbFk8I
0kapauD7vxqsVB1F1qwPPwVG9wu4GEFcDy2GlUi9fk9Tax5R+jrmxvaEkvjXP+yFBergZa+p7Mu8
ZHU1uJP1sQbFIvajyY0+lb3sjmD56iOSOe/GUBe+JXd0DjkTc/NFLXL6UjPXzeA5wcfR5qnSHgyz
Vvwwd/vQL4CNS8QjmYOPoAz/8zqB7KpaYMUwDVQOhtNxGzwpXcugKauh4/rrqE31VXXd9IgfuXW4
/jbPN+TToVaPaAxw8gn+o/8bcbHf/r9bhwXJ6sayWP6c0y4MCTS6uWAeYODUDKePBEbZ6Wo6ZX5a
xuUDcZ7yA55C1oNSYtHlQCYLrj/XStKxAMCkpMHgIwNsocSviSEdN6xUF1nue1CCoaqkyLFxyuOA
qX1nNuunMBHDp8aLvTFwyUh9yYAMv9JKE3vUST3u2ajE06AEMCJd2UhLa4O/UbWrpzw94s5Ks/b6
L9bPZxvkCs5FrvDQ54G+Vq9oUXt7woPaoU+gBL0g6agSUf4aDxgMf2hA2ujHhl2fYBNteq0/UFv+
7ZyCjHPMmwjH6L28zPYkRDpvKjydFmlhOgD8NpXzXZDsp+yNDCfzvjDi76oum5cRSlC6EVlZDAFc
oP4VBzMSmorChP1I/EWhb+A6F9bu+qOeL2HgIQidfCJEA/DgTp9UcwqDG1Cc+HJMvkWINJ5HN/sR
hqb++fpAF+oN6DocOfT/ONUxFzkdKe0mp3CULPINsOJgwA42yIzefW7d1HgCxp6fK7UZPnbck5Bi
Q1nJLNxluNQhVnXwXkF6VOLcg3CBxs3133bhcxM/o8PZhZYFOLB6CXONbXKdJDEGkaLci7iYA6/G
nkX06fxBo3t6xOsuvjHJ3qmFq3WI2+BCh/Co/KA8nr4QN0F4QESDsqsI4CiIh1G1Q6Lmc7NzpKk6
gU5NQN5KpqE0zybd+WxFkfytq13jPYa9HPMt5jrgJiFh2zlil8Z5Q1yVFPuisyNvf/0VXeBvcK9i
41jwSxVyir76tQ7+bl0FsoGNauqjciWAWzRjTkoCMV2KX4fS3GU2gmLLSPuNVnaG9M3SS5+4IHp/
rv+aZf2tXh0/BnAR4jX/vM+1f45YjnqcdDSoV3yWIhCl0v/B5Hv+en2UCxulQ90J3XC5VCI6OX3k
houH2c5h7Gex1f5h8raBPhvKxnG6VqF+4K5/fcDzNbIw2hA1gqRByEFWejpiMdV61SB88NVuwowp
TXL96GrIimFDhwEBFdpzDCVob001KUbgbWLjRhZm/DJzxKchjtSHdkbpnyC2uvHbzopWnVVLg5xD
cKlb1/aQTYoTYCNsyzcx8U92Clel+agLw9ibdV4AsY0NZkTUG9HfEbf6cKcXNqSV6y/obKHyI2AG
6y7ug7rHhff0/UxRq6Bv78mYwQ0B7lsxH2FPw9BplZAL/5TdRcxG//qgxoVHR3DEGQZ3AVR1Tclp
9WggjSJFqi1NCYpmmnMTADSU84agiAwsrrRTI4jy0PioY5vxB26l/MVSGH6ioK3B2gy3+TthWMkG
byge8iTXBe5aogd+4ARZqxDaZrvBlCsf/joDdPhFQyjcIErD/mXoTfFCLZvADE8nJNdlAZF5SwaG
u3cT8l5xGDHGn5adVqov20h7zns1d7azOkTzsTcRDW7NaLI2WmajFTf4nfEzBXNv3eVOaNg3ypgL
34i8MIhALMKlMl1/I1PBp8AQKJidtN6VUyE+tGTJBKap3udKGwfcqr1bE+NsQ6CeAXrmCg1/bjlm
VhNDInhrqhrzRG5uhwrQeNjUowOZ5PpcOG+tLIWTvuhS8X5dDrPTgUK+txK5k/C7xGu/dHOv4Dtn
RXszFfiMuGWzw0cK9+pYoB+wOlg39LTur/+IS2+YQ4qdmFu7d3aSwgszGtcxhS80NQH0wYGS/WDY
jpM0sOU2mwPcYZyKro96dtNg5WEI6gIZMDLtg9MnJ/mxg6k5Sn8sJW5EM8KTQlWSox2HuR+jVthP
QuLuJNW76wOfP+5CJoOlQSeSaJ71ORljdUNytIbLEJ/jm05HaZt1U2PgNJAW8y6UerolygEHmevj
nm3/PPAyodiQ+ctbYwJiJsXCIn7OLwi4ehr5EvveyNRj3xba/VCk3c/r450fscuAFCK8XgThlCKn
b1iYStgWcyL9xMswo8DmYgkuTtHTQZxw/zoRogs7FYWDiNNo5Bary+kJ0SUd+gShZnfjg79/0ZNT
dvk9NiiYCtZnIB4//T2V4sQjZ4pEvjxVJV5+oTCaLfTjLtoZqZLmeGQIaNU4o1vEBcR4D+KnVJj6
tq1sAqznOIX2MMMWLrYE4xmZjyZF4iTM8YCSvLdzZcPWifMZoV20tHVljv/MhDvbd5C70w8DNeN3
xZRiqbJ1xffsXJAkGaGS2TWjSkWc4QA3P0iMAL4pHXQMPHCcvt+5oZSvmT5M5JSYKr8q7xL7Q9zl
4WfmjfGGIV7WEh1InIyqZCOyDzn3Gt0BrbK2Y4SrrKxyXe7rqInfUFVYT/NQTCSW0r46eLO6pJfh
5pj5yC6McGc1i2tXKMoMVwIIvHud1kSJZmnW6PqlWeMln4WHdNnJEyKM8JKKq0OYEGp0pE6OsDyW
Y3E0uCG8loMG/I/oZ8ZNLlTzyS87x3qu7FKIfdZ3zoHWrurCJSmmv5MnROMT1Qpz7vpUXGba+stj
kOewjS9+S2u+Uh3RURqSuvKFMvUH+EqIXs10Pljg9jdOVxi354OB8gHZcxelK6auyyySCIhixecl
4wLZvvWKWX7L3VLTaDMsNDllUJyf3FeR7nZjMn6jRjL0T6VU8ilI6lz9lVoSpwX4cpW6reZe/NV0
gnN3rqrM030XRu1rBrTqHMVCS7zDgQSrNDKhCnjkIiUQKJ+d/jMe8pW2E/Zkm7uUbEaOyzYrP6U5
4e/buoGrtBlH7qi7HjLeqyftxUYA8r37LGrY7v6IWrnYhVB/xK5RDfQ4HTr9Y99JLFwxKoZ4Tzwc
hm10+KBCmUNnEbwjYtEcuP16H8Yya37nSUmuXaZ3mYoJozq8oCRXCYzN9ShC8W/CPLQ8PKMr9gPV
d4g4fqDZGUHsI4mnucNvu2i3BIeUWPkz+RCaW0X1PVNaCGZda1cIhgiLwnB7sJ2DVxEFGWQj7Wh2
HitanFI1cjEhGEL/pOk67CaiF+ydXXBLDEJcTU1/nhtMZT3MQA9JQXbZFp2PRoxy3BRvOPYaFm7h
KgAxmLJ6tHu7g94zWiirYClCi8mUWPlNUVPrPkF10WOft+7XoS2Z0uj6E/PJNPm6WxM+zhJaa03h
y4SDggZXKXOWpB+v/Qb13uzp5hjJH6lnjftpzMJ23McTHTtIPUPYbvJOmIio6IVR4xTkFmArZiff
BRovspQ8qFz9RHgh5qP5QcQyzDZdROTPZ6a7zD6Ivh1e8sjRcn8KUTtgV+3NNA/H2gxkmgz9biI+
DERai7IvoxEl5r7tytra2Rhs7ZxBkEFDdSiHrRqaPWA5LGEke7kNoO5ZCkEdE3ZKKekiBbF3YT2F
FJX8Ze2FR6Nq79XZjMhOK7psVySm+EsvMnUDxJhkcVS5Zf3AAtIbH9GE0vrEonJ+ijCP+CgbVX0T
UDwkeSxRmsBK8pI3S6nSaGeNUn7OtBF9kZZ1/CgZ0onahpkzPUF+iX7aiClwZ2hxJfMbkj0/4CAK
Ik1sAk6dpq211Qt+gyJ/MTp7BotIe/cnXNbM2KX5ML0Rb2J9vr4JXTh/F6ULOhfoMtTd+unxYzSo
62xddj7g4/Bx8ML4OIXlbxed3QsAwy3u0YUyY0H5luYhLSAO4NPhIqsppzw2On9GcQjjVe0inCX1
pOfGU5oBas/8WEJi+3D9KS8MC3rjQZR0FnhziSX4Fy2ecPpUmSyFjwl2DPwVz/iD5+2BpBLISO2o
v+UpSSTXB73wapc0BJRavFmW1GpQC6F73TdjRcg5Lsd6VVt+BqkycM1R/xI3g7W/Pt6Fh2Q8ynLk
Fpwr3upTdh0WhCXZa35ZRvO+tnH6xhyM3KlUtkcn7G0gv+IWE+dSPWVYtA0XdIsKbk3QVzSVFKQW
5Ehpyf7xKfWGv5PZoFBzsoHYKoSW+f2Quw5u92T15q+uE5fNASqY/SYzcxD/w1vn4rBEwELD5Y5/
+qmlWtjlhP+H7yhe/KUhGWdDxIq3axM5+6Iaby2gC6f4Ai0hEaefSf9sNaMz2ZdK6pidr9dV+rFp
YEdAxfEe4N8kNz7wOcZLm27pvNOCoApHtX36bEkdO4PRpQMCRdU4JAwd0HfQ7zGssP3eKlo/x8k4
aIlR88n5wpWfGLJP7HnDlgsqRgxVaU9BY+sDhmFEWO1s0msDVW8td3d9Ll6aFgv7GY6R7tCdeddY
/AMedbYKDIr3oB9L3BjR0kUfMo9g87Zq0qNZJ7ODU1w0fGtQkfuxYiyOID1Wjl3Y3nprF0ofl5f1
To+mPbaeEUj4sSF32GJA8LJsDw0o6l4dQpIiP4f7uRjZTM2nWJOdveuTVFMRbmfFKxaB2teIQ3TR
SRf10wB9+1daJ+odRyGdS3iaNaZpGBh/hSkdfjJDbb6xOV9Y0XDZuR3AaQcUWmNjVRIlpS1nooa9
0bnvYLiS5pb092pd1n4Kuf9unrPiRq24XDFXZSm3XW5I3L0t+k2rBcTFuxBuS5/LwUx8hzem+FLV
kXEThlsWxtk44P9c8g0Pk5PVJR8+BeJZZ2F7VR3BSenolt+E1KMnDApN+LfOJA5FU7dBHptNHSw1
+0OoheX/8I5pFMNsYuN06bSdrimv4NprkaLm04sg23Qgnk1gjbcDtEwfSjn/1jizb1T+5ycDFz4a
7sBdICogfqdjQt7wSEVlTCDo7H7mK3/DownnVW6AsZ/HpHBeX47nS4CrLlsvumGARdiLpwPOHQdd
XJOcAh27IXzcsuJhg4wMJxQF3tRHLXYhwZVwzwkPsVGdEvwS1T+v/4gLsA76DC7fC1+Uvu16T6Bv
nboowgcS0GNBycnuYAwkRip4zhxs2enErqn9Y5qpi7bWg+XOffmWuutc247SlApEpRKg4eatiS6e
1ws5KcRKdJohNb+e4ftv9aL07ifPzgbkUQq/xEXhDAhtCvHSzNNUbCrsr16cyNKnjd6S7o7/5VS+
GU1hDbtUq0mEHYEwvk1KiBi+FNAaNhBpEJH1Iksyrr2xfsu+47y5wQZLp88DdqdbgKTq9LNivFag
VCR+oWmphkljl4fCpV+3KZ0lr2PSRrZWkR4zEEy/UhKNKAMFbv4GwRS4p4qTRt0m1dGRdXEHc7j2
cV9VDtc/+/kmZkN/WJqSy3ZirnsadTti5UHgoG/QBf3WwJv9iF5gfC66tr7vSRj1dYIVbqzqCxOe
UsiArIV3EjvoaoWBlJE+VEWTT/ACxlt9aohxMzmdEz4UTqW42DbR44bkmlvDpoQDJBb+aajcqDvf
u66nm5xN4UnPD7syehvrh58tl4aTDsXFjorafZTlnMYPidZ1hFiOEvVRBAb5HALnfqsVDE6fLH3o
K4qVwrvDQavMDnZsGLgvVANhAZlJUo2fazOOK83UEJjT4xmG/alSemI70mvVj7hXDQ5yQxxOj/jZ
Kz9KIwXULtWGIpQau4BvG1ZA28S3oLUuMtfE3rytAi81K8JKhBXfR0PeWZssQVy+S6MmOuizI2Fz
G+7wvWsJ+hF5SSYzM4YAqSqLZ3nXt7b84bZj/QWjXPNjZMdZ9jqEZnZsuAs0G3uiEHZ1soH2k+uZ
D05vl94WYFu9wZ47r8fg2SBKejcMBVZbbXXYU4NgEWPqd/aUPJQmN7S8krWv6lUZXJ/Z71LK1del
9qVTspB7OEGWo/SfImfwCEzs1XDwQbMbMghU4h3SXY0Jc7cJU1MX7LdGXDxpStRw947w1dnN9ojK
AzN6U3vQpGjUI+a/Mv7MfKRzcf0HXjhn6CGi0aJctGhkr34fTMWukVJv/W5OFPKww3KHQKH5OfTy
K/Yw8+76cOeyampTVvpCdAO7xmrl9H30Tah2bbmATJGBHpmgyYRZGw6qk0Jc7/MucHK1Mu7wvUZX
pOoNFbk+WGJLQk2uBeMgexIzkIz0W+yUYcZWg402vZ4NpGOZkP1zH47hcw/527zx28+nDW7VqAlY
ozAc2K1Of7qDGbgNTyqDUx7SO0rbrg86zqr7WuKW8N8HYyi2Jx2iBjzP1XeRHC7RpM84BGmkSGTL
hHBITsA5qb3VdT/fCDnkqH2XnRDsb21SWOZEPehDOfuzSm6K7tbVDwVAOjBzO6o3rVNUh4HqMuDQ
jLb48shbHY3z7R/MHurU0oLnhuQu//+fNeKQW0er3Jt9i4L6F5QS5/OIbb2+EXHt+ApEXS4FIa5s
N46d94V+sjiNhfyHlR+UQ04efXU4xngc9WGDI4YYEZnddZGqPgk5Z9mjVYxqHcRC1uleR482bJIB
p+sNBs/pZ0vL0Oyo+eD+odMbP9cZ9VtgEXXucMJDztykXd3g5SgS2W164qZhrYfLfs5zkmbXjFQI
bTYRojDNBZbsXWVCUrdDAixNpXXfKjFF2D7DxJvvkkIdP4oxId7YtTui1xp+2x8bBJ+oj7Dv+g34
JDHmUhJJdX2xnn0XXg9vhjY4KmycLFcTHiJkbOpRMvsL+JZhbVPUR9FKjczZodMcTAeViGA0gpVu
TP7l/rD+LnC0dRxo4YFwOJ5OiKm0Qq7KpuqP+hCXd2Ooi3brIFxRdqKzstc6tvHyhJOKryGuitPb
9ec+W+g8N0wzCJL0Ty3u06fDZxFa8BjHaF/LSYeZXGtEGJhqZJkCPV0f6sKTgjgBizAL0dqdyWTN
CGpSKWY/ciM+aCzoRW8iexz8WAz2w2RyA5g8NCTknUf762OvDDzhg/FZoQzqVBcLOLPuLiSJyuUp
qjXfAoRKsakZ8nQblktbP9RKdzfSvi13ihtahzzpCekwhxKIlD5SGh/Y4S3g2kJVx2MfRsjXVLjS
OIHnZHXHo0koAtZu5ieFn09mNI5rJC07aRgUjlapu1atyPF2q0Gvt3Nb1ZjKTtb3hDwCDuMar42G
NxLtdFHIG7P6vX23ml1YwkIrX0iwOMQu++E/2401aLXRhZbme2431Heqomm/cbWPxRP3fboJuE5V
URBazvyz0DsUyE3eFpLcC2ek+m0mZ19I4hUWLdd8GKkLSeIqc0Ck65/nwtRYuKsqdG7PwdZ6VZ+i
Sy/DyVgAehmjzYeSMBAeNBvu88gd0DpwNtrDPkLAFgM0zLjSXx//Hdddvyeb7jZmUqC/tqqfvicE
WyW7I9a42lAq83aaEve179vpLzGC7EZZAtzsmiDkEHScJ2HlWo2KJY6+EYk8blHcJjcWy/ntkAkL
XRJsGDNCJuxqX3CNqEpdlQlr0Mr7WJX9dJzZocmVLlPvwGWtums5pEkNrLMXe1CNz02q2jd2h3Ny
EOxT9CWQEhdMD8v20/fi9oTYZfao+jlvT9wTL5LTA8YZot7Rxw5/1Q6WH1vcTuZDXworO8QtNNCN
iuoPD9Iwbp/Z0DBh4GJo0igrWnlLPXFW1BncpvC3NHBVcJ0zCF1z8hTfXNck704H6zN0YrxSWetL
vIRGjEnn3QAPLgyIoaFDFUFhRGG3WlJo4DtolT2ZM40ZkuBqyvA+VZTsmxP1GJTj+Wzeesbz5QF5
Fmxo+RAECa93zqGykjgaCR0UON1upfSwQ1eLTIiNMSGVSNOJLmAazoGLoGC+gc5cmIkcTJhvgSEj
Q7TXLXm0ySM6ct5wHwPkisjTFzfGWmj3Mo2T0DeKqTyoLmppbTDruzTp1PjehLV6YzJeePFcmHkF
mNihk1k3EPDXri2XaCy/7lBMYmQd/pBYZeUUFgR1bccEotyNVXh+OiKKB1CgVYIZ13kFP3uDYTYR
sQ60uO7QJ3UlgfBCuRd2YmbB9U3owvMBa1qLIeRCf3DXE6vS6c+PBYO5HYC0JOUGPV30SG7eb4gh
9Q0W/3o4QgSoOBYxBhPKggFyurQdoyh0q26iIJ/hwXpYPt4hEJnkjqxD6w63P/2/mte9j4htHUZ9
S6mBE+3JYYTdCdu4pSq+oofVYxwmGa4ETfWiYveCRF2vtpIcpxsnPxA7f+y/e/syrE2Ln44M3o3w
z0+H7fUydEay4Qm5HXWCgWOvDvKxGd+0DjLcpvZa47epLvmgTV0BzGDsp915NILbjQxDMnsirtfP
eH/gB9fb0lBpa1cZ2Whp/IIJ78htvjQsDLnlFH1sYqP8ZMMQwIFTzbrfA86HQxBW0SIkLWP5o03U
7msxtrjlqtZsOxTbNmku2G2QKU1MF/qQiur7aXar5s9c5E6Jv3VMMiNUE/WOSILuTi8bRGg2gbrf
4wRKATHNdT9tVFkR/+eRa/YrrRRBCeMSZLVxlRpcs5ktBBmuIvsfEfx+sbTMo363VD38UbDg/zBL
unBbzNTW26Si+T5VZBRuY7Ot/mSxgLySsp83GxFOYwo9NeXBhVBCcwdfSXn2aPPGfjg56QPhROQt
DknZHj2VYoEYS9PDdEkx0l/cD/DNWLL6cH73bPEaUn1Wftjo+JJqFgbTG5rZYHZDZ2SPipqg9ED9
GyPlzXUkuYksYBWSIaASudNhevCM9U86bztyWrgkmIYiSAk1xYNQ5PwSFhEGsp7eK9F2LMul6sSV
BRd89L0vMziPHfRV3f+xpUtRiH2ifKscO/vT9vj0oyUfXHhtbVS96USB4nY6TM09CksCnmGrDDi6
pFr8l51TK3fpaNeE65JcO8ExD3GSmwqTSFHC9LBCSqESfCXmRosOaammBFo6A46YGmy2DTVPDZMU
8yt850xsXDHlrtpyS7kxThsas/Ed3ZDIYDR6hRssXhTrC4FHBnSPnn4Mit+xxKE48qCPp3rXRkej
0+wIwy1FOLCd+tHZYrE7/Z5VosE3A7J2c1MWSf7YQd7GP6yb/6ZhaP12oYnkWxQVAG/o6keifb2e
PPEozr6nVsbK1YqBEIEuixN7o+OX8asiBkVFstA7D03lpT95caiPLYXc7hs14oVl7Px/H2ZpXdHL
PF3GswkaMlk2pmfKXO2SyEM6SJTyzsUU80FmU3/jnF/v/UvICrg8nZilNYHd5ul4IoqyPIrVOMCf
C5vAfhg/IczvH5Tabp6u7/xLLbfaoeh9YOmJ2GeBB1Y7P2ku42znbRQY9EvxfY6y8AO9VafZ2jld
+n5qkg+CpMIbW+OFN4p+mPKJmhue8brqBjBWgIyJmG77qPTVaNYOWNwYT9xA5ZMexuRy3HjOBclZ
PyjMdteC20fbY61xcYyGtHHTCKHV6Y782c1j+43bfi2wFlBI8nWbKD4URon7l0Br/tb2S0CdqgmD
FL8mDPMvjrThUBGg1T1lJdK2g4XPQoOtB9rsnR5JhdjzVtNeNa/Q262ke/ErobVbBWU9wp2fIkPF
OSdBNbwJE7xGN1OZGfdKuDjd45A7fQCLMok3CXWjDNzJUgkJr/vFjoHI842CWkSBalWUCyt/Jm2j
IAcN2hQEGda7SmYYlvvGKy773BWmYlB/iKgske03ioMTV59XOpbYmvJWFUrys4fPr/s59s3NNp3q
+lNnTXO3H/EqmgN0vxp+HVOt/awrsm82I6HgpP5NqQOzKTQSucN9Txso/0qH/SfCL0JkkGY2Gbkq
Jf6nevkUahERP2pZYWCKC9+c+sCuw7RnlXq/hQcqu5mtcYa4HXnZr0nNy8e89tTucP3Dn4mbcN98
16mzFXIdpVI/XUxOY40h4bhZMBuxbm2ncsCU3LUVPMAtHBFyK9e3AuvtoIsr7SjnTtl6XRYO27xy
MaC0CYObN1WTtH/K0pjQN9YDZtfcuoo2mT4Zoence66YuIerVbIbiR0hoSYyttjdlCSkmuMTpnMl
YRsiRCpQdcH15ztrPfF8dHPIB3GQblGpryDMbmmopoNXBPiJjND4Jhtj6DnuQXSSXq+9jYrlAkQF
y67/4iE5xtTrU/ELbVrkEHU9FM9Jk+BOMNWEp9ZL5s42dt3Z3kx9iQHS9V97vt3AqwWmWwCnZbdZ
7aRYUxaJEdZ1ACuB9PIGHQHBn8OPLk++9rH5xkOqn28Meb7XUGJiRIdpC4A4INDpBKhcHFW6WtSB
and4VxlVWB3GrFErv04l+KGINUJFdOCwwjeVsocqqxTjtCv1lmhcOekNMVaRk3+G9VZiizgQmPfB
bnp7P4QjpRtLPIWzTOLga4KOodjZo9bUYDE2jAYXtuwzUW9N+2hM3kyHdazETmLSNH/sqthIPuix
MSFGNB0Y7XGCGrAgOQ01Q5hh02RGf6Iusr5aEAcT9NLeON1lel7/mGmP4wQdtXQOHbel9UTobK7h
hRGVT4kytj+LuY+Y1AhWcRpJtfYzYhUz35e84o92vkCpnpYV8hjK0vnKRWTo7wg1VLHNgQ7yrRt6
kH0nHZJHj3wn3oksyr8ijlVaXRyW2HFHU7mTDeub/m2o7AtojQrsVWjQOwJcumqbN9AMCb8O+7d6
1MZhFy9uSEdN2F2MZifHdSZqvPy1nTHx2Q9QXJtNq7Ef7m7MgLOtHxEXTj62gRUvPZjVpIuxqrfn
3s0D0+6d/dAaeJ+05a5uCFCqHVHct07c3liW74yQ0/OGWUdvAXYNXTDujKezThRASG3vpYGR6jFx
f5FucNtQTbkJ7QbaZD82DuY5fX6wJpbwRhtt67WCEFvu9dgeDXKJG/17m5Pz8NAbBFo9jcsngLpF
yc/trK+sR+SimdhyJlD3GBP+xjhNFQgq2UYJA7fVsKw+eH3UPpKQMA27nGaQhzm6rSg7NVKcP63I
lefCE/Zvwy4wqbz+2i+sO4cShmMeJYXjroGtEbEnocBTFlhjRQzwjOVbGoFql0QR7UEcoxs35mUd
r944iBXcEVQMCCfWgGM/5KLv64Y0nCKONYyOtFI+ejkx8Nef67w6IzqBezn6cxqcYIenX9bSogGD
eisNegyVHon8rbAYFfLDJPTpxsy9MBT9amOhjNAyQkl6OhSkVjBDayTOBxLnHtNF+O/Sdp8Bh5Qb
spN3Qerq9bFEFnSJPgQt8lUlGOoRilU3SYK2EBbJ6VzL4aTA0jxEsAK8p6Ef3T+hJsNjZ3XT77Hj
wO66FjK+m3Y2F7wcE9RtqlqTuslmOz14VKv5U5guqW6q1RrPXpZ31Esd9LgdE0fEd23bCPwKFC06
sjatv73uYZfmah0mQWBN3ZfGMhcRbDHT85loWbdb1ZLidaqkYaMDA5x9CKV9MyfjfOrarKP3hi0M
TvqCp++9UYgAjOuWt6AqY7ntB6/zPoWOotwrueByrrg9qXLXp9VZzxYEcWlDvhvbQCJZ85+I3NBU
OQxlkCqZ521ka+l7mUrrvugU9Q79tHUokqrcYDxGkqwSTdNWuInYegYwtYfT28ZysupRYP7f4cS7
OIp7RQ5FWlO7coOFSXSjtDo/zNlRQWkhecKooJA/fUvsWxRTMPIWRpgazOQvbyoJ/9Fq9Wwr8Nbc
56Mpbqzy8yXh4SOxJEloy9/rCiKs3azgiBEBKg2BDeSc6g/g9OWXsgYLvP5JltLwdEkgukSYBDPM
ZRNfmxia6AqxFyJRbp5rz5dosrwqD9D3W1yMCu+pwlRvi1BD/XZ93LNnpEHMkxG1gMQP+HP1Yieb
XazGyikQk/sK9pDSejBJO5x6o/l4faizb8hQtILJMsbGnI13teoVd0RKNmqw+nJteiiFU/m5EToB
aFPxM2wJm26caL5xvz3DdSF9YT9HQ0zH3YK8vtUWarJPu0JWddBiFfopDgu5kJRH7Ustm2FfWNri
yhO3/H9OkTt6o2WAx5p7Y8u79DMsilCSNaChUUWvej9F3teYGMQiQLml/Eo1gq1hZdj+ZKEEA0Qb
zHuzShUDqaGbbzq1UvzJLesbC/9sswHftahKIAS6NDzW3LGJ3pQ6W3MXqHyCx054846X5x61PBpU
fgX5VjdO5rN5zZzmEr84PXBMMsNPF67WI5wJk4SUUOKcDrkO8omeJt0X0Tg/Wl4x7kryALf0EvMb
ZhznMxtzIzq+SA8oxOEln47cd4YpZmy1gsRG40i3Te/uKosKl6ooDW885vncZjBk3CwgJhy47+lg
LFxlQmgsA1caxg8ICNpBSrUiXUkfdh7SzeOIhvrGoBefEHonjnhQcCj/TgcVvUEvn8yswOUWtVN1
VPtNjcVVXmftf90K+YycUR5dHfBHyLunQ5UZHpGR7snAUGN703X9Dxz6+q+mdKLn67vEhSnK1MSq
CztKKrq1hwralLyoB53KMlacu2kY2xcE8j/jNHZbyHzcPq6Pdz5BYS8tRyHbLt21dw3dv73jblQQ
e7Y0eJQh/+WEGRE3c+jaG1iruEfrY2EIxGsCl/nJcj9dH/z8YVH8oo1TqYQWk7tV0RWnkvBuQhQD
S8vdfcyy/4JbfXGnsFM8I538H4Zj1Wtobhdq2JodA2hB8JZW5MEsZ/PRnOW0GRu6bFbkZN+GvhH+
9cc7XxXAd3xGyHLvdexq1ixlXk+wMI8nUeDYnT3eqWUX7pquqzea1JT7cjRu8ayWY+TkJMVFj9vQ
wnKBsYDe6HSqFtQgI/REDs9usoOoGIvNNCioawk333IltsBc6OZKs8of7LqPbjzz+aJkeCYTfczF
cm6ds1Y7k+fWpsxhD+nZB6Um1TRkgu08uiw3dvNLrxebE25+NmRgyHenTxoJRx+4POfBMGr9Q5lx
KQvzAt/VuHB/4q40QLi86bZ8RiKA4gd3gcstnWE692tuF2whZ1ZmKw/saKheosVge09mBnD47OhH
azZIW8DblA6HOeaPSZ52JNx71k+XEKTtjIHmj+uT7HwBw3QDcVk85hAWrENrIXxFZYdLaOAVavVc
TuhTO4OLgWYWmFe5MvYdaSg7rxLuf/7UC+CHpTZCBqa4t5reMTcWdyIiJFDrLPvSS2AVS6+6Y5K4
t/KEzusHD/0PCg0uTGDKzKvTb221ZPdxy3QIpHK8A7ci54nmEs4+QyHugVApydOqcwO6GA6JbAIK
fV6qt5g2Z/sVv4Lv7y0+KhD71qc5ZkFOXVi9A40cwlClj5/pxScvk4xItipM68YRfvZpyVomBYwt
awkBg45z+tB5SjJlZNgjiXFj8xEeyUPlQUFQZFPfY10QPptVJ37+H2fnsRs30rbtIyLAHLYku1st
yZJt2XLYEOPxmDlnHv1/lf7F52YTTejFYDALY1xdxQpPuENvqXvw9et5gkGmpqKSkdHCNVYvKwuN
g1KyyMe6Lw0AAKRCOpLPz1Ya/pMW6h6Gdms4BZwF4QpXF8frcp4xurBqmVTKsUNxzi0hJZ8w7qBn
NVJlHbAA/vf2kdnYTWScrC3wfPo+5jqdip1Cnk1pUY4yFZmPujMmz31oxqcyIhZ252yo3QCP8LOe
pPn3Oconr5V1lP1u/4wrVoYwiNIBOoAyERnI+qoOK8nI8WeUjy3Og8XXFpVo80muEuV7PRMvH5wR
ygrGvlmnI9Zc2Ec8m+bqkS4hbpG4LiyvqsWBP9SBpiyuVMuj4eEnUwPKnmHguG1Rmx02v2qUow0d
YEJVhHC3sGRIEIm/PZnrvUozB2wEvEBRA15LaiIU02VGOyrHEgz6DLbKsr7OoNGeU8kM7jQpSw4x
Mlx+Zk572BVx9v9+8fAcgZROfE37DgTNmo3YASfo8bFavHTUVC8sbfM+qYZyB0mxfm3EKEJoji8G
WOrqY2EJpepNJC8YxKvLv4kV/ywmM3vqYkf6QGOITm7U7AkEXT02/39Q2g2Qo2AarIXuR1sfIij2
ixcSw9f0DAftRxnY+GDrofpFaZBXyyp4kR7Qtfil7Bw6InKKzSxuTacmHuq72195cxEInIi6eW+R
kro8qfpkoljlxLLHdgwK13rzyGW9ZkAUNtIT+aCdahAuOyflraC4+sSUyZGCJ1IljzVXQY2RB01Z
BN3iSVhNuoGWOyeJO/+LNjrJv0kNniOp0D5oB3k6wf8tqMDX4TlTyS1RJpqfKrAEj8gCWp5uFfkd
GouhV+Rd9n0KcdoIMzvaeRu3vhyYPk441zJP89pHLCnbCSV4UIUWXNlPdSmrsddIIRQUs7FAhGaO
jGBDNB4bPTV9HF2tg6Um0hcgnsQxXbJXdLzi0bKV6Fi9UeK4cbj7Lj+dIoHLK0J18iIAmgvWn4Px
Os6D8zoupX1fxoEk+yi0KqEfST11RB3lF8nNK7k/T9RA6XySn+PBJEvys4QE4WtlxtpH6oLx4BYG
MJDj7a22DiTF7+VUk9yRNROyrz75AASo6IZ09qCxth9RBY/vcWQv/N4092LWdcj8NhQkLUQBBD9h
7R6WJh0cvBE1wB4Lu/+cBTUXSQKTFWZD/6sWNj8gthI2dhUfZslq/4eZklkK4JKIK9aMGjNsua06
5HlLbfkdFRGwlkBxvihdq097B0nUG1YHSURQ1LrEmwND4HIXNGTJEJ+5K7WlTzwZZyxPHSLtaU6i
4Tv2RfgplKl15oSppxwosJtO01y7lRaMn25/X/H91r+ETyzIcQDvrh79wUGAsgzrBZb20h2TSm6O
1TJFaBR0CHQ0i7aTLbzRzq4GpFtBTg0xAkLm5dQlhMUCxlu8DuGjszqC834ykPymvwYRtHftNgBx
mEktsXxf9InphcDp/+kN6ISujtsRElha0iA7EkjzryGRUEcp+gjd0X6QkYete0JT4ER68xMTbP1T
mE15e4RS2p0NszPGnat4a/0AEbJlqVxyF6+CpnBuHQN1oJlWZiG57WimT7Ntte4IMN9b0kB/J3yF
Q0IJGvQKpEYipnVMiJh/EiZlOWOrV0+ekkXpQZosnDPqOvfVQvrRh0myM8erO4BaC+GnCZqAaBvR
qMtPVi8hIDFUe/AT1O2HYckhBdppiMCMuufJevWyiaFEFdigLUNuJ+Kbv+ogBVyQSO6dwiefG+/w
8hiRKC9myGyGSTsPLTzML/c40ZvzI3ESkozC1Ez8+V+DBlhH61rKoHSO63/sCgm+tpGRzg2HPeXZ
qyCJ+aGeJ6CnwO/5jJdDNQn7f5Kb0rdKs/ye6DaOVjEIub0LRlwgF6dMjAMbAc1oDjeN4MtxKix/
ENaFzpkHwXJP4YMaixNItp8ucfBFC9LCK+DC/LTtUjuOopzma5EdfOnqQT+mCLJ477xmsF+HEwWq
mgoBD/IqYmnUegSHmpbUBzXnhdRuOsC6meF8zs5pQO5op+C+8UnBEtsm1kA67cQ1xWjAi8mMS/r1
dWlZRwAPwD1w4/HCxdn7pFc3AFNjq75Nj4O5vsvTOJnBJnA6MOLWD0oCbLMNI8ChSig9geFPd0L8
ramRgQvhD7jsyvqdgjWWZgYcCr+n/fgS5ZjYFVZVP/SWvVfavXqRmRoCK8wJwD+t31XZ3KYvL+sL
CEAYUXPsj0mdo0M+ab84Itpjix3LE1JWg3SsJSM5QK3sdl4LcdxX25jHUeeig0QIhmZ1HZSdHFhB
gRW6adXTB1BW0nPR5PWdMO18WuYpvh8ReIto+035TjhwBTPiOUSTECSV6BugJ7I6qnqTlxO6WYWv
zMoQH0y9T4YT3BHMsomvg7taJsO6p95AAzdC2Mk6BXo+YrMMAlf/ky5FfbQUdPg/1Eumf61niq9u
u6DDj/1fqu8c+I178+LHrr5UmBdS2JC8+xjLtC+WOQ9nGG4JpFcdSA5S0y+Dntc7S7Q1KF0kzhg5
AftRnIy/7k3TwvSKZLf0ByeI/8xNg86WkiKzk7fjM8C6/hiCUTjcvkmuaDLiu7Aj6Rxzi8LWWV0l
/ZxT55Py0o9q7Nd/xA6yrAQDYVCclkWBQBkkICv9qhn0cxa16c92Mbr4ANF9mj6C+zWEBxwGXgBI
ClDmNhS1l9s/cWvXsh4EN6T3HNDVxyizBIhpREQzjLl1xMNvOkDuqc8KHe4/Qw8wXq71/GhXWbXz
RcSKr88LUAhCAzz9eKlX176SxLKezVmFPZjWIWIooyvDhzBebcrc2MDW/7x7psI7ne9vo6VyhQyp
cfPKIqDQfpvWqt/aeuLPQxl4S9bLh3yKfpeylnxHknHPLmBjorQrEPehziCkRVZRJKo6cWJQafXz
ELc9Re/yc5+lva9Kkn4Kld2IfePdNnlSRXwALYh/Lrf6aOl1UAYhC0uEpx572yiiMwore2opV7x+
djeiEURbojUKxGA1UIUgTGCPtFwDTWDJljkxT0MftI9j044o1UzSqZaq1AsiuqXuWPTdB3PqEQAo
wtyEh0XhbFTU5NPt77xx0kE+iESQ/7ClV/lKMjvI5/UKsoZA/596tUs9CZDEXdEE7WeQdBpZffn1
9phbS04goJGa0EPhpVst+ZJmaiHH5AUj5jRZmJkfLCmqd17Tq40kXGHwtePv50Ihz70cJal0ZczR
K/VE3PykKH6COlQiQH/qoPQ7F8PVlEAa4XBB55JqJyOupjSbfQL30bE9oQxymItiAN3j7OnaXn0s
RuHeEZL/2DJQLLucklWprSoPlu2VOLN7StjNBzQOZlfrJ/NZtovaq+NxF3W8NTdBDmTvAnQFzXQ5
6kLjwVInlVFVCR6PlEXWv6BIpvDQ4igb+xVCEM8gnDA/NZYKDWc1RBUsgoMBShskr3Og4EwBqVQb
7SBhUQsen7vsaMR9VBzxd43+TGCrHVzJwvpgV5GCVGw3jk9jHFfDCZ/U1kFRyKr2pDa2lpPMB2UQ
mBCKvi7/a4jyF0WV255tSFDf0khDZHJykvjctZxGQMTWUTPeLamHLpVG3EM1gn4SF6RY778eV5nG
2YyQpu0ROTS4BE4m5mZdoS0+4DPHn9rZoahW7ZmkX0WXYlg09QwkoIHxry86NUfOVx0YVkEOIPek
KpBn104svC3kWYIY885DznCog1BRxGyMd331mFcS6Xst5Y43FADQ9c4cP5elkb/eHmXrE9K6EbbR
3Kss6+VajhKiRJSLHQ/EbnFURhzaOj2asJuMp5MK+9ev4lTeCVQ2VhL+JKQ/asZcYOusOTKJINs4
Dzy6gm+1jLZ87BBFVpCtqTCGvT3Fq5iD7h8QKgrCYqc6a12PEVZQnKQ8vQaIxQ+KNv9ZtDFx9Srt
zzAPULUuM1zN9HRnlhv3p1BKV4TMHYXNdcNhRiyNjMdwPB756dnoA9y1AL56Ekaev5ZB3UP/b86T
Tg0YCZocgFIvP+VkpBh3UO71FkSlTkG0xJ/DTMKhqDQcv291+7M5NsPdZDt7aiKbMyWiE0Nze69x
LigZBWWvRoEAZvSnfCjhzXXd+DOPrO9D4cTH939QEchR7iH5oLx0OVELG5BsibhPpSIw1HuCbesp
dcbhMYE2/GvRF/mubjUb5xKl13bGvpJQFKJ4kCx1fGZF0LOOYHVumG6woMQkgbBMHrPuwZR6vMwp
hJ2kLE7ucpMqMOiUrKH6ZpXHrrFMj6B9rwf6ls5ehLT8FJik7DAA1TTYV/dgS/MAA7Us8IomNOYH
2R6m4Qc0oRhR5FKa2tJLDG1GzcB2sk82VoKDNw5K96+0tBjztrpkTZANoW6ebEv4NapTYH+Gvz42
XkxeVJziiK6263RhV3u4tTi5z4IzNxkxNrocBXiRwdNx7Yu/6+gDHSqzRAUY9IZTPKTS1GSQQcNI
OoeN1GgP3DTDXRHLJR1UigJYhPYdgdms2UG20wq7bm6wNMTcQsiPJIPn6XKLzHIQt2UyoWXVzCZS
Hgg2/jGDMr+vge/6rbrkP9G7Qeird6qzsiStm1TO+JJJNGPcLJyrPQ+RjSNiEcBaIvJA6OQK2dPb
c9K3k+rFQdF/W+rRPBRzlQwPOohp1J0bW93z79q4D0h43pDLBKcwnS/XACXjuqT7pHqFDAFUqZvh
NOeAKt1B6igyJ1XNNyAsaajuxVBsbx/SjQmTfxASE6rrQPzEn//1SKf6JONxVKvePJrjXTNLzYAv
biY7B/Sp+6c2jeo9NML1swIyHn8WTh+9SIAQl0NWdhAWUVprHpWz4k4ZNATWliZ97LP63/dODlg8
dWbGwATuyh9BjdSeLIeuZpaM5FhyMR+tPvmV2El8UJXkvTJY3KsQ8bnysALViVxXN7spoasR868H
PhTBh2mITpWdla+zQrX79sy21hCgg/CBpH6B+OPlGs6D2oRlZaoetjpO6k5l3P/q+8K0jnSmoAzd
Hu2qisbEsEUTsh68GrSvV6NZc0yOEWkEkKn9YKc4GrvwoObYTRNFPi1x5LR+l0rQhZW0Kn+p2Sjt
PV7X0bmArSOfTvsAQ9B1MuU0utWH+giwt2rkhyVbtJcIu+edmV4fBxDV2AQCMIa/Yair4zAamJxW
GVTAZCpRqDLnQPNTDSpzQQnq6+Jwz95e2o2HSoyo00ijNQkFZjWi3NQoZ8U55KHKscujMqn9oetb
+95A9f0jYAUYWpmZ5l6dD/W3gDaHj+pM8CPMavXj7d+ytakgJKLcAtiX3G61f9u5G+pphOPVmZF9
bGhk3MV4Up6E/8LOOm8MpSAjRXUA3jQLvsrwplnTJAsKiteNjfSEpPsn0vLgsQ2nL7fndF2OgOfA
bU54jO4CMfLqesXpDb+lpNE9a2qKz9Tdqi8BcVCFe6FdNa5RlPF0l9ZhO7lT3FhYlbcQllx1se2U
dlFdmq5hwrP1lBqa/vuPsTBapfBEOVzlDbg8WKggy202gFbPbOpBXl/1wR3iE/mIdIRa+jtLIV7T
y0BEbDKFHga1cAGtvBwtMRBF6dpe83KcSTSEICqlX3B6Upbo8xLHA8bySPED68kcWgDICY3/5TZd
yEXnf/RkfSzDvd0vvvP6J/H9EfID007ZaPWTaFo1ct4kMiZ6UXZAQkH73WO0ccQkSfoXIbgJqWg9
xxoC38IYv4tCPs5L1+6sjHhxVr8CxD5XNhkI4Ia19GJULEKMMkRyaBxgBU84Up1RSkpqN3SkGAQg
8os/aMXmO63QK8EtXgwR/ADNAwEKl3y1OWMkPqXAymW0xbLxXta75CFL5OargcnxPZVQXLXyqfSi
eiHYy6RQ/TnIcnmXTfFwKpo2ewHOU/4cSzm7N0oj+e/2htm4coUOLILDFGJZl1V0ZusIoeZlKntm
tTQHLStmVEhARO7ovF6h6MQq0KJA1pkqmWAZXO7L2Q7Keg7xGKtq1UTGbzQrr+mgbbjhVNWwVPXp
S0WOpgqFCfk5WSDyIQUb7kSjG3c//Sj8wIQoqagJX/6M0dQHy4ob2VuCPPqipnH9TVfj+BVKtPkw
AUjd2fxbu45nBhEqXhue19WrqgiD5comqjRQL3gubCs89GOW36vOWJ07rQGcZQ75+fY33dxyENU4
dAAy0Q4Sv+qvgE+d8KLpIiRsR2jnL6INdl+N2fwFsb/mjtqznkEIDoI/pjk333N6AzqofWHgos/c
1M7cDovbhXIONMDuPvVdjR3M7Z+49R2AqUECoWEPMEFsy79+YbnQbeLJwO1IktEbIpf96DQpbgjQ
uOtPlr40O/t860Ow+Wh8AQHnclzt8zh1+hFXU8J7W1CFoF8Dc8a1bjrIZYuGQmZVE8XUASma2zPd
OmBgDQUhxCTfeINa/TVTqbXkSq9nhcKUvrw4kfXsANL8fnuQjaeW+Pf/BlndMWkR2dVEA8ybG4hS
fqrMVG4FwaxCH7ObdtZy6+Ohzg7NFvwmu2N1iIKl4cUvsKpCfFbLDyR//XjgEMxIJNb02dpoT3Jf
/P715S2kziw4AjCy1pQhadEVqaiw8WpjNT9XPRaLU9oaxx5TnjMuR78pe1T3Rapkd+9fWFgZkJQo
coCGEAv/19dzumRJrRZNBLC/kD013UC6tBmeoMm1Oxtlc44cBt4m4S25lv1MgEdIJte/1zrh1PxQ
ciUYH6cEm2may4WGHBZqUvSwqRz5di3Mc/6HqYINIi8WOrjr8mNSxtkY2eSoKqJXx3BGaqGRl+Jj
jdjK4fZQWwEbMwRqAYyFF2GtmFfRNCvxasKWzTSn6cEcknF6RrhtDMFcjiwyzuXAlgs5baQPJFrl
rwLkkE49oEMyxO0qpbGOVhf1r5Hc6Hvaj1v7G0Fg2rb000nWV3dFYC4xTsoBd0UIYaxSYnxClqh9
xKHoN4S2ZSdC2LqaBHkLwR9ZBEir49T1QE6MSVSwsh4mY669Dvi53QV9lp3ssbb8QI+6nX29+QVE
/YzGC5g6KmiXG7uwjFgbwAxQewA9fl8stXJGx0/vXDudonu9cerpoHQdOP4AK5rDPCxS7/ZxIWn3
Y5uOhStFQBRdsuWo3Nse4lStjjvJKNhKsnoy4DXVCwyCUrIJZS+SplI6yaGhdEfwzHX6HQSz5Ryb
2mqzQ1dpy3iKwhi2G9F9YvnRVGZ/1FStHgEW54k7q6CiXXnC7wewuxLubeSNy507gWcFrxYIPmum
aqdKOWlzK1PBqxVKN4GKa7Y9H28fl43l4G9HAxVxA/zf16a39Fr7AaN3lXK1qZ6ncjFe877/JCe1
dLo90vXO55JlRwhIAHZQ62cZa2c505LK9Cy9+DlmuoGqlo36B3XyfzLUkb7cHu56YgxHs4rvKUZd
v40RyAat1VrTowvQ+oVSFX6sG8nHyZinnTXcnBnIQNH7A0C3llGoF92CEInpHI9TRwnDpBpvqkWa
u0muaZ5TY+nx/snxxbgQIAFhrb0OwnRkrWidMaJRVB+Qj0JETxutc1KbezS+jegarin9foELVEQr
5/I0I1M19imVHcpt8/I1yita7ZRX41fTjIQPaxd9VlD3OySNqn0IJmv+0pbz3lt5RVERkEFq38KK
R1T/1pkOWHHmFxWmh76RYqWIagl5qjCZhsLP8dz6Otv5fDBtnlK3KyP1OVuEjJcRQBdy1cSs/8il
af80iqTq0CAf629IJCCqGRlo/rrOkJpnhKALBSdC3b5npzTaPUwS6evtD7e9mtRKWU/AsletaSWa
9U5DYcuzlHqUT2auxDY2gGpJAT7CYg9c9zQde26uFCdCXXThg2X5WlKi0HdC+esLhroB5T8qGwg2
I9ly+WEb1WzlQIMMqCYNDEkjiT+1qHu8f6uSF0NeFxg66hSrURbsJitpsXVPnkal/FwPVSb5urBz
rhbS6Z23Z+PUUzil6c+GFM62q82KnWmfhiaAAq3qK+0+NxW9+LCoqB55ltmiTHj7c24NRw0KVQOE
W4XO3OUSLvIkGFw4iSxdbP807aQ49EEUfy/VXTuJjaGATkDlsOFkc32uK171rIZJ1FlekaZwrObI
eYh6zX4N0nqnjLdxnTESy4c8PNmMtrpcRljXICxbYa9dSRpGDGV6pLAX2e4yNYt5zhGQ+Hl7HbeO
xcWYIoD9OxZWYyRTh8LCpwPWFDCH6IA+0SQUlsPPVDfDl2VWbIgCwTidkimSH4Z2Gr/d/hXbS/x/
E19tHiNoFn2YOZslRNYDNYXUyxSKJDaAjvfvU/qLMHKgAbBv1lgRwIRtTl3R9qCtNCpqM0twLy01
d5U0LXuFAvG7L0MeAESUiETII3LF1eJWSHxVTlaBaJCGTDtVUaZ91I120U6Oktep78QqgrJmly4A
zs0R+iwQ2yB/LyAZ+BRFYfYvs6NjtNpWchDqzdRYljfOvf0x7CXllQx+GtxEU8e9zHhrD3NKyMXB
71IkWQ020K0vYFNYXjMBQCwr7MSUkQg4SuWWNH3udxiyW1sHpz3GIj3lhVotsR7GcTIoieUpsyUp
PhoG9ugqsRwHYAKH8p/bG/WtorX+ohZdRqpd5K3ARy6PS15S9bAdjqgdqjpeqOPYd17dxT3PRZap
L/ESz9SgTe50d0rj4jQ0GnWYAkRm1g3RJyfS1dPt37S1Ajg/EkNCXYDeJb7IXyd4QR8xjJD99SRZ
77/mIX3Air46JGxD2Rlq4+EiihSxMbtZd97yj7+Gsp1FjTMKol6cjM3PhBr7fYWIWrRzuW8cG0r/
0AfQuyVVW1e6AmvGv7LAGC4yDJy48VCWfyPwC/KQrfQBbVX4Zu1sPTRSLv9M8npPy2RrfB4WSmwg
kaiIrB6XxA4aO2ereUaN3Ql6/FF9jAgx9SPOeEvozrOZLwdVrsIvHXBelJjgLr3c/qpbcRfXhgNh
Dxa2oGBfflbHtvMq0GrHC2yns+/nQVIWv7HAE7vg2aTPkZTnsTeZVoifM8iU0C1tJab3PirDkzwu
y39zlpU/AN+ykL2pYBKt95YVutjyaq1nyy26r9acVGepjsboQHCUOK7djV3y/iNqEMMK4R1hjbnu
lRRd2KhKD66rcmZ8opwRQ4pMXn63xL6vt1ft+ixQ7WQkEBv0OwmuLhetHbWpHIIu8mkXdI9WjPYM
qonZAR+6YmeTXl90DGVzw0GTt+Anrm4CpbPSag6byDeGvj5hnoCGs60Vp3TGyBjIxh4wRvx9lzcP
pVURf1NCBS+6BuVI5FQOkFzJK/QgPKgLiu5qLH9MQrn8oI/6H7tP9gBP16spPDiFuy15I4oL4jr4
67jXS1xkbacgNKmpmKaY6QB+zNKfuRrinRL+5lDUBqDji+xqjVhzpsHGMW2iY1qCc0GJuXeTRYiU
2Fp5fO8eQW/uLTOFoUT7QrucVdJDgUyiVPJUNUPvLnGM+RBLwfzYkKvubJK3XXD51RgM/ppCBE5p
dV1qTHOga6kEEg/yvqK4RZE2KDNqRVqcUP5UP+KmpNe222pNGPuYuKnfzVybfmCyaMQuMKm5c522
MWp3eWNaZ0MWRJ9TJ5f8aeolVJzqpkeV9PYKXd9/vGJ0jeiiiw7fuqweEPH1tDEkbwpK86VuyuFF
rrUJLwp5ekWZyHZD3eq80JzMQxgjJPo/DI/CHeUzkCZXCLBoNkadGhCiwQLZMpQCVx7V6jGBFkOx
qlLPeu2U5zlK8lPWwn66PfxGo0U84rw7wh6c7GJ1sq0IC3rV6hDWT7lRXQc6jZcgZf87bYP5Cewf
JpcNkPgfgdMtn6eq0/xAzcJ/yrrPc0T2lfJ1Amfs6sCDZy9xMMG7/QuvrwJ+ILgYVN1ofV41H0tn
6O1ctjgsdWof9DRIkYsOEm/WivbUydWM353T7QwqAqn1TgbCAb6TghVF+9WxyeK2wdob7eLOnI1v
QUW7Ga/awecUOV6p9OG5f5uuNEQ7OPmtu0FoSqAnS2/pykC1hrXbWHWGrquioDiQqJbv5IF9rxnF
XrVjYyjRSyacRAtLbL/Lu0GK1LiYdVZWQ3HDAbwXzp4FZ57qQIQQx+3PuJF7UddBioorFsQzgumX
o9VKFvMvV3qoWrP9A0Zt7qMQSMbez3JyyNhUf0oDY76jEdFezcgiHNdQpT2859ashTggJARmz/V7
+TvCSULEJ4UP6gx1hs2Rnen/SlLbfQvq2Xn/x6RvjiQW7RCaZ+uLHp9lBc2pHBssqctCT+nm6OOs
lRq+GlU07dnebs1M3GIcZQEnXbc/hlKV67KBYlE7o+4FUlZ+z2UgtBI+F99uf83reIDYRliQ8LSI
+GOViDRN14cOABVP0skr57kEFUJKfRzA2foQF/dIgptTY7GEBJWABauXHy1oxwqishZ44ZQ4WEQs
Wui1yZD/JyXmnqPm1lg0TTCXR4OIlRR//lcgAP+8y7F0DTxdDwGbFM4oN6d5DlrE2rNZ36t8bg3H
m4nsERVylb1yOVwcIpk9Yins6VJZP0bmmHplhh64Oy7aHungmmsJghPEqEDXUVCC77MaTEUvp2/j
wEv0oWowlY/bFz1Ok29apRR/Fqo8LWI6tf5ETmnJRwkBWAzgFLvyUkxhXvu2y4eDWoUT4ubEEpi7
mFr63CMK//v2BrtmH/JLBaHYhrbAxa+vjilUjDlCISSkUprT10YDHVkiKai6Q1Jb+meiql5BLVct
n+WosRrfVPPuuxEjM2m1ST97UhMlOHt01cFp+Nk778NG0MCB5h+QbejwrAlGYYvkWDEbkMpDSzq0
Tmo9Qk1w3EYetQMlSt1H2A8n5npoDTdrIXXcXp6N8wdVFhU0zjrrs0bnh3E+OnoC5g4zz/7Y9NIA
SD3qT8E0PUHr2KsjbQ4nFDTg5sEFXIf/jTFTW3W4M7EVvlcRb/Iw8B78sM3Gk4KR2u3JbYANKVeJ
gTDVAKm6fn3zRVbbUcavMOm6+AiY2TlARYjOzoSFQK2lVYEZgdF/WYas+hZaTnGO2sE8N8Ni7WRz
4vCt4gBwjyBXKWEDyrtCPbfq0CMJzRM5qMu9cKZFLlZv725PeOMKIPXmyiZk5niuRQTaKrSnhO6K
P6RV1Lm5lHXfVKBGqavn/fBye7CNeAoFTAIb8SbRt15dAYUm9bY296GvVapyzPHIOBajYrtDD4e1
6cnsbCRAdl7/rRk6YOjZJG/YgNWgnTIJZR3yR8D8xqE35NjH/80+WnMw7OyejaOJSABVSA01N574
Veg2jGMSOxNZ8WSbMeARqkivmZMN9+j5NIeh18xzFsbtQ2ZYvMBNpHU7P2BjriTcqMUDVAevvq6D
OmZsat1shr5w9zl1pdXBqg+zX0YU7zmAbvTAgRghbwGihPa7vNaRjjFmsmiyR8g9ZOW5opX7JRvz
9mQNeX8H79r8NhCA0JefCvWMprZzpkdV+VFQNj/7Gqry1EH22ElpNm4LmCQCeiB+EjWty0emAXeg
awmYBsmJ/2gtIZ4WRvbBzIfkVDrtHhBra73JYMg8qYxCzliVQZYa9sdYYZE4TYUNVwgTEFy0sBpz
tTrYg7hsnB6dyiNAKMqvNEpWg1HabNFt7xmsbOWTrU/O42Iu9lltzeGkJ7bWuY3WLTsruvUaUpQA
8W3QdOIiWsVb1qhm8YLShr9UsnoaOs06WZBP/cAITmrnPOOTaAI7HFKBgDDcCjPQ57YZFL9FFO0+
0djkQ1gFOzt943bkV1lwhugyEnau3uh2sJsAsgfmlHYTfZR0LUTPHDrB7QtrIxdDfwO9dIaipLYW
I6aiJy+Wwd1BXfjZjLr8F+nyb053+OgUivmprKMfJVjxnf7UxuRoIVB7gmjDB18f4zA0OmAEZehP
Q6O6KSqrdya3887kNjYvPw2ICO1RQVVeLSH4H6fvMCz0y6FYTgYm6Q9mBGsobYs9Kv/mhADMUDkX
Pbd16XwOUL/PgyL07VAJPmhRqH0oy2Xva21NCM06mr1C3h42xuXhh7AUZbUxh34RD+F4qJreqQ/J
WOVsRXmvRL9x03AY+e6sIHW4dTirDR3wmJi4hHKx8ejkg+4bczHFblw7Q+MHkt79uL0Zt0YkIgB3
/sZjX9N202LK1ULjcp/rMjjZHQrq9mIvbmRq4UOi5HvEi63xSOcQuRBfDCPhy+VsQnkZassIqezW
kt/Vin7g+uncaInsr2mL7OHt+W19PpEa0EWDkQTt4HK8BVmdoC310DdHgtg0yBvPnPGOx3JrD1W/
OZSNA6lMnEcqvtopRY2h4KALu6y6WvyYJ8mz8tj4FPAmvT/8YJO8GdxyUcGjvZyVtXSwngotQypY
Xdww6KU7OcRwIQpV7f0pP2UjBhM2LsAdVkPVcexYxaJn/jzW7bOm5uY9FrPjY7JI486rsLGAFONN
MlWQ+TxJq0chr+0cmHuc+mpUQeNPO8SQ9LopajcdhmlnCcXvXkXCgvwgvGopaVzhHTWqcItFW8pP
Dbl+BV1SP7ThrtzIxl2PPhisO9jVBDbr7Y5fWC9a1anfQq88zYmNP0WNsNS42DhQlSoYmnxWfpPx
7fkGbo7MMYMWx7ZX1naFNV+ycpKRxTStCgMe+3cfxPkXvbBSrC9heKNGkLslcfrOhtmK4WguguRn
YJK6NRZ5ovKfaUqd+GlOeds3u0Cn8msGoz8FTv6ho1h4J3WFdej1uH4Gwle8tODfHsNC12Psp2vt
H90Y439vXwQb35tSnQwiW7Bxrp4/pVCdRsvLxF/iQQYSKEH3iNI9asnGqrOXaDADa4dOv+6WBTMB
VI9RCN97tuGwSTLelGrRRFjYLql5mkbLfDBHAhl7sur344XB6PByYOJlUOpdRxYwNCjDZWnmZ9mc
/FdYUvgYjrV5H9vFt9uruTVPutagnygWIBiyuuvUHllUPjQgiKIx7/V6TM9EBPKBirx26LmOD2mc
LXjwVvrd7ZE3HhBeYXoywpwSNJi4RP6qZvVtJFdGwhxpIcZ/wnKYDpMxmv8NRt3e9fm4B8TaminV
ZOo2TABmu/jzv8brosWEBgTeOO3l4ai1Xes2o5H5EKeiY5rU9qdgoF2goi/96fZMN65DIcsgHEgU
AEVr9HnaOTHiOKyxjkKDuzRB8g96vcmDXTjW+f1DURWg94rwn0D0X04SAVNZkpQx8/N+fFLMUv+F
iWb0QHG2/H17pK3PJ5yzSW9EhLNW8awKwT5e5MxXx4LENU9RZ4UAGPqDQqtSMzPn5+0Br889pTOq
L3CcKNTzgF1OLW6Wph1o4vlmvKQeLjblE1yaPXXN6291OcoqzMBKLi3KDAmALsM1u9MpBTRK0X2c
RloBtyd0vYLcLsS7vCh8KLLkywkpUjO3UbbgykdB8QWp1J9Y7Zp3UFiMh6wY9jCzIgG8fCcZTpiL
iMxIePpeDqePhlKnclj4tjClwAdIS7yFcPRZnpYG4RVMhF1jTEzfmvBfdK0mjZuduGBzxg4lAbrn
YBvfOjF/HcEqwF5HRp/HxwPZbhEr1asvxtT294HmSKcMgRhppxy59TmFeoXoqUC8WD/bQ6FHAYa0
hS/TJTukVaycFjtyPCSow3fjuyy8CEAjcWnzSS0x+b8m1+pVQ0WnLvyoH1DO7ehEfIAE1/RuFhjO
Dudvc15kF2QzCFuTOV0OBg6rs0NnLPxBiuSnRqJUMuVx4WJ2Gu+EAVv7BlYQsRy3Fy251YlIETYc
zVIIcOEqit9apj6YyaL6iTY5x3lWs0OldvPJjgIa+IEa/Hf7lFxf29z/tOfgl1KGvFZBstLILm01
94eStps2kkkV4C/OGMQnXqBP85k9P/vynA87Jdat3SpkqAmwyDnAzVyuMR7uixVU4ipI7fnJSOY/
maEOuYveJ6h6Sx0Pt2cqMqb1AUWJgC4SQSYIjNVTnGSghEOZ8WRr+T0qi967ZTEWj5NAvSKEXLl9
1EU7iI+t5RVYjzdzOQjEq0FLlEHq7P9xdp67chtNt74iAszhLzlpJyVb8Q/xypKZczNe/ff0PsCB
h0MMsQUYsA3B7mF3dXWFVWuJpDx4MF0GXUggBScBdCeFlaF1qGXnLAHrril99FZhXGhFmdqXNL9w
Msny6/X+2oM9TMuE/2u65behlB1sGYlzoPgHmY/jQJ4IYeVe2rpRwucdpoFOrwOTogp6vapSurU9
eFBWKgBdsqD0lNwMktw2fuAhInGMRGiXDwoUnhTMnBDVHsSqW8DAg2Q97UZ9D1EkzWh17EA8UEaR
s8Kg7VbbUBL+9akKs95itZrfZM7yCIt9GKCoHf5738I2Px5SYIbt6PlKFYXrj7fqqLNMZEQgUrbH
Q50WWe3HMAdQjQZf8q6zkuG5GuPlK5hvAjDyxeHjbEX9uTFTb8c1b/TdGd6QejlkpDjodXNhzkRB
/Qwq6cKJARWKpfg+yF8xaWFycRFwJt52iwcLDpBD5enZqbXNPerejaBC5jZggylyeXju6w3RRGgs
isJvAAQwoj8wIFTeVZedbZfbujpipIpY6FVD1V3j4fCWhRJmZPlR587qSxNb44vpzp7FjXb63yIJ
1Q8WEWj7rNhJ/KU28TxnouNqrxG/ted0j6V6BvvOMMLK2KZUoa9RRdlh0br6sR9195JpxfhYVrPE
l4XGo5onX2AOtX0vosvrRWbx7f5u3LpVEIH0eWmCEASQQVxvuWJA5I5legEYov5BR4AvWIqK+fio
oHgdj3swqlu3+jreQcsFUSb43+Sf//ddzvt6SuR6rZ15jNVq9ZehzuaDcJTsEfFXphVg2kzebt2U
dSClYCoZ5hz+8XpZUbXahGCCh0yJ0C/gy7JDUdCNheRfHBA19Q75Yut/Melwmbw6e9ETuznc3+mb
l5vdtWU7jRcUsMda1kY147HSBzTrRZnMBu8WvScm9KscbvpBcXzNXaxPcTUnAtXrdiqPrr1YO1HR
ze7zG2hG06AkGyGlXZ32qACd0KdqhBTAih6zWVRnx2zSY5wqzsexzxFnnndFTG9c6uuidF9N5m4Y
BFvd6k7rRDTUNXSCSlVD5un07xbgSwG/U3u4v8e3RRK5lqS7YaYPtMQ6imdUejAgWx7huyy8L1Vu
14+tF3eP9bLM8IH0y0V49vhI0OB8aPs0/Ij2qHXphdc/V5Nq/GgiMVs7xie/78rfyJIioDma8DJ2
uYE7jiKrDLUdgXEq7qmsah0191IEZptPvuVlY5A5sILpQ2ee72/Hxs4j3kqKK6szxOsrq7cQ2fR6
MACByL3o2LQN+IeYRGN22j184uZHyhotwRnh/bp+ULSxaaJlNwSODbEC1IeqXyWpdknjpDtXTRIe
W71pfZUO705EvLkyS8p0nkB/zQODakupeDUf6VoDI3Tt1GgvZTyVP2d9qc6V5rYf0YyEsnMpVGMn
8L95sDhaebagEOjk8p5cu5XBVKuQUu4YhI3oi4cqMYx/Iiq72en+QW58o3wfkOViXgZOkdW9jcpi
KruJIQbw78WZ3tmSnAp6fS9tay3HcezGc2UU0EnMPZKU99e+eSHIhulieGRTdOZvmCzhcze8dsqG
oHCK5RwaI0mxcNA6ikL3VETd3mTu1rfy+st+NdjuG0UpUM6ImtrQBnZZmyJu3PYHNNwNv2Ei6kBI
FP4ynDF6EEu6B3vauC5McMAtS2GDDHXtHWmLawOg/SGA57h8mDWRvXeNMf+t1Zq+Y7RbmyppJJGC
oOpGNfnacLK5MQSx7hAQAMIRMxB5oHFRd895b5gvZRW1n++f4obnl9S1FHyJbiVa9XpBXY/gpema
AdnJ2DxG6Zw/5IYHpYVatseE/mzQT0m589xsbegrwoH6F75h7Y3xxK4GWB4OviqeTiE0b49j3UVP
DFnHOzdkcykiVwasmbDi9K6/T2U7bWvghrQAjs9J2qov7tgWQeL24ff7W/labV45dCpfJOFUaGmU
rqvRorPQWHCiIVBSrX/fK1k6HUZeEytgqNSLfXgNk/Y0m1pv+43ihd+9aMg+5aYHGStqMf07bQSj
DJDc0OdDE075B0PRFUvautH4Wq/a3zrkFD9ktA3/biDxRGhPoOblzxR+9yBiG4YBcwGTnESiDHSu
XZiWdbUaDx7us0/NZ8WpDH/qGFl1ahhjarSOHsF6RztP4mshe7WFktNY2oS86GvwpK3N0WI0BJst
AAqg/pFw4t8UzHLLT/NwjB4XMWbfHTZyuQxlURQf02bOx0MsdOgs9XjRPzceMtIBHivxDsmieOYh
MaLpVEU1Aq9TPk0QS1h1ovpLvwx/5UReO8n6xh0GRSIHGbnJ+OSV86cbm9txqEwBiRsz4PyQ6Ffb
W4147yReHPmQayR7jJ4bD460cKr05IwE7vI3/Sd81tD6asdOA49cz/XHyPN+Cr3Sdwx8axHUUynK
y2F+ai7XixTdkmii0wkb4rz349K0GT4p95iKtwyPB0Wy6wOCggnxepWlrt1EFQqxqDYsF053eDAX
wViDGs0XchAPam/Pe3tEZNDCoSrIbCSojdWintonQzITi81TEf47zEu8nELFMU4zdZc3i+ywgYDn
IJrBToh+V/m9OiydkUZE/J6cEPLNiKEIYxTq+xj5idx328j+eN81bbydlJSBq9NThrdzjfNKmXMb
K0ZFAh5Ri4GMdDATP50hYRwQw4VxLLeyZ9XMkpdcjMrx/uIbLphdZeZSqo/w5SvbHI0o0UoPTyKb
gse+ndXoPFhMB8pRPGXceVu2jBTrlMPuYPRvRi9K1ZtAKkEa7pSl/Z0D13VfTe29suPWR0m1V8Ze
QPAyH72yUs9rCLGwUsToZsSN6+5pmJjlz5MIdsW3b6BkXndo8VLgXDfqJx5pde7BL/cUug5WPBH1
dJraPqdZ2/3BRZAE77xfhDzOmkejhMIxSmyEAVpN8nZjHsFMo/dxVrV0x9lvnBT5GM6b5q1EXK7u
XD8uI2ygXANDXbxzV5vhU1a29Y49bHhjqoiIdCAbJhF38lf8xzMaZimMYh6xviammzHWmkP30BKF
bw1x1TzOuW3vRP+3BTzk8oD8EqhCKEhBfPUCzInZ8DS5qEbMdaIcYXlUf+uGYr7AqjT/i6AeGAst
7WqQFt5UqIcsiYqz2iid7jddBe3Tm+1Hpr9MkUi3CkbgegviIgJtVab4bXOy/XSaHaABfXUeISfZ
+fSNa2GR6vHhEIFTLVydaTpOekqRY0BGt7LPcPDZn/smNQ6Rl+U7S234NItSnUl7k8sOxOn6q+y0
Hfu2N4fAgLvjQgUFlh7NGt8pjg7B/ZKpF7fJq4Bmp/HhzftJi1oSd6DrJ2k1rldOBPsY4kcJMub4
ncWlJIl07eldbZbdXkN8a0fJayS/O08GTIHXi9WKK+zWxXuaIksPqmJYIDe85iCnFt5+VSTFHMEr
RRlQaqulzMaya3XQe0gPlfHd3Gn6yZKg0Q4TPxjtuFfl33jpWc+RHSuYWgGCXn9a5umdV2sWpLNl
P5wi6mO+MjSfbS02Lk7uTQ+luquFdVtbBUchiYiJLQkh4eu5XtRWVBhFYYENZsuE+yiiU9j55uzZ
7yJ4NRhPN4bia85/a/tFHBL5DihS6m5W7UkobhwslSwAJFwYBjcdad//cUy9F2pM57HbkZUV/8Sm
kn2aVW9+sV2R/EEwT2GPgIPIWsqUrHbabi03icyYLA/t8IfemKwjI1DDCzI384FhJjIUMCw7/l16
uVUsf7XoypyElmpLZJMO1TYCOtnizA/5EjFEHGcOguFp8qTY5a+CVDiAGf0PHjL6obReaWLDEHOT
2Gaq1cVydah2zEM1avWJeXcFNe/yzYq0mBTzHXQoyKF5YVYn2ZpRRE2J3Z3iYb5oJblYzrzJQaS2
drrvem5npFlLMlzRBGFK4CbuQI2nbMVk9oEz2N1xaev0aVH09KnV4uxH5Rjd4Htp03xqej2w0v7S
14Xd+IXZJo+tmVtnGcATRS/2LyQJlpQMvLf+F/cwnd7/ofJw14fPqJ2cLZIjm/bqCXSnRbf7kO2n
bqz8YlRi0v0yU5tPXc2ANyQg2l/3F9y4TsxL4Lg4CLZmHU10fVjiILlOTJ6hH+nm3UtBXfnktNHy
9Q+WYopJIpToz6zVBIyRul87qH2Qpa3yifn0yEd5ucB7NYOxk0xuvHI8McD22UXipHUaTsugKUpr
7oPGhRVaMVrN77jnf/dlqkBRWdaXGlyl305I593/yo3wjJUJziQdDnXM1VOuz0hyG9bUB3DTKheU
SO3AM2Jtx062/LEUDJHID1rNhJzXbrCpSTgWE4NWCr14tNvsg+M043F0I+VoRkr4aRy81J/U2btE
vK++4pTew/0v3TQdyJlxw/R4b8i/vNkwOzaCJ0Hl1pqRax6YDByp2jjz4Q+WkrV+OC2Y0V6LVHWR
ajVW6mKl3uxeoPbPINbMtBNe5c1ABYAnQLEozJKmyGnD64111SiPF4ON9WonPCaD4x1ErEfnKBZ9
IMihIfyu9oZpbidEX1cFIw3PoNR+XFnNghJpEZdGHwwwnJ+WwslgPTCWdy7ccBcayc58qiuzOWVu
asB1XOUVuNxweA7VfDwZejqeB2WELc+J+viYg+k4lILh2R2r24g8ZHwuu078jYt1vTdN60ZplGvc
qi4a3vfJnPJMVN4jE4DpX3XuegfoGvZY3zbeQzp95FXEcdynNXLE1HIDVBVmxpTc8ODAovs9S5f5
RV2W9Dz0RWbBoteHz2kLU4AS9/qepvfWV3PLOByQecw6rd6pKRWUdmJCH0OZXNgg3OmpjUj1IhMq
nEZB+WLRlXwHn7PlRqQdSHJGQNlrKpZE6J1eUawPBqtyXyLUQ/weoaLz2+8VCFUqRtKTULO8PtDJ
1GvovHFWZtN0R2g0y3+aovsdpo3YCZJvWa0koIukg9aH1MBeI/T7EJtJYJsM6i50fQgflfd1Kb7Z
tijf6UpUHrvZ1A9qpMwQrpbA96HXPihtYz7DtRl//4PvlnBBWSyjEbM60moY4yHT5fOAEPzJEMrP
ITeHv2mHVDudiQ3j4QmyINOg8AoUeXVlIkrRbVYpImhRD/nSlb3yUOppZ/oQiy/vk7YyPpqhId48
pECIDKqeOiCKMyorXx/sknr9UC1NH0zmLH5oIfwvkyXs91MxRX8QWzE8wILgACQd6ypmiSHbD/HD
5D+9ap5qKBY+x+ZCfUIf7d4HVe4cnKbsQvTEOlH6DRSEJ7BQzQMo9PLsmdU8wdE5Tc0x78P0ojJr
1h4ipVKOo9VMeya/cbGA2hEMSoQ9Cbw8sP/kD3oeK3Y6QV2iD1n2IU/D9HnKtfbtF4vBW+oZEvdE
j36VOcB2UfVKU7MnjU4HY6rDn5Tu8wfP6Ly3ewqZ5MpgAHu+ob5qk0QpIpYLGkdJz13aoQETCv3v
+zdmIzAF6SAZfkGzSy6I622jTmJMfQ4jT+pBpOGXY+E9l+Og/k2XU3yIu2b+en/BjeiCWXTKd9QK
KFfcIHqRhRznyhBBBjfbxTTF35qioDmTdNpOnWfLImSNkKkeNJcps1x/mhnnddOMrIS+b3sqc0lU
HSvL8f73bEVsMhyUgS+FAnM91D7HZqQ7DTtYFnoINkqNv05wRz4a5oCAQgue5tjoTj37WR8q7xSe
2suQNb2687Vb+wpgRjJ3g2zX1y2PrhnbARFFGAXHtnmfh4VxaNCSj33UW6c/WQtMNoE4+RfJ3vXO
ApY3yF/Z2bqI4iKAUsB67CroCn1DyaZP9zdY/s9WqZMkL5NoFdkJu0F/KW2uLDaLIdGwfGc4efnO
2xx/qM061A+T5qWVr3eat/OUbFmPp8HBLmsEjF6uPK3pdPZCTUQExRQi5yqy8KT0lbrjZDeCICmH
Bt6Fz5MYieudNJLesZOWVVJPjIdwTFWfMT5GjufCgidSy55DkSfPY4VIdGgNe0WX7eVpRpCq46fW
aOHFKwqNWo+8jJ1xzobZOBqLEA8whi2PwjLE2Zs8he6siURRvdumuz1aMHPcGKJyoHU3rCTtODWp
MKU6rbYs36chd48h3HjpoQJdRpoeOqPiD5Wj7ji927tCasNflIAJwQDyXu966dpVVULKFKBzQz1m
LtQPnd2+b61c/XbfeF/Dn2vrpUPIrSSbAj9Ice96qVnJJyPtKIagFNtax1F1lQ9agr6pb9Wx+mWu
puop1B3lx7Sk5XuugH7URq95kHXvb7U2KM8Mz7l/lWq4x2W3tfm0GyD9JPeSxbDrXwZ8pDQyJ+yp
i4RM+HQqmkct+suVD79jjCyja/kJIvQ7ucatyXGZqaZKbB0eZK34KtCYdkwktwLPy4rGrxZ3Bp3e
2d13iNo1O0CuPD0bQz38iBeYKZkWXNCDun8qt48evwH+KKpheMubpthSdLXDANwQxNXQnDs1H94l
kai/6HSq/6Y382a+DlnR5L9jIg+wHUP311u9OHGluwmV3bGgxoTGUEa9GnUxQC325f6nbZg2XwS0
A6gX1rYG5/RwFDttzv875wEOmniIgLK4NrxL5d5gzOZSkJ0xcE8iR1H++quUVJR2Y1L3Ub34XeVK
UaPC08onW+93hQA318JNAQWCBZhg5XotfXDyqKzJoymLaO3TZI21d6kytOVVr5y/3N/DDfOQTC4M
kYJ+pke7uhlx7CXq4LFY3WjjKYzNd6mxhMkhHh1I1uYx24vqb98a2PGoXRFWopDJY3D9dbwCiSFa
7MMBvPGOwUag3XW8B6bauPDS4CWRAJ1M0BjXq5jIKVliIneYoeKdDrHrpKNfx012mSfH+zuxW/2Y
1mG1x7e++XU2E1wUIgnQbyr7kW7PekXKa4WKS5c/qZIzoA11D1u5ZSO4WOpzODVAjvJ3/CcDUHvm
cCgTU80x2v7YdaB2i9GQIgvOm0U/8Rv0KpiZkpO2N13UrM7DdEywEKNWo4AoSXsshuEfsy/dnYLn
RngJ+xwtEbJrbhoh+vVXKRBDSIlhnIXbNUFrdtWvqlzcQ96Y2UO1KPazKcxP0TBqP9MkWb6iS7Q3
hLd1gAQp3AnoLvDPq42Fi9oSnsZLETM+BXXnspzgx04P92/dxsNAV492gQORGq2o1RVHlAxAfV4A
3pzjhWdgDB8Gay6ORuX2L6LxOvTywJ54cGWfG8Pb0/jZsh5Ao7SDAZ1Ty17Fe0bdGrE10JnplyQ9
TUrWHOADGILGnt5MaYT1ENKCkpexB/9yfaRdPCluUVYoPpepFZBipYfBQnFvMps3jxK+LgWvGt8l
/dnq6CJBt7lRwfvBdd79VIeu/uzBffoAtCbcsdSNDcQ6mHYzkVNhTmnlXopZmKWy1DTVyEIOZhE3
R2VyRr8YO+/t7zfkaTbBOWyi+LSVqYxqOMCLQulQXXgBEl0MsFk3Vua7FNeioEbg+OG+cW5gGOS8
DwBfeNTANK4xDG1h5YCReFfLFFExv8iXyvrQK+OoHatuav6xmboVDNj1RucPxWwvsH6HzvspQ6zj
GNml1v9v5xdt3EogqkzdeXIKnqbEtRWlkxUptotjyMupOSmjnTWnXozIoeEv6t+2BXokYOgw1r90
8Wi/6Liq/hjbS/xgpkgKPE9W7NAEzAv1L2FMWb0TiWzcZ1kkgYWdXgahyOpCQY4zQUyWUirxOrqq
ZZoGELGbR6/J3icNGoe8UNplmJueQrdh7oSZW9ao6yb6SFR4UaRbBSeVY5GI2xR36xjJdWbnlKck
0n6qva3t1Gm2VjIksAV0FSME3uqKDYaVkIqilSqcyjlNWdWeRT71R6Vs8uP9M994wWWeyLbKcV1q
G9dHbhBoxbA6EUfGzfxUtzDMhq0y/8NUQ++3VPCPprDcnXPcsDN0b6Dp4hRpf60Z9R1qpx0zbQBL
IhD8oz7l322rKnfgKxvWwiqOhP/hEpkEuf40lIG0dDCBr/Apy6FYhP4Ud5nxPy9NnZMizPjkVMI+
JF6ko1DfmZ/u7+xr/3uVp4E+xKcAvZA1t5W9JINn5ozRD4EYUJ2+6GFYQ7Q2h+HMbJ0Wh4wuMAdz
dPpaMY9hXAlqm6rT/U4Z5mXEtld/NGXcnKveSE5DGMYPo+kUnzslS+C5zkazOxljrCt+kscdVaER
B3pMqs6uTzOVr+TCLaTDseMnb7NPQgYJZ5flBXLHdXkhQ0tL2ERCCIV5X5J6OHuhLbuzpJ+xp3i0
nQpUmea59q0CtJUmXRts9N+KxP4I9/4DNcCP9zf6xoSlHcGX9jrPT/C0eiVSSNUS+oGUjqLZehLQ
PmW+2rjqE8Oz1skRLjPTBHh7sKHtZanYEr1QOV8zfNYOel85D0XgQp/u19Ho+J6dMZA915ChuBkM
EH3W7TwaN57h9c4AF2FBgBDr61okWV/DSC6CpHG8c90M4yUP+yIQrj7ttCO2lmIoTTKFuATaa3gH
GW3aeagXBFIy+SAssyWDgLe14M7tGJX021c3ha+i2U/njqxPoj2vb2pf6laXoCBGQNqGFUNZwvxf
kWnhVzHk3QF5SpgT03R618+LuRNibC5N9ViCWAAbrJvjhjVWqWqO0McvdgxzrW76bp0OZ3cao+dJ
SyLIr9rc76Z6jxpya38Zp6dtR5mX7165p0zp0BPpBHU6RuR8ketL4MAwfwzzdo+c+Sb7ZH91IKBM
YcIUxKT59f5mRmulljfTyIAQ1qd6CCW7lyx+YcH7sgy2vtPB21yPOq7NakTe654Z5UcOuZ5EoKqK
eixSEOyNaaI546JwSRtvb3h/6yrqpIF8JDMhOKXr7yPMSqdxSaS2ejZ+Upsx9E11yS5GJaHYdgSO
pJ33FDduG/HsquFIJm/GWwHYrXY1MjQBxCyncRbC9XZSFbRfTrHCIFNg9I71vkjtwj0YntPz7nhK
9L5CmHv8oMb9wiGk8TiiG2OUrl9ZQq19KAD63/yh/lffCxBb953klrVJKd1XMV0y4dUWkXVOGtQU
lGV57Y/e5KbvwoR8mZR2Tyj4Nr9kY8AHkZpD0k2KubrO0ZiUxVLTyAwVVfnGxa2/ZeZiXpx+1n6K
tmTYVSva5AlXYH8yFXf5ralt7+588ZYRkk5jEhReoMlZZbnhnJpzCgV6oObhcsjiZH4xhW5/VUNG
nWtXzb/c3+Gt9dBBAYsspXqgzLo2QtgacybYWhGI3ujfT2Emej9chg51mTDNDiKp99AGN2EU+4zX
om1mUGulyHm9YhNltea0DW6zq5S/vWzRPsZxuBNFbS4ia2T0iInV1vV8pFCWZXRqEeSDMn22MsV+
yaZB34kIt8wTOeD/v8rKZDQNyKjqViIY4HQ7xInuBbGXwzrWpfbx7eeEq6BsRXuSBuUqXHD7YnAK
2stBUor+szVG5UtFEP6tJoyrfGXG/e48b1uWQfovuSZwhoBhrs9JDT07JHEnUnCb8eK5MG5RlLD9
MrLsow5ocMfyXxH36/cUFkUCPhAhpLSrT4RMwrImg/c0hqwjPlZJbf2yzNB80svKik+10ufflLEW
KTJlzZQcEUKekyNxTuT4VluKz0g7zI4PzYSWBzEzn9YDroPB+FLXhxiS/do2/ETNtQ9p3IF1snI9
e0jRVTP9wSjSX6OJYK8/QFSp7xzelp1QHcN/aSBfmau83sqO07Eri61EzVU8gB7TgkrJ5gdue3+4
bydbjwqVWgo4KpyK1CCul3KQcHdKi0ZWOWXzUYHW4qIyzH2mNpYFKjXboOubvYLq1vfJOR7a2DgS
MsDrRWN1MRItXFhUp65ZKr1BDlikZ9MM96xyaynIVgDJwXfHZPNqKS3KUYThDQscVHeDuBmb51m4
wN6hMtqJBza2kqICuSQzgYBH123zwVLswZzjPuiNQfkdwk9f+bU5D4GtKs2j7nTDqVLqcCcv2PhA
snWA7wYtEu7fyj22nZslVV1SLdCL2rcbS1wy9AzRLlL3fMrmUhIHCPKbDtRaqMXR5tZoSuKMJIn+
HURlnPS6H+hBjenpvlXKU1ldbaaWkZ6h3QUR5rqmWGcx49cqb2tUKtUxLdL6ZFr1HsH/1vdY+A5q
pzxkN2kGPthjEpvvERZEpX7ctOO3Rugj0dRY5z/vf9KGe0TViReToQEKT2vEpl4SmPeCxeh2Vucm
tJ2D0o/dY47O8rtUTHtTUZvryUFE/AizB+vZaHOJssJSqSIJoS8PhDLD2ViG/pRloxXYermH2NxI
MSCp5gLIEJyG+LqqJtATrXuqOUBYwueepwCW21E/tTNeGETHoc9i9aQJ69f9fd26daRu5DTcAZnf
XPsSPe5nWE54uS23tILU9dKnpMy0M2bllAxOtdVDAunuTkK1tbtwE+JVeOxkZ/J61WUyO4tSHG6F
nT3lCGScoHWZEViGRg/I6Z6awJap0jahA8VTTmFwdcuzNIkq2Pu6oOqX8pg5vXqplPEfINt73YSN
/WRem24rkkRUAdeD7rLFIDpH6XjuwC/HYa1/zcwcjvdKVRkKcNQWXrhJ6OaPN5+jZL2V80KsTp/t
ekdxp2HTyjBvao3p4KYKgiVjaT5VyG6dUh50GjdFs+OyX8PjlaMhfIdW9hVJciNc0KJwgy4LcqJ2
K6pPGbPODUWHYXwvBsrPiJoYgZOq/IBeVAd9acXHzhuhs4cv+p96VttjpKTVXs1lw7jwSvwsl0kQ
3pLVVtTGBGtSRc4M7GXkTW70h8gwQr/0xPxgR5Z6vr/1tzV66F1hoMPbcnnlcO/13hutG1Nwpjyg
KZTng06pCJEyvUjcy6yBz5sSVJBRhuuAaVrLVGmHUcmGNDDruf13cAfCh/u/aMPc+UHcaJhqZYAg
//w/HUmtSZB6VflB8dQTRtbc7HCCX31Kuj1739psLjJdSSnmCtrgeim4oGYKLilVA5gq4vPSkF36
Rt9E0dFtKjjcU89An+v+9228bzQkKR0wBE+kvO5b5/G82DmDN8EAsv5rwSP1qdYU73B/la2rzMQ0
Y6sk77CvrXJDGDbtaHb1LnCmyv4hxFQHQsn1B4NV/Qk2tFMyFW8m3seWJKchpWjYQG6Atq6Imz4X
Vgedi0mBYuzUwKDYc9aF8idL4cU9dFbkcML6iVMWJ4+tRusYPjJofKZN8jLN3i/TG6NP93dyy0gI
jyHjAYBOjVv++X/sEVH6fGy1uYNLwI4vVgdPI8rP3xS7QxhKkAvcX27L/PGAcvocACbojevlkqj3
5o68Ipgiq/cZoPECs0qEb4+79bktS5TTg3I1KBLXZHV961lMLseUld1XaeVEu8DlvjcRurmKHP6h
qYRx6Kvnq16SMA41+nyt1ulfyqQMIatyk+/3t23TjxE2AvIGvC9HT6/3zUusLs1drhVTKiVug1pg
UgnvqLRacoCxozypUTsHzLKVwZz0CHPNqXGKWsfcaW1t3Tw5awUfGw1kMHrXP2Q2w86a5QHS33M+
lF3/ye2m7KQMqP1OtKJgZNTcnUr21h6jc8GlY4uRLFs5soTGrkgSTrLJI+2URY4VtJ5nf7i/x1um
KeFnyPrR9iHeu/6yxNFGzRUZJ7kY5ZEi2K/ajZpPNaiOnT3cCCglzJk2NWMupAGrS0AxsR0NgxDL
Fjk8O0jIfw/Htnqm2lFQckqWJy+DOIZwIfrr/jdu7iTXHc8pUVrrBqw9ZZAIC8o08VBoX0sKC2A3
GHK5v4o8j3XowQrM75B6wKexCiHFAKrJrqnQMCqgXOj1J98To6zPtTtOR2PsmPqH2+miFoMaaFOf
7MRbmwcpsXX/b/k1FXxbj4ldeHxkYdQ2wkxu997VQjh3zS653P/SLe/JC0s3matPJ2l1kpoeKzo0
r9gMacMhB8oZ+WW4GIHRifYk3GVvtmbz2/g0ImabyGadqDKCZ7h5ieD2YEncTT7Xj7qZG4exC42d
2GnTSuVCIAalr16FTlqkmsPYs9QYpjVS3kU+ZcewM5VP6dKLT4vmVr9aLVW/a3WW7VjQK1JhbUKE
bEAyKcwDdJL78J9nyRYiK3Q3op5IX2V+GBtj0KChW7IvABxUHTX63tF8oSvxhzHtY5s3Oc+O+RCH
EEQg92NDLaSFceDELsrHYeZ1lT9Nkzr6ua1D8ExYYf1002FsfSUcDNO/bxdbx2RTdJTIROjB1zM5
yqwbXYooaAB+ZDroIm4jf1IXWMtqjVxo56T2Vlv5x7lKtTLVpRXCrQWBU6bSTk6K5DFZHHOv7LRl
8uT68EmQ+iEXtXrwRpBt3eiR7euiWQJSreKiToYSuPlcnbyujnfc8pYz4USZduEh5wlcWUK0FGkx
K7RpkzRWngyoH1XftOcZmfpoHuqggeJuPLh1mH7NjVr7Oc0mI6r3j3PLbTIxJ8vNgOIZmr+2xiyJ
mSTKgCvm82J8DtED+xy5xR4G7DX2Xxs9CZuE6DJbxQj79TI6p5eGnctYQxUv2TnJ9fRX1I555ytY
Poy+dvh3UaKABK1yXhwSFH5/O6HbJDSFUKikEBjRLhmnqXhRSiMUB6AHHtgjBVYyOJOK5Ufd16II
XKOoHT/tlBDOMNtCpE9XtKJ+l3S6xmB4jsT9YXRF82YADrZBw5SCBnUiKNBX3tJp6qwt5KDj1Bf2
+8ENayZv1ewkhLrzwm7cCB5yOfZFh5YxJnmg/3EfzdKgpFNTOskay/TrprIuBFahr6fgnu/bxpar
koUSYjLqzCR1K+OAJJTQxSW91zMrqwIxiwV6XmfI/pekuvKRTmrq4JNat+cMMrPJfVFXNkZsRWPh
J5aNXsEyp9oLo2UuJRaztC6MCLjvYdeq1GPbtePHbmZXT3VkenuS8hvxnAwHQDTLThtDCdc7tQAB
nruU0m6emcmxVub5Ap3X/6Cu9j6nYRwlXOxiF623Fc9KFl1ZA6AWys2+XrZ2crtJYrLr1sjNd0o3
WgcvTmL0fyiFMP8L9TMj++OQBW7GrPswK54PyUt15LLr/94/wQ1jIY+EY1bW2aS48/VvAcsuFmfx
mgC+B+NnEg/MWzQu2NZumLM9pqGN/WbsG4QeDzgTiWtQkatQZdDcoQsIEPJH5HPnE3TtPSAJRu2a
XC9+oEPeB2/+QhaltI1nIfpbt1LRcoK5pV2Ay44NHOR9j+Z9r6qBB6Xz8Q+WIud6fbilQuj1ZjZQ
t+md2/J95lAc3Zqm6ZBP+hH2071SytZWyvsN/BjcyQ2QdXHdySpycrtBh+kBuEsedEwpne0aOHAN
keCTY8Z/EICBnpJoZJk1M7B4/X3LiCqijvAYpI+NFphpKk6mcCZfJJ3YCS437JI4WY5g8u5Agrx6
DhhoQwxalF2Qm7mAH6o0zsKrx0ObaHv8LJtb6TGKQtLGzMEaUZ4kakWrn3pDmXDRMsZ/A/o98XHS
Z8YblCm5qGPW7QV5Wx8o5dS1V/IxEsbrvTSdWq0HuFWDZS665lSVevEBUgRDagvVDrT9mYuHrDMl
jy5U8ZrZRz7M/bcQIncDe3GiJ0ebaOZRzrMfxrIlBG/h7vp836I3Ah74kAhBX7v11hrEPMRNBb+H
3gYu1Mi0beLlaPTG567V8sfQs6Kd+vvGpjABh0AJJXGmxNbY0Uqdq4Y6AJk+C7yvmxCVVSWMnut6
UfeeLrnBq4BDjrzB6CHnudF+vz4AwrwhNCaqCnUzhfbRmJ3+QD/bgLdraMrLVDbV6GthiAa1MSvn
FFHjwrcVSzm9eYsZiZPRARMNKGmsDKGmSuMkE0UUdZjjg4YU/SHWk/loeX37VJVN9OX+ept7DCxO
jteodB1WTqpW/4+y61iyU9eiX6QqQMQpcFJHd7ud7oRyRAhQIih8/Vvnjp7bLrtuedplDgKJvdde
QcMDMaABp9WGDjEg1s9ost7saP//cyWCLgaa+QRNwNUN8brz/q8SUYXJrDapaczsl1at19yuGOOi
dQjm8l/v6nopXOTqFwhs5tV5sSDFPQXB2TRbJNwxg/K3jvZuO07dX3Vev+4JwOnge2C4iC8nGGk/
3xUyrGcB2aIBUWqzLRpFdsGUmx1CnkCjScLfOpx/Ac+f31Qs4NURFOXSdYZzfaL/t4xwUi1kulnc
mwfnqgkpyu9jjCC0vN6xRx6hHpxIHS8k47XKVgxXxrQSB8j2+wWe8RZNA7WIxai7QszjAZZP9IbP
3f6Nl3Ny7LphHVvjXHyHtUNEoYLN8pseVhzs8Odn9BtuFbBIfKzAnMbsHp31zzfSSeLzaMTKjWlq
vwOih/d5sYwXMUNPVhdkXQ+jI9VJI5T3UpVd9CFTGdLI/vwzft0A+BXXEAnwgfCqvFaGMynXZZ6G
pUkSNrzBWzI88IxOdWHV39LBflPqwSoC8B1oi9DxoL76+Y4rBIBTcj3Qxtxn98JZmEHRlZOzmpA9
OfEjy1N7N+LQa9beFe2KVzbO/mph9OsnDj8DFnoJuOS47dfaiNQjDHW7fk1pn9q6CFtyRFbPcLBm
6ZoAgPE8pvxvOP5v9gkKSzCugfNhJvLaG0KhG3LTkpmmMiXEPIX0dx0dlgdbjeMGRfcOl+A/P9lf
URvYLoJBCWUsdssv9YktIiG7axAa6pO99lwMbb9afsiTQR6HNFaHfLBRW+yJfvnzla9l8qstevWX
QTgJhiNX2v7Pzxmon1NWxRCYMJc2Skh+XwbB/lIU/Ya/jhuEVAr/0EHA2OXny+htGUPnKtNEqYY/
RJd7eSkX72topGFtEPvJJwcCj8JD74Gu8oHwFzsPcRtVI3tay32SR9MxdgyMlv/9BMY3DHRgmJxf
H8Or7ylZBvirDSMKGi6TF1hmLYcy0dXYelQ64S97+Hcv9NWgCZoPGCYhJfHVQnR5BFQMFyPRKg4z
S9OGrWXxuFYj7OMIPtoZ0LC/XPR3L/T/X/RVC59pGeY8Ypihb2OOEQTXbUVQL6R5lzzunfvP5m5Y
zGvxhRHmNUH0dSMfRZbbftz/zUj2FxDHTK2hbzlIMyLMs3D2wI1JTwhx/luY9y8bCZMGqGqA+gD7
RAX+6k7hbOBzTO2hcSFDsZzT1PSwtbgmWcCbb4rGE43GcmjnbO4vVZf95z4DfSgKIjRtUEBeU1B+
frpgJPPJY0bWbFBOz6cEQOxdZrr4VuTAsv/re3u9GEQuV+cOoK6vPeX9Mq4qkRKMGrDab8cpyZDH
NxZtpUXx8udT4jfLip4GgAigXczjf5nlRNApoaoDmcbu7GlQmAiAWqkar4tQxwGyRAsAs12k/5vm
+N+7+OmAwl3iRASAh740g7Xcz0t6tYWUkgAh86aMP2+JZN9R2uYe3qZLeuQLQmYaPHOYnTqT5qd0
62NY0Us73mRzNa0AN0GzbDpuMn9QEyIxQf/uzPOf1+eXXX39kfhQAGjMMLh/XcQV5Rw7ssKuCuk6
CQW+GuixsDtO8R1VnFlUBjAkRhzCny97PZxfrQ3cjzHDhHgAzNrX9VVxZTtXV3p5PnfjByFKFteW
pH+lPP/m9q5kHwybgaKCnfaqGECloQ3eDFzHRfw0pawc67h0A22s9uU7YMg4wwnZ9i9/vr/fvHbX
STDiWPCJwnDv1XYa4SUIfQquG3p2pe2b9VgOMq3nYqlazXV/MCYHjmrmv9HKf11ZuPJeP1ioW1GT
vx4QawfO01AAYOsR33Qfd8S/1cO6/AXh+eVcvoonUPuDVYM645f6eGPc48bRwC+8rxq+7OkZIXif
Q1j3M3PAfP+8nL8+RtDD8LKAtQUnazD0f95KyAGtNopRMEJCZjE1CM9ZjmOy9mdOs+65y2xyYwhX
/7U1vpLSgIfAV+7aU72e6M9qR6+agcAVljE59nJ2rZzp0AyjU3/ZD78UyNdL4Xi6MpXQGb/mNK7p
nvGhBHdmg5H3FyZd983xKX7kgII//Hktf301camr4uJfEBIl1M9rSWJmsdQYVyZ0n/SZV0m/t3PS
9+yQIxEJpO1otAX4ftNwQvyO+Ft+4W9eULCErp5uyHW42rH/fH1P6LU/xawK9UR3YqorbyK7b0//
/S5x7kLAhEEpBt+vrgJbtIyQBFgPRPzlSaXQ/J0qE0DdpLr8XvSRLGvvs+I+FSz/y0D416YLTxPy
tOubGmEe8JoJlVAbWFcuYO6EJFE10sdjgSHSpmHi36vwYU/iXSAfOdXPjPc5nG5AU0kaoos9+4sc
43cvFio2QIeoLK6H7c+rrVC/arhqgACzxcNjYHJqNmQZdg1fE+gA/7zov3u0MBGB/O/ag/wSv97H
YJCC7wUGaTqb2z4h+uiT4W/g4e/Onv+/yvVX/F9vDiif7wpmOSBjbSPEusizLZdO97Vc1XqExGr/
/ufb+tVgEs8T3vnAz/Elx6CH/nxFCWCQCNhmwstypEsN+E/ndTclxYPAzP3TjrP4BlBODFfc0tIL
zEbWu6miw/PcifmmYBQquj//pN+uAXjnyGhA54OT8dUvgn3DMF4pHRK2We9zIqcbPxbxJ13ORVsi
IPpv4Pfv3iMURlcQC/wm+I38fMFsg3PiGgCZdSMZzhYT7rZTfjxczZT+c3X477wOhwSOKQxJXq12
WItg8xIUMQ1N2DEUYrowH60tj212/vMy/u4sxAAUukMgZoCjX+2OfCYbX/tyAYRVTEWblRypoqzb
VhhHp1dHWIQjR2aIjtBZ8NOfr/2bFf1XyomjAj0cyLo/r2jg3lMBZ49mhyHl/eZ19ARNMKSjEM4c
/3wp2Of+ZmsC0UJJgIoULdxryDNdkH6hDSSPBUKazC1xY4lcZBwNiNkeqXw2jOA2cRYl4WTibXuB
/N0B3y4NWeuUFeNwjEGkfUvGnHz23nVvY6zcu0wWOaJwbVn9wPgt/7R6CehrKXVc1T4evD/5OMP3
ZZiKITqpLVPftKGpOhqzrV9zIZyrTTA4Apd9WJ58BIVaM+Qq/VZqN36LweaXZ2T/pFOtF+XeIElm
kzXAtmsJz+n0FRV//F6UqKbafFLlR7sU+3LyQfKPYyZoCeZvSDU0rN34PKQUhaxJuuEN0uUXxmsI
h6P7he+VOgOVhcQKNSgoGjwK5tu+m3x6mPKCHH3eoYtHGYtkrwrh1l1bTnmfnmCTx1uzYjh+ZFUo
h3NXdRUwgFIUexslXrDGS79MBxsNIrRExoM7wh9kOldqskDekCVB63n2un8yey8/gjPbfxZGbB9z
BuLyIZGzWqD9hPlem+4hu0cGLSIzofvdH4AhxaQl3ba5hlSJi287PiuEF0UV/yqylZH7smDxM+hl
OmnoUOCRGRVX7WYH52tpe3hDLpEo+POO3Bd+KHcw/OopE/4DhABsqJNk3Tz+RPP3EJvuFP0SXFgz
2I4AUdvZci8CQZ5HiAV+05bFnWuqIgzfK1H0CE2DlL9vUje65VGt0ATCAAwGWscevlmAI8mQPBDE
vQw3MHgTD0NRdLhTVo03fUbm7DiX2AcNPlXpR7lz9tlCDfsRnMQK6eVw8Y8wMuD+NBuT0MMQZxgf
TI7DRK5Le7TMk+AYJQgEEd6nUertoZeFBht5iJ2oe2aQqQp2rZ9Pq6JI5xJ992GfQ5yBhwBvnNbY
mKfHYpPVBImOQMwsXApiMCLmnd3oOAKPraNMHKUzKtyQ1AEFB3soHeuFzkzV5V5s4pztRUQwXsD8
9QySZHVDUBV8h0MSUq3A5Kpc7XjPosvMM6Vb20fF5xTGe9kx7yAEqicEJZV1EsMG+3lzYvSnocKc
/gKPG49I5H3akxPtOvxnhDh/Y3s4Z51HOvon+NolU60GPrxMkVnuMFinz9YOEbzUt9n+k+egATSJ
BSX4hPStaQQ/b82zm7jsOvCZHXpORNKDzX8MSxli5PJkS/bGDyVucyp2N12iHP6ptyi+Ba3R0qjn
jPQEdpFRv8rj5A3yx/dNd1+3vPDjOdXd+lV2ifiAJjMwcN5t6kFLcMAIfe/jH4zn/M5HbsCZlDMA
iakrDDgkRZ8WtdCmerv0BGoJ6fW4XNd4PDu8i5Bf5tv01PUK9tUOPcKNgztwcUJCMFpLIRPxY+EY
gdQ+39FKzwiZHWuy6eVSFBPNaoNKXBwnYFcAd9g0b2c7FV1bxV6kh5GVXXIBW0GO102xfwWcTLfa
Atd7pl1hsJ/JOtylWs5vw9RNae3TsftUiH5GZDG3qbnsvWPf0X/7T1mqEVO8z9Tik+kzB/t+POmo
zYeYi0aCOPW85rsVh6RnY38hLFjXrDOBjRFmsDH8exICmwiabVGowdBIIzxpzL0Pqxk7XSsuuuwc
/Jr9k1o3pHVf+J0f9CZ52QYYEkR1D2mCPq6R3PgDYxts3Zdh83vrRzHv51CmvrvVc+bMjb7K7mtW
IBARxr8m3i9dRPvqNPFpQsMHZ4LqXGWL1OAP8Mr9w4beTS/oeNNvcWkZ8kRkF8l7yKYcEHeXYfM/
LVHg9lBSD/AMFvNuvos1LdxpKFxX3GLt4UWfezDQCcyvJFsffenocNsFsncHDZs4+c36OJ4/gqOh
cSQGswXG6ixxSb6e0sxUxRfkYrvyi0xMlgw1MX3qy0Pfg8//AUwZGGvWNgsbeUswY66+o/Jgqi1H
Lww5oVu5GqNwKuDqVcNaOkButRSawTKXJKPwyFBdOBlP1q47+1xgdgJWDQ1l+EbifdcZMkxypc9d
nyV9cduVFY6sJh6qNXqJ5Bjc+5KAugD+g4ztQzH0Zv2mcpfHH0gKHOh2gSUQRfkfou6HoQiS346q
7DgXJxXNnj2VKt/8vXPMp8hRnKq1JDVBZyh5mxI+qO8rUlykqJ11xfoW+RRa3o7O6gLDvzK4+WLm
tf+o+zKLVR1VvekfwBLe0rMAOzG93ZUELFpvc7bQlzKB223bdyHfYSXcO86fyZQvY3/Y1VQNFKxI
NVbqIAAKkbfbIMAG7XnGQHrFhLMn9dj767oNDp21b4yzsMY4LnvERnoUECMmB7oivFzBKGOJkWAU
l9venWdo3tmDHqdVfY/QKEkDzTNbyINIyy074o8qMHQimODC/CYCkMO/Y8Cy9KbdKYK4LwyNdd8m
XT4/7Ilb17NxMpIY6ae7ui0l6V1fVzOse2iTayW7R/gBKvgMxkXwaVkLZSu4+nCWbgOkpnJa79Pg
VXXPpqLoaz9vCxi9OfWwjqqRVlrlL/MyGKQU9BOx41ivrtrUyY0Vd+dx3tLkLMtsSS+jdJm/yyNZ
8aPKwaCr0+la20pCJ4EA922LekQLVD37VhZh7x8UaJBJHbIZNnS93n1aR9sG/6iFMAwiE+r943K1
5WgDrCTWWk1UIhQqsQq5FbCpnY+bkzRt4GnhMo0Q0xWhm8gRnDFIH4c4guBaINFDINHp+q0MHWuR
ORb1dRZv0yNo4XBqDlvM37MVdPBG7mtGThSkx8dK5D2tE0mqrd33ZP0QhXjd6wmaQKRzRL29dEkC
T2lhsKcbuGt0fTuMOX30k1s+YuxvQ7OlJMaDrWjnboSqct9C4bKBATLoZDjA/gIuR3mxTmCodQn+
PrJT/2XOYLnSqGrvxdlnYbpD1ujMW+qUvF1JHLH7Li6FP4S9Y497LAgWbtHFu+zKvmN1SMa8xGcL
00IEumscYUiRvL5+fEOJUPAiEc3OnAKMZeDKB1cgBE/UIlqW6B81LrOt2VoZVaNgLFFIdoWiR0To
7dWphBdGVttFqLItVhnFrVEaZtQ63hYAt9Hm1xc1r1afhmEO9gsKyCStMQ+c+HdGLFdIAdLanrqF
7Jt76C2j4zH0wQZS20pY/bEU0xoVx4Dg7ASGb11mDnrJ7XTQcV+RL/Fuok/KQNOf1KXQ/hJZY8s6
ZwtImx6f/+IQIZ+e1B7qnhlTojJZb8WSwQm/ywZxsyOwraxxrHbbUxzZCJX7nnnV9lEnwiFHg2du
/eq8O8FCP1lR3hbbjFedr4hw7WcE6MZzBcw2n12ApibeLabxWRkuSHRioa2kyOLDPhhUZzW6axw7
BjnD40NiczY+DStgkUcv4Rd04FQacBlJ6d7Cta+bznBvKi6DnphqVDeocEoHYG93FZ7jKZ1Chncj
Re17gKOoG59k7ik9MKXLG5zT4XuhwIR0+lqdimkQD2M2mw8TcpyWutARChXtMJkAl9fOeV3SIWyY
0NLpC3bN+iVDxRbViQ4qv1NhVdtBRnP+Iy+3fjnQ3Or5ho6y+LHv6cLaXvv+ThqYvbV9PoLZPaPM
nUHEltPQOl3Nby2Oied00SvUjuAU6lrOkO08IKGAmnrZRpi+wAg4YS2MTpJneFzDTRxFsnwTZk36
y8ISJO0owUN306/OwM6Q4TtVr6a/GpEVHj+izJh29xUixe5HJaoF7RXZx3qEhEw2jGiBuIthXv4p
1Tw+UcXLgJG4mN+7cQTKh53A3nYqw3+65dBnNg6kX9RnO/HmYPkAt7C9R77gIV8RyFovKC/P0CHY
osYg2iI5ZqyEaM1CSoVA7rJqFp1NMRSHXfTEBg6KxMauJ/1aLvK2d3s0fwBot3zuOi1ps++xMjfY
k8WJbOAofcrZ1DNMx2fOa6SFdO/3ne+6BvsuLG3VTyaqUeYN/6y5Xo9EV0LVyQ5S/EvIyzncLaki
A9ji/brewARPfdlpBW8fAvlgUfeUlfa8pjgFZi6r7YgCZ59u8qEIl9HgaT3LrmR38Y6T8eBNEuIb
bM1OXAB+yLlONVJE7uwW9HIqU0wWjqMWJj6RCpBQDaHSTg9rgYz7j0tiR/ExtlEuariyCf7eziSv
GhJkyuuRCw3bEkGrDlwovX7uyQQiCPofPqSQh26qaFyFKg+wdoIyF94SSTjufLLlDTN0HJsZ1t3m
I5w1fYlib+g+JjhbYcEx9fu7lK/sUzQG+6FE7/te+0I8+FmFzxiB8elS4uhw9bDjTW6TOdvnUyeZ
eFewtQMwOmDxBKx/1s9kK6itqQEL3Oa6fK9ZXu3nfl2qL2W3huWU9d2ePleGp9lB+yT92pHY5W3F
RVZecIzjSM0G1KsmjFN8lxVS3rE8WWyND0UJ+qtW0fM+o20/wwknpg/MmnU5W8Sf45ApOinupyVs
49mmisfvtABWc4sQs8Qe+ey4QvG8kxs8RPc1DXpXp5RIK97MHqmvd+mWbj8Y6JqmNRNowXVaXm3J
xlIuskFZjMC7NQM55p4NkykOsZRL/NglJRnhOJeV36LIVS8Y7Yf1AjRjSGrLJxHdb0iJuthhLLs2
I2m5n/aFdgSYTTadZipsfx5kNLwh+2zdbS6S1Z4XiIGODODMilQLnl3yPZZZ09skRLczFgZJ40VG
xEm4WFwwoM35pReUvtBeT6gr6Dpe50Ql/QAkA+lpq5yXuSYrMMWrCmgCSLDQZMTVQU6toc5GVyER
Yvpxs53mjc7wenIVdclBJ7F6BpeUCljQeXKrjTa8tQU1FC82LlzD08N8T2bS+QZzyyEFR3oaNhS3
a/opc26cL4lRcCzqckNvIADhRbOj+aVv3LKVR5MUZXfKwoze05jA18OOREULL1K8Ry0OT5xrHFSx
ryi9B9FKvZOoLvty+C658f1hy3N3M1hYurl6insKGBkxre5ukh2qwXRbgRXRYcjwLZFcyGPkESx3
Qpe3lrhxEpiVdSwQL4SsnVI+JBmCIM5ISgGmFsHuHecIZFrmmqc83SaBZ7eez0VUR4Ct4ycuFx2O
gL+S7LhjEP+Buirxjebw7jxGgAr6m4SjfG3Bx4UbSZcM/LuAO4isYSBI4hN2dBKfdpQn89mlcIK9
pH3wwy337hpPU/IuracVZsloAgkrmxLPSJ81ZcVp8xSiShw4MYQX8E/Kjn23Md2A4x+Hezhs7utB
VDLZ3q8EJeIh4OccUK5Cx96DcSGbXdGR1ZjwFgW2Z9VnTawjgCcLLq3rgRTF2z7uRFEPrJ9Z3csN
UEvJeg0x0ig6AiXBrB8HIqa+HiHaNo8p88V5jCZuWgBX8Ruc39PH3FcsrROXii+MpPNNuSUwqyLz
EI0XZVEiwrwxs3nLx5A+cyiq/sGvvaZJjHG1nDhAik9wA6EvM3bffpoSDXNSmONkH0TlB11Tas39
muK79APJ2+k7GFyDzwJ2Pn/Y+r0M4BDlAH+Aofl/IANKkRG6u4Q1lifRcEcMFqtmu7QXJekiYZCZ
xE8bHyNyZgZ5a3cZBgNbC4fn/FZAmzK2UgyVOoLzRp/LmZgKZOSEmzrPSWfgtfTvsw22It8A0yn1
NpSxWh6LFDGWaKzT3h7SdCmndjPx8jbDIfE97ChSG1iLzdmFTsv+LjJwOT8osOErSODRSuPgL/c7
B60i3nzsk9Poqom8k2LcvoSksLJdJ0b1MU7tBNHklIbHFe3udNmhfFxrfDrp+znOQt+W88a6M4U+
9ikk0mE7RQTlsSWRbuXOYKcEr1BoeNjCoDSgq+tdvYVVUzzWHo9t60LxCNIzwEO8PmtSTxq0l9aD
gnm2O3xr6kSBQn9wIopMm46QtKAQ2wRcHEbpP+8g5aqGd5Md66GQA3DDeWXPMKbvRnhyoXY+W46q
ph6zZXxaFSRvR8C15sVkIzhoICyupoHKCRPPgZnyG9oadykIOsgaaII6zUMC9KFaJ7l9WatEL0e5
RFTdiqw35HNAQOCPygxr1ywTS+86M6lvJZDh8cC9Td9tWzdcQtL10wHVAgR5mWVIli2BIf6gYxbz
A9sMzK+NXixcKkSH+XyNpz9uz0YmLhxXyJv2NuCkuKSoo6cDFIjpS9VJhwkeI8v7igr37HJ8eiYP
oKjRvYlfpGd7ejM7NT05b7voOUc9sB1JZDHo9NAPmBOmn8vjBMXCVONoFY8koG88pNqISzmAwdK4
gPLxPnNzOFlYAaJFCPE0HxLG1w8J+NHLZbLT9KCmpRN10WfrforJMp1LJ5PhZr7yS9DfZLME2jUB
oinxjTC16+z8zQNN98CczZw0+0pRydvOQow152HtWp+U7gNcSIG0j2VB35B8YGgFXRnda2ROroci
qdxnlKUTb6IVXVtboLyfGrgbuY8KjKQ3RGo+n/qxSN+ZMgVat+c5D8h+8BVwYFnyz9s+XB91ErJD
Tpz4dB2AsEYFwVNoCbfwJNIZ3RusLGDACzCE7fUSev0GkldElM622LAR1FwcS5t29mHPdQX96xLW
Q+BbvjxsJUGx1Jd6vEdF45GTPAzJ3roitzFywGT/Inskl70f9ThjmcIULW8j9F6fYARbhkZRBC4/
KEC1dyk8YTLsBo3fhiNPpbQekZfxY5IYuJ28N+oBerI8YByAWI1HOuR44YA2q5on/FpH91bLUy+W
5YAqDpbTCZ2RcpvAufvtCv6ZuM36oTsv+KK8lUEkdzK5ZpUl5SbBIp6rLjyRiiWwa0GkU+0AaMKs
MiIque83kn0BOpipC1r47D5omfdnGzREmNCG0X9ApR+/dDixAGNDAXfn42mQNWqt5f1EB7CWU/Se
97mVBFsfwRzwG/Y6pU06l8PSll0f8TqyM/YntmplDwXBvQB5dcWdL/siPcQwG3/kMKMbH0E0ADTh
q23SDR5AGdXAnFJSJ6wML8pkqCy09+AUdITyj8lCbAd8Lw1x08dK9TUAD2weNFlkblBuwgS4oIhj
QfmAScYl4+AxAkQNCT8Dpd7f4htN4nb04LUechb24S6PF3x3HOo2/UCmyvO7XVbofOBDnKjLHPeM
thlP/GPHw/wP1wXkM3uGzFRaIvfwIV04lg0udQNpRrVO4d7NdP6wZ6jA3k9zvn6e9iHLnidKFyQI
rtkW35WIf73xLh32g0VSDHZUR4cUaKrIv01j1cc1xmeS3TMV2ft1WTBIWUy1fUz6oeDAIBf6hOT3
UNQGIpRblZtYtPPM3IPs+L69Nfs6lAdYSRhQBmivMLpBHM1N70Y2vat8lWzXx5rDr99a+YkWemaX
HU0wOVA4+L9o53a8sYj3qb5QAziud8Bm3ls7lR8gVcWPHmbYCMJ6uHNdu0m3yTZ3tFNnPbvC3U7l
KJ48XlB/Q5Xq3pUIsEtfhJwL3TAMo92nXHFzY9IJlJgQ0Zk0s0kcoLndVAiSxJm/ol7CreBEmWDF
D3UJqc5dhF94Fguh5H4a2Gjvk5HyzzmnuTv1JkdZsqslCa0XkbGt3bPdHwjh9B+6rQuY9qQSS925
XQ9HbTFOa0NKzXugORU5r6M3X2KBecaDorP5lq8Rf1ynnULN10FK06yJh+xzjJ1VTTFU+gkjeai3
ip5VFz+EIXkZswHTpJgiuLGF5UVRfXAYo43nHF+j/a4c8uXtNKvOfVnSbeONileJgz6ffTuhC/Bo
/dB713tweXabVNhP535HvvfdEFSmgDhCbHjxqfPTy8KYAeg5eM0w4Qmc1gt6u6oZ2U4HrGLhT+Bb
jQ82s6l4quwqfyAqPFVQSUUxTtO5J+a8YlCozogmxQ3hu79gaVgcsjP4KIVvJAIhz550qWwrGFxd
Z0hdd4uZT4Z+YBDVPXx0ECI/DxWHNUKl9Q+aouNoKew1QAIKWx6uShX5BLGOe9R8Mq5RsD7s8AVV
SL3IMaMC/o1DdWv7UibnKxcMik5VbMObKkFQGLDstPsKpBl9djwXBOPdNTehKfPYPAzI5TQ1i4fw
GfNfzAiREpp1NTxJUamAc4qa9epHeSvzXdLzokb+IS8rnBwzD/3XZZbdfEC7jT+2oAGXNQy3k1Cr
DUlGaAzL7lvIZ/M9HTSKbTvGA+p0kT2lKx31g4Z9ynZcFCUHlJOEHfWgxfqU7VadY9R3AcDjlMma
MXRMR/CUMnXCvRQJUK/Zv6U7bBKeNVpvfdqdJe/B0/Rx7XddxSd4e2t1GeEUv9RjxNybUoqIH2Aa
J8cjWnQ4QOoQ0LIASFojpJzFOAfDssT+I/VOx0dI7hyaUxgugK6DHHGHMAcXPW/MFZ83zWLehH/f
DwGhyNQ60LAxBA82HuFXnlQfIxNYfAJZevoKcB7O0JLIlTZsjvLTXi58aPFf8re9Jjp+WwkEjdQ2
WablWBlNl1OyFh7gzkaFqEfhsvyIeVmKIRK+X32NcRYY0JnslLjB/AkGicgSc+ZYqiGN2rGXvb/v
YMD5GKgHKweHU/RDLMV0N4Eavp0m+Oe13YiZx4HjSLmikLOewF7BNmcVBFmNMjbhCL2HgvyoYGh8
N2alIheqYskPiAQS6h6tZ7+BK4U8w5bO+dhinOfUTTWWmD8naE0xrC6TXR52fASAHfcEmBys5T4b
SmG53pdiVQcmEgj74i1Rcy125T7Bk2HBd8/R6QQiaB9wvM7pcK6Gni83KQacWIf4+sJOyvVt3qP0
umTg4w4NLSygsUV28C4ChAKPAniLibQGGT+XCG1imPCOklXJDeKkQKMgNGDTEwF10GHSm8K4Y8BA
EiwT9j+OzmM7TmULw0/EWuQwhc6tnCx5wjqy7IICilxQPP39+k5PsNUtqNr7j3HKYtJ9MT9Lk7Ko
12HqRIxkO4VC9UWVFNte5RKxBVljsC470ri9A0Yd6kw3FS3yLgj6rtknIo/BToJVXJOEnNM7iwLI
u3ZcNrS8k1snR38t8PePAmrwxDVlv7duY/8NXENPRXHTrALitA2137VT8bxZ+VplEQtNtx+FNx5y
XSn1taqaIV5Xgf0wTqJBLb8qLLi+OzhAq5YZhzRubyRQRJ3MuZw3SAV/CaBIUXEWr1Xp185hmnPY
LMab+ZoE/lIcR8eHuNscwX8tRhQ55xVZr5WFxp+IuyYHesgWY/SLgI7CpdqImX+Qa8h4bzPzxTSR
LA/MzAtRuTZddyl71nJOTBVEGURb1d8SPbYXXWEB2AmsQ/GpLrBqnEvSoT56GMrLsqFgydp4NIKR
aV7qg+mUZaU1y0TIWu107w24yofazBZk1nLTKOg4xC+bl2PEPg1x318sGOrXnrHJf2cbHLsn31v7
6C+Qe4FOICrhbRoAoZUEl8IB40GcyNQrlva7moexO4pkxNeG8SU/540kQW40uOXPnrNSY4Kyk7Ma
2jw3/0Jr4z/ULEGvSDVq5nVvJJEMGZDNatQnyaGMiyDiPG2Me6rrrnqVoi9/ixkiOSvGVqBYcBK9
4f5U8i90hgO3sE1NUnKck2RzMFs3uTuwApQQzOMTBTfRFhLxmUzJVZlhBVGnCQStVBOgLtJt132z
KTAKbHFU/2mhzHS6lqBQe6dx9HY1VeXtDWXuGkeM2+8CNPHdmV1jHve1wH2wo4swJGXmJj/QBWd5
hv7CcMMFxdrwUwXKJvLK34bH1hAdATZGz1zadhxtfY3o4KTnlvM6HkL1hJyn959tl9/T77Db6u00
c5bH6WjrInyVcedGe0tIa/29kuVSPEB5cNaZnh7fszv6boIbmMi1VABz8baGtQJmaZwF5K32PiCN
uPqbSYrhI1w49n/Vflmzgt7ufO536M85mcY3nAB5tV8XEs92fM3dr36Zo/m+VLYrz6As0P7N/z/K
Zse1zy+YWedZlB5qg7Xb5C/TmaJPq2bFl5d0QvZ31GxJb6fmrTuvKyPPTXxdxZnb5w5XLbEsnz5Q
Bk8W6pAmWyn/UAen8bmqIv7lf/0SBAuAemy/hQTz/dgGGWqK6sT+bscoLK750NMzB28X4no0Xfe2
DKb5G3f1sO1JeZLLXTc3c0KvWdz3exrOyObd0BV5F8cZxb/GGuMiI0qaQEcMj/YLOxCK9AmoW/Dd
s2RpN0aKJQNn4v4eOdIzRd3JsiccTvyZ0Ua9TWjrFz6AdMJd7PfAkIPvW+5uSJRYfnfR2L7SS5+g
UtpGUR9W37goC4oy3DUtIfVkjPS9sXe2M6Ag2PpkojzP34rybqwjd01lRfbWzhMjuH0PNHm3IQVA
WmTW4F8f6YWUkLLr3+lxG4guGWLz2oSd46TcPR5Rhs3QFp9VMtvrbsaF5p0n4OH8vh9G0P2xX61o
35FsufyetbL9TMthtu8pTXP6va8Icdu7Vl4/xqNyV5CqmlssH+dNP4eLFYa7YTBLf5FUPfOkVYN/
H+bebPZEX03FbltlYu853jo7JW2IRpoepmbfxh2SlKlA43bDZ82dikcnPGijHR/jVN+ZvbJkGELx
mfrD0ggFgQj44fcVJvfuOS+jhAN77sJrzpzwmns+ii8vQcCqwWmwoOR9uBySZIgeGUPaL7gub3iI
x0qeJttdl1Pb80cTmFFXD47fajLN+q57tFQV/Qu3mikBrjVWByh4/3Fg9P2CJ2iDFPsMChsiwQkM
7bs1itOgQAJxzn0QJkuQa/238ooNMz76EIjRpVurHVMm2pdxg/3ompEkkb5X2iY0lnSvwBYyhuuw
WZlShDfMoHaHFnxP0S33NX06E5NoDU+zV7ipkIDB5L/0GJKCbFq88Sc3HGNXObmFu8ud2tG77rZJ
ssrKmcE6F+XjPK7N8FZWCP7uLBr43m7y0i1FRbOdQlDl8Yt1dvyGpW28h6nO12a3cmIHe4vJ9W5r
oVAzZ7G2u3JcVz9dxzIJ0gJ8f74jNmp4LYKALjGeZI4gVD0cf2gNu4d2C6kqbfrJ1KleTPM7bOag
unCfBd9LPpcPhnidtwTJd8VVGSB/RylRvZPyr/PMt0FckTLZ8RMYvz/dFyEXT9oNxU38MYf6Zyt9
IPnF8sR2qt2iuje2LJFJQeMDbAwjSogYddCFId0rdoUDA7IzoWjeFk0F9qFo3MF+lIXm5GGXHH6U
WeVjM+QWj6TitM+QSlYHZ6KcBe4QJPaXUUTrkxhElzMC+dw8tMu2DH+CdlsfKSPS8ZHhPnf2Uz7p
BBGjlfzeuipgIST+H1QJXZHzJ/IQC+4r7bXHW2MGHrbGKxj9liQpMo6iZbxKT6wT7AGxd5kOS++x
s4L5P67dxVAf47Xr3p2c9peQW2VlyUjc50kl9ioutGqNkJ19kzw43Rz6mcljWGViwmr3JJJJvbN7
N7DRaykeOQT6aFeg9v3uTCS/PC0A42/g2C+/6Ys3mbdelAkwIz4zyT63pLAqPuQxbRP7aLPFe20X
LbmRk0DV55R1Lm7hPRyoYh37F6iPJM0XioORko4e4NOIrJXxIS4+67msx30VJ91bXuYcCogFgifU
sfjRHT7fczPSMM1RIWSTzkPvj/dzY4kvAFZKd+2ybIkYTTqO2VBU48Xzt9Vka1su84EAvfUvqB42
z3GiiySbJdz2nsC0JSS5JkyG2y4S2S/VXLfujkBspyBD3WoetqTyPmcMF+5Fx85yYWlzudO4VfTR
9Tdve64Av/6TsVmtrJsjtgrWTBEeyllHHxuh0fJhLTdXsMHW6iswVjTv15CvhDO23NhKypHIoshE
E8BPUcv5JGdcuYgoPHEGi5bqoJxQXkMP6TF0eM2VWhsDyr9ttfuftfqJdRR1Lfg4Se/eS0Bmi6d0
GbodHS0ef49x3U8zenV4ROG/nFyWgNu6P/RP8WK5xX4MAp7MGJPoFxlywKKL8BQi8rp4KYdIiKyf
5+BPE9LMljWzCt6dRjmvZWVpi+bTkMCfJaFaFqUdo8fBaqbgK9JT/acsHf1BjgY29bDl62VOszYQ
LJnodA6i7Z9GZTIf3bC32NrU7N3ViAY/S7nm/WGBxokQdtwYZ0i5GasjBdodUm+mtlL5nSHSQAjG
YtXV1ymPFpUNoyvf/dxzTLaQMGMdt+bG9lMDpJ8bZFFwJ3lUfyDe8VuECA5flFuGAWwxe8QT/ZyC
KtcyWf7TtuS0sVAC3OU2EsvDYpZ4ScFqxVdezTYyWitwiKLy6gZ9nYR0Z3gkaaoTJXEAYKTNZ+N0
FN2oyampHvJbUmjGW9bOCYB05JR3RhfUUIrnnMcadXlpAVSMg4pRs/ih2nC7eO6pmB1bnXonWB9D
KA2ZId5bycZCfyhT0meG4RY5EulUBAbSxfYBXp+iKrdeUEqhxxDjJN+1hqNTqWZrvZCmUCmkVUuJ
6nmymXcLRkWII6vzj0Ra+2Y3DVHS8weKkOpqyTmWtqiIp7QY8u4A+D9AGCam8NkltNC/E3Kp/kg/
j/4iBYquFC8BJDsLcz0SnTJMdnEyF9NeeKvrHiO+gzfCpTXBFxpAaSZCZ3qgdKv6s/RWYT+gwwj0
ZWzXen4snC5+hu9sVdbpwX2SCwllF906zW+F6hu1lW/TINdYy/xAi2G4pNXslXfoS6aeAvjG+oAh
LBAeo1TP3C7kpnCXpn5uOyv6XsjQTf4kHuz0QSI79+EzF3mPYh7wsZv95KfVMbCSh6hsP2AypQTE
rVrCvfTkW6cKceqGgNVs6hJM+boem9Fpmt3gSc+/gwzJn+YY6v+wDqoDhvdEbh/WUULuW31f0WDg
lcBBbK2vNgLY+sBiER4GU9grIR2+wCuydbFGrDZDLFaQbmq/xqhAXnQ/r19ibPXjHMaiO8w5sQW7
NRz6HG+hDZteBb4PEqAtb8CB6wZXsaD6S+0xaYn8rzl9PghTr4Zvkt2550zTS2u3oWir7r3YqP4l
aMplTe2OYQHlvq6cdK7WeRf2LLkpfTilk4YTjPZhlkguDl3uRDAxXVA/iPjW7okezj7Qm+JihJgn
cxVKc9TXhUYVNrSN+CkxT4cM3cAzV54Lb68WxVkIAdu5O/qwucLJf69NaqKg/17cGPdR3i6Dn4XY
2wF9Yj0X3Bp91b87kwusw6IKu7jczAZoyfupQRHLUHbKabx+EXTvVneDX86KmVouV+Qt3YchTP1q
akqtAKxKjjW7xyQJJWWW1dn53hI7e6tLIv8+nhdbHSdnXtSpa0vb7NTEJAzSBBCcOnQjcWFjpzv1
ATpuLMdehSardapvliIfm9HgLOPeKZG9oMUv6FlFZFlcg9qCEyqiQvIkxN563yiy3fZo0NTeLsO2
Zd2NkUz79Tp8+aOZ0Qv0dXSH+C6kkXzhFzE+j51AfjnUfnePyjqUqbBMEabIRYf8MdYOiSVNbvzk
qUjoutlXM60E95FmDcqo8EgY+2vRKCYNMsh3xRqyiFZIlu5gmtv2yPI6PwezjypN+LivUyeP3eHM
iTVObGlt+zeOwLQQ3E8TZ/iWxCoL0DDlh4BqIyQntd065xlg4sDUwSGiqQJ7G8q6+okiKLI9lWm8
t1E/zp8WCLvHQciul6K9FAZvAhjfkXI6oq4qR9fvblksxaGpPNshgJF7dW8VXQAn3euFS0YJiuFD
2cUfG6IJZvEkLAA+5Iqsf0EywCrRWg9UzDYWaFk+Q/0XsU3WhM6bIFsCox+Jg+jWPVb1csi2bTZw
A3pS9b2CN8IGmbiy3VUbtbDpxve+8kpXZt3BuyLDmKzQOmoONH0YF88tDsXm3+QF65I/+KvuAKat
rsjTHrPoLxmo4Xlph4mNUU1FmaGmjgPYSkwyadBU5Zp51dxs54UHGRy3MflnwF/55HkIpJuRAJq9
4ouALIy0CQ5DHQ3dxQMkuQfEmgkb9W9RDC63xuOwbJU8xEUXkeRvyhX7DZrHgaBf25a7m8MfxpQD
85vs19zbh920VGQ6u5JNfF7py4lbSmfT0m+RzCY+5wHSwj5nu9ZIoXrkNzORNI18tXQZDec5D+w7
5c4xqJqDn3FE7QhsELReeLUjnFj4Ghb5Ql37CLkWqfG6VjrifQag+qavpg0PYM/8u7ziPs3AJabX
iZEjT70pKR/BEoJ4X66BVz1GQTe/Lsqz11/SK4R7niigTL6VDtdzPXqDBU+fF/aPgSQbHtRAYtbO
tLZP+L2DUPuYu2t1dFHqy78OTVXhP7uz15ayiYrkVOmODmXhcW8/0YoARtdtY/C6DV7TfIRsyANI
bDncHvXt9sh0pgF1t4b4yE/pmRMuiPlSe40IT6FXu0hro63ZO4Bh6x7HbgN7w9ZaPlj9DKtWEmw3
73Pwuk8hFMeKhaz+nxK+/UMEIbojgnvDxxz/Eii7EdgYJShTcpwXEO1sLnFywNDWM+JxW/q/AM6c
Yd9FXbvCwOrgJ5k6rCSIJdFMO8igv6aus3/nw5CE90Ott/nXwh33yQ2yJTs/JMYuQ8ghENujb/vG
FQNCOyzBUD5ollWxl05fm4y2byvm11ItJ7+DKUIMVVThTvU9kIcaO/t1KKA3j/ww6B/ZVbpfNULg
cQeQ6457lzYmuWcHqP+OeBblPyvM1U+lEG8c5Rh55LFSGPwSlBBtcthY/T0Qk2CCZS7Mh81jTTVx
SYVzliTb9igR95oLb3fffZRrhH4rXXSrf4OQ9Fgs4MZXdlN/ooswjMz0Xs/ClS9TFxCsPwchinp/
S5r/8sZ37rxhAR2qImbWXRPHYHpiAUh2jO2YK8LDesvkVs8vU6RweXBtLhfla0VCv9UgjIQs5F0d
CH2UFEjUnD3DPIVPRVivCNgtEd+PXjvFtwdmguSxw01WmfCGpPhspBEyZXqk4RnixsnQM/LbIC9K
XEuEhMN50lGPgn0M2QXyWDGCUpY1MCF3jVl2lo89JY1nZzAMKx5jBT+E+7RCLE1HXdrrGy/XoE9S
TtI+Cu68EyQZGqqpn9x7Qk8d861hDvI9XzLyUJ8Aa2RO89zdJRW5JzsnYhU6r9gMfcQ+NNyma7u6
CMWks23/TT4thI+uMCo/agg6/65bm/hQSyzjB5fg1J8F5/o9KBMS7BXwZx/IG8nD12vDF0fL/49i
qQtg5nb+N9nx9l4NCFhTZ5jLV59MLPLT6nF4tIxv2qMKa5A/ZS0NMb2BAJ7zNl50WryRCuyooW/X
rCLRT32raOyBH50+/we+UuEscXtdHfoRu0hWlTxkDDeV+CxqG/6McXVJskZtQC0yAnLORItW5bIY
IKK5GQFoV7K8YRg6IHlWQtnUJwmN5T0N1rI9Yq3AWbZMobnWrOdcyfZURGjt7WJKN6zWDGp+g5Gy
BEgMH1aNtWM3zbo6x71rv6CJWOudw+0c3etuUP3ZUGGJrcznkdyzWq2PjKOySmUJZMxOjRMR2JcA
ZORbiTfvUN3a/o5gt8jdVZPQb7FkWr44VcGO5C1Wfu24L8+2F86/ujGHjvNCNDYHtmu0Z1PMSXHI
Ldf+tQxMZ2kj+/k1yGv5hB8e6ETpvP6yJp2/2aDHQHBmIsq37wfxA6zHIlVNZJK828wEf2wPYBXU
jiEetrU2T/1mNA99hSXmGNvKDncVd9MziEsAsj3j4T3GcR68G08q6z2RXs4k3ETxr7btts+WkRGB
xVYycOlgvRm6FMnLlrZRFQ5OMz7UPKj1PhLYH1nJlrC8E2I00EX8TOARNJZeAEgC++DPsT2/10ET
ibNdT+L2+2kKjCLF6jG7MtTBh9xi3sI+Kl/BIfPyRLhE8YUpxl6B4NQAdRioqjlwRij1qBo7eKA+
p0Q62q7mramU9cmvRpkMhVzzTjYOgdGtJ6K/mrLkf+1gM9nPXucFu2mLh/pnVpMMbieou7TwxZ39
Pri6CS4omjf1CvUeCE6eKQa2keRY/Qy8mZB0edgz+crCYVCrbDcjskyjxTIWjfE6Jm4+j7S3vqC6
9S7zQJgj4XKICk5KdVZ/ckcweAZXHFUHAIQSnfiCWAgWVSaQ0YP/PdlezT1DrBaxb8UyPZGPhMNT
4k1/G0vb/uONwlxG4VTgmZQGcgI12/qE7bd7RqkmWhANwmae/cLv38vWtT7mph68bGbueHRG28pP
3WhZ98g78+ndVdXGoGXV+kTvPfi11Wj5wpTo9fz6hHZTXN72lVKeCEVuwhOUugBP5AYEq32Kmjlq
j14pTH/0Ta/XvZAzytC4mwL5lFBUWn55bTIkj2ACq74fcAjWu24Nj4lFqMc0u799XF6vMDr2eOai
MsGxyG23PI3YGdobz+X+o18jBz7t5PQMMlYVJ/SM5WNl2GufwB3iIi23cPlLBQDHU4FlfbVSovzK
+eCXTtQC0alyy8Y84oZWCk9Y1vmlHx3NCsZ0Cpog6va18fxjM9GWfihELPovMuaDgjQtOUA3S2Rj
QFugALvZxDi8ETewHe7M0hbVue7m/i9Ht3jbvMnSe6eWsFSdN+KOkZQn/7OYwq+I5c1ybSMW3swv
l6jYz87m7Re3C6pd38QyPmxOReYflbbkx1d8rxSocAMHgWk0DG/jYHJ1csc7S38sfyEfiavMrDE0
IQNQ3r9ZxlLfODVgfjowUdIBzNx52EMGi0bNtm2vtegd5xBN1BoelxGf9gfZ3csECwZ8DW3fliFD
fOAzKNcGZVDjJzzqSEH/CIDzlW1dVUjLMSyDjLsWukScBahxe8flRxnWuDzQWNAFiK51IoDJbNxZ
jKPzJ5xi/dvjEnB4wNil0R9LcQj6lXJixAHRGwxE8bBixSlSVfd+e4yDDt2tDjcP1jvu/DuHyfyf
qyLjHLYYaiHtyYv5M7LZF2d4ueqvWwYIEoXW+ptDpFuR1zOGHjDHtf+VThnFuFs4dFKcbe6Qmg0z
7K5mJcS/E6gcTtlPot9YZBtMqVRvOZBITfsdRfilB6DWKJMMfNdcTDGtaIM//GEUQD7WLn6QEHWh
WnWmem98UfTV81LSfBMAUVbtPz3b8Zc/Y3QgJQk+1xVUe6WJ5XMzduPYxcfB2KhZRajWbxht2Z/Q
zYUPeM9L87hNqE5O7PFwi6TRb/POsyf7B7cZuBgWBXFpbBwkaCCdus7WwludPe5VHJnRFMZXB+Ct
PtQbCWFnr/KQ9/lO7P7tNif6NQ/d/ABFCzquYqXfJ97jhrc8bK5YYNC5qRlvlGw86ArbVOXjMnq+
fTCj8DlKxIDIvkDXfbECbpwdfWHDox519x2Xjv/PdH113QxWAJgyv4XMw+r4j243781jL4UopfvI
OpTRZL9slQZgdD21NTs9EweOVFGgu+EHZLdFLbE98VYPfxA70gswKsb5U+V04YkBgBAF1Vp4kKxR
IUGskYbsit5zg6+ENYr0chEoN/NVUpiTN22uPi91pS4qsMsiE5aK/BO0d9tkgkxCoiNaexs/A2oy
nDNKcih3kg0adEto5UZUIDz46RKp9Y6IKR1fVsdR471GffxcoH1icxrHcj4ize39fWyT3ZdKqc29
t9zQF0cuSUQhiu/zh1iRqn6XRJjkxzJf7fBUhDIad/5UYYTwc5lcC8u6YW15KB8D2hT/2uhHbP73
MrraRSx+swkkG8GoeR2eyW1T9bWrAbJfnLK3yrPahnLb5Yj50bYq5YAO4XCJpOyqp6FapJOC0LS/
mySBcfKVgkBcHPoH95NwdLGr6nh+wPqJSZG10hdpFy7rHc5KaPeIwcNNO7eZUaPOEeGVY9X4tIk4
a0Ud5EZladaNs75z87H8cePJb7+iYnX+W6GElNzZTZ+rPY6j4iEG2aqPS2sSBH00IyTZxEH9iA7D
c//wPjX5tSla94FzsuBwboNlums5ELAx1nw+564GVfMuFXlU8hxABz4uxaT/ixAi/djski8TIYz+
ft3k+BmPpdD7wp/U8qLQeu8KzLY49ns6FwM8BShh/HY92W2zQHiKodiXbt6KXYSYWhy83I+bM3Cr
6qndTjh9+fmHlXFrqd7nZLSnx7oq5TXi2TFQVj1YQ67pwzjO4L+ER9VVnTmI6XHikQ//4Sw3zSMi
9ORdxbh303CJ+t9CF/6NfpY0j7UhNXhZUsWkb/hBJf5rFWwMwglgT4o2YCp2XCrraytD3q9SYsJM
Lc614ZzLXH8GzKtPwqlbpgffXX6w7CfROxIx62SrsfovHiZ278pTUwpn5a67m0DZ2xWd8PQh98ui
3VHWbH+ia2r/I714vPLL77n8Chm9NF1p51eXyoMr6SWrdxYxudwH9LF4HokFml/IRSZYFGcetpOO
2JD8yqKEsCZqoPXT1qPfmZN3hnIOoy7YUjdf/eMgUKFw2tnYhTsU6h/gRqO+E0jx6kNIr6g+kIWg
/jGpB17W5olrcy25Su9wNsT+aWDlwS039q0k88lCreLHKwuw34ShfYmKBjttcks9qJLJg7JVdfvc
QDsCCDkyRse/5sF2rySDM1PMHHpn1btJy6ziVvnBBMAT+yVy3EMBVM02DOmAGi5v+qzC2ktTZzUZ
HJ3Gtc7LwliyXyb4qNQGFUFCYNqCaAm94L93CEkarpO+KcBdlzuGeOkxQj+V4/tCkCkftyCAvPLk
OhA+s2jq0prGx3eUwxWkq1qCm2MiSL6WZazf8lGZ5lIbZR7HKp8fmH5hJz3fNegkR7+/yxGKYqe2
8pHR27PmR3ccbHc/h4G+jqpNto+AHNiHyJ66goXfRSrNCDsAs20xpnFehJc1IgPpYIUbKcF8K3FE
qAtnz0XG3PHHYGrq5WDBLXLFopyT+wj875G+X15VLjz/hQ3ZV6e8m5KF/K1efQ41gQ4bSTPcfU7V
fPSebO41gcztTtT5dGD3inGuAe2cGW+RLFVtS7w+9WXxIWD4Dllr2xCeOor67adrfWQS3Rb0u6nM
8wciTCZxB0AYFJKIczvhY/X6w6pEcOkwdPOtwpkd19r4ej+iGpzTFpAUJL6M3ObHXagZuM4Sh5tO
rdJf2181oSp/mt5DLmZNzuriXycHf9F+sKaq9drowCDHyCMJDKhS4gl7+LHKIESEkSeYo9G5fW2d
8OYNwtknUdBbHrqDm8wxq1Z05pjeXB9sdiJsMB261QS76Aa+AMf4OYY5POlb2iM9mh4sgzjksaui
8LubOg9RPmPBsEcUvC6fMQTgfF23irQSkooxJhTEJOAHW0MLAUQgt0tYQcCo1Fr0ZB26njlwN9k9
57ZCxJnZ+PhFlqBXxCrMjUgJaKwfAMgT3q6eae4wVHhSs0Q5q3dFP0WlOJBAj8awlMNPHs4kPiEV
LcZDwHOUZ1PbkycUQ2dh5K/mAZctjsHiac7d7gXdkMb7ygYYZ8RzJH/8ZY6rc9QW+qdZTXE/xzok
xqdrgkeL5hb3v4rkI+TQBdKUtIPOmHe3UZ1VoKhwGg7ahAvHynKzjRkRPoc2/QBc5VYH/OnO4/jc
VDjl+csUPrE4XEvikMvef8lvtlfmbNtv9myuPk7kES3GLWCitZ9RU6CF07ZoH25Go/PaoO0AUGnA
NZqhwM/UJ2U/snCrqDwyLGFk8ELzGnZEpP42AsuX1kncPJnWLxTF98Wg/i4WWH+KZwI2v4WYHk8I
cqN7BOwTVFjvYmZIANMAf/JkC9IGreAzdD/jzODOJP2ERPD8GiLsIqlnAvMGAu4/D/OwfpfQnl9h
vnXeg1fJjfga9l4gmU413P1R/c8Rwvy1IW3ydNrm8bXiB7phIdC9u6rAjsgGVtqfYxvlLmke/hDz
ako+rYYj65oEZnRqA1T6TEfwtaQhZ5J4DHgI8Iu9I6gSKlDpTgesQvZFbKFTtkfOjKG4cJTYQVag
Wg73LsJB7krb274REeltR+lyHF+qCuAx8/1hJW2GLql95VaiX1PkN95rWPfFcIlVPv/XwndgfiJD
5eNmYS2JTSjXB05Epqyo5Eo+DEUD2DyM7OgkayCs2COvKprfhdVx5s62HJKzHBfnuTDkiZwc3huR
ClPpB2tOzJwlxCywWgQj8/7YD7PO2ObxisIELHg1HcKIEfe36q9TEDeYNkkVTHtPUV1FyLfACMYn
yQG93FDcTai8viJoDKiAsiCT3J+iIiFFZQWvkJVcn1pqBH5ZjdnGt8njCeEp5Y1HBto18ztru5x/
RSFadDyv2/RukczzC4Dn5tPvi/YpFxWfBl50viOFo6dJh+ayLk3UFLwmRUPewFLKjVuBlR4BJE6D
OEukHT8mzjRg9l6R92rYgrId7/zIi5FmOGJ6IsYoHA4OlNgv2ijD//i6veDk55vNmj5iVD3YQ7WG
JzS18kK9Xd5m3hg4QGVAAkRBTch7s42KeRhvlt34PqlXlmDdxvyxJgxNfO1bs9y1QvTjZSnzCN4s
zjc/AzqKAUTAG/C88k8AhiDl2wPCf2xBmv6pMsPzMWPbquxt2TG3EtNRGJe3zWiR+7tqLFDkzoOA
8wdAZVDtGiqHmCaFdvYrBqAj8oo+3HNoomAlrVHaOxyVbpNuysc97rWu/dyPOdZrjsh2j9m1IH1o
RpSQleO2uRiHYjmcliXkfJF1K+Sfho1qShOPttlUm6X7on44aU+I+fwwtadevJWQi+8awztkZZBM
wV6UavgPgIrvKy6q8WusbRtOCBdJlGIcGu7g4eECpsEQveV6axEfMRP2f6qZ2GqCO2JDDE+pMHrk
WEPNYW718rz5fJmprZDokm/SVK8kyFCCQXo7DrQ85NdwqXPtLjXnmn1LOCZvrkaIZAWXGDtwdynr
iLgBxQw/HtnV5asZOd4zgWht4g8AQN6TcFUth1oRsJLGJfFvO69I8te5seX/ODuPHcmNNl3fyo9Z
izhBFwwO5pxF+qzKMm2q3YZoS+89r34e6myUrEQmSoIgLSR0ZATDfOY1+pOep/JI+78N12jq+DtE
mOPkMGZBE96DsuNBq4GuijsXhbx8Rb+sgZDhIh0ICknu6UFW1UlHUk1fq6rLP9a95X7UYU1bu4qD
M7Pcc23fFmHp79me8y3fahW3dFvEu6JLW+BCg+F8rmUKrrAeNBBL+AGgP9ca1r4vWwAaSWikat/l
dSs3PRzS3dykhdgC33SuS1oUQGE0imI3NL16r1U5KI/Qyppk4wLO/zqi1eVsEsDB74Ge68MWizmv
JQ1zEAhsC8NOET8JAC0PVQWJR6M/4oIqhYdF+BWSng02kEH4RMOTB5s9WAWlXkarBgG2Xx1v6suQ
T4gLgDgyyqeesR71CcLEFqEMzWfcpD6McKS0ewqzplwP0M57sLixffRgpLabJAsok3Jz9O4Kutrf
d3Cpwuc0Mih3lvSkVjodRu++H9tM7FpE1t1ZC8e0fteOpR5V2VQ9/XeUcgDJRXWhr6ArO2Idem77
jo/XJbQwsvyHixnwlwIEj3PnmF4kDqgljy5hs2FkJ3NoJ8lps41v8LmcT7zwsb5tgXiS44a6+0Ov
NP0DagDkvHXeU91IgfJWMBV/uWU9GesU6Zj2bvLQPt9TunZ/F7IogqNuCt99RCWc7lRvtsW0LXEl
Gk4ITJjhhoCKODjNu+rzVHlWsKo0lcNY1gIdxIqyidljQBfdUZdpw/Fxk3TYmTmsgU3hU9PfShsF
DxT2cN6l54/x3QekGWBbSB+47W6ioEgpzx6so07ht6D9YiG1ZqOeeNcqn2x4JAHo6dvXFAcMYSmu
EBCK76JyiCy60MCCQSZgxmoqmOxIwXJENxF9IqT6DG34jpqK92JK7EAO0MeMH7SI0OQkPOtR4GwN
YztScdPXUtV1TnfLhi0cd3HOwwsxhrdcdLhQ2d0sQw1SmIDPAeCdrdAAzv5Y8LnyO8cmNltHKU//
Fm0xZ9btCyBmcq5cUn20RtoXgi2+Uo5/47SxRkePvopS1rjTs9ze1g+m9Nl0cYjcD0TB7HCqAel7
VDlzKpSTRQUBP4Lpi5YAMj+Ah61RkEwdyoj4kmQArzNDepCLHcFH73WW+impaEgcCUxwTiebGuI7
UDqihv/XxaiO2kmgIPIqlBJgYdP0m9KSl5zLYprunaTNIIekU6Ie4co22SNlZ/nVKWnEfdRQfFHb
kWodA2rguFCymAq4UGYSTXsJJZUKWRv65Q8XnONdCltrPIFrE9Pe7CEK7ztVVd0TXVTvqc1l/ENk
TR2+B/UNUJE9OFKYhFpMFlGaYlyLtrOdbyaF/ugOilwYberUJ6KI+YA5jE4D7FdZ5412Fxie+BSP
uHke4naIEINr0DTo8ryHNxD7EIOUCpN7FqZ7dus8D7c8P3n6I6qJeba1Fk7lvrXD8QEAOerjo17J
L0EMnnDgfHNs/aoOwLw6/vCUzXBK6k7qvUCKCn6vYUa7khp/T6OFtsH7zJdALiAOxO0pds3B2Qkt
zfaTIAOClCtKNCj4Gve6XnTlGu0zV267yOrUrkM9FYC+jWA/PIuozY69qaqv6H0WNCZMulaHbEAL
ctvXJDaHCBWI7Ri5Tf7k2k32xQ6n+LNCJZAcSPfGj+MURfnJGMDPbQlrlIG4IYDljT9Mvrdp1Ajs
MkB8ibPhA86inqzTHyIRpKs/KAPcYIpbdYBU0HQ/IBbU7nPXj6016xd3kHn9gc2aV9n7RIt67QU8
MWa8boSB28nBItPbAjcOXDplgiRJ7/ssOZDDxdVDrZX1sxjMott2Td+FYBOiwN7qCF5+iYFihTuk
Lpt2T0slwOvWJeEaCgNsB62RlIdw0qJu27plcTLNvLAQjnGmZF97g8EptoHtkndoafu9cZHpWxW2
5s6cc1ftJ/CLwYp8wiCfnPTU3JoqbvLPA28SIA9da9IVjKCMnhmV+AFalRWl6Fw4bbECw2oOz8SD
RrHOpU75VsW5fWdEbSuPXZX34bHgW1AmAOtanIB+9v12Arv0EKvOt5/6Jnbjh34IB1rQcT3swYuG
v3pNcwROXhEfTTcm40jNDGEnQ2bzAa81+08WdOXwSMfXqXb1bNl5N2hQ/2gZ9LC+aag1/lZH4BPR
q9oSn7TcbqmETLLh+UeccsdJpP2rlTJU0BPsdCalaZgWqSYTBTII9CCptxm+/lQXrt+jSSYde1ug
8c2V0BB17fSCwhHqRIjwTabW/wKjYf+J8wrCtUojeMZmno8PEN2CX0QhRTrz3JuN2w8A/ua7fEPq
M9CLDQb/fV5FVHWBbFAHFJUwI1prWfUbbbLwB0kWbSOPeG/vUAMITtDDcHHIgZu1GHM0Sfsh7HPy
uiYwvXdxqaNV2UA4RroBJuE21mucYIN0oqihKx0rBocap4t4g4GkluLS4CGCz/ApQLZR3Xl+3n6a
smn6gGoGggtE478BQqCJM4ahH8OOihFqdiFEfBRxac/ohRH0n2RjvavNIDqEmvSfyZjoOMkGkvxd
YtekSLO4WL5GBQzJBKvStWilmk53jkUTV7/asocOaVRQ6KlFlfCUFIWH8SBgHhSfimS09d1sGPbd
joemvcs4tnuYyV5zPzRZ/Ie6Yi1Ak+GDZoPLaFZ03Ivxj9vBjKKSB6qXo4s87aZTqVlu0Z7L3VVl
eunejVCjXMOoL5M7pCYTnS7fZFCotWElAJMp4kckyfzkEUEabuG8iwlwpUmNd1MmZItz/tp5d0rQ
SdwKY3LyrahcBGrtDM7cykI7FiwmTPbmMeeQfbMqt/lVOrl3QuRHgGDuGwAgdVFivZI3JDWE9TKe
thOGJO8QfQbrVLlJ8Q44BD3tmi98qFH86rchX+8OHGNCXMAWpmyBKDV2H16hx1stNuWfvHYrfZ2h
vB0crXAwKNQUqB2uPTuJ7Xteudbfoz1kBXsYk3wC/s/uoKIs4VGyTac+ecCfa/rwI77iJL7qc0B4
Uh18gWa1nmXab1t48XSYsjY0dkOEburMnEnfgW6lImv1WvNdoAZkgstopj9pipreA1ItlbkLOtH8
RL4++E0qMzyGYBnfWX0OxS9L9OJTrHTzhfvOfQzbtPniwolst77mKujwqQUzqzc++8SQn+xp6vuV
j+ZBQ4Y2RdqWKnl2jIExAYEL8S9eVWJs6k1MigGDXSkQ/k3RosHsWZ79lACp17g9o/YnqTLtyqQP
9e8hoMxvXWs6X0XRzZ7mEcJG5Nm+/SExWpBQuZnAHB1j2d+jhSXNdUJNIhdf6YGl3jHPfdVvUype
1jqCqFztKHBpHyYvnL4ZoqqqDVbV9leK5WxzTIpIkpCZrZ5HNAuQK0CchV43+KMny6ccviJ+MYiS
Mn3GmgHAXLmNn/dbV5MJRTOaP5u6CvFaNtiOCmiq0f+2xih5xtzXA9HM64UqlWfVIOU8rJfXttMP
0QnJTfHSdIQEWod28BqKBVVLoWis9baTaWvPNV35qCZXR1yztsVXCafhHXCdIFjH4E8xJM3wk0f3
ymsPtECg7Gelpj5jperoG43wb0cdE92hNukQFsH0aQh2GY8dQAHAd2uYUFW0hf9FCdNOUVx7D7Re
wItDOQSmWdHSqh7m3kNGVxdaRQKXqJ8MvdkH4Ahm9n+dkG6FNH1XtU0zEJUw0GJ3qBSiSp0kfflU
OxHiDuBxNGOf6ANWSx61RxMkeCHTT61EJgv8MmO/wwNJfIRgzy8aS7Rx/RCxHDp1vV7cEUblJ0Dv
OmIaQ1/8HqUmTgblGar4dMQfzNgo2p0aXVDUMQfWPFEhnCJ6P4XLhWvyWD/qIxiJ7ZSGWrorklZ9
Ji3Aq01UqCqu6CTxjIbjhFJfGVUNwjAEf/0uVRMRt2eqvJqbyX64sXvYCxsrMua+rmZ7L6Mckz9N
RoD+x9YJ9XYIjurtfVoiZrNCyy/VN13pKZg10ZTLbZYxJdoLVE1WQWjZL31Q5LQalEFZPypD6OI0
gIpfo5zSARHGuO43IcTWboXyWGnjSG/I3ymgvvtqrMWfGUnkr/SOdIDbh8LDqkVEcOYXAc9H+XV0
P+ip38XPvaba4D6sCwlpD9Akx7GC4FrmeQQFqvKbfYoNLLqhlpuQemrT9COkmoPQXV7pu9yXjUU1
R1kAAhvsNh68Es2cFT7udXLoHZtiFtwzUa28RrM/hJ4qfjUSBWTkWtz+KXYrz1/bZs0N64Wc350d
gE3YJZU92qvRLPJHRHVp2GtosSATO4jPsjbrHw2a40BoDCLQvZKd+B3hZZQ88tDmjxCXsO6uPaG3
W63yBMjoBDIiE/AjSp++re5U30QfkTqhK4U8XvVSWGWDGv8YdT99vLfpwSA3F65amqF7llvF+8rK
hbdBboJ+Bkpn6rlJZECQwM2Lhl1pRX9cjiOCv0YXGevI6uWpJw6GmxS0zs8U1doOnSk0c1YJGaGz
Qn2JCyFLRN/DtK/g0bn0XO9Q44b47YiBAAFNHvlL1uC766iqvLWReLwkuVk5D0DPIbYAQ3I/AygP
DkYVosJTpT0U5MiumxpLOh08CErlDWidQTn1qjICoBa6WcbZk0gL42cOIKA4umhEpoiT1+IX3h6a
uR79zIQqmskm2gug6o+009Jm7xre1K2TisbmdsRSR+yB3I2PUg0tdJXB14dNGtvF9wTjgK8eKMYX
S7oDAm9DxcH6hd2hSPdoPrX1SqbCRzO7adt3IY4R3iGq4jg8AnQgtAZh1xyVleuIR4Ed/zxkofqs
0NQnlum6AcxL2hUo3E7d9zA1Cdqnpga6l1hknqAh7Y+TshxqmshxQT+0MVuhFdPEwZOm6faL5iZw
gLXYSma7T0rdLcoFEqBEWknAxFSe5pAgB4r+wW4mLsiigGFH/7Pu6p3sMvtr6xcSWrkxmR/lBJpw
VQa+2EY0qYFpoKlh0Hi2SFI5T4GNxCgEiw2y5A5kywJe4ErQIg23+ujMjcoOlduVn3LNbgJKYdse
XaaWm4c2/bpzQHw/AgJp0CmjF4SYtYD8YIRrxnLLrWj7OPnoozDioWyNB+4a4KTbbZHYhXTgyXjg
ECRDkx4EgGx/Q1XESg6mCZRuWxid+QO53yo8FCIAiR04jXlCxr6LNy3wfW56q+VNzk3N/KJXvvzo
keKqrZnqaJvbNrS2jekA5NgA2SFahbmYnwYJLSgd0/BHm1caeuPgrl/SeuxQx4BzTZXCL/QvgVck
71VXjUwfiNeDiwRFhccyRn/jXSkkPjoutfg/GffsCNwtDxQiil1B6R3Va3tdO2p4Sbt2+FJOIN01
FcXgj+upu6/CgVKzaQlkyBvA3S8JIDzjfsB8AD4Y8dYsJwC9ao85U/WsdwYbpAdP93EszBwrwxxR
DwBD0JYRZ+wBUyEnDv9CAuPUdqCL0JNqMEj8gOycb3yzZU3pvMcE7DHgRv9p6b4x7mSEHvWDBquE
kvHoqoirNodwjXy6qZ6tJIB70MLeKLcTXrftKgpGc9z44C+PvC5tghBpDmy61iz7fZvaLa9awkNV
wB1tV6FRajEYK1ndyS503U2UBQ4BC8ow5tYZmu7b5IzmJz0YM2NT05zFp6srFdvax9puw0qPFJEz
yDQmmKP0frSFKai1uF7zNeihbZ+IXcY7eMtGs6tMSvs+VwLUehr6SIBD482fAX6SqdLBDV663uE6
c2eL9A1dIUV93qP0sSGzir9o6HyUa6QqR2dX0Or9kgW1HBCd0Ya7v0o4JSRFNJucxObFETkCHV1V
olv+Vxm4fV9mCV40ykzFqcJA5IepBxHF4FTQQuk8iAmocZfmT7+BbAr9DOwa+gS9/76waexg5xJR
9ctStBmoxogGlEuLHuA3KuStei6rIGsf6GgbxPN55Xsf9XYQ08YIJ+sIxyhModmUQbb6y+3RqM+I
8zYAa6J72gsuUuFs9Xj3l15QuCioE24Cx5O/aNk1L5kZhXMwBQZLwEj+/Nc0QWIUnQnrV9aGR4gr
QCpqQFspiRSp3P0FabJxheMl21wagbkWPKR3IsaG5xABYB5vGEPNxk/nxoqOMXur8ac4AoGK2XXo
H+ZYNRjHWBTlbMFlWJ8TatbWbuibwTwMrZ+c2r6ihgPj4HH04vHYWE10/1//+T//739+Dv/t/86f
//9Q/8na9DkPKYL93/+64ExlWLTBCe4tS7j6wvmwJ8ZxuO/4ARmq8qMnnW2oEHZrrBliHTdqe328
SzZKCOZZ4BtBoLhqYQ3oR2OFcxB5lWbQcUWL8Y/WNtUjGchwd32kV0vLrQEA3RImWZHN8p4vbR8F
fo6yFja0lRbe91Nr7Hla+7Wl4Q9hp+b3SvYonFdZcF/b7c/rg8/TOPuudOUYUncs7GElrerzwcug
82PY+HhIZFV0LESIjyWCHbvab+AJWl2AEk+cvHVt/x6UWQsBts5wF99yGou+CexUolLVFp+EiTJ2
VpTaE3r44Vu9FpmYa1umMlH5wc9s8RnpoA0NBgdwzYqi3mWOm20grDabwTOTG25Yr3aMY+kUWnSb
f9u2FAvTL8szugIRfCQnHfmhcqPkYTDLP1bapY/Xv9mlgcgyLfzqdbqqYmHSlujS9kSHZgBquZi8
ZkP8ZHDH7miMw9G8PtarY8dkLIU5pIvxnoKwe74/4NlivJK61tpBcxRF6dFAyjeniwFgeIUjRre5
Pt4rP7F5PHf+XNwyBrS58/GiovGRO2O8CmD+HuVHbWu1U3rDxfHCrPD7NFw6F4Kih7X4VGnpT7zt
ivATe7K1l0fuDtoo+riNQALF7OWH67O68MUMx4HhiysMbaLlEdcxe5lSARwvES1m9bakw1siUmT1
avp0fagLU4Noadjsd4c1tBYfrJuLBmmI38SECctLVLR0IZzC+gNSlBpsngY37uULU8MoHawfhQMO
mDH/9388DBqGADyX4Os0JHkPk58Tn4OrWvOW3zJovDQULtYM50hemeUBQ+mgmTkMyM6gBnpwu4IT
0NJTgMbWrq+v4uWh0KOd/3bZ+eezMjxIKtCJ5rOMy5tmhOIIhPdUaZF144K69L24M7gLQd1y+y++
V2EAPxwCplIBboCsS+rd+0O0D+we3bWpjHb/Yma0Ui0pbZelXNy9mH30SeeyFTPckfdDb/obC+uw
fVNHf/7FSIZrIjiihMPTfb6GUP0xz3Ggh8cVvfqp9b1tleNnHw1+9W8mZcKsFCyhtM3FUD4BvqWH
A7dUb6CWh17A0fZgYMwg1hsukvr8HJ+/mBg/o+5Jtw3YIma359MCVg4Ux0NZGEmczACpjr5XVU5F
Q5ESBNEM4S7+9FUFkq8xNBokE0Dlu9E1SYL/xQIroVxLV8pUS2v3nIQeTh2aD4anlWtNR4mdYmZ1
EKqPblzLf/9Zy1nTcaYjIGgMG3+vyj+O+djrlZMVyPmShTmftYrmzqoZcDgqAKA9iSCJn8Oqsu7p
m9UnnPHEEw/vtKULr46gdJzfY1x0v8FpZ1gn0mXc0PiPD1Goq4NCODK48WzN5/Paz118JE0DwRpL
Za5j+hl+FtCc9QZsEPC72CLdLtbpiMfaCOj+xsB/x6HXRjbOtwcqKXBeekauEXIEC4HKXKqeJIW1
danL7t6d0QIUDv54lVmdRJgGh7L1bvyKS9cXTwDfS87Xl1pcyrCJrMgE+AP1D51JL0RvvAb/f0Qw
vLwx1Hy0Xs0XMQXOOQhhKRdHjzJM1MLls9Ze880GvrmnaZPR8UVTtkBQ6PqOvzSYOduNAgKBD2Es
Ih+3iBtr1sKlI5n5+jrXreKkOVG1t/sBL7rcgoZ2Y376pTEV1QPiEkM6xtLp2IV0TSyR2GvHCVNw
dKMGuNDR86PRjulxxPQLnIohd0gH9s+Ajpqn0exJi6YY1z0qlXKl2b67HUGFlxtYNWJXUlHfX1+Y
+ZVYfAWoxjp6KooiIK/J+a7L5m+Qo6kFag66pSqB5lv057bXR7mwrXihXGJb3ipDiMXe9qaB7ixi
COt6FGjsWiimOLaxgpE/7q6P9Donwg2FFRcQmy1gr4sNnPRmBxqPMJAWUnWcgsw7FrSA1tRX5j6F
zPZdrQeIQ7raCSuR6u03K7G1aQistrklXjm0D/BBwz6w166Wa+8aKWBciLHITxCxky/Xp3phf9m4
H1skDewufZlZg6CEGVwylgFq+FDkUbueUfp4sUwldDNs0G6s7YWvKHkk+YQ6MSktv/O9gqEO6p42
dX/guNNdF3sjIqPIBFeGcm8MNf9Ri23JUK5uEOGQRC/dnXHsqTEJ8niXE4c+Ue63CR42gMgOCK6L
bW8J4wGXLO3GNXFxhspQ0gaTY9v6fFr++Vgh6hIh14REGqSMHQVQUCYFcg5QP/LD9a93cYbk7WiP
SuWgP3o+lNQQl4d0Srw7eeLDEFSQrKN+0HaU0s0DhMvYBazXlcaNa+niFF14KPPrrztqMUXbbHRu
Q3aN8P2m3GpIjT0geoJvcAjr/O3pC0vJd5RKGiYR8fkkGxIpNOJYT0RXJHAkwh4HP+9tVYABvb6e
l+bF9aVcw7JMxzEX84oR184BKdtruGg2tkNoEmsJ1rUtCMUbu+TSUz0fA5IJSjzQQBfTgsYvZNsy
rQ5dCn9dqLyzARQ4+QG5fQ1l4wAh4qR3s568bex/V1XZHXH4qe6mVidYf/vMJa8abXZuVsg454tc
J3hFOT3qmXjxOocWxtRucOuXtocv+y9Gcl1UsgAB8WTMN9I/jgfZHMal/ALiRgObAZhjCCAZgGOx
yLuxxpeOhzPna9is0SFWixejHipwXDXAiwJM8BGVRvpxeFptKjo8d8hJa0dYi+rGmbxwoxKPEKPy
LvOAGOb5/PCoRX0DOW1gx4kPCXcEMhNI/etopYdicr0bGfDFOdJcciyCLVQuFx8uhwihjBFJJy/M
23dOaEVrnHmmA2Ib8QkCIUYUKBi+PW3kAjdn/JVOgCcXc5wQpgOEh6B7AqBV3+aDlQImbBzj0WXs
H3YYhF+v75pL01SOYm+yQyVX3vmqlpYR41TGqpZ2Pb4ME/LjqjfVNjcm7VMfqORUx1bw6/qgl64D
qs7ojLqkd5a9uA5ElTml1SOiAF9m2OSjNq5losEioK+8f/NQ1EGp0VAlnItCixXFfHumo9FZgBms
bwKqlycKzvEuKb3uxrN4YVYU0eFCCYcUkkDnfCmx0QOL0tUspay/Qhxu1lWUyN0Uoov49knx9gpF
EEV1Riw+2iA8r44LnUkRp94Vdoc4vkVDYWaE4dx5fbALQdscNBkSUp1gXov7VDllFkeo3gKPqdwD
Bybfy6GW6yIwEaSapPNidkAcCt5E/BGc+Mf14S9sUMcREhwKvTRJAfF8VVWVtbbvmBx7YfcfFFBE
+If6j3poka7Kc2yox0y7UYq9NCYuqJTOKX6ZanmVtiAZnSCm86gmH55Smju/c1H76xBEACIns3El
gMn31yd64X7j8kYixjRNIcgtzieKMjKa/iC714NqZ26HMaL7Eec75CLRPSHJvPFdL5U8eB3ZqMq0
OYzO4hZ3k36km1oD9h5k9slBC+zHfNfzDwigMK0q5Nv1YAggPE1QRACA+R9TSpPyza+J7UiX0MIE
MiL1ZVwH9QOJp5AKqpCa8Q5PxeQPvQq8UaEr3COnYDurETqOdeMQvV5vm41FKsOjzMDOfJz/8V5K
5IdDhecS9oYYksXZLHeCAeUR9stvNmJ4Y5YXh9PV3HxydZfX83w4FA11iE7gotBx9x51sqBTlRgn
dLGAIuHbWThvn9+8otiAQZTXmeP5gErOosV5X0MW0uheqj7VP/ShbO8i2+ux1sybGzOcL4LztIAa
uM6YDg8K8evixdRTo8MOCrdqqmbpJjQLxDwpSq6wXh82QaB5RwT74ztP+rdKyBdGdmk6zVkPiR0Z
1/lUKd/mNJk4r/h+gIqqBowIY+IfRy+KXzIoy19RU+MxAC/pxiF6fefTa+DdVOQJVNCWqZCFBNFY
8XSiugu/hja1c6xMZZwQBMpvNBQvbCDqu7pJtY5CL7fhYpKeERWBZQGHKBB3rIZx2kLHBh89FR9y
D6Pv69fRxZnxGak3gcqz7MUbE6dOoE0hMBVY0dkuJ56EGeBpOzR2khuLeGlmOoUfV7o0pYSz2KmR
MUALSWehmQnOYFdp/ixYz81XV+po2oN2I7SbH+LzjUqQxUjKJZZkIRcbNe5HTIvSqoEsQrlJw8Bo
F1ICuXEcXs+KJISSMtuRa+bV+et0NEsafWjWdR0huQN9YINITbFDyRNFIkxjbqyiPm+A5bScOUOj
HWUQIi9OQSUK9JMbswEgbc8CoVq0H9PA2lJH76CSQ7zZi6KGViBFeijLFCnT0G22TeebyH705YNA
dO3l+i56/ZJK9P0MKnu0o3k9FrsIoLYPWY9PC7jd/dnP/PADEkLys9eYSfWsKlhhvQhw67o+7oXF
d0kzCfr4C27H4nJ3HTnA3QXYoNXTNx9NZPowmE6P3INcfLvrg72OkLh2dLq2HBTbNJbd6NkpF6lE
LCsEGPADLl3I7zhTf/BSfHQprjnHzA2rj1Hh2icbYMLb68IOh4bh+RESkfbF+UkolQqUn9q1iqNf
pEP1A4btHgqzsfXu+kxfnxxGIhKDZcqDzXTP76C2xK4vtsHiGEMGKbkMmn1I8/PGTr4wCmEX6eUc
D9CbWHy83Eghu6NDvjYUZN4RQ6A7dAa77ZvnMlch59nAgGG3nM8lR8wWdekB3dZZ58spzOQhRzrk
RtY6/9bzQ+kYRAv8RU5H0WwRvnYomUFu6TF6BbCMWofv3KWIESMHYibH6xN6/Qpy0CijCx3Vanrs
y48TKGxqJIIyfm26+Sr1akxnB6N/0A1q9rAbwuaYRHoElR699utjX5qmBEXEXG1Ju3NxzkNX4XjO
PNdmPqo7euLTNu/RqfTARf+LFf0bueD+/dWWXcE2t7vWaQ3s0fIkP5YKuiOs+OgZ9cNbjYnXtxdG
ucxoRrMItKUXG1F5+FXpiGmsS3MyP6B/V3z2DS9FtQxtqFXXKHeT5ll+43m6tJbc4yZZpE7BbPkd
ke8ZhsS3unUYD1TERf8Bn6Vio/eufeOgvb4l5zEkBcAZWEBH9/wIIIBmDTbm42AlQvtdP5not5pT
tcbaLwYhhbLx23eJIpHk/qDLSj3wfDynxU4olHi2hnj1gcUOsD4dC3/LEQpv3MmXFnGupMyQAvrh
9uLcTUnvoYpszI6Sgo5Cr6Wrgmb2Sg8j+S82JB05npkZbUWv+nxWsjFTd0qw4GibBjBGhV0AkPN8
lSl4AW9fQN5T04aEi2imvbizCtOj/BdB0iwVhiLo9aMUXdnlYWry7sYL+moBmQmxNEkw9l+gThZB
0tS4dS1bXF+F3Tl73/e9Q69l5UaDs7S9PqtXx2weiuWTFEqJb63F+6Vh8Q0LCV2kOEv9AwBp/4TH
hfXohsjxuZ0FdzXCyyO/McNX9yURO7EtxkO0E3hslvclje2kg7q+9ngIiKWbLxgq6vskjY3fI8LN
mzABArzhaJRvPQeLkRfnwEY4J/WDYUY8WwaWx57cAGj+PGrIEF1f2gtfkbaeyyxNoDXiFUQpJPkx
EFhYF2hz3oFrRrzTwe0NmLh1I9698BWJ3RGNoF8Jg395WXqATkJziGfbzmTAuA311yz2U7XCNhcf
C6Kx+MPg1D+uT/DWqIu9Izs0CtAambCxDqIt6R86R6ENqbMElo/jnY+eSO+7+38xKk8Ch57mCUXp
8yOP9N7UVC7eJ4Su6BeHArHLjR8k2clDQiCCu1GiHDIigfHWN37eOTTl0aWii0a0eT6wbHoF2X2u
l4qw3KAKUn6H4dnt4cs4m1I40z6vXLUtVRrfeJVeBbmMTLecQiAvIcCwxUL3hebqmZfPUwbiv6ZS
VaenoQw7ezOAySiZPuTq9dRl2nMX1JFGNTevfl5f91eRIZAjcmAqudRQTKB3i+nnk1WOSOasW6Qz
JngnLfh5PI2dj28fhxDUJPh0AZou+3Cjifh3hM75utJj+3vvjpV3P1Jp0W/k9Jfmww1L2YJTh0Pj
Yj5hMzlW4sViHaHJt9X7FB+durvVr71wCTj/HGX+7/+odAUxSu4IhQiedJ+c0HB8pB1DZOhwXXj7
zQbah7nQN6HJvwSxojtVpl1ggMSRufE10Eb9ndE6NL6g2m2uf6MLJ98hysXWXs696CXEDicd5WaJ
J6iXYrElUbZEO7wfj1Un1MHHenfV8RXffv4IXqSkk6Aj0SkXYYVwAkfDhUtHki6tflJ2+c6Hmx57
7oh7KPvZxp5m8znXQXr++nQvfUQ5l7eoKVD6X24V3PD8Jo17tn4qxz00dpwaI6iBBto8Nz7ipV1J
LA8gjvqIfIWjdWn7VL6NpAgl8HxPUlRuHEoLb41lOMuUC0H3OVAe1bKJ6KCeiukyNm/t5GhbosVw
35S5dQjRRPjw9rWbSyIz5NMhS15c10EtkDyVDOWTQ28wfs8/w0z8aqGV9tYG3jwph5tDEL7bZJXn
R42WTeGPGiMBjBDkrzpaZZOC7+zGKAAl5fRvFpGbmZoiZUF6FefjxSE4/tRJjHWNZ+YReoN1LLBY
uZNslezGDrx04Pha3IkGsRpNrvOxsFaImkaGWMyb1e8YSuMhbGDWxbjnbhocJVZjN+U3Htr5VTlL
n1lPcqC/a+aUVpbAgQIYvJ8NXPij24j1pJdxtBnLPs3g3OPRiEp1drq+V163Rf4eEniQrXOvwK89
n6aNv33WB4AJ+963vsFWhpYbGGoXBrbclh7E3a02SqLRNu2wVylCHUWGwb11PC5Epw7TJpsHAEaD
ZhF/g0XDQioIgcNFynjWMGwRADVkv6ec1v/M8saG3YRsfVdX5i103OuxOflcrXj8UcqnpHS+BIXm
y6EbPZy88giSnFPQa1e/DHcHe6nelFbQb5u01rbXV/71tcOots4utmZw1jLvhd5PdWt+0HFdt7bO
GHkPMSJ5h7ePQsivHBJrngixnFusphGLuQFkrWcfSVPHAy3w/sbj9Pq2prvNBTCn1gRqywACt3TK
dINjwF00ja0bT8G+V26516f+Vvr5+lgy1AzhVRIwxiukmS9DW8vqEKi+i+K6meUIiwsN7apMeTug
sRqiBPUtoNLrc0nfGTgGCS+JKI2P8x3SOtC+WxskH8zO8GCVON5WmM8dhgZebh2CKL7+1V6v51xZ
IqEnR6TFtFzPrIvjGmsqtLSCqaXZPVTcCTkJxykFX3NjI77e/ueDzT/mH/FS0XpB388IIqdq0KhW
NaoSfmtuxGT3G2eC4e/kZr1N8fq+EWRfuHwMYF/ILgBFn6ObxR2bC7uxfVqeNNsj5wFzw26tBdaX
TLMxMirQRkW9FFPZAZ3TssIH2abpduMCfP1pJU8lBKuZbcLZXzxhMHP9zK8xXuOax+MDoOxx0BOI
5nruvY/TcrrxrLz+tIxH+xlaCwMC3T9f7QSdR3SC3BGTHcN9oOY84JMWmBvfam8VGl5/WEdwwRi6
IUmHIWacD4XuzDChqtFv7KLqkD7s6uYldJFz19smbiEUD/Y3PFmqex+P9hub6vWyMjYfFYyzRVVl
SblKRh3R1SHvNwoD8YeWS/A04el615tGvQ+E3r75BpqDRfq/BD4KIKN5PlfMdAZNIj+ITWLJxe1G
wwrhDexPRfXl+tn8u8l5/kg7NLkM15i7anO763yoJKjcUnP9cYOhLFqOfQqeaFVZGKgC9TPbTx3C
Ws8STZ4noLkjNgAR3ZHVrCKNfQG2u6s+SeWbMyuYrZT9iJTnV2yJAkRhqhVgidFb8QRWhAj/BGuz
z8Y/1+d+YUfB67LnEIU6wKt78H+ZO7PmuJEr338VR7+jB/sSMZ4HFGrhJpEUKUp6QZASG/ueWD/9
/YFt31GBmKrhfboO2+E2JSYykTh58pz/AoscQy5F77zO53rsWjiSz6ifKtoruJF+B86OsBJynkJz
sxFdvdOjv/908ICZUSpcyGeViPnpfgtUuuOjLZvY7GdDTq5JDMRBrg35EtS8dubis7J9wd3NrcU5
3IP8PR6qiTVyj0bpPWT68s9NJtS9moeKvgmbBlVoS+vbM3FhJRZSneaSpQGEm+94i9mFHXtQRtvE
M/A5zzetSjKtIL5zqcFg3XRCgdSujdEe+rD9qZnq4DaYlHP0z/dlj/kh5haRDZQbftBy3ugMqkox
4DykKNejquEgE+GXnWcTmoaYq6KGqUpemkL+J4FpH06/4dXh+ayIHVCw4aAeD6+njR8mxA1PoRCB
TqVCKznp4EvbsTGgqQhGHqB1iwREiXesZH0Yc20zfVrKMztovhEu3oEwjRhN0nrwgi4rX0q8DPfo
mhpu31btmS92bYfNDXnQ3SqVkCW7JVBaW6hTP6ChkqCzga3yoR8AeqOJEyGPo4r96aVd+3iAG9G5
pZWpkDsdL22MXWaiW2yvqnOGB26H3NIAYF/FZXQOujG/pUWApCuMHiLZEgiv5U4WrYylJN0cL9FK
tbgIcxtdJizScCg4Pac50i4Goi7BsQ0FFsLtkgFrpWNXBgUHXFFp9hWOqcbWL9ArKloxfREGwtjo
cjlnTraVheTcnmswM6ZCfcMl/BaF0EK1+iBBdM8Myh57MVyEPLqp2AfVDSphZ8LCG/V0OUdWE5AR
TJKZg3D83kZwx1kuj/g4Az7uFTTRcwcrwCmXrd1Udcq07f1IFGgzZ+MLig0G+vNIsiIKXM1aNXo+
+6lzeCQHIcfohiY4YXwCoy3GfTai2rHrWzTnJ9Q4frSyhfUsQm+8KFxlzOlOUgLJd4066OxtORbJ
9Iym1Tny6Npb1Eh0yIsceA7qosjUy/qUGC1yTunQNndqVFygqFl+kYv+MuhRZeTO6H8/vXFW3iGs
OG6ZIGQN6iTzz397h0nLJxlCwvXqTJ1+Gqj5XRaoFXxHGvwcxnltKBj10EfBEkAgWQxFYSmtACvo
0KSr6jM6mfa1kI38gJRM8PzxWZFrUY0xyUzepbJtE0IraxmqbNvhypkFnccQwdy+R0/j9FAr0Yt8
kuYm60fHTF+8M21Sa8tHr8zLcjO/i6zoAnsL8q66BwwvxDk04coWORpu8RHk6XyDpkrvTbhfOQdh
B6ixyRPWia7TcDx1tEXxpdFLeXt6nmtvD+lMZAO4cFIKXaSVEZKqaBFSzO3HQf6eUJr5VslB9Zgm
2XR7eqj5bFl86HRWuBTos6YEMJ7jPdkoyKAEdOS8apzkLcVCXL1b7S8sd7D0GiR1UyRW9lfV0JM4
PfDK4jKwBUiTl6nAwzke2IgR1ur8RvESYSHM06vSAxipv4pW7j4NQsdpaVTyM+u6sn8cyjxUdgHi
E9cWk+3tEkllizE7v7Y5HNAouclA+sVuo+LZlI+2tTs9y5U3CVNcnpEiNFUoxB7PskEnzGknhE17
xJG+K7JoPo00PV5yXcvOXCnXFpSuwPw2CdwUtY6HklJoYRmqD55VCBnpUMUC73pXRl2IdqZQ1Y1a
2/ZtX0IQ+vgcoTRqGqJMZE/GvOq/hbWootKjkTjiwocs9BZQ/vhUpRKS7qmT1WcSmLUFZbNSsJyz
ZCLB8WC1pYokopeO8t80fKXp3DTQxm19Z9rReCYvXPs2jPkIBI8PVGSJt0kw8xNYwyie5fh1gyuc
0l1hAo0kKOmOQgVmjgT0ttQtwgDtGXj8SlLqcPEgv6AUzOiLpJCIOsVVrWN5YJRSdzFaaXCwfDTo
N9UY0AMUqarfZ75mPjh6oD8mYEq80+91bfrUJWe8PM1IHuR4qQ0ttYy+qTTPTDLk29PGiIe9XqTG
c5rU8oWBBfk2BO3nNWPQnKN0rU2fEg1Yp5lJ+g6uoKlDOxRmr6EeFubpdrS0oEIJU62+JA54Wb3w
kyuMBEyPJKPbmqisXZye/dpG40aLCMMsLMQRejz7hAZ7LSE8BH5Ty70O1Xg3Kh39IKHQ8f8QJGAG
03S1yAreJeWhksShhY65l/UhYo+h3e4zehkXWYkDyulZrUVAhgDyxJ2dbHLx+ahBrqB7Fmse7vVa
sOmpmLzmPbhjF8+X/qrDvPnjQ6KzwPdDWRHwMfI0xwsZGEWJeFg9EZf67raFJrnFxRNTG/7f4bn0
ETI7Pcf3gdBG5Ap9CdiWRPkl5hDhccRLu2byUkWNvwHNwK7PlxQ3kbF5ynBPdNFoHs5E37ez4/gg
tSko0rKZlR6ohiy+lkGVcYROuhF50EAuvKEblKteN/znHjb5l9Qfw2sRNChlj2VuHkQW9zcJ/sf7
sXPkX6cX4P3WRUqJtIHWPQy3d/3TDglUFCIkin2YBDzIdMle8t5ObkNb9B+OUqCXZuwSRyo3oWX6
oGr0gOM6nrwWFe7tkKnONsS9dltmjfEQ2ZGP8S/aGmkUS1dlibH76Zm+384zeIoIQSeVXGkJMg9g
SJtUwJDEQFUxR7IhQTMvBryQbLTB8PeOkxZnIPsruwunC75VKl80Ie3FaWfDju46daRyG7XKZzNG
L7FpxvyAfcv0gjdStU9U6+70NN9HYuSdKczbnLJkmstqMeZlytBWaBbWTRQ9ppl62/h2cU8klA5K
HyJCyoXfs0mGz6zv2k4i+AEQBnnNvXMx2SDDwtMJExkjViSQxKAGV1IKkj8RSXDmYH+PrLdtMhcg
FPgAsZOWtdRGtHXaGxhfaEBC8efuY5TnE1wG7dovPjXZ0LsphrNerPbDhaUE431E3vWA/irOqCJN
btTKCg6nF35tf9GhpEAP4ooMYPFR4zoWY3JAKIkmqAVuiBYlthU5+TRsKSMHcm5EyZm799rLJoui
OAMpDsT0ohgWF/h7xUM/eU1Z9td4CKlfsW1NL+xGy37lWDteAdqxPCXR+zMxbHW2HETAObkUU9A+
jtRKgTqWX6GnzN2xv5yyEkvZTJGeUMUSl3UY+E+nV3dtd/H98jkZgHDpcx2Pl4EL7q0I80rIou1u
QK16Q9aHd8RgF2fOhPlFLaIzYYrVpLNOqFoWcYsMR97ZPxO53EHc0Y7QeY2ifzw9oZVXR3lmvk5R
hiIVXnwuFRKAo93EI96e2VBtsDC0LqocoRzdKOODrGBA4zWRwGYUOod0Zt+sBCaSNLi+pMfcqpa4
3xk32jUUp7wpmEoMtarqwih79VOLW9lVOaGHPihDsT0945UtQybBsT7jkTj1Fq/QIA82oiif1VQb
3ct1HRcODKJ3cmc82kmk7k8PtxYk6F5TaphFDgwO3OMtU1dKiGtMNZK/FNUOWIC1pbwIUKE3zLtS
a4sfCirQ3oiNynaQIcJs61o299hqJg9RW6Jnj56kfiZKvlVTlruLMEEjhL4ppk3zvvjtBkQCR8Oy
EaNnFpZ6mzjSdGF1bfUFhmX+EuARt5VHVFWTvg6/IQSl/YwxAJJdGAbFDv/LaDthKXAtiEAHOYnP
EZlXavyUTGhQzXdfnTr/IorB/C4nS+sGrzeKBiGdsu9TL0JU53sja5K1syRcUy9N5DB+9hnsoQ3N
SfkaiWYkB868v7VNSiFYpkNH9xWc0PFKZTFl4LCg0m90eFa6GVnnrkXo+WpuqXN3jHLtcsR87WDi
k4wGupP/rCUTEIo2IMlfWVJ+A/BV30dWmV1L6C1fhnQ9UYI2zlZ/3t9ASP5hrM6KlHNvYP75by81
6iorzkd58GK/GKjIT3p0pY5FdsUx6fxA8h2p3QIVeNYzR0xVFqP/9fRqrSzWzBigNwC6XiMiHz+B
gVQfJpI0iYOI+HEZ4Jt9id9B92imNr2aTiDCvcXAz/74OQDBiiFnWiIIlcU5EItK7ejPY98ntSUO
pDV+0a9hrUmwBVXADji+W5l65r61Mlm64YoOvQqgmra874IAwi8r6mUPE6K6/BFIY3iI6XFW+wk/
n1cDa8DkCu+b8QwaYCWCMS4JB9eFmYey+DiAGeoYJeXUhOqkrHDGcTBwqSNK3yUmP3SenCw6x4pe
+yIBks3itTTkSXgWZzzsThVadIKUfWEidqf4fYLpYFteOd34ooE12sVye6viD3qh+4h40+1tv5ze
XO8PXwoT0Ok45oGYoIJ3vLl0LZ76UHUaD0CZ+mQJDHXc1kCyqcmR9T491krYBsQik8DOkAs6uYvP
PpH5kOEQCW4kdl+hX+6PjTdhvvHJ6BCqcQVK542rt3VT32TTONo7R69HHa94iI0bjTqSvem0Mol2
qEqdk5R4nxsABbHeSF2kuqhkHq9EH2kIm0DDwLO9HcnmOWP2E9Y6Z77m9xvteJj557/FE9GXsEps
rfXAudkB5qV2e9WU7DC8P5pnJ+703elVXxuQD5giEqgB+mGLTSZiszWGLOk8ScV+zonMGBB5GV5l
mCS6PmCbw+nx3n/B1BPm4d7Y2qjaHU8QH04FOELTeRYKgRsZl0o6tmi7WKMhbVIlBDcl+f729KDv
ozSDopqhoeNEEvkmQffbqlK4aWl/tR3bGLdS1yJK3To419zSt6pvJ8Pxb6tE0m6KMsg80fb2mfr5
ymfE2CQ/5K/UCt+FLc0M9T5m/DBrcg+3LrzJRdPcjNNYnZnq++ySepgG/oNARWK15EOgdN2qE2wa
DzcogK5JGUtPcaZal4GioHlGcx4DkVz1X7k4JOfqcSs5DqNTNEKMiP7Vu0ZBJeFKEKiCiUb4YGww
EvGvrL5JrnJZmBUqSMjZvpkwfgtxV944clt+izTgjVkotIcmmtItm29AeLCzrmkaifvTG2Elps4P
OFMJZsIpvPPj7VeEg44XUdbR2m5LFS50Yu/jPFNR3iCb0aIxBTw7VKWnB12PrFGsyV+QgTf2p59j
bUOQLaCkSqzjMrV4DN/Odb92eIxqIo1ySb0wRkh1cAWx3Zypvqx94fBAIQJAR4VjPz/Lb5s/wZiv
U5HD8SRJ7h6rQk6orbWiqvY4gmfbjobymVN6LVZyt3Hgx0DYeN/PjxodA4K845Jua0/ygMqGZnKf
+fgaIhiCOBPxBP7PIpIUc9/WLgiVGOaE+1zucRjMOtlTEUvwPj7UTLfmV6JExyX/eAn9KCQQh1br
SZ0d74u+dzwzlMOtHzjlh9OquYrCe5pL2sq7hLIF25dGmtN6A1LobpAbshurcuupoYo3ehieK96s
7Q6LuD/rMKrUqharWApR26VB/Nf52j5HZqofhIqvuirj6w2/8Qwqf23jw4tG7A4qL+2nxWakBZKX
LbZGng+rCLJrVu/roQo8BTe4Myfb2reuyiTlQDC41ZA0Hr+1tlEQRZvdeDR1au/w43M2QS7FYEu6
5mDVDprMk93jsOtLXibpw7bUrXPSE28Y9eNbH8JFRENAS3PRail0HaoAoegdtV5noUywx9zTgvkK
du9QlY7yHWVqnLRlDNnGTdhX+k0zkjy7QTDUL6mRhxt8a1PAepxth6CEqvjxnT3DXKmKUgmeBU2O
1wiKeNmQOPUeAEhzP1Xp9xKPIWTGzTORdyUmHA20ePGNz92/DwFdTiAMBtI63GM8TRjNmQrhylGv
orqHoimNMVoziwm1mHn3rcR+VqdJ3jtdV3NvVqRtrSM4aMu5TN/YhKQBnM21fM3anI4Ubx3p5fvm
gKGvwJUMjt5i06k0FVqtwf60jc2w2EzSiL2whtLoRpjaAFJGb7wo0vQrqcxkNDBkoXnxWEY9HjKa
fpdrZXlfViOy1sSWNiEF84OrmIvsnu9peDr9tCsf/8xqn7t3xBx9qdaTi9H2fQu9Fb77+DVRpPQi
SBzdM7n9Y5LTx9vT4618/dCYgPrPcHWuqotCENr8WLtafufZqYaNSlj86PyImsYQNGfew0oapFKO
BbMztx0oaRzvaz9uJvg4EomIE+TfzaL7liCmuY9KkV9LovMvKAolrlbp50gNKy0e8mi+R4CSs5PK
knxb2r0vFHM+bqEeNF7W1MWnaLQCxx2L0dhD160xuGfWQ6SU/aFO297rmxxQLJ33c0JQay+Y6xtN
HqCxM3jzeBlwzkyDLlU6L86a9KKLG2ooofwkrHq8NIeqOZPWrH18qHhgHjMnfyCmjofD8UnvYlhP
nqqE3T1+QfCbRVYaW6OvMHmPwiG6ClCR+4Qpc/FZotN0Jpytzdfm2KcZTquJzOX4ASZNjgtMuoWn
VKOzd0IZ72kDWRTXcepsW1f9mZ7L2oZGPZizZT5pQHsdj5dkZag4LeORuQ7bNMNFWTLRS0oMqz1z
h1jb0bBtqRqDmed/LHKQOJ/GJMOj1YsstY+2jW1gaUctFSewpjlwkRGv6ERjjQqmWz0TJ+Ztsghq
M9NxhgADaXxv8qIGRZIFjN3mkrlrJTGbmWFIfGPz/1YbPY/F5WBW5yyCVrYTsB/apcSMuQKxeJsF
cIbR8PH+DTvD/wrQbywQl5cRANYlChGRLw33g6X11b5TJe3LCPr9430WBxwJNWRzbuch/H38gk18
Ae1J8huPzZrsnDH9YpUdhtmT2u7k0ikv8LcOvYZj/MyntLKzQFTMgFjiOpJCi1DpRyQovaAYIsWR
/QPLW32fjmpJeys/J3eormwtjQwABelZfhiO1PEkc3my/UnGtKcfLOOlxhL5kp6Wuq+7tLuYRBt6
YWAizKNE+dcWd0UT5gQAj0nWMVBKbL8LXLgM/UU3DJoHYyXFoW3M0YMGq958q0otxHApNz/3/hRp
SLRP3Y8MunfPek79ZZtG1YZYYdguRS0M/GKzOoRjdM6YY3WWaCvOtUN4rkssp22HfeE0vfBqQyoe
pKG/RI4U1Crmps805UcJN8xhuqFiW525D61EJWBP3IaITOCcl/tYxScxrK1GeAKrq+9Ezy+VVgQN
SFlgDUaoPp4+ZVdSLQpoMw9kjvnvpEkcJ49kocvUnBs9qF1oja3qtjTHz5yxa1sU6BETg/SGqtpi
i1pV43d5KOE0qIzZPZL1FrYEiXnl52hyn57SWiQAhDsfZGiA0t0+3qFYycYGmNHWyyV9fKxtvc7v
JuFDOW/7RrvpZRNDto7CAyaZXLq3fYLX3+lHWOHWgNdAc4G2JwZKlESPn0FCC6LrNAWtB8WoBowA
NHQAXads/GtzysHJ1IFWf1W1Qs9urHBUZ4vxLkAvRThfYzAH35Qo63+efqiVwEyeS0OJ5B2M5DI8
hY2TVqmGNTIQzf46i/HE7oQhdlmQj9uobtTQdTrtnMrZyqiQjmfUk0NqRUfreCVCNXFoqkgVUimN
+QSfutJcfNvGB3ThEWem7eJcJWFbfHyyNJ2BulLeIl4tS1s1oDrwrkhod7EtN5sEYtF1UtACoo4U
ZFtkqIF4cE6d+XrXZjuLBgKSpnjIgXQ8W02OlND0J0zQc8N5Mip14DKh+zEUgjood7LI2505BMOZ
Yd/7YhAriIKzSildU07+43EpjdaJrUog+JMki240pcHjvtOc9GWkAn8fO7WWuClc8EM76jl6SklS
pZ7fx5W6NcsQx1ob8VxPQSA8dzUoDoieCVzN3KmQgtfT+3AlFLzdH+fOOa9mmQexIVoLGmoJFlki
UcL01YkQzdW4ZGc8Y1ydueWtjUcMp0/J1ZrAujiWAb6VFOCR4pItDB02JNLpVZ2W0WUm0Es4E+dW
NgDfFkWLeQew4xcboB3sxg456z3fj42npjYfi3LKbmxcir2h6spdVAXnjv+VIwOpLdK8t0o5+/34
5Y90OvWktCpvLCQsZeK0sTaJI6eBi4hd/1Q5/bmu+UqIhbwM13y+KszVgOMRcVzWJyGymspW2Cew
LOJJHEJ7oAucRI4TupMihTdWoPfZZT9VuhS7ea2qzx/eSHDBkdKmUT4n1Iu1juhU+FldVZ6S2eJu
pFLvSoFFGAuxwtudHmttjVHvoYuOPAr53WITOSk1Ab7mygvjursPlHR8TOQOTHRm2/t8KsMzpb2V
fQTJEkcJNJlIApYKtZZOtQP8CnfCVKnukAfEcXSQ43BACVPEn6vSJ72zu+4cT2clH5gFbeAlkkWj
VrY4PLVUiQ21oQcdgdzZhuhGeIrN1fj0aq58kshQUtSm8aChebq4CkWyE1lOUjZemrQFZHR9vIxx
kt+ETlJ9fCHpktFhIKOax1xMaCpGkXVaKzwnN6rKDRLwYEkR2PeswCv0I2sHMSLYnp7fym5xMIWE
0UVzEm20xfxqYCNpl5bCyyqrvelG3HInPFAwuhrVXa4r4uNRBx0RVBFmvAjH+2I8O0nqQq8Yz2xF
+FcuZ0CLBRiHUtbGT1UsJ3d5oZ4jEK9Nkm4Et7w5naCofhwE2jSva9SxhVcNuiW2nLDxdGC1nSs5
6oOvIlOhSJ9e17eK2NHlkr4EjDXIyhTsaawuJgqbMkq7saNooKZIJPQWohC7nhJ5FrtRpxSxVzWy
9qhE1pRcKB2l3l0wVmIfdHIUuHol+xoqX4WhvtTGYNX7QDbiV9s36nGXlXJOYtDXcXY38WX2rjFo
/m3Q5MGvUJTCcSM9FJemGncXaWFn2WZstMHa0fJOgzP547uvn2+Coxw8EkB1atKL+MoNbmiNqGaa
QGjuYg4rb9Bq2U1LfTrERveTdXg8vbTvh4TET3ViVoKDzLLUTwknIJRJXhheYExDeaMolfpgdFxY
XSoF9bSTEtKdyxZQ0LkM8V3IocdKV4YLLEcJzbZFGG9iLPLGMTC8JkaWYhvUNqVPn/d/5qOcf8/x
3pl1EShMEMdnoYRFCG9scA8APwwPIZR+dEf0xje9lGrX42BnL6dX8923wZxgzCBaMBOAnaUUC9Ie
udWi5A62NNfuEiQwrutau22l0N8WWct5+OHx5oxztmnFFYQS7fG3qFoZWvTRvIayr+IxrofD8KuR
lLHclTC/nHsbuW5xZtB3l+S5+wQeAIEEELbv6h04X9cKplKGB6gIAXU5BoFRxplX11HrjWB+Ngb2
RJ/VQPuwPC8jw2SZ+WxsOOSGj6dbYFLcNkiCek1YSY9dAOTtEKO2sVGD8qyf5RtOeLFx5nepcokh
taNXfTxao7apjME8tBUHRVe3EaF+XeF43rukH/GdbFcB8Ac1gKA6Vmpdck2Ppc9KYdj3+M9kf6mI
aDsuI2aaB8dm0l1Tbrphr0aqqmwcLMdu5CRUULbww+EyEaPRXskSen2bPGnjH2aRjN9Pb5f391Ma
HrIJUIiK2YxJW9xP9dAgWwP54pVBJF9DL1B71xmMbMYi13Ht9rhZGFuudeVVayBVOkMu6pgH9DFd
qOy4/JE3SEee+ULV96FgRs1Qw6KYxV112XGXGz2sqU4WngM2rt/yNpNmF2nBJG2RbVTpcEwTlxIA
2qblisyIpcskLdrHKZbNZlPj904JA9h87ppFkBWebFbdsGudsf9GcdvAoBzR+mRb1InzMGIQSisf
mxxuRoopLqKpdyLcBgwF+g/0/Z+n13xtbsgwsuJkPHPF+XgXxZWdFzh2oAjsEM6nQst2dRqXd6dH
eR94oCfRo+HCQwf/HaG1qiGNBHlZeKpdt9/DTjdhd5kKRj0I/LkyN74zQeB9D4OtRBOLm8CcBiDQ
cjwvjOpwgifh8VQR91tO72Sjp3WytQsB4bPLa0+qbNkN48nYTnrZHvLR9zehVUR/Y8L+48iVvnlz
qf9ZlGMdIQC/+Mf/+ly+5l9E/foqbp7L/5z/6v/9o8d/8b9uop910RR/ieWfOvpL/P5/je89i+ej
f9jmIhLjXftaj/evGFKLtwGC12L+k//bH/7j9e23PIzl6z//+Fm0uZh/WxAV+R//+tHFr3/+QUr3
2y6Yf/+/fvjpOePvXbfDa/ZStHXw7i+9Pjfin3+Yf84yEBCJSJyQMnjT1e9f558Yf9LIpbfOv7jN
zfnjH//Ii1qE/Ej+c/Y9QfcA4jB4r1nhp0FxgB/pzp9zs4rvc9Y6A6Fs//Hvyd/+HTj/fi8sxr/+
+R95m90WUPubf/7xd+XpvwMsyHKQ1xCG51oNdXP8io630FgaYaC1gU6qIYSrtcOIUBlQF6dI659V
WTqboeyzQxhnyt3o+OXGADy0jWXOmpDMb9Nh6L1t/DpCVtlW97DG7K+Omr4YzST2k9L3IGoDEr9A
PEeZ+Vxa/lfuHN+nIduEIOp3thH9RXf2QR7z3sU0N8dApxSuWmsl4m3XIjScS2sM7i3J/qXrUTsz
tKuLYaostwxDyzPtwdyQkUpXOZqjbhX6L9Xg9N+FUo+bAU2CL0OPcGcZxK07BbJ1IxTyUNOE6ZgH
cuZ2mdqyo4qEeTalO+bNtLMD0G5hkemfZV92Dhj7DtdOjS9MgEqr14h8b2njo537P4KsE5eJmtyF
vsadX+YpNw7mUvvYGJPLFokfN4ksc5O1yg8IsHdqCOuyy6ufVjikl44AxZQ1+KYq/pUdDrXrc17v
AE/jW9Zr+whF6U1eB9UuVrFA6BvIOvKEXQUvp0Kut8MkAivJTZGBPoFV9dzTMne7PhIeTW1aPUMW
XDXC/lE2dbAh51ZfCjkeMs+vLeOgq8g2ERoaF10P1Q166xFbs87NpWy8SUchbUpVjjexhu+eItW1
O6bTRWZL133UKLiB1dWnvhgVT9jxm89T7zlqfh/qgwF6DSgqzLgM2071Bv/VmAetcdSIQtOthibb
wCH8qnEMuH412vyXaF3YVo9aPKauHoxo5rbGVyQDH+TOtzf2zCRKw+5rCQ5mlyjjDVxWZdOXQ/tJ
xbMTq47R3rDSpZuGo+JG0niI/IBbh58Fbqh0T6IvbE+HcNoole+OTXcj9Fa46I8WW7nO2L3luANS
sUO9JQXclT77pQ+SVbk2KqG7sZJFENLCT1PnpwgkYfk0Bua2rWJWryx2pS5/b01tchOYICAyM49I
cIU+3wREZBRu7igvdcc1KM2nz1KQP062uYOoSYY/SMJtjCdYOv5O+OawGw272opu9uYpSZPx+1C3
mdbWD30pH2wttNza138FvZFiNNM/mY2ub+JCli5CqhZuasfN1uH8AXf8AETP/2JIVXeIgljbamG4
x78eRoWuXqqNfVA0O3eRJzcvisoCucsslV1UIOHmpDom7OXQXFDfdFw7qr9DR9HdHt4X6bvlH4DX
UkoX3aXctcOhE9qFHNv2wRm1fWnk8b5jfz3Jon7BPCXxlLxovWJ+CQEmaDtTqsZd1Nk/5Db4aXfV
Y6dlqjuYKGLZqZxvGp4JUO3k7JUWG53Q4jm51X8qIRxsJp2FLhrrKmkV5wLM3HQ9hEF52eTq5OXQ
37zYKBxXG8IOCbboBzEh3IQ27zWE2OkpZvJEjTrdRTqYbavpv2hG/B2b262YoC/ZaqftJa2mRBuW
idspY3pBbFT3elNYGxLLCSuaCizGbBKwsyXxyajRVcZfcgNMKXDtvNQOBh56uwrFZzfg4GbVEv1+
tGBRWpjNe5BzU6+d6Pe7E9EfpaLxKtPERROrNZ+aGW3jNJwg8Tb5tu2iO1nVrtSc9mksoW6ZP+v9
NNxXsMh8DWyklFq152dT4DqTbLm9KrA+HF9qYOh7GMCmvTF8/1cYRBohg/9E1qPjYK4bVD3bL/CF
G7XTY5tbL52fXaddwidaBKaLkCWW2X71hPNn4iHweaBfFGyzSn6ZAt5yaoEUbdLY3/lQRtNaDMgp
tSMgGO5efY+NlfB5HgXUyIE26WtStzIZYlK5ttbdDOrwCxvDwY2j1NX6prjQgsjaWn5v/50lfSg3
eSgy/r1MN45SlP8xKTn6U/vXYj74m+Wv+v8xc5n5u//x7+TgXeZCdvCc/zrKWua/8HfWoup/AjMC
vEDPEGIDycEf//g7a1H4Cbr43MlAqcwiMdzI/p216H/a/EnAkOiEIh0z25n9d9ZCBgSMFEtXmgH8
oY9kLQvEIEkLWRGBit8ItY4qmHqctCDartQydSXsr0pEKvAPksWuphcouSKIO/jvUhDlgKp1+xbJ
E2OrJYnGpa9FNcP7bdFWMqjjysbbo8zXcLhY9EtmDMTxo6De3VcNTYlNm9bjNkgtf9vW9f1oB+cE
RM+NNFeRfsMHW0WljmChEQofMmNbB060ofYYf6ZOfE6yZm2BNVzlNUi8M3t3CY5SsVVsJDD/m3wS
3T4pENX0u4q7YdSnW4y/qDHolXBNdTS4F/bDrtLSj7UY/l7Z359hsbKT3jYxHSyZ6B9GnzWtcjw/
j6T7QcGb7/RLPL65/WsosmrqxaB1lTfGy29LWwxN7RsF+8mREvsann3Brc1OJBUSpKMgB9uEtbT7
+Jg0g+feGNVjvF2OX6eBaY1uhEwv5i2G7hjBlbVEoXyTEll1/TA65wL05iZ4lOpjfkCBimLVDEwC
/nU84hjg+5m0nCAooBZPfqU5D61tSDSlu970dwWsPG1TWzniL4ZdOx5iial8UY+13f0YJzkzDwZq
4Mo2k8268kidqKYYRW7nHvfbUL7BzzRBLm0Mi+7WonB6DrO59gHMsvU0lZGC4DZ7/Pyw14sOkLmC
h/Jode6Ih+EFLJJ+cDXuwGfKNPbbciyWCy96loqMYRb9WbygcdKdAZ6TsylQ7u3cBqVDx82sKLor
7Dy0qdPEge8BL0yzTR+o1rVFz7lzRWmUdP/gQ1luIBVwJsiiqHMoFLKvFQkYvtdbwqrgZ+WaOHRQ
9nKvqoWOZcskhgfQUQqZst0Vj91gDdnjFOlRuHGClhQ0NkRuuzT3uu7g+2X1l0qWDXROsfPbPIQO
7RlKTv/bsyKIy6NmS6VrlUgRHCRUkgrwQPRBPbmN8ui2LiwEycvK7hFPgoubbqQ8mX5QKYEmmMVo
K97Udgve0RKB9KU2Ov2lzYyw3PlaPlHtTPzI3GgVNzzZLyMQFpNk/1QCOcc4q1JqyW3syr5XZlmM
2moNvEIVSoYu/xGtZ0qhaLeq2kuJN7RK8k3IlXPbahnpiFPr5SM1aC5rfdcVd0ZSGdl+LNrCcrN0
In0RJU72tCPUz1bdVN9ZJoPEq1fbXwADrHHX6kFUe9nkp77bWIHx2uuhA/FO6XyEvtK0+Wnqo/UU
Za35jUbSoLhFGZuXpSGmn40aY0eACbn2zUjy6VMd98ErBbD+risQLHKnyk9+JJpNKlvn02S7DQn+
nUgGNcTaqjS+jpBpCrcrzPFLXJP2bsqpkL9MkhQEW+rg3Rc7Ke37yepYqLRTx94dYps7RqOm06E0
Cq7Aapq1rdvL9gQaFTFlmxauVTlIEVq4JLEo1k8zH/x4PyVS9JeIdSXywNohaOpXGAv3aeJ03gTQ
p/tsBI16WcVRX7pZWaT3HJVWujW5l1mtW1BjmL4OCKV3e1MadPMypJ+tX0Z2p/qNO2V9F+9RgYkf
cZdUrY0dQMdx87hPyKwLq35sVKyXXAsscnmYFbeNCx2zhWJndQ13Gx04lXD9KDZazc0LsGMhkMAm
Uj/1iIFyO1OawP8/zJ3Xct1IgqafKDtgE8AtcCytKBpJvEFQDt4nEubp54OqZ6fIVohbe7Ex0RHV
1R1VwgGQSPPb0OmBt/Z91c13iWHUaL5ZYDq6p9g5RxzWJT7/uSm/2WmRzXt8UQ0xiSlBhGGwaPXc
TtnYHYQQK9Jt7bnLaRlWl0/F8fIgzJWnHu1VD0sUkHxqR6xnqtl6TQtvzw5neKHWOjGvOlCScGqL
2gn1mk9lpANL3FCnG7snK+1oBuhlIkl5Wdte7mqrtYiV1+M6H3zCVOWus2OGAhYetKdhDnZTX7qT
6+aPHKwMGSqhydSr5doFx4WkmOU6hj4T11aPSfHTzF5HE1bdubjgazXPP+IBoOCcTCn/CT1vkmPE
YXkuv9Ixjj4smEoCGJ26Gp8G0mX1raWsIr1F2+cyGRbLcNnHGwXKGXg07loQm0+uoWI/XOXS9Edh
JCKaq6zGt9AwWL1IEfuSRgSY9+qGIRB8MtqFU6GziJhoH9H2aFiHTKZ7X3nIaBJl2/erjOdyZ3up
c1+bVgqChPkSi20bGNecXgUH78JA0qKyZcjDpgvEeJJJ6S5YmQxmkCgn2iag1tL1nwbhJzBPlEKu
t3HVZp6iJIGzx3MjZU8teDONlCZcp5buQPpNtgDZlbfYY3FqZCYpFdBaybqhUruzWjPkzOo5t1XB
ccTdBcZQJhTrcgCyzHMsKgMdfZLJh3J0Rw30vnr5fqhdpw3tVFrTtTUWVXWcnJZROFqIEHdxnox+
NFFN+tAR8peeqtycwRoMX6to5A8jFMKbi0+La6xxCPPjN5FQo5QH6O/k2MRzUV07Q1tYp2FRQ3M/
ugt4f53X8qkYpX6Qug6uhNmn13S3rIQ7FGbshavrJJcNoeWHtJApYaE2KJUx8GBX3T4OjR3fQzbp
Jkw6OoWm1ZQjvQpV/RKnZXyYp46jOgHOH4e0HR7TcWmudLBAVE++forFQvslHWU7wsT3PSfc/UTK
dpl2802ely+NEyMP7WLZ72uSckG9enI9hxJFcxrog2NNHshBYu1SJbwpTPqqxBeotRG6o2lcEiK2
x7NX7I22C9cp/5LkMtk5dgkcPabKPcHEZQfRB8HnYmTbTmbCXY8kLjtlrXsFZxNfZ+sc74nrOrg6
TVhtDXkpeg7Yc7PqAzMQIQdjnETrst7Hi7fza2/rrM8WTrWtIfd5UBV7mzgx7Q3HJfBIzna0y9jA
qANHpyE3ijI9kK53ir3uE70qDXNRO/svA8F7B68pK3pX1Xgu+Ja+BJxXT1Pj6GOlmLnm2fWPAflt
C2rbddm3zvytDppPRRGXp75J94vdsQZYhK5sutv24Llzfp3PdRtmnj1cFkNrG0Tsxc/O5JjHCmQk
CEffi7+ynznXWGtPRW198ycsX5GozOeuWEVE8ifL+ZAXx7HqjZQT+mSEbcxebp7ohx3W9sFm2ovY
W/p3AtXqviJVDU3Z+DNPW7kXQXo5DN232Yv7ne7Ku6Z2z0HS5Edh5Z8wDHyYCD2nzo1lutieVVES
6p4U5Nat/TIGUWwAA5plrc9x2hsHWsMuhsx8sErbierGbKOAoJLDhJ7klDuxe7EUKILqrLOjTCA+
HtkcVCEqVeNznNkK1KJPlqNZW/ZNjtOyCYmtzHe9NRVj2GurDHXRPTt1l97Xlh6zzYTTubs+JlFz
7yXth1Iu8qA6XCLpuD7Ac5s3U+ay5FhdfUus3wVtvaeqtdrIH5qvKfEpeRBfWP3KMTE3h7OvmvWi
SbzbzKEgMBiHqxQDJu1ygYjceptWiHBbcqxQ1VWLhPYnW0X/KwI6fGjBCpEiA8r+hLNe5qscJH+C
BXCJ9ZDZwEuQ21OhuDQTCzLr6VVKywwYqhPvSVY/t9m63ruTfUsj2Q9j5N9R9WKdNqhUN8bPqUa/
D6Z/2wpDRbr2kc7bQ9SK6lvs5/3OWX1QT9u5TadEf57dQZydNb0r1o6tZpfTJGdZmdgZrWjuVsPK
QrOf651cy4M9eP2hqr3d6GNg84ZuP0og23pco3mi9SITas92EOeNO1m7pvT1nkiYu8bpk0PqVc/J
oP17uzYvCr+dImEQb5di0Qli/zp2y1B57YsTaE4wYrgXOj+rYImGJP2s7PhhGUke1V1/2ZLfs2vT
5KXKWeDAIcxQdfFNVYq9zNpuXw9detmaKVMM255Rmd+Gjj14B4AYeZ1pHFO4w8iOS3/Xgn1yLnVE
FAwW/7BOnPiY5Lm9PftMfsadoHbGsvw0yizbpaTbDGO1Rln/ta1sN7Rii8xDmQG2tiUf5/JMLdCI
+mrcryJQV7a/MN8uzbXDjngKmez9sFyT6dGfs0zu1SL6Y93b5LEYcpqiqemkZr/Si5rhHii2qQEo
8E6xefycuAnFM6mTLl+tsSPXZ1YL014X50DcRZ+dUCesd5mMk/slm+tP6SStOPRcInIiXSWk7Fl2
6oNJTpbxw1OpuYa5JEAnQm2Td1FJUehG01YKEsUdefQ1GVw7NiiyPpvpYPmhK9x1/Bx03podDVoa
gzNhMuomp7rGOZix03wojL6Noy4O7BPNNemFxQqMFDWWZRb2vTWfjaIMTmL2SGVDSZozcoa68EIn
SO2viSnLMnIJ+gDCpAzjJ4+x9FgiagO5wBJ87xcf0LOPR2cKCxK+4HwRKqYH5P70Vo6zY4VDvbj6
3OIauhnAeHiMwogfcqPSW5qiZ330F1omI1uY+Y2hlqHY9Z7tv5hTbbIQgEFZDGp3yCKsXwW0a+bm
8b7trQ4bY2DgZEJuy9bXctdmDWMy94adDlrjiXPvfVu1CQQO4E0WGlNXkoBdp7kOCW7h77WjCQpl
j5L+bGMTRnxEt0+uyiBaVE60pnahHEV2Nm3dPCe2vewnN7aeVOAq65CPYvg0BR4a8HmpeUqeRZRQ
CLTqUQ3oJ/IqK21l7FZL9/zfad0z0lm6PA53Y/UkvSV7ypKKgWpatfdg+jPLGF4XPyPIDO8YTs24
fx7aIedZLdW6uW7GLmoJ1fuQLl1AqTklLawNqPC4uKfKZw9enMq32mxPplUu41lZTvcjhpt/rqZa
3yHonZ7xzXTncmwXGs+burP3Xhm4n1Qfqywq6249FgM6NHbbqzdH7QRUFlp5IBUh+6P5VadZ8MmJ
A+aj0k1y5t1CJITCLb18HFoh2ckzMIkjtcvpo+N1zfdCVxXTUtKREDTO3XI1ksBoRM7aa84ro+N2
+yKzJ30wbAJOOCcvzrNRxe6DLat2CBu8CQ1luS7sDd0aPTkgo5iYuealhLsM6um7HGu7j9Z6iyxS
UpsfndJTd0nsVtnFwFU+lhO7A4QOsdBHx1UF6+Uky0ilw4j70/bXr3HlNneLwOgbdW5SPsWN1X3T
pbHeFggSm+0za10GQ9I94M9RHH1lShFOpwDed66YSmuXjMOas5eRbFrUuib2Lohd51nWsb9w41b2
TQzUwLHkxpWDvs6FnIxTlf2ss9m+G23k1KGjvGHYsUdYP/t0SQ+sMx7a80HppT4OVls+zkNsAsHX
Vf1djCOa/yHpu4+Ea3BCNda6aaErhi7Zl2VtfO9iJG4RjSeTFw1WIp39RGjuup+XhS3puk4Egazu
slxltCNOu9adxZdS+/B65irahoK/OF5D7c9DcZgLMVOoXZQkwSi1cKxy4x75RzrRjUDcrW8fOPuy
XqRTnniRbZXuR7tacz8UbPEfy8Vz+GMHn9KwVWHeo6DJrtA5S6Pu9gKhz1mPekkOC3XT+MyUNM+V
uyRUPaS5mg8rQl11LLQVQBWWEOshhSD5k2iCygu93EnvPPatZijcqW/27joN7a7rfMqB0YbUMCl9
z9lI9MX6w7eHEV9UE9ds8rUWH/3UmP3QgA6DPoFJLQ6QmdOjFL1soi1cWLDDrrs7c6VpJMympRhO
cO9edTQSu7yDJ6EEap1Ri+1ptdUZA8sCOtaFUkSeTKR2RzFrOAc2fVirYCbYtZX+pzgDoYyQboBv
JCVVzYfBjIuXP4OSb8RJIKEkRfmIknBxgYQC/r7G2GTjSEJcq3RX1rPxcSWp6qw8ymijkSl/j0Qr
PyVO31X7wqry7YSVH0zZigdrKLrrIVnT90rd/gOa5QeRdkMOG4AfOoU3oGUWuENRFPjpLXv5orN8
ZGfeZMwESbZnJ2Z8+PMD+M3lyOgCBt46hzZZ5Ov7L5Kul+Mss13gVsXOiuG3NbjDCQ/zTxok7OOf
L/daxvfrcQM7m4CPKLJNkqteX86x6sRCS5/t1JrGw0vXEGX+hPyi2TspVaDP3iTM4gUhVbNfXSXf
wTjfAqpITcmfIdlkC+HnOb+52dW2M9ph8jiy2/Srm7fJpxpoaZcRYvCeP/PtpWBsgH/YgoPlOJ7j
vnmNyKIbsEzIi4WFIsTNjpwAYviIWPOfeYt/gflkcFmSwUjwGTf4+plqmRfruF1q7pf10FV2sbNz
ushMJadTV5fvCc5/c2vbTaHpI6mTTuw3T9HDLG+4LeSB5aGCMdARXjK3MNsLMb8zXP7jUvgDQDA3
wbcF8fX2hdn25PV0BnOpxJeRZ7Bzwus0R/Zquv8Piq7/O0r0j7qv/5W8KJTln3jRXo3JS/maGeVf
+YsZFRJpFpEFdDptDUcGzq//pkaFbf4LZTzsBDpVvmeDkfdvatSxNj6VAUI3iYUCcXMJ/JsatY1/
MVLReKHjQ64s/5mga/uO/oe04AoID5FxQkVg+sON/EbOxRatXB0j94DrCu8GdU92p4e4O/g6wXRV
Z8TPtZjiwq4usmtjlOn9357Vb+jQX+7cVz8ALwQsL8VeBhJVZtLXX9+EqLVOwdQjfql4FANBu2q0
HK5az2cNyhu2iIY0e5eBvLhKeJyCgIEoJ9VsZRtg3MvZle1TtcgvcbZJsrrZnh6oYdbrUbRkwhz6
2tvXs3zP4PCG9Ny+YVY8CECeG7OV+TZ9rAMbhXfmhIo6bK5OC4ZCeRiylrMK3hHvMwLjsTwEs4AR
VPFqZWcoM7O4XGZreC8L+/XCwG8hGcEGPPdRsRNm+NaKLIpgKPE8zdHsuqAIhDGY8iSbEjVHSwkT
5fCsHBjqkiyYdkVqsP3684t8E5Dy62kwwyCf32KcCeZ4M412yzIQY2NPdIaQX7wP9MhWzlnGgk4R
M82/wlm4BzItcn8X02RCmuSgdXwiLUsZx7mtsvSiYceyHCxBi15UCiMv9+WUgIDTKpgNl5YxkR74
zq/eFsxXww+tAhk+uDC3cBfmytfDD+y+kCZiWPblaVyFqV7rBMI8oHTXLjWYdNcEeXphxI4WHypn
CRxQprGZExUiNKKt0SqnYa+cUsi9bZYctkXeZerpn/9MhhvWWBKyYaTkm3XfJ78vM2K6xPmSipkj
tD/eG31THNrRMJLIsDpFYbY1NtYpX4WV3rTrnObHOWk511jG2s17EuJMZPF15yPgGezJeifm0d6m
itePcvM0YuQmkgwm5G2mJMPcWvrGalAbukl/W3Z2S194qjakcpnkunOpc0JlHBB56y0V+RLSL0GG
BcEfp3psOa8lU+5frE08fh0ITTqArhbTZeeWX/MuF00o56L/2Liq8yNcKloQLy8EhUpiojF46YPE
AZvKK30LrxG7R1yMMn7EmDc9ekBNbmiM2/lHjpWfvDeONgXJq5sH7WQTjL4awABh/JsX5K2lVS+j
Bw+U5G0ekROdjGFlGOzMJ6NK4DPijg7pidL7/bRYxqfU1/ZVj6s1JhaTU1zUWbnlvfOz0Ae8+V0E
jRHPzFbDwZyIu/3N/rwL1ARuR7mw0zeldzabqTtPapnzXQD0VH/NEXUCGcVZPV6WlTrXGU1c+3zC
W74o/wNp/lTDmXqezl5bztAm4jDkff80GuP0sNjBZ6x69rmMswlWGdVquuXCePuh75HAKiS6WY0N
0rPq28xEoBFmlqover9SR9voc4TnvvHQ6Pp7Xcd1ZHvlY5ms8mbBlgIUsyz5XuAEAiGaqijupj0U
JRmCjrpviQdBk7/81J2EdWnr59kgHX1nQaleTqIfYoJMCAGy+rTcsdGqLpHw8UuEYRzqTuHXYLik
34serj7UHb+Xoer5+8HYil9F1rnXhIIMB5IcEzZq43ixzPPHFcfJMcGTeVrbub0nDugeEJ04N0bE
iQTK9dqZS5yLPlEJePW79tjOyGxFV5oR6bXpdYxgcmf1sXxmKr0Y7N6hXkYGp6UxkpNbW/XF3IHA
68QrIA0Unp4IHERXuzKx3E+dhMYuPHFPOUxACIeqz6W5JEdTGdWhypD1dQvlMJ6apo9tYz0GcVfc
WriNSSbj1L0goox6ktlEVl8tifA+95Q8PeO+xxNTGTncm5Gr1bhwJ/JRLgJZjD9oHui+VwoB7jzs
OdoWx6Gcyw+kpsz7zo+r+zZVz5kVzAc6QH/Ys9WhJu3mxCdtdAAuXQy5Vbr1+Vfq7VsgY/hUF9wn
zn8OavC+d5wBPgTOKD/1c+z/oCmkJj1UTjqUKhU3Ti6zYztcs++wnGo8S/wiJyKkMfwZ9aXhDgCS
4Fucc3kP+80GDfhOLtYun9G9VoQT3k1KTedk7eOz3VRVc5xwrt1oogboSJI9UGUAl60n9ISDL3ek
ZddHS8sUtTGwcL3axA7H055GcOciKVKBjqMqneOo0/pMDER5WpdWM+vjv3tsO/1NF0k/8tLq/oUw
uP6rNdkWA3RykIlnVn3vKiAdBXwhoY+bBVC0adKXoIbYGFNB+I1CGuETDftJeJRbs5hnIGSGybpD
aIBBG7nMpw8UQQPzI0zyw24s2yqUhTPmfElFPRyKWXr9pu7NjmPuOCFCkM+JcO17HxhuL/TSfWVi
LU4T+uZnwlPKD50GivYNDlnmkhMqJTO6jSrkGgUT7EOXo02bF08Cx/ik4hirhe1IWIX16GZ6ClMU
5+yBZj7ZAB7yXHVjcbUU3XqdgNahWzGKyEozdN0CDj51glPtSuPS1l4dZbPhHEl2+9oa6/hoWozY
MBms+WLKZH/Q5OlHVeWUF2U8fUBd8EWNjj7Mht+fQV1T+qPZJe9Xy5y+NGuR3QUav0owFeadj4Tj
I9yDOFt6qncLAv5jX3nBibS6/mEGLsGv7RXOiU3NB/5X9pQbdX4qPE1YZ62Fd4alTR5Kz5u/aoDH
z2oBRKE1DPdqRTjBzUIP4sksFH+Z074EpF7672ZTDBmAUV5/UcWiT4uAleIhLae4n0GLVBmDjtt1
Xz4W63xnl3l1S4nw8jVYE4X7R32tHPdH0HVklLa2SC9xkpb3GOeLmxEz68+Zijb2vnbeXAknCY5x
LtLT4K/yZK02r88uJrpqoffqKGade6yG9XufZeNnR6jmI9m/ExEOtn9BXuscpev2EGae4zcKaUit
r6o0KtBjBjuvNqv9nAPgJW48bKuHsxyTLcWXTGkb+Fdkc7jqbOr2tJzVT1bh27eFiwjZ9ar5yqab
6WQaaXFhxe2LqWJ9h0whvwCUnI/Q2t5BuqK46WdJWcyE8WKs++Eprtv4inpf67z4+YLMRKsPXTkU
t4PiahP/dLLXdhYWmz2q1zhPqK8rj8mAFIkd2PQpK2p1U/SVdo+SwFz3EJebBWIpsu7WRxISZv1E
AF/lJskPg8g4DfHLvE8Kx40cOEhMUgV7wR6K/w4O81r+QOqoryu/rveYUfoPY66xoSAqiwaZ59Do
yxP6i3rnNipGYT7Lz/i9ggMANphg0SGJGeN4akglzG0RFrSJcbDSd0lvFdew1OlHc7L6c06dVYOW
vgQPhArLzsiTjKeOg9lV3Ah5BVPgRWjSYeW4tHUs0SHtezfzTrTmim+9p39kQWOd48zyL9jxL3Mo
NX/xYmY0gganHkN9liMl4BzQdy1hW7Dzhxn/zUM7m2KFzHO+i8EOrvy0GtHhqFHfZqN12PjjXLTj
41DV5tHVhnxoMWQf1NyO57VoLEwq1WHwiTGMUrWaP9wWW563WPWHmIiiI5vQ+cs8tusNBMh4k7kJ
SqkkG86y3dp0u7ZAMVq286Wdrcut6pfupFW3CV9MK2QGsC9Jfk3QtbWf9BoEF4QQI1DDSd5ctbFD
/FtaQiX5WXGZlZy6VsbJEf1VfeHUtj5VsxaUmJRNz7bD+tFKZ4JhnMqDs80tvsaN5Hez/0DlhMSa
oEt5nGbLPFS+09zzZZeXKzo7vIp9kUQ+O3DsIfYSdmJ19kvjiiflLsZNhmD4y2xX3gkOwsz2dhwH
0RLP4NG64CDUQbY9GHHTP3WJYX8W08ws79n59MPkYPpB1itc7lCRa+DMFMNHfM0vlnbuK5/07JZF
aPZUcB8Xc/886jK51yCRP6e1KX4QJJneZVlcHKQS8uQP0JshSiDyYFoI5AhAeT5LqdAQtOl3Jdf0
XBRuzy80cOBnBJ80fVpcq+2dWQ6Z+3A7rFVF1mannCTMsMj5ROzF6O6brBk4WTjsLmaqa475vJoR
JCZGWBubyp1lkS7Gh1Vk302wi0uLXApO7th8v7VGBs9ma+Xs1RQvT5NuxR0Ck3TaCQRjEGTB4n5G
8uESuVAV99p2UVc0GUrhofK/pxbO4h0ST2YAB0YlJM95+eA27cBRGzPjxYJG5FagzUBOVaeg33xY
5S4I+OoPuNPSq0oXzUeiQ6kNDIzl+9i4hAfO1dJbB5hS74uVTJkXGiZIecj2z3900NIQymAHeUz5
Ape08dMqwuereb6Af8j9J2Ss9cEsx4AVk+AVvvYJOJOUuravnAkDfhCAyqOfTcJ+Rsp0p/ELLTYj
lASfU5dolvMY6ZHELFYuHxgdRXJFtE4yHfJO4kiZqN91DxZapSpKLL85jYMKHs10rL5btmpPmsPe
z6Qj04W9RaWu53FNPlSrWRA0Mo5Q/YgSR+adYNz8mxLyZ6zr69Qbmzoi2vB7bSha/XJbs+VJvO4L
K296RUGmcTKyPCDdaqYB/DgaTrzsjEGxbkCUyWMsMjwuCvz3Kg/MTtDEPjpRodjf7Fh5mi9Vl3jz
3vTq+FH2/kCYnr+ubVRbJRGxejU9xr6QHVEPgS6/q8n2H8tuEDfz1PMHjxsbzp/ZiBccghmdHwgg
C+xVXvJQzE78QqKdN4eLLaojKpu5iUo0o49TVkz1EVzV+1IXfTFEs7CVOprBEvS7jG15HxlZ6hGz
j4YE3RE7QvkskZigcfSUkUZGMxQ3Ykxh2xfh1nDUqDP9g4Ts+Tiz2WZPQjItUhRB8uRu6qBnwjaz
0quy0eJGNy6Z59tyXUbLlE3TRRHX/qPZ2bOL4jJwzUvItFZExVgE+XNtj+kVn3ItLgxDjOrI9mBc
jznpTwQ8cRnqHdO+Ly+ndFV5hGCWttKxj40nfygQPkD2wVmXiWC8WjXqZ/bundtERHAQhUtDB0pK
2hu97NI2Ku8JlYvKd2Lmje79dnSng9eReR3WU5X2JDWrgF05Ruw7pzWzm4V2mL0MCIgmvt9AENkW
NGK4CGSuxTj7X9J+FvMuHn17Twuv/Nis80UiU/mBuA7rorVy8WLh84TEc1YeWF7mA/l7rRRhgzbx
qGGT72H2WBoqaSaoTJzgU7upAvxGwhI189JfjmNiv8xM3jdN2eqfAVikw2ckGpSVjmLKS3uH3s+q
4sw5ov5pj4VUo6J4eIUxputooYIoB6k6zI5u60hgTRCoR9xq2P8Zl/kV1vL3Yz8KeY9DBREn/sYC
vU2s6eDjBh2btF13LSKgNeX0kyUoioqcHvegymH+SnQhyFnJDX7ROUmmkZqwfrBEW4GKvFIl6raJ
V+HsIV+SKrRNmBuUABZClzVT45fRmksZiWKqLjERopJXqZ5grhn+pBMIpJyRNrryYipLR5Ce4gQL
J7Vxs5ema6DCTiGV2fYLhRtlVYm28s8P4U0UNrAZnTdEXZPjR6blFqLzGkPr6sxrDM7QBJDlyTfH
CCrqaeKh+bFMqPT4KVNk2K15l6QjG34W9CIs5EqwjnIL8xpRVn5rlgS2hHbmzO+E5P8HSMuPIy16
C0FG2u86b3+cgVxdtR27vqHq8sckpoUj7I01QAtddZW+mhKS30uH3hnsfPgAj15Jk1YknI6z2Z8f
1GuucIMXoZkwYm+RCaDeb4Ptk9bCzqs1QVTLAn2s+8sKCcs+kbY6rEXuvjM4X5M/f13OJqBBEv0J
A/Q2u82pCcXMMizL8eK8KDG3T0oOa9QoGbzDAv/2SrjSCbYn4YNj6esBUCWNyJtkqcBNgjTKlsC4
6Kp0ioiTdc6/nuH/N3Pe/0J+CdLjb+PoP3x399OP7z9eRQz8+hf+x3dH4hjVm8RIWC4hmv9NLpnG
v6DBIf5It6PiCHz7/5BLMvjXltKNHc8hbYsvlvf5b3LJdf9F+RJUoe+iIad56h+lBbwmJTDC8AM8
bK0mf5iHkP0N+DiWdloHE+oF0W4xAe3o3bFfHwj1Wa1T1ZvxTytvJJgbkqt3JqXXQ/KvS2/lAD5h
Clsb6ps5yQJ8C4aiBSDoWTIry2mvMz1kO78163+cWchlYOPgsXiYPNDXox+SPjWttXYjIIduh6cG
sWBHmZRA9PLOXW0o8v8sN3/d1S+OBdoQYvBtjJeZ0L1sD9yVmaXOxYQqfOd0zvLOnPm71/ar93lr
HyPS/Q2TM1ZJksec8zCiAE0qgLCDXoz2Yhzr7hxbOI1CDHBsAMZ8Nt+5w9d49b/v0NvqXAlHY2V9
g6OPnUVifd65UScUPaAjgbDnyiibg65sgaw/8yIcv+M7M/PvRguLhIuEheuyIXv9CoNyAoWQXDVT
5RIlxjJHHWraEw614a8JDNPv7xM0XhOuv27QoldNbvVffJ6/WJS/WQd9ZWaLWUkHvH9Jq7Afbfsg
ZerdyR43lmNlRNv7ZbwPgKuv43aw93+bPD78NVj+nuDxmyHEwNnmA4vbxRX1+lbrLM1Nv+Tl6rnP
L60mUDLiZar3Vp/Xi91f97mxgNuat7EPb66jjXEOUNW6aA2IgWgVjYfCl8NVW6f9DsX7P46Zgjy2
HCLD4GRpInibXeuLuYiRRnMYMUwb3wgI8gLo94hF670Nz29Gy9Z67DhwXLTDvs3wLJF22K1fueif
u29l33rHhHazu9Qt3rPw/m6wwCaQ+eKRB8MLe/2yYp0HAxs3HiJ9HntAAzOLZJWY19S+DA/VzGk1
mtw2fTIKkic6bVS7P4+W33yONOPAOG79lmzt3rxFGhfNHDrRjdLWEg9BPGZIQdPl3Klqfhz1wMk8
DsrTny/6m/mHEWpSTMfZhGXozRzAGaCdE4vn20Coh13SpFFFJcQhmScypKglPI594EJ9Zv3PP1/5
d28W/yRTAJHpWEe39/G3j7PS2UwOOoYpMjRWPH0j57eSFDofM9I7T/a3N4kIkbIM3Kl4519fyhw2
EzEK6ojtWLMzuzU/z3I2v7aDltfVuGQfdCkAFJATgGz949tk9iFfz/VsyNpfp5q/3WZG0llitC4e
jDQvT4OVEVJjBsU+M5v0nXf5n5FTWzTqFnEFDGL4pLG+vk9ARa/gZEqbX++nu6Aj8E7U63hgKV1h
+MoruEPrOA2dvLerxtibufddGGnzzrT75hzwaz5CmsCKBgxDG/3b0iBEjFqvKb8j5VS+oamP0A/B
PktJfVnbDnMN50Pg1/w5nyr8gaPx488P/TcTIls0fsgWnMTcv429vz10NdbECaVkr5DY2u1m4RaX
djGmB+nM9aGw8c3++Xq/GcubWxxtw7ZBRNzz+nptDbHl0KAYqWbuDsDd9s5wEUEmhngv0+A305Rj
Sr5X5C7bhu/Nra1a9IaL7Dgq45L+WE+DTzjmMt3LaezPiJ/lqfN0+8Mjzvm215X7z8cz5ykUvvam
PqGV6fWtUoNmDLUot8bIsYpGBzB0YZbCbLJ0xz8/1d/cqr81siL64VDFNvr1pVpIgxoUyIk8lqDb
xbGzHb03oORTOhzKxLEi8MpkXzh4cNsifa8F8Der998v/zaaH3pUJKSg2CzZ25BNjOLQDUvzztz0
eqj+2qmTxY+gaUM2DCIjX9+kIZepTRe73delmYW2VclP+JPsXUPvyz4uZPGOdOS31wM8YYVBP2G+
Tftsy5pqMqK/9xIaaBf0w7Tr25rXOWUvQfquWOP1O/x1e+gi6cTwPTJHnLeJrQYZNijeRoXXcNha
2GghXlfrhfSP+DBow7x0AkL5JDAUdYep886M+HpJ/ffVWd1ICvgVRvJmsArcjgNshdrHLhBIaoMK
F5YcLkYDaD4rJxOoZvgvzs5sR24rWddPRIDzcJskM7OqVJplybohZNnmPM98+vMt9d6ni0zuJEqG
3W1A6I5cXFOsiH/Q3t9ftntBxSORlYv6CViV9YwqPdV9VUkaf1SS/CErKPLJLVAUR17Sfy07ST9Y
Sz8eTOv6ivs1UiCnmEZyk8omaN510IDiH2rHVeNLtYHSVVwakDVn05XrxYpPnVVOJycEl45juXbw
kXdWFErSyCqCqhTwRvHTXhy2fYAcIO2fxs+7EEgKXPo3tDkcyHaW4qv1Ij/c/757Q0UHROSDDPjG
ZBtyQJKo6tj4itxX7hSH1qNljNBpJtOkSJzVidtpUvOxSqnW3Q+9O1SAPxBFyEdR2VkPNYuk3ApQ
Ovdna0ye4HMYp6jrpj9gnmGNPU9Hn/YG8s87npVkccDhBMWhvzkC5UE1iwJQv19VmnMuchrwlJwX
UDDGUn0pLRN4VoUaA1wtSF7/RIXtvE8CbnSN7pmvDKN1lDBukoz/rDSqIlQZBP6Rmsf6G8AdyaBH
to1v5eMX9hcOwiF1hjAxKDI6anqaGtV8AwJH820ZGFAyjtoZKEN/cHCu79z//A6B7AaVC2qH7HX9
O+AMQyDO9Nafej0l8rw8phQYPcX8XwXN//Mdub4J/hMKyKyQNKKiSh96HUoCmRWhttD5eWg5z/qo
lpchqLpvr19c2AeBIKdMJJ4h6yg4A0A+NMsOhTgl99TYyc6ZPCtfQALjZAlg4nWp6f8Mi2I6sEwU
b6kCrAN2QVRbsVx3/tRkxblf5OkRFezxYdSS6PL6seHew180zUHNbtZxrYXFTPeqhcxU134lW8UV
8NGMnGDv4D3a1ef78fYWBwhrBe0eykTYm66H1jZzPpaaCc+9GXCntIzuWplO5QYqIiP3Q+0dR2R9
ps6LmPXxSyX5xfFHNZvqSRR1fleaqtcaS/G5bO30XaaD5EnJ191EyQB9dRP4xPuhfxX1/luj+s8M
mmRHvPv5295yDpYKo5fZjEGL5ab90KIO7E+xih6FNXRge6X+M/oOwc85jtprlC2OfO3COD2DT6E3
iMl98K6LcIHJp9Cyn8wMQN9JR4r7ASX+Bmlca7YPrqmddIBHmIETjPByoii6npcAMHatQub2x4J2
hGNPbyaK6UAfi+gd9i/9OzmWtB8xzldnrZic68H3Eit6/b2EWhC+HLCVyF+3yyJDQJJCZsDZFaUS
cpR9YPpDnRihF0slasDRArcOXnPr/KgaCRntvu/akw2O+uIg6/8lMRbtj/u/6faLcHny7hYZPenC
r+P25fKpALJ1Vlr5gR10ZyvqbSSBre5xgeH9vZZn7QuwZ/tD3rTzh7mKj2hGt6tX3N3QhPEvpYD9
6yn3IvygV9rolC0FD8Oq0Y9NHZcvpF3Utpce67K0r0uGqIUyN8XBFt28EsXixVCc0xuMgmBebGH0
mKUFlt5LhEZXA3GddrlwYcnapa7C6l9LWsyH1hzDpwll28ine66+U2J5/HL/+9+eFEjSy5zreDAJ
Ca7NqRtZgbLgf1RimV7hvZWpsN0nJXkH7mV++J1QHKHwGfmG29XHLi7BLgn/vUXv/mqkxvCDtmnR
irAi82Cj7c0rKn+k3TQEgEtvNtoI+EQDcVD50LFaqOjBWGSu1pnWaQ7s5eeSw/Sq6wn8ALx8wHL3
R7q3qLkuOYEdunDkhOttPuGUOadOVAkSpfoUmJHtxnIou7AX8aZTA+nKK1a6pjaoO71QDqxNxHW8
2eUUl8mBmVRxmW4ygyQwagvUZ+UnvV28DStEd08L6jFPYPDKq5Klr08LRT+OZg5fmnDbhyrGG51m
61LuJ2YTXuNaGtysnQzF7axpeYpDBbrt/Q8sVuVmiGQ+sm2JkxTG02Z60Ra1xjhwcB6nuOT1XNjP
c5Jb1Ona4CmpKAAPTpr+xo5VWUqUmInLm07spZeHBUJctgrCx7e6LrhomZE+T1obnifDaT5IRm89
1iBNFA/Zi9ZLyi59C7B4/Pv+0Hc2LDcdPFhKtbQRtrWd1lZptoZd6Tf6oPwFXSm/aNAXz6rRNAdn
w85C4n6G7kNvjdLh1vtjkZFWlqWmhv/bh/+0qlM8FgFSvGgBNB5qIEt9MK17Z6LIMXnXiBrPDaO2
zVR6uzY0amrAyAZJdRfklH3Tz4EhBTMKrfrwveYsrfyYGtClNcwAi8IwQDbs1V9ZE1Um2K8ULiH4
rqeaPxmkDMiWz9kNiTFD9+1xBGfnaQGIFu9+sJ3VzFCxNzB+sfa2rgsLmrN12Q+oB8yd8dznufZ+
MUfjCrLrA4c/SFQpPvIYFjtks4OAk9A0EUKaFgi79QBhbilojzPAMK2V9yPmqB4nd/7z/sh2jmHK
OsQQz3Jq3OLPX+wYjHSl2JiNyge9hq1ip6WPQQrWcLFIx1xt5M9OyQSq/LLYUfIby5f0lxOC7pOg
yqyDF5rZRLj5kG9rQfsG5a7BHaIhmNxCn5QLztqLebB+dyaSLEJ0Mqm1s4K3w+0Gq2y0oPJtK+9P
VVfULvCn8c+sCv6WW8CLp3CQ1NcvVbYmgrMwNKnt65vLJhvkRc5nyn+VBQYzTx37bTcuxccKmMq3
+9O5cyCQKKGxC7mHVsK2WKdVrVJJqUX+qBWpW9WpciqCXHrCjB4eoFkWBxnDzj2Kz4CCA7dOtmRv
e1LMlYVud9b6KhpR6HiwMXiMzpaLmJvpdWY5vmmUBkFUzmPk9+bZOqhl7f8Am1cNJUPWkfggL9av
MVhQGwx+QL8ExXdggP0bFY1FlCl6ZJdgl52MCdkvBKrLb0lzZJm897mxHhfcfdqb5BPr6EmfJfLY
t61PhoHAWWDX0alFgM4dBlgLHPj55f783tZbRF9TMNMp8PAvW6MVK6fCZhiZ49loEF7jFHpZOE2K
h/HUZxThtIch6id3RjASZmye/DGjKQN+E3hvLdnDu/u/5uaI4sfQ08W2DEln4Cabdo6cjnXv6J3j
xfXYPTdTYnh4zevn10fhmcgxqKEOzZt5/ZEDJy3mdDRR4LGy5Zx0CVjxoTnqTRn8v6yOW1jP3KP0
SmkcQKneRCkZo7qEqupNSKECPm7yB6UxRpCKWni9P6DbUBDxqaDIaBmIL7c59qrQ4mgz0bCCdVb8
ObIzvtgz1o9jDcnm1aHI9pDsFZk2vjKbo8eZ8o6S26x66FQiTFpJMb4FGkYznQtgEEbd/XA3+4GC
PW0f0TPF5Ik+9XqqjMa2gbzqmtfM5l9SHgy+MeJk1QwWDZB8lA4+5M3mJxLdM/Fap4TCCbQOp6Rz
qKEcpNJ1iSIvLswa9UFkz+TRGJ6B8baPAH+QIwEGvwCSbrDXvj/e21qjGKuQpADzY5Dlih3y4viB
+lMZsd6r3sABi8WHEpiI+oH3/woxpIeupDfaVx2sPJ2wvB5SwEDJTFI8KTkIxxQa0MEFJy6w9TLm
B/GkwigNCBjlx/UPGqt6SZUMvyq7lfTvNhjcU9OF9Xs1zD7OUgv4vmq7f6JJOfJP3Zl6UlF0oSHv
819bNFLeQprpavpQGWh94KcasqZy2D0lpiadk6U1D86evU9PVYLSBAA1h76mWBwvPr3TL1o/9TCJ
KaNRMGkU0DJuvjTs3izrAba26GpU/hSM6uDN9HhaKAhQs105CZp/B1mlund/Nezsa34RSBCNzhWS
r5t9PSu9ijReLnsqXFVhilG5lTw7Prv8yMHtNg8XcBqueaZZ2Mdv51lVMQ4OZXv2NLpzfmJHgz8i
tP40D3pxzmGzngZpKHyhu+TFA8jxYG7bg8NlZ8rJTh1eOgKddTMDgyQX6BBrs9dbSv1QBgrk2gA+
d1XzsB7BHB+cLjvbnUoiLXsN3XORi69nPG4zWECpIXuaHnUo20X1syLV0mNrF9I/Sqtpta9LTv0B
oMg0QqUcJP1ghndGDGhBpDtUpCnPaetfkARgkuHPyx41MehscgcVEuXMLzAEln9Q4Szjg0+8s52F
UAg1CuoxuCBuFvmYqym+SYHipRJ6LY8ptOFHLZcAb0umUTcujSCkHPH8QTu91wMkxu4v6Z1PztOD
GwRzN1SGQICuNlmUGKAE0KzyJHtJznK2dMtpbuBGVWaPSFlgWM2nrFKDS60Oi5vN0W/clSQYOh8c
D5TbD6BnSQOau8Hze+zVU4LYN64s4QSmHcrQ/bHu5FZ4EVMMAjNGOnnjxjAhhJc6la2jKY5vkpdW
aKCOrH2IcNDiwwRqV4v6m2dD/L0iZIijDToHBgR1yNaj0UUHZqK3k8+Vho4HKESDbGFb+pwp8ykD
LTwPJd/qOYzN6UpG25z6Yckei6Kt3D5qhgu16aNPcZvYUZkS8gWAEjlctjXHVCOnRvbC8KZWj68W
uimPElvyACt7u5tIgQTsWKwuQzY2dxWkrlarYt3w2FbqJzus1UtSR7qXaLD+0lSQFu7P8O0BTTih
lSVwN4a6Fc6QIsiJqhaacI/S3CuCCfcPDYouM12dfyMUtT2cTqBCkOmtN86Y9bZkZ4XpcRkrrt3b
7JsWBUV7so6Oxd3PSPbBgYQMF3nlOtQSNrGkIDXulan2ZuqTEOPFTPMHpINdpPXjg1N4b1WS2wEF
plkmqgbrcLIqjYup8LpT57r6DCA4O7N18VtT2+RjtcBnzBUtuCBjkRwchrsDtah1sTVR8NziDxe6
qTA5R75prDTuUAlB6zGSnzGvy670S466Mbvx6MegByOcPbbNdMUugzmkDgZhNhmvljnmn53Q4F2X
BcUDSrPN3/fXzO1hS2FNbHZQPSptoM1hm+RhnCkp8UaTD4j7Kuqcs9G8GZdchyKHtZLUV6aLu0b6
0CnG0Ttrb7g0Pilzcd5TI9lsR2i8qJ1lfF61mvGtCwztAqQppCjv6I/LFB71x8UWWKeqOi02IR+H
XhLom826reYx1cMBQfw0SJrnjB72J6k1NXLHLvC0trPOoRke5ce7QXnKwXNQaMlv613a4lAVhl7m
gbjUH51QK90oIXmq7DmAoI/53lghuPr6iUXaS4AyePmp9vadMiWagwsAthcwGBu3R4Dj3IJJ0U9K
NJj/pjJOgK6sxCngmLiQIdhb0ef7P2FvcgEAUirlFuUu3yQSXTSPC1KRBnYbnfFYTtrgL4oUeJW0
dF7fd0cvo7141KF4lXGNUAzfnBLOZGdZTmnRk1Rt/ikjeX8G7Vn+qYCs104tpkB/3R/gztlO2Quc
gKgR4LkiftCL50CK0y+q8Jrmja2icTHO8dkg5fVDq/95P9LO0CgVIPfLPkFKb9vaSLo0x+BjsTxo
7G+StvhR4hjhx3GSu9B1j7r3O9HAXIO4JisBarPVpCrTTJqWWLY8uYeQ2muUJKxeU7waDrjXwv47
SDpu43ECQZERoo7C6meT4qInHeWmFIcItyrZ2eKCdsdEktw8QRcLFYbhIAn4hQddHwN439AEo+FO
CdGSNwErRGDhQfJYaJAw/znpsf3TXtr8AwIf8lt50fTvOcTP91GUhA9x1dfpBYn16Czn8fiGVoRM
o6Foof4G9lcSWN6792dbnELbn8frBll5lUScmVivK0eT6IkXEV49amZe2ZmVq87Z+HA/yt5XZ6fo
nP1c5OT76yhtOSCYksyBFydjeanaEt2H3PqMREn70EndwQq+PQRpyXHBOGCGFDBD4te82CsavT8y
xzbw0qkdXOxPHRcjDw2l6gK3CEQ7MHssjnCktxuUkhB5A7PMBcfuWQfVtaRNInNB2UBGg1JZkBdJ
0lA/k2a8ul1DakfWTIoCEk4U2tahysFZFBtRAeGEOD12oYXCuFmjgppBK09HuX5aSsj696dwZ3wG
b0OOH8gRAhC8DorG0ETXTdgvzgbYFhnmNq6o/ae867qD/vFeKHqLlvqLsYdr1TpUjWRZlAZqREFd
0ZATNxFrMuEKsBX0Kb3cH9feBjW4oQGj8BLkXzY7gJefOY5jgU5bMZX/VObQvBvHpUfdjB7VRc61
iotanyN3stXmJ8pPJYYoYQk1Hq3GU9dx1aCX1H9BzyB6rsHX+Pd/4EY1EpwGGQTFEEC07FKZUuf6
c5RZpgUhQhr+NMwZoiaKFj/GaiW9S2IDD9p2xPs9Rj/2/TKq1dugGePnVi/iS1236nOtlfM7B5UD
8BVgUie5QaglKZr+nSpFxZ84uGjYNiGmdmlrDCfv//Rfp/fmdBHNL8gQlNJpgG12YqWD6sG1KvJ7
ufhUVnL2oEAjFzQpbLUsIEBR3iJF3VcooFhpd5G4VCEn9PbbrFBDJJVptN7/STcnEWcdXEJ6gXTS
+c9NEiowYrh1LrjCjlb0EBZpOyBnQQURUUnto4Gg+Pn1AdkuXAA0rkRhZz17QVdg/DlJuksJHgGm
qNUeK1junpUV5UOFfvLBer7ZPHDdCAM+l+KZyXm7jmfVCzrw6GG7GNWP5xq6CvAE8AjLaE/e/aHd
PJVEw09EgY6ggYDbfEuSXikZDLDrw1gbkM6pEv2rKDALKYz29OxT+erkiP3imdQehN4ZJdRyXhE8
eMGDbvMvicdYm1e1jvpFb/vQtDBbom/t6nrff7w/yptnCxHYf0L4W/THt11cDfsnSlEQLswYhRs8
NywqFAHWBrm1nNABab0sn8uPkSoNHpbzR8Dy20Iw8VE2ZAvBGKBPtFlAERHBDSXEh9KDvbKM2YvT
Dsm1sswEaQ7651h35G2AaY8yKp9hws/PqVXV1zDFYO/+xxDBVhta/BhAPVAqKWzQ1l6vrgoUhGKF
sF9C1UHfv1IsD4uLI6mJnU1KssCysjXBUNtytmQchNXAKnUXLP9w7h2cgSRAiye7GhwvLbWjp+Hu
qHirwaqk48J7eD2qGYKINQFjdjU6Cg9jERZv+nrIDr7dTVoivh2PBgFy40Tcpp7KmAMTGVsdnTst
+FsrSbq02Cz+QrErQS+lU/X3M4ijA4Lz3rcUJB6FygIc9a1qB5p4dHhmC5chNL6/tWqRTyfDrOTz
ghFh4ndac1Qb2o/IZqG2RzF7C7Nr1HpARBjeTj0s4ynXS4yuwjo75RpmZV0SdAff9Xb2sJClYiKE
4gHrb1ubuWqli1oQT+1V6WKgvftAu9E4OMdvZ48o9BhBqiAfbW2JNPh9hhHlachQS4jQZGMnvtY4
89ux6jOAm7PkoHsqt/8jNf5/Qt9vPyZJl8briJ0gtI43lz+vIPZ0z1bQoRNe+6BJrro82n5sB/KT
YWfTwTBvz3TiYbtK9oUet2Fsrg+67rlTtQ6g6U4vfN2aiocevXXfUZDUofNHGc5A67hEuu8oWRBD
WZ8thIZUYoupBK+3OVvmUJdGcNSaa6gpYlQdThtTZ6h+01q5N4NJPoXKgD1TP42ekavTWTIl7aNs
gN29f8jdXi6azKYg1YX4QZa9OQ66AcwT0rpIOShD6gdY27uy0lmPpjEfZdV708u6oixPdoeAwyZU
G4ejpAaoRoR9hzFppU1uo8zSVTWsAYuPbjzIDnbjGXxbwTgWD9P1SddmmjKCGWU5sbD8UMr5gL2Z
YSRj2DBk2/ng+bv3KQGOsDMNMEmkQOt4vTmaPBcQcUhtFOwUZK69GTVgv1fUo+b83jEgeNuUvmGC
gnVYh4pbKTW1glCNFfa+Q2LnaQWagPfXxt4HBLtAAZGUlurwZn+E4xxGQd0YuNo2CNBFmYln1Ry4
TZD8ZQ1I2N4Pt3fqAEACX0WDiI8ofs6Lpyx6iqmKUhnE1rbFvGZKlAtWvxJsz6Z9bGF2u61SmAeL
5DbjEU4KEPvhNFDhN7V1UKWaaf5ane5i/gk6Wkqc/v00T/1VtkYeIJjgNu9tqc7/0FOpepxSefp2
f9RiqrYnAcRhUgzuS9jb4qu8GDVqLrOTggFz53jGbUXuIcX3dXxRJMf5zHu34jFTOJ6EsuKH+5H3
ppdaLQkO16XF8NeRtaktSnPke9tZVZ9bHXuiOC5j7Aw7RNBbbfDux/vFst8OlZYvMg4KzgCAWNYB
iwzBWFMO2ZCtM+KZExYmbMmwt/8ebR6+aDwjto1ASGDmnqmFOEjNeJO+lXG2/KYERTKd9LyqkFmd
CiVEUqyyeFTFXYtxbl8OOHhGmZC7BZn3FY9S5d+MonPnFrWat/jpLejHYUNaUSUxzeQfzeqmH6k5
Fc2JHgAQDiNZ+uJULUN1AG/YWWKCGwSmjXOBtGuzrrsyon+9QBCvJ/hBOHiaJ83BTzEOI3iiNdpZ
s2PWLkJ9+SnriiPc0O2bmoSI8jym9EIYiL7E+rM7WutURmBryL7I8Z+zhtQaCsqN/HPM8N11+6Tp
P3UKoNSTjtExMqqxpn6uldlE+KuL9W+lrYe0yaOmNi5p1wfvDYx2UZ+nvD1ha9STeIPmQj43pPUC
9yjKx6OEZOdopTUM5umXuAFPg/UQknnBcLohsbMkffLQ/8s+jRMi/jzIZ//+Kt0LZdAxBpVAzw/c
zTqUhsVZpbAhWTfALpk6WjVKu3BrZN1BfXbnwBPcoP8fanMhFro47WJGZRi98jTg0/VtEU+jE6/A
CAfFop6uk1Eu5/sj3A1rWBDIeDujHb/5mLoeIqcSM0K7xm72pOstGpzJ2OOmJFd99c1xYskP9MY+
iLvzZemeUuii+kS2se1ER3ZbTBG/x5UbLb+mZYyQaGfXbwJV/nl/hLuREM3iKcPpzVmznsMsL9tu
mlNezJFVAAierLOj142KKqRZf78fa+cq5mb8b6xNljHhRV+EPblyhP3PpwEtnO+V6Evfj7I7IuHB
YVMNhT+5WZW6XNqYxVUoeyhhDYq7dj7iCVE8xtiR/cY0KUySyoNUsC82qzIu0YcPQBS6WqVD0Gqg
OwDVSa9qn0cHpfKdlUheQSOEFh7PxC3odMitaVSjgNfM3AB6QsviLNkoZKfVEF7SpFY+4r9i/Hn/
U+5NGNg2sTBoavEGXi+O2O4dqxyYsGzOWYvxAI1XBTV/P8rehPG8JqGgoMmkbSaM8mlvzjVDa5tG
/TNsin+qQrU+mnX6G2udoZCkID5FhWszXZo1AFAdJs0toyF+Lo2aW0QNw8pblkA6mK+9QZFOQ6Xj
LOb9solVCcWIzBk1N1LHzjNkYHcd+rWXcp6PSLx7s0QyLbwt4H3Tr1nPUjQro1GPnI1Km2DjV4bR
xeqCVyMdqeUJzi5Ma74Si34dpSoMezRRxHCtrvmLrK/281Rdznj/YLRq4mJzf1HsDkrURsnbxbNz
MyhTcma9snvqE5RK3xQ95rbIWFuB7N2Ps7evhE7k/8YR8/gipxQ3jqpJxNFGeFqY21UnHD170D/O
giSGg+w+e/ugdijSmE12J0xsQK8AG0ahYRMUVktoZvgquFqrV3hUBm38dYjn7lxHlvWcdTYmk/eH
ufc5eZ9Q7TEcgxRe/KIXw0yUtE16maXfGBWmDUv1owhl9eBVtx+ERSLYLZD/N7fljJz4qJotFZ58
6B6dOgGqr6aTe38oezMmCGYyZTPqVjdtLiUp8rhTNRcgE472AQW5Losbr5ijGI6w/TQ6wb/3Q94O
jEqLSnEH/CMCSlv6QaJ0aqWMrP2M9wE2h5X5URk0+/P9KLfPG1HPQaUUcqYosWzOwTYf1CiCaAuL
xMrw6GiXJzWJ7bcFJqMuQr/1qUR3AtPwpPfvR779pERGJJOCMocVzLH16kAtohqBlTNxdpG/1yQt
/gqouX8qu7p50PSg8A3cng6osLebgEKSqDwKDC1ELPHRXyxJqpttFrH5oF9h1VBLBgahmSV5utF9
K7hFz/fHuB8OOCcMoV91s3U4JQ5NVHtEuNJsXM2JsWbnAvWmpPs5S8ERXmwvHKclrqAclsCLxJ+/
GF1nJHRFF7Z4OmApLGB5nhnhrYz7WPol7XPpoJ67t0TFaSJ4kSQiW2R0rFhwclDopiCIkD8dzfEq
41Ry0ILdWyjgMShM/SrcbEtgCRbd5AsDSBMHKzoevuNFQgzelZcR9+IYv2ioc4V3f+Z2hkYXCUER
QXgEKbFZncAonQ5CNjMnheNTpmYRzmqcMvej3F7YYL94eoJyNoixTYT12jLzLiNKn88Aba0CHxrd
bN8h+JW++jFDniNKKPxvqaZue3EoQveDmbPR1UQOPEmbcLuJ7MVzFizpFL3AYMAIj6jJOwvSpE0v
ulUskZsGILbTsV4VXHSR3v+ppKH9SFOr+CpJo4RXU54e5D9iUtZXnODLgrQQ7ls0pzepo4VNYZYv
M1pg9jy+15Nx8iEdWy7KMKGb1dXoSrmUP05hlOMOrB6JNt7OJuQI7nSZHg0UVmOTrWQRztLObAHN
z0MMuc1Arr0Ccpy/lHPYH1yuu8FE0YIJRQd8SwfMx2WS+6WAEVynzaWOZ/1Ns8zmhVeqcrm/Sm8Z
ECjQ4C4hKPSUT5FpWJ8rhWRhI9DPuReN2QD5Z5h8mS3hO0k/P4XdlL4xJjSQpsiAGCxNb3TMpt/f
/w23+5G4dKvELYV2zBZ4AIpGMnFPzT20ePG2j5XKD+MlOv9GFHHXknCS/unio784QHmNs0YzO/dG
te+uMVkuyApqf/ej3O4KkahApRHFPUalrqNoHZr6aUERTWspd2PBMjyoWFo9xuaIljcu7UeOmXsf
jzMM42AIQ7fo71BvEUoGTuAttdZ87JTUfB4quz3InveGZYEJAb+iCn3LzcfLEwt92yUqwMth7xRN
SABkSzmhdTblp04Jj+Ld3gt8wRfxxO95MVlzSU8ZZkrhWbOEx5XhfEWYdb5iv51A2bS/d07kHGy6
myFCKab3JQB0lOtuOCJygF1iHqL2Oqk4mA1J77ijbjVXXSDPlbg8gu3fbHLiQQmgCoXNhXjyr4do
RcXSdngfeXhcxOeoqWj8aMAb+JXdwYX3q72zOjxFLPy0fy0SuNObTHDieCwR8s29thlmx9XHKfzG
WpreWUs/IF0X5wVNtxmrjbx3/LpytB9YlqhIKady8gZfbPXLomrois4JkrhpllNHmgb6ynqR/0D1
g9+PDdxXHvXtVTGb+QMV7AHJNq2eTlLZHCR6u1+OM4sGDDcs3dL1lysqZJ4ntpMX55P5ZpSt3jcG
Hjt220oHi+JmHYoPRxgAGUJldItD6CdLm0ae3h6OCt+N0S5+jEE+X4qki0DN120yuHoWHynf7UUV
CDGokPxzQwIsnIicUptyr5SU2XeWqYL/YEi421ThOe8kGZi+qvj3T669r0qxBAIy6o2A/TYnF2YJ
fVCbUuZho9d7TaLOHrZusP264gjIvRuKhg9YM7QEed+tJ3Bc2tkKQQjguI6LhxEZtZvGY+BFVL5f
ex4zgSjqIfAORkAUntahELoc9dHWM68bc/ti0VXzBqMbfCmNorPm5MEf97/i7X0qAgJbxPpWKH1u
0RfSRKlNBbriKVOIo5+il84ZoHP22DdSiTPG0j7hG9OiyZuWf8dOo/qWnJQHN+rOAiIK0A94azQe
tgIuTg56sCzs1EOLwfKaWCu9ZdKrk4EUxlsncOqTmevFQdCdWeXoJCekrM7Ft0W3tHkHWdHWUw8N
w9gPkCL6jDdRS+sFpMT9r7wbivoUosPwO8jL1rNaFzwu55FQYSOHl7bNQmwN1f5ta2Dx8xuhSEp+
QT7IkMT9++ImQn1w0LVCItSAPyimMvZZQlDJLYvmqNxxk+KS/QgtO2C9iDvzhFuHCvNEwJSCFCGY
3PHkMDUuFVrlmG85zk/TwG94UJBObQRiAVGpo2fR3kcFmC2kunhKUJhYh6/JiEw5CDOviRRhyCyh
3FrJWJ5VQX9Q2Nm5a4GZAnwQHQIOgc0JvlhJVOdGn3mLNsgwyJrqUxagVFUGTXFVci273J/Evf1A
4ZTsD2MdjGI2X1brKZKY6ZR5aahWj7ll1H5ZqbiNSc3ipkqOqVKU1AdHjxjE5tJFEPy/QTeXbjzn
y9CgoulNOLUhoZxnM55vpPFlkVoPqaZFZye1FIwfdDX98/6Ad2NTzgJ7AY4a2OR6Lm1lmrtBXXiu
TJ32tOBMdiIzBDHZapHbFP2P1CmUx34yj4B7e4uIyrGQw0WxFbzJOrAzF4Ut4TLmyd0SXmfevl8S
mQICx9URLHQ3FNnar2tSyDatQ1HZyopKLjIoBcqHJZetT+VgQVju5eCgSrEXSXPo5PI2EbL9m0Hx
0SYdtl7qga2L3aVdJH+cisxPJqs5v37ieItBeyfZA5G42RkFdcHElDlukAgtHuY8aeqTk+Uf67qR
LhrGYXStFYkmQDN9uR957+aiFkm/hfAWzDlxPL046YCdIlA4Gpx0i4ShspNo57qR2wd7NoVXGrZ/
Jyu2vw51hPmjKlrpAzW2g1R1b6cK/y96pELrZ0ssm4M4FXWT1Ov0xHno1QitPr2I3Dorfig2etm0
co5k3W6eUJy7AmlCt4i8n5GvB47pHP5ZFUbXXQz9c9Lb/gO6P/ZBQW1vS0JKQbpI1DHgfK6jdHk4
T1HrpByv/fSu0JlPXEWDM7fld6zU8XGuO6t6O5vIWRx81L2LRdg+wJsDLGltUcxjMSBj1OSZpw9q
U7l6F4/+1Ka4Yxtp8zXpKvuH7YQTBrB2PrvtYstHzgx7B75g4IPDQN6DrGQz+D6tsZG0Us/kknN5
PoMNifoES0aqN0mhHxH+93asuEHJ3gFUU9lfx4szjPA6iXhGYmSuPTuLp9Rmco6cJjvYsXtDg/7D
o5/qENt2EyppJquNS420x4nVk1PaJlT+oL1mZjH7Y7voB+vodmicr0LEk64Z1cVtK9/UG2UJwjD1
MJD/GDZt/9jJJJqYINevTuiAYFCSEWcRvZFtPpIJkS9Hb1MvT6r+MspsdqDywzlvBv1ghd6KBgi4
B3/TjRY35vbcc9pCpxick7Higvyn2qZDfdL7GOEplOuXTzNNvb/HKZvc1uljmuJG/2EoC/OkotZx
zsexPDgNb88hfozQSeVIhH25BRRmsmTpONpzDktx9rksjDHFgLzVr+ZIueoU5FX7JeyrIjxIGnbj
UmFBadgGa7Bt8/ZqmDfdkKQeOqg/J0mKfaAH1pveoBTOa3v28t7QPt0/+fdWFGwOTAmECOAN2N6h
96XndZl6+qhkcAXH9Gwlo/w8a/hp/EYobjW08jgFeCet9+UyYkNppExzA7rxbNjxwo6pTYxMmiP/
qdt9qYLVYAFzYwtw/+bIaduoM3qdUKOultgGw3XvyHG9OgxlbHd79eH1QxO3FggbYKFAN9dDa2Kz
V4usZrcUxrvIbkqXu7w42120HETaGxkPBVaHAGve3FdzEWu2NDKyzIyFNhG0haXOw9MUx+2nLhuL
AxDd7f0oICJkzRAyeFVuJ01X51CySivxTKWuz4Mlte9qu1EPIJF7qxDYi5D7F1z2bYNeUUtq/HmV
eEibDicqH6ZvpLS6es4c//5U7Q3oZSjxU15kOkWs42rcEcouU+Vd2gXJBQHv4Te2Mu8oGpHg+WGs
b3LwiatQCTG/QTQsnZ6corOfgwZpUWOYgr8sOpJu1R325XfWhrAZEeornFts5/XQwrbIZa772KOL
9ncQULrJF83CAwP+2Qyn5/Vf8pfGNpBSHv3Iy6zDBahS2SXiJugA1JhHR+b0Ho7U63zPYCYCJvtV
CCPbp1mxXYCNo+Z6VBOlz6uhASgclG7dVMn3KZKmt8BLjzoSO2sRXgJ1BTJRdtq2FoYCn01ETazF
CTP7Ft8sXKHRVE4OZUf2QnHhUVignsnttzmm+l6uJtofsSdrGMOHAc4sQ6h0nMUUju4v+71LVtQx
YVSRq5Dtbl5MWpTC9ubQ9bIxkE9Ylyg/lUDSi1MQC3WVDD80G3MCL5oc+RKimuSigJJdCmyu3TE3
+x/3f8/e0AUsQWaZ8rTatp50uOYj9soxouxS/E5ZsuCZQw+NIjk8wj/uXKvYCZP6QmRGBGjLqmkx
vzLzpYo9vFKyk2bVzTmterDWUdwMSBQpgV+mznJ97QC5fQAHADdCeQBFs/XuiFTaeLacQrpqYsdX
px4X+YkDwUji5OCJervvNajFwMPgvtMJ3no8AOm3KjmNYy+fxuwUt/XgA1jDq6WE1e8oaOveH9rt
EQp6T1RWKfYxyO07DaYwKLEOQf0Fqbiv1HpzH96gdLkf5XaFCBk+3kpsDlrMW0hHn05mBq898qZu
1DzMhmu0slosdjB/Od0PtTcguKw8zNCsuhVtHwvE5gpFCj0ydgnQG0zlkTK/dz+K2M3rmhARqArj
/8EqZDWvVwSao7QFh2jyCiSpPsiNk5xNA92phrfhRbian6xQKj609Wy/foFwiVNdJBsSLafNMwXm
uTU5OMd63MBYuXROf261dv6nWBLcIop0Plj7OwuSbEiwG0QHBdLBeqSYLgWt0REvaPIZCFWZubnc
hw+OWs8XM4PTezCBt1ucxwOZHv1XlBuZw3XArPp/pJ3HrtxIkEW/iAC92bJYVc/IPvneEG3pPZk0
Xz8ntZgRWUQRTwN0ayNAWcmMjAxz740efaGCCLlLm/BaQ9pF5HTRT2HSWk80q8wnIxnSg6Blb1E4
qvgwMntExqQB/xJJiMwgMp8mprdHU3nWs8E5Ox0zrjR7UN7YelR9TJhtdhBY7NwKwMH/t6j89L8s
quotGAkAEHRC7fBUNYv7TBNqPLV9Hr3ct9fd/RGmI/LPzbghJfdZ3o6ixl4Zjjv/pWkjYzPcRCkv
iT4rQVdgSmXlvJo9Rh4IEZErTy0aidfNUZqIClVTnE9BZsFSoes2BxOa5E/EoB71Pct9vZthPUI0
hgnIRH5zivWweAzNKqcgdebmRKjTn00UKE+jkzoHb/COAyC1+ykESN+Lt2h9dmGodKIa6ino6N08
L+gtnNvQgGSUpqmmPaCFo1xDTS3fVsYYHqy94+Jo78luGGUYiiIbu8n0KR0abxl578ZPHZOU3k+N
mX6+bzE7xskcZZjH6DMRa2zLIURNWskM1zEYYkPKKw7Jlee9DrJkbg7ykh3jhOxHz1I6NmQINuGM
l2TZXHl4T7ekO99mYqEiqZZPhUW/L6/T7qtSiPxg0Z39IXpACU/6UY0Hd32As6oslGaSMbC9yfPj
MlcDtNa7h9QZO//+p5TnsX4sYHJDE4egTvkFpYX1UrbVhZo3QvfHIpM/FIBwJxOK1AtVvCJIKfwf
VJZ21wO1CRIH8BHVj/V6M4iLemyJh8zZcp+KfErexnlUwzeeouKvxhuKgwVvDZIN0puVOm0kzduO
U+fGzThpiwi0lhkpUSP656Sb+oOXaGcVlOckwEhKAiGRsd5WHC+ZoTfKEGCwUJuBQTwxn6g8cMo7
H4+iDVRGoDhY5bZgtAijGzRe1UDExmgQUY/iGo5R9k1ph+R50drwoAqwsy1Jk5JKEdSneGfX26qs
sUpo6g6BV5nqtXaEco6PSfa3d4ywlUYEsuRynS1SeXH1rPHsZQh6q0s+RG0fPintnOCZR41y8uB8
QNqkPTixvW+JAgVhCmJOMrVcby1JlIF4xRrANBXuX+j+5qconaaHeEZ2OxXTkfTN7Z0mA6PuKEU6
oQdsoZqd18D5qgvBHKiCQTlx0jy1JgZD9fYIxrtzavRXQDZRb4OKuUX9zEPqLV1fYvKlaJ6a1NCu
WUxKct9z7GyIWwwcjEtMDXH7oC1WqrSuxoamMM8/6Gnbn1OzYrpgfCSuersSeBHw1hDqgcmYW59B
syp2+rQiFnHV9r3ZqdZnrygWHXJi48UH2/pJG197RFb7eUoIJeOCN68nclsiYWjeFAxJXAm0wEsJ
0V8S1/HRtSC9WuiyPAxRMYurRUyD+s+cWChIlalKClurVu6HTCb+u18UqztlXl99Gcd5/ltxu+Tz
HJvib+JWD6BegxLaw0yJ2fDzUTeW4P4B3V4rOIAUGJDKkJoZW5SIgNiQGVHSB0lEvcaPp6L6ktE2
iqDJuYaPyDokLG88uFe3Gi+E5FSHIBUg0IrJbx4vD4/bFXHdBwKC17cpXBRUj4W1aOd6GOb+mgyj
fTHljN1LO0I+t+fQ+E9x2tr2lyw2vQMXdnvPkd0md5QQDjTWt/O6pzjKu5EOA9rjXfLckSmf5yhn
fpXI+ucscaKD92ZvPXrSoEZojWOz8nL+EjibjHrPtLQn+Cos/VSgjXv2Gri3MdhJf2B+1sGbcHvZ
KXMzj5ysBAdz86B2grZKXhFXJk7SgHVouYFldhQt760iXSUdW3ruuOr1rhgACkwbMGYgytS7VozA
vdCSag8s9vaiS1kiKWrIg008sgkOxNJqVcR42SDS3eRM3a39aIZN5qvcwVejQ+RSxKiQwWkEbzEE
6QyYPfcawn/Gi/nWUox/FA7DWAnJpwc7rKKv9y/j3taQqUB+Cb1LqYy+/oA12mswmYiLa3NyTy2i
5KmvlxX6ZYad//36tWQggvlRvKdks16rU+oBg0Gsau7M+JnXLzxTfMreCmUuj6ZM7TgZDIJYVc5u
IlDY7KudphJPEJG8qYP6oEye46N2V/k1IKTHZramk06afr6/QbmBtYtGzITYGDlq3gWA5esNhloz
eb0qXfTUDIAVk/hTkY2DHCbgfppRDHusQ+Fcullo3++vLP/l7cooN4MrAuhH03djoZMXecuSc4xD
Q1EVtTWkR/D/o/vX/XX2zIXoGK0uSUlDLG+9Qzd3nAGJLtKOhQpxQR/Rz2u3Zl5sPR18zD2HhdAQ
6/C2kptulqKBMI/KHCJtxuXzU1TlLnWKfEHqts92Noof93e2c3aEkujEyGjPAD+43tkyZQmzYmVy
Wloac0JBaA6JVze+WBbtYe6ZRxzHg+cLYzkSWtuxVRl4kXZw7dnxJuQDnaHpRZsRR0RLBk/SyBlN
kIAVMPRe+U6LsPQnp56u9ze8c5SrVTff18ijeVlGCg0G4j+MKcznZy2KplPtDUeCLvsblOVnKRmK
2ay/LZtWGnXGqU1qlFwm056BslTUNAbeYGamj89uph3Nt5D/6OZKyKYCYsVSeNva4iSdsJoQ4tBQ
AcxUBKKjNnoXjsvr8dg8qXQiZURFhrCVJM2nUUVANuGZ86LvfZ46L/nihJfWGPQj2ulP5uB2R9T3
KHYTQDEQUX7mX55whAvCpa9AyNidW7y34nx4FFFoAh1OqnfaNCn/9HPbB3rndE/oQVcvxpj1ywnn
kL0sloVn73PbYsCG/U8Um+GJSKP7j14r1dfcmhkNFw1H3ca9WwWTjhSNxjdDvjaV0DAalyqveTn1
eJECU0iD5y3gygqQUYCOc3WOhnI509dXDh7SW5ujxIxLVHHHdD62NjfavdVnjoOMlVons9+4Wf1R
LdVm9CnYJx+0ZXa1xwG6T3Sw8O29ohyjkr1REmUSxBbFIIQBZGSm+NvPtn1Z+sZ7JrvP/UWE4atd
JEtJHh+iznSRtoLVdq+G9jThs9JZKeHwOqIOlHa031tK1XR+1hlHskW7m5N5IuAQwDFbGXJVaVok
Wwae1d4agyTx7EvBGA0/0Vvt4b5/ujUdNkdfFeUeIOUYz8baw0FPTXSQgqJ3zEuvL9m/mVK67xnY
251rAdnP6iGCqmp2BNG/fXlYGU9Fc47iCbWT9cpGZDSN7XGn53qZTl42hW+qgpcuDkdEDsqsbj/d
3+ruggxbonVNxQvI6npBQtdm9hIZK7tO8+xA4fPzKq1ORTvplzgBHHx/PfmWrR2Ji5YoHSyaFDKD
3XzayNQY9FLjjwvGoD8lrTE+eRoKPDOTnwL0mfJPFWCOayXqxTeX9s9Xr246sp5u8APokGwS2UjP
m4GeIPmfbdJXjhKKtr5RuPgwr+1PGfyOCxSz8m2aDP1Z05sj1NqOEa9+wPa9HRtFK0anD/qGJh7t
ETAkfSHedNZ0RHS6fYQIKmhd8XsBtNJ9Xp/spGWOV3jlEDDvuguQgzRPqotw6/0vurchvB0Xkkoi
WrFbgx1Hy65FMwSNTcs+nHE0czgwCT71Xj1AgyIEVXRaE4QrUmx9vaGEv6w1cxgCNWNkaqiZmV+O
6BTWc6GeYuVQRWpva1AJCRzYGTHfJiwTZTvVVq0OgZVF5YOr4Ejjvlre1iA1T/e/orZzDWXNDW0O
+oAMpdrahSG7oK0+gPmDskz0RQ/bz2bF+YuWlrf4zAK2LkxdnsvrrEPzP8do77x3h9gq6LQNKAyB
ltCGMxXm6lM2h/Ybp0rSGAkCaz6Sfd79LnKCIyJ8BjVy+fe/xAL03agG5f0Q6EnfPgwCeaqpjT8n
Ue4dOKedwglxIqPCEBgAE0iper3UJNzIazQ+i1rV3aXtKobUKZR06zatz00bf0rhS10ZmzNxd1X3
5HpL/wRlqz04n53j4XcQRFBvIyHYvj3NDA13QKguqIbcY8pqslg+wm32idTWgK8YOa9OdnjnbD4w
2QCh67arGjMNri7SaAymOBkeHVdQrxSCopsVKgd72/HIEAfAn+MuyBu37Q61qADlzaMISttgEgEc
scclLdKAUSN9ALUQiEyviodmiZfAKJIj5OWONVHnphrH2jKr21j+YEOlTSqXbksSqU9ubvxVMHzn
q2gPL9mOQySdAwTJLaMSvIVjN0i0lGoSIuNc1sZ56LP68xI2yYEowO5+AJpTZGZ+Eh3htclaTW7G
5KYiQEVqeUqXcTzHeaJRNFXqg5PbCVOo1SCFAd8FkPc2BmscryzowIjAsuPiy7B05VMeesaLpme6
L2pGU5WJNvlFb76+KgXIm1IKdSkNqJ23cQGOgkWBOBdBkTdaAOWGWLep0vMc98ZBwLDrA6SaH704
4Dx4/vUHRdwYvSWLzl/be81F1YroWpRpdZ6y+FNfWdkHYen9G3xREQh7yfzBc6vrQG508LX3fABh
NQRzuMpgJTe+SBtct3GrfAyqGXU8P186+k2qlk/f4tIEMB3PSKXffxZ2EgnQ0PCHYVHS2zU2d8Oc
dTtfUpq6XtMndPyFwWAq23l2Z8bsTEwgOykhelH3F927JvJgaYQjt0rivP7eM1TCQbcGvjf5k5/b
k/JizFX64f4qe9eEyFoaEKEYTPL1Kk5qJJbZMgXP6CPrHIai8pc5a95NenXEMN/9itgNzwiFI4AN
66W8aE4HJnuJgAnHCChqIRTbZBDVGS3If/upEF9y1TwqAeztj/cKJAUW4/J2rRc1C80a7KoaA4Q5
Joxy6KpAHWz93ZBbRw/y3gYpdKtYp+wybPt2ebuE+hjPuBxNxO6jbfVJ8tKgIG19MSb5SkUVarmW
PuZHnaG9OwH6lLIALo3XYxNjjstsmj1CC0Gtok8fEcQHteiGy5Bo4xlM4ZFCx9F6m/g91MLJqFPW
S+o+DdRGxOe8aauLOnvuJRLGkarY3ilaTJaXnXKQvVvxCqknJIa5EoEChu0bI/eYkD2E5nBmKnhy
0CU5WmtjpsYE/T/TgQEAQdHP42x5T+VMPaya4yOM/u5SFItpLSNSRQtxbZxRbzQoRAIAMOrC+tIP
fXKKRaGeQcS+nsNHhxfEBm03mVNvSxKZ8JSx0rHNSmm9K+p27lVvQQF4XI/LfZey57jQw2FAosS+
0VhY74oHyC0tXYgAIpWpnUu+p5AshCOvvGeEZANYO/JMgK83rivOEkrtpktQatrJR1PJbboKVvpU
O2bUoSK8HN3vveOSg1vhQpK7Qnhab8xlSDyCNRGAWSK0i2oP5qUpmccWToN+UPnYXUriGxjYukMU
obMblfoSEuiqc3nOGBr6GcMYqAlY6cFSe8cFOpcWCUVSMsfNZ2xDV2cGcCICLxTdY0lu90lRDqcV
7G4ILLnNM0rXdwtWQqFrcWNkhIIKFsU1tQsGYNliqPykqrODN23PD4My+9+1NufUG5Xhpg4ABtQG
8itUJvfZUSb3zz6H2KmosROkUMt+w+rp16GyALyceqcMEn/JxvK07pshxUVR2qj+LbQWBlfUu+FB
VLD7HX/ScCWxGbjNehkrz9OhHDF6GM5p+qjlkfkUR13XXtUMjOn9m7y7GDwsidWQGOTNs9IC8aqi
uSYnEJ0Z+kZtxU9z3yqkehpe3v+N1QAEoE+JRhEjuddb0xCwUkWW/oShVO/scGQ6yGQ8Rfmhdtfe
vvh2jNUB8yQpAeuVQi11NAWOHdihPArUJWwfGQnyJRaVcgA73ksNyD1IIcnSGeKzCT/spWntMuEL
1oy6+qZMKAs4lZ5J5evkLPpe9ctJyU/LlH+7/zH3KhmMaUSFGv0WOXl0cwki21OyYiTLQkd7ebZH
hnxX1lxd00Gg8D4o1jUvzOlDU4vkO/pJ4XOLOOJyQq07O1dx1V3tNDL+UMOhsN/kdlz+Oxhi/u/+
j9w9B9kbwIcjFbI1ZvTH61TzeP88dbQ+pfEIujZXon88kR5NL9l7LOjRgLIAMCl7Eesjt0qIqY3D
o1SGHgK1+IeL3c0o/OtgH5jqdUSq3tuahLYQ6YJMAHK6Xq8vtYSnZOJpz2bUxEo7/WZKDfSqd38n
CYRRSAtN5p5IXq6X4urGtCrZmt2kjGRgDFT7DUltYZ+SmnEiv+ET5FPhIgcEvWubflVywCAsDEI/
LQ0fECHoH0o9MU4MNozP981j78xAwcm8C9QKeNP1xoRw4sgcqRIL2cCPdGZYT6VJHa2IMgZreyL/
4/6Ce4dGZZOqAXAtEoaNvxNm07tGkg6ol5nKY5TrCEKXIl64pH148EjtPbtIz6FyQOFApibrzZHM
O9VsslYlTPGSZXavBKSDwjk4r511ZMcV6hgURnpSm3fJ0bu5LBCrDazRiB+tYm7OedgUP+5/ud1V
wAQAwyHPuum0wugpBIOHqUUWXVddRBXrj1Gij971/7fOxtap4IBM5AkMgGZN/uxONdCtODno392O
iwABgAzaTxunobvNNyzTS4TGINig1o14frLzatL8qs5xS6LJs+9qn1R/jnPVDg9GlWskI0MM294E
VfInc61046zOVveoqZESBwU958Evk9zBvelO/0dbapriq0acfOqTMteDsC4pLrQagqbvRJuV0g3O
hvBFWBrLaYBHm1FmSM1HtyOVOLdVtnxu57w9EoneuXCS7odKDAkJVbNNiWe0R6BjJqN8I9dFNqBI
5k+GXYkHs0pLZPrnI37TntUQDmI3P+Hk205CFpamV6MHESCOmxb+OKqt7/R1fZQe7wSElOZg1hJK
UxDbVh70rilSUat0e9oWIpoO6p9oTQ2qutCuS1ui4UdadGCqO85EsipoQFOAJL/bvAALncXF6PmY
KpoeD2M6ZS8d6/nwA8zXh/CUwz3Z+EERgSh07UuGnKoKU7B7zDWzKIAV2TeDvvBBLLN3WrIFIHU5
JZtPWs8vEW6t6EJXopKmXaMq30GWjqk/Uh0P7l/xvUKjDFto3Us9bx7R9TqW12dmp7s9CtTJoAa2
O0UfRM5U81NZJvbfTTfChWnaLhrfjm3Zf2J4+/xXatuKdja1jDkn93/P3jkSvlHWYdoRPITNpQCx
WKfARnE5BrWrJdL0BxCx/5VafwSO3lsJPTjAW5JbAUduvfFmVCc1XJiQ7lIR+yE0ul1IzGaTHzJo
9CDY3rsS8izJISiNwS5er5VNUZZ3htIFWqc42ls9chzAjCJVqpOJtG324qWKm/uI/01/3f+ee06G
Eipeho4Kj8UmMJ27vO00ptwGsaUyamTuc0buMJ/nveZF9glm+vwbB0hDFJKtQ3MUuvx6q7GluKai
CMKIXM98xVEcpJVR9q9tvT6w3d29EWBKAj/VuK3oQs7MazMbrT6oerN/ZIyTfQqtWFyFXQ+PltRA
vv8tdy0GIC9KcCAHaHWst9ZSFSayxceYnQif40oxGKHjaU9GrB01Ofa2RoNZDkeniAScZr2UQKuo
FygHQCHurOsg5vQU105ycbqw/6qw/kHc8vNebRAKMHqpFciSARGl/EG/uBuivxGVU1gQBU2eUyEG
1/P7aXqup3KJ/LHopi/lYs5/G0rDw0rjNn6xjaw8uih7n/jXn7G5lNTnOjOiDh8IPgvK+BA30Qu2
UEOJo994MXB3IF1+yiZsMSBxbAjG4sChQbBtOCVmqYHiTLtL007m+b7h7PlypIDl/ZODv7YvvaaO
KRppZMDxrGSnTNfHN5Re1e/3V/npsbZnyBBgqiIUVCQianOGrtl2kzINsGArxz6nozZfjMRtAlD/
UI1td3xjGWn1Ji7B51XFZD4aWdRfIZq2hU/5a+ovbTY4cBooulzBflefy9CyHnvy54N4/Cf6/ea3
WlJeHvVPDH3zXuuoKJbIjQ1Qy9r+3yxyxLVbSk2l39ObEGo7ZiYXmdOJq65n7Wfw+d732DSyC7N5
0z+T2tAK5lO6XR209VgenNeeFdLEJJ3UOC6SyvWHLGt0gzRq4EBTWyc5NWPoPoDZtP7ooNseOJWd
mgULAEKio4D8w1ZOvaKm2UXhzMVzDBLkqYjOGbNKTksCNAfBpH96+NkP9ZQcec+dTUJ3AlaMQAHE
uJsb31bLQgBHQVe0UXXum4mLbqUEdYFmTG524GF29olyNHRvPAxt2y0X1UTvdRQuXKQ0dE3fHhBX
L83R8cemLt8C+9UvSab+0KexO0gvdvcpJd6ow/Pab7E6TlfBH82hJ1GmHEGaWMW5Qdryqgr3SIJh
z4tShZcYapIzBM7lb/nFi5Ywl2ZDa7jopZE8NPOg+6VTD76XMupY6V3npIXd+DFScDHKmDB6wJhf
PdaJlWlhwvpF/I0EYuvJQxBQcU/ri2F09fPi9s0bnc61Xw6H7b79/ZKygdiQYym2c3gdN21A5VOG
FYumvLfKyHqBA+Y+eSPTU9S4zfxlmZ2gQEred4zZObtpePRk7MRWRFX/+xu2iFcXAgfpCHLytd61
3yeVprTNzJFP6B2UT+OUeB+7tMhenwMQm9Kc5t6Q52xvbRd6sVIUwEdEJ0YfxQ39OSRsPVhlJwqQ
1AZaVhQT5AyXtTlFiLQCIGYVjakOn6M4rdJTY/bOu2Wc1XMYU6k58EY7LxXcX9lWpbYl+/3rFVU1
6YawU/mYZjwvfuG1auXrsWf+e/+t2ruUv66ziW+gDMYMVKYWSQekvoxTEZ6bGuTNWIzNgQrY7pZ0
UD4MMyE53AakuRYtkWoN3AdUEYOUEQonONdHFcg9K0R/FXUZTJEhI5sCk22gXlmnHNVgEuZHeihj
X3M6D3PbBDG+9qGY7SMy1u5XRMlHapzx57bN49oVap3Dz4puVT6pM4LWvcUoMoYoxAfue9cUZeEA
3DPildv8WluATfQ9fSu7Qgu9ZJqy5i8u/g3CXR5EZdd9+g0LkRJFBnwUAP8bSxxddKSjiZjJaIwC
ZVlhntJi6l8Mxmc+/s5SxGckLECQt5QsbV5cZZY9Oa1j/F08z1XQuKl7dirjiLi9d2IMsEJpnf8p
VctX8pcHwmxRktcU6ayaqvk6NEv0ByM9rDdjqYWf7+9qz+5lJC854giUbB9c8vjeGUbZTlJT9zMU
6vyrgnbBgV3sbogyGFkt4nDk7esN9aoC1aTnxaOKp1yY7tH4Y9bWD2Ophge+ac8EYZeAYkbrAf3G
jUVETCmZNJeHvM6H6ILWuvKQt2n2eTGG9oJMV3jgOPauNDABNiU1bPiM6621UNEjphWQIJhTE9SD
6r2Po2nyXaoe5yQ2Ymb1LuFf909t73tyXlRDQSERsWziYjtV6npiRkoQFZn7GZr/yIDwoX4ORxTV
7y+1F5H9stQ2KyF3zpqsptSiunExXZI4Ud7llaPUvj3G3snpreLt5JTAI3F3XnB/8b3D5N1EypTY
gZL5xm6WOk3MWgGnLWcHvSXbfJ9brRqo+ry8TfT4aA773mUA1AXLQFZ6wLevz1JnWiKqsCOwcFOF
LGRa00Xp1NfLOjFkjfROcsvwlNvwrw8Fofuo9MEQxdqj5tYMtckOZZ327BJ7lNJ0lCGAkq33Eodo
ODH7C7tchhmMzjyf05yScd9a+sXIDKZ6xEhT3z+v3Q8IcI1OCbAnQLPrRTO90NOoo0wIdC+71j1j
KKCEHDXX9lbBBWP2lCRBfWysIkQAxLCTnMbGVNTACJgvM/dhcb6/l707RriKZgnoc1JlaZu/OOFp
gYNrCQw/RaPzW5KWkw+pZ458J7N/J6CSNDWYorws2g0wFvH9fLApaDi1a11Sqypg1rhHrK+920Qs
imc0oDETgKx3JKe6p/GgQhBS+h6ldVMGAlZxrYuseHScKjq4vXtVY6IAEDMSrMCam3eMdp4K8AIG
JWOTwWgmi3fNlcR+YypLfB5DYPzGUluXZkkVv8/skml1Znhd9Plolvzezuk0y/EeSMTRQlrvvB/F
qOfOOAa0lYZ/DDNPTwVQF6afMYZCi1Lzx+ttBz0zOUmECcfwAdbrTQ4jNoae9Uq9rx4cM67Otlm3
34QxjweY6r3LQGdUQidQULidop6Es+uN8NriqfUukddlX0aGqF5fvyFEqIiyEA4kkNxsSMvz2NAm
qFB1qCt+qaVRMCsu0avi/QaXDWoOXDYsR4qfbHxI1Y4xyDv0vVK7D/3UCiu/0ULxOZ/H+aB7suMj
aSHQNwe2g4zntuDeZR3lMU9KicWWfTHSrvTnvB4vqKS10Bkc90Rb9kimcOdBlaM9SZ9Q7ZdjCda2
IcIhyV2tHxFfUNI/9NQ1HqpWDCeja7P/ZqNdYIomH71wMA4sZceh0dYDaUh3m9R/20mvgT/QzYMf
KJREv9C5/6cTrfWgptFBdHJjkhSLJPlRsnVMSdVb79AWDE1PkpiiW5x3p7kDKFDRdH25b5I3d1qu
wuvGwQFNohm0XiXOmpLqfc4qYhifbJA170pGhVwIDl9iobxa41wuhyADHHTshfRtvVyUG2Mraupr
Vey6V0Ud2kARZspwVs147WWjcUhogAgVDoQ3YRuGzHQww6qvg8abhifTK5agm9PiGbWto8Bc/lOr
AitLEfvTqESYF8zDZim1jwqniOoGmMMoZ0nUlu+0dnaZS8V7CEH4+qi3NI81xW9/9KZXa/nJ5ckJ
EUGFTEaBcf1RC+S9qqQD/FMgeHSmUta81IXklhKKBW3Z0Phq56Mg5eYeyEVplkr8Pk/Bds+12jJW
rIiaQM47OnUw0i+VwmxPIwmjy30b3V2KnBtAG4VwzGe9P3vhye0sow6cxVmuXarjW2yC9bp15oPH
9saXsSuCB7QmKZXLoTzrpeT8KhtwRx2oXiRb9kbY/dDjcpj8qDaVj5XRWx+hZcRf7u9w564DOpJ4
AZlFgoxdL9vwU9ox0upg0irkCmZBdBFV/W98R7ktkh2eb+DS61VGRvOS+mInpejLq2EpeuAmrub3
Y+Sdf2NDEiOAC6NEuh1qG82O4pkhG9JVp34xCi4p1TQbuaH76+yZBvUmMJw8duimb7fUU+qOc7NG
4Cspzm6T/jcNHsAU4R31lfZWkuQ8RPvYELX89cdDZ9hTKJNUga0t7oMLaMVvUk99I1Krfu0TgxHS
v+KMwD1I0Oh6qQgjUUaHyohVJyOjnEf16i4Tb2ln5o/3v9+O+6chAuEdo4Ajs2VaYgKJQMS8DKLK
Hhq/m3M1fasT4z1mtDCTU+249Y/XL0lzAMSXlAC+6c8zIM5I2CAzULsxOUMfNf20mxZfY3b2tXTd
oyb53pX+db1NpDDlIYcpGA9qDZp5qupeOaWTPj+6Q2ig1xDH17rJjpSO5BFtXwRKGRi/xot3M6ak
5Lm2OrUpA10pyzM1cfWUU1F5bvOlRehUr99EKFKcjMnWD27e7XbhkcrxIaSPsOCdzXadxGrtusWD
lUiNPebRYgRjD+dDRHn/Sc3G5tHRuSr3z/T2ckjyKiUGUmR4dFvxO08HuNIIBBr406APUSpPE3mE
r6MQ8WonhrXyH+UMRJZYbn05horIDFum0ZpP1tdOTLM/WWHxqWid+uBy/BS5X58iQqBwS+jbAbKA
irxeK7XsXFnYGYjMpU8YNdG5qV8qVfYjn8oKRiCDgk9NV0T9aZi07i1wcx7bDOqZzlsVJT/sMENU
wTWBxh44vtsXg6SasBBHAfXF3V7cRlRNkZk2n0Ex0k8pxbmTyqiVL/fP9dY90GkCG4GwNSUCNKXW
H4B5kX0euwQ2qarDFk8Uy6d77H0esvq7PvbuQftwb1MsSJ5OpQDYtDSzX4oFy2y3ZkOFM3Dt3ry0
UMCb98wmt4+0Dfe2JQm0cD0RMbmpblLfLhcMp4F83CA81sd55oMzjfzS66J33aAcVfRv9Q1h8ZDE
o9ENNgjT3Vgtsk4qJTes1k3j6HGKpuqdWc3Vg415nWfTUjJfn3TlLewR87Mzh7AIEdPq3oaDN/zI
bK8LwsyrvqWlaz93feQ+911q/2cWlfWlbmKTabpp9JLXWkL7qjkE49x6M349A3RlcRaZhy0DxAlJ
mQ0zaeHh9qXjK16mfmwWPX8yGL75znN69U1pzcb3WVO8g+Ry76gALkh0GsEfMq9rk5jR35pcYRBa
9+Z/wxR577ylKc+Ja35twf8eVRX3lgNyBP2WjqMEMK+XM8rEC9U26YKZSUX/lIo1PQxMwUALwnD9
oTCPijs7jvOnqJmD1ySI2Zb0k9I2y14oLUIdungX963mUz01H2t3PBId3nkYWEpmeWQA5F6by6Wa
ca9mDMsJOqsVy8VthvpcquQITxHg8Kfc6Nygi5LkoLK/YzvAa6hi4kWpaW67MNpIxYFubRekeRR+
6UyYeleIet30bBmzW1M/7bIfSZv2V60GIXi578DkeW08OBEmNWLZAOJd2BQ5yy7M3a7S20Adh+F7
OpiIqbvF9KbVxhjFtcH4iiZByYwIfUxe5jI7Wn9v9/AWgOZRZqW3Ju3tF4/mdUsI8brrgjaas+81
8zZ8J07ix8ZRopObpMvnuR7Gh7pyjjoOO5Ylp66TjvLpeZk3KQUEQkvrp6ELaldxgsYeow+6GsXP
QBbyj/c/8u5SVGNoYssK5RbC08OMpm9SIQFTMsG4WCLTH4DvnYoEjPf9pXbuJ7UeqTfjypLotjVa
DRocfdQ3gkFlHM11Udqx50W2gHhq/VycOz0+SnTvLwmAan2EbmowjQmJTyYnO3RHbTdMyAYtWzkl
izK/EZ01vZani1Le/20SNMJ6xcax51RRwhaw+rIEkd3SFern5Y2VGUdOYXdz8m7S9f2pfLVealQ6
LQnNDKHWTBjfEm/I3yyiVhhNPScgpHLP/nD/APcuBINFKGaThOKJNnurY7tWlwQR01gfEj+syurR
E8m/iZ60H6BAz09OZ3nvUEE4YvfsxBaUKkCSyvkcdKc2cTEaB11nJG0bhENmQyks2hPiWq/PEmGl
UYGRaCDZSt842bkpBsMmzQ4itf6zKvPlraFpIXTNuT/f/5A7l47pfbRKqXAhz7EtgHZdXS2RII2y
QyZMos3XBOPIrAhkb49QPztOlOiHbdHLg5K87dmbs6Z3oCqLoDWMoTtNWto8twP0P4SBlO7JRUnr
ayzG8qk0y+xNOgCwu7/XW+yTbFGxPgUuMmIu/9pMF9cRTimxCfzjEyN9x3+EoIrXKJV5bQ0KNVps
u+eI+Mcve9u7Eq0fDTLcuSnQKUlZCUL4DTeyYqk6T33C6HazGPOLnZrj+7HxgCdP56Tw8of7O96x
1p9VS8jmXBWwkesNI4feTWHGhhGviJ/zyo6/iKFLDlbZuYys8rPopFok2ps3Ih+02CHkYE+MEP4h
1Mz2PaNo3npOXT9nDD54IWapifqWI7+zZ1KEdPDNcQZIX23Dusmd47FVKQJEmvUQt7UblCmtpChJ
x4cu6RR6apoeTItRXRx3yr/e/7x7hwnVmGaW7KdRwFx/Xj3N8rA2qQmkmrHgcpzvDWHFBSXb/1Ql
1g9ytb2rSrsHfwdYkTB2c5ggecy4THAKC2Yz+VVXdk96mSXvFqr+B1fl9kjpurMKHReduGtLjq1c
r01FgxybN4bzx9i2wlPBKA0f1J51Rbq9DqIkhAEV8kPuf1PtdpsyoyKtNxELAne6OdMmjLohjuou
cKyIQX9ZbCVnfVBaHC1zwHNfnXXzwVlG6+wowm3OqjNn106UYXbJqtj01b5pU1+xCwOFQAXOjzDH
/s+DHym/9TogBPdLgYJB6FQMCY/WJ+/aUVolI0Ki7RTNz/oiX6Ihq/yhn0oEsNz+zWK/0NIPvMgc
Y1+dbOshMdpXQ9hIMMDxIHEkOei0QtY/A2kJu46iAfmryrAfe0X8iDpGec3CzC8aMqjnNFyOaqW3
Rg9VW7JFpD4VRBz597/EotGiV0kUdrCcmEiTnpVlEpqfo6OpXkGvowjp9e2cXu9/8FujIPY1adMB
66Frts3fAJX9D2Vfshy3rgX5RYzgBA5bsKo0z6O9QdiWDRAESQAkQBBf31lv1b6v493onSMsiVIR
wzmZeTLrQjm02g4JJB3IR94FX7GHRSryL+jBfxQLf7/bGs1pieMSFzCYkH+8W7djS7QjrKhYspZI
MjJsjHRhRZvTTIvteu3hSn6BfEgz02KDFqbzUxV+Rpv44tgWEuYuaSTNXeOsHbukdv7bllskUyTN
3rzDDVfvJ4QP85UuU7o8zF4h0+9/f1z//Y7wbgg+MBhJnJnNf1QpUPbOTEksSidV2pVbVXdQRSV/
+CwUxiX9+Pq/n/f/eD3oTlBCAOQC7vLP7gzJyfjx9WAPtSx5BT9M3T5FWB6+WrLhY/uXh/334QTR
GnpBcDg4ePGPv1egHqQku62Rcq7S2dwNecHIt23YkF8PC42xuYfqhWw0QR7vekhUguRJMjrJTjV4
c3lS29moerdKf+TgDxc6z1UuaJPO4o6PPRBy5wUDXJLE+8KNHvELrW7fjMYUNwWOhhAGtjX1o4yT
eI0u6pymNQzoT0wS8VCzxt1uTZLywzyjHqJGCdDIgypglwgF4TIfoTIiSC9m0PZ1W+IIQXo5Yv8u
PSa/9i7obe9PUUwScY8YoOXX46BcQYcZ5uVdq0KKmTD4wbU3yHfhEmHZvfSnNTGNu/Go8MSnhd4T
yQX5ynN4D7bwvi14yh6LMGT6Ei5lyMSYMmVrgGJV8z1qmCD9f/dXEEEAaoHaGmgV+Ie/3xAEprnI
K+DWvO5bypHL3hHPR9gnt+1R7aI+/suSwM/7e8tiAglOwv8RRJxHFv5+HgJTqmyBvBuCYSU+l9Lo
4wrjpcdpg7P8/37Uf28t9KboUeGjhAYAHfHfj0IOADcY8jSHfDPjBWsycVPvyONE77jfYOzk3xrw
/3Bcf/9tIPKwqnDwnW+af2I7xboX0D5BwbszgjTTPbfxI5eudxcDvuF2Kgr2c4ETLz+ggmX8Ue1z
OXYzgJnY1RVr2dvchO0NV3U/0wHsL7sprc2+Zm2sobhczIdbS/nYhxk4iuh5bO5h+YxG33i+XY2J
hH0cuq08dHaoTErXvG8FXO1a8l4vBf8kyNl+NZmdGCXVSPRx5CpwGp0k71aMbu4gitG/pmIbX1I5
Jd9WD4UcPCW25l0Afxyp7flyBeZWxUM/OfvEZZL+htYcNt66ZTLSep9QsJ/fxkfuSvcO47fqWi1D
/nv3iCw5VGXsf6K+s/qYBWS8UK0Q3fsQRTOCHZGmfhJeLe+IKIrA0RO2jJ1eMFp+Mw5Z8xYxYMfv
p0WkhI5Yp/olOrGJx5oV5QqDg0VGdch5OpFHNsJHvGtRdmHjwS/gWjVteC9WQdYuKYz/TOzYL5jM
sv1+mrEF4MEJ+yD4MiCqcjg4iMlGoBpseFLDOXa6zJi73+DTlFI3wb2OZh4Y6WkGNvHqEon2dUJu
yNpVrNwldRj7uYmunbdHF2Jy5Bws2L+s738e5WfjdFSyYMmxdzGk8Y/1vWGbQQ0M0VeorL7O1lbd
YjJE1p3d8R//8rDzOfB/r+3zw2pctSheMPoCaeTfm2ldMS+xO5IhADVVXVCuPjXM/ZvI57+kb2dm
45zbh5vpDOCR4u/HgH4vDab50i6Tk0iOU8PDDZAmdiQc5y61eRteGCfupvJmgXmuasqNqiZNZJdN
mfk3ZSuyXc9P/PsPR9mGpBR8mmeP8H9qM+EgmPdhr5E/MaGse62dSjz0YqS18CmvevKxcWTclkt5
HgXMDGwU+EameAknFQmL08mEFVKCPEHeu16tfg+Ifi+gl9oERBR82sQhb+1Q00U7Ky8ZYhuAbOk1
zTsISlb2pIkciuO85KOgLPQsOw5jhdSNBQMXx0ww92j9wvHVSpyPnFYttNmamZ8gVIy+Q5zkPlFH
fP1nS3szXbSF79VRJm32hJOino5qDe2DzZfwfWS8jNT0jPQXZubrJ+m1fmycaX/4MsEWF2zBh77x
agmdqObyh9Eeos7eLO6eKUzUU74UmXu1foivLNfJt2Hm1X0NU7EUU2mWb11GOExLzaiH26RtYUM3
qAn54KXJ5xspRPC3Zeqaz9mackcijR2vFhEX3g1RmPSU2iZ8A/G3Xu02SAhCBpa9urJZCU3cDKvH
gc8PIJFmeQg8Ih7ONM3AqHPNXHQ8r+UdRsGxukCm7a8Yhq+vER2A8g7+0uBQxpm5hiI0CYkOKwZa
3AVaKzhwDmqPN1yNEyTjCETpanjufMd+wG+YQwxw7VJHOOZpR8QOaZXM28nwcsdgWhPkS4X5mOzg
B2LQkwnENlJb20EfmB/FI59QtTy7xtjvQqZwg+ZIJHwDwzc1NLB8+zbBajKBHDJMX2m6xOpyhnVx
7IZkbD5Dz22CimfhQwf5A/kEWLu/eLU296JBDmy3J2v7K+KXfwlWI8ABHhzVt3XO5NilSdm+pSEy
cVwqwfRhn2JWQzbEctj09oVGnsHG2drtNeMPLptE3oUVU0QUycVcQpNThJ6O1d4u7/PYLF8+Uel+
hCJe30NfBtKh6DNyO0aTD4fWmbGg1mD4F8LEJE0O7TLLkx0T+EVZeEEUJ3CL9de0qv03mvgaP9rk
rlivVEMwnB1V5v6gqZjsUTQhvhFMrexvdcERYYow9mTp+sluye22W2K6WjRSHnxfV0/wb+lfHKYh
yQ0Z8OlR9M/nsTm79LAhnap+vMA+4s+28A3yxCYbV4k7cfW38GYe22vCy3nrfB+qcDzP2gm6rVJN
x8lU+M3FtPvialrC9Ik43CVQU9fJhZArEgTgUyN+9mFi9/PWGIXoI51+EshaazoWBX9yG9KWMeyQ
lwdsCLSFyUaWxzIhKu8qsRe/vVX1SkuHSR0a4NZyn4vGYokOXr1wjCLnFzCaUjeDZw25rTMGYSTf
S51eISmjJJ2UQ08k5VM95R1BxOxt0RqELyUhx34Ng3ye2BleC0MMrwwJagyiXl5pOrJh810boLsK
Ra4N6pCsREDOjJmy+woNEb9kvtcPmMqvfuhpqy1dI+JcunNalT3By8Z5WlgsqutSFsMjT0qOsrxw
uv5YBp5fjFuPJorwsehEX3H34Fiu+qccAb+mW6SdFaxpQeFStEZZc0hWH57rIrfNAQ40zQpLVx1e
ahAPU7cWgkGUwxs10wqh5p5mQfbqlNhJYKCpYSLeLOVm1fUYS/krYWhbr5Tk835E4I9IT6aBf2kH
IXPdHhg+skibEDjSovZke0b+6Xlyt+yHe3iTQ0mSw9PGXGPktNL9hWR6FnTmsR3vPK/4HzAVdX2E
kH8vTknpYCxQqz39ETawuhSOJhs52GwovtBxoxaad1lcRAfYsTsbGT7CkWRkndFshSan3mpIvHOp
gDSWZE2vk2RuObZiLLZORozp3OVYdhr/27TPWuT1g6+z8jvv262/jFpv1SPGgZ06mbkV42lSJn3a
BxL3s3fl9FBvAu8E6UACMSm9iljWudJXMifjj/RsL9MhodQ9lX5sxAXSbKdwvfswOZrMY/YeR7vi
aM6DuPaw+CTgK/L5E5hd6WEuNW3vww5zc7rFel0RAoeg6M0W2C4zZlDMaSyH5snbDPEtIVtrcoCQ
ODZH5SDMoaonAQ9fpuaPDY5YaA/M9I5tmXqK3JdEXW05S3/JMhp9Hd2YPSFVo3BHuczV9QCHPX2h
lVoafEizfWZVheoxtXkVnzYr+U2CEhWVBcNr4Qu8tK9qrtVr0ifpggtxGX/0wc851UanPzFf2+eU
sX29swzL/LAF+Htdw9RqmaH8L0l/IqJtL6vgIwaWkFZr6aJShOWIbfVtpyH8ObgJ8yMH6OJsedMK
u8JSXupgoPAywxkea/fvxp/14G22rh/QB6wPSmQ77kpr4e84OJbq6znTuDGRNNZ/Q5VZIng+a+e5
qz3Eytdb70XflcgD16gOsuQaZSrBGBVWfVQXiOCbBwzs9q6EP+A+w2GeSF0iAnot3q01OAv76Pov
6HZ5ThNTKn5lXL/ndC68mh6ZWTAPOEefmzvZwN7kLaL07m9nMCqCgl2JLYIvJ3kWv4jsYYjZ2NKq
GJk77tjWvuM+UwU6g7XBHK+Ku6WV30H+uC2fj5CixQVox7Lsl6yUuzioeh7fUyUlo4OZ9cOSDPUP
V474MllxAj+gYPcHLTEd0XGOk+qk+1a2FDoC+dEnUj+BUS7Xox+yOpzgp7rliKwZVtnhcmIwva81
hkXmastlh1bcnpTmO0AInouU+iZgddiFbHc6M9FDxROy7TbLAjrF8/hJ2RFt2DNCuwGbZ1yz5yTJ
3NRxKGp+BC7b4uBNyuADr1O8pj219j4zc1pfbL3t7bUmGJ746PselVwtHflYZJqsHbIt688mAv04
5ETBO6rOHYNPW6/4HbzeWUMBIrvtjojS1TTip0IiOAO/aNc8UTTMeQHgg/dJuR/c3Gy4VnQq0bwj
vRP3qMVf3vExDw+12yViv1haPaKxaq6W3G1JN+FpX0gv5bA95nDoWApVqFMpc+xE0yMC+mLgLu9P
KZDzljJt2S9ICDDsixIuFS/1oJfiqKtCf8isViOVpc9u28pHvJYxK94FAAbYmyVDcglLoqQ5uNyX
xQXOcnNbn00SqNmz9DcAA4J8yuBQCmwNO5igUDalBRPsMjRbn3bSEGE7TTYiD/CuyL4woZCc3wbP
sHSzYjgMrGjcCZ4u03MxE44M0T3fNS3a3kSaY2L9OyZicW8MSwl1dKaQfoBbYppFN3PZbDcFDih5
03gZZuzlBVoTWOjV13GEEpvum7HshC1pTTdWa7wrpyVnh8ZxtdMeIjncq3VpAWxAYLZ1yjstLhzG
lB3mMAy4crkQ5Ahz1/jLPk+y+pTNU/5BJsDAFzD8wSYwIU2f0B71w7HOpqa9FQMyGWnK1HanCjIM
VyrDZUV10cN9loE1eUkXm61H4WL6A5lrNj0xnlt7IdVmPuo0gEpCD8EfyYZGqjMCRnCUtJtGsOqy
gzJYUwQt8WpqrlFZFxhGB1Q6XgC4SqqDAWOawqy9wN6dBO6bE/iaRNDqbNaGgB9kZqOZmytkK5p8
oSV6DqBVyEOwKPIwhNIhWmN5ZS3B57PAYuhz4XD4weIUe9OlTjQoKCfyfVjy1XQKKUE4jLCscZUD
Prm1wcA7bUkXiLRykFUJUIra7HTI1+VuCmrw1Ix1hEavWpTuGot121VRkeJUciAIlJEWinG8ewxu
4cncU71p93ORfTXh6Bnbd1m5JkMFaUvWU+TmVPKCVRsEf2B2dIMyDHmcdICs+Q2Fc4lCrax8Q83G
i196gn8YzZEftZyaxGj52kyhBaMBR7SaEuKDxwSfBrQ/trU6uroYluMMbSGhEKJr3Y0Y48Fx1raI
H7ExGZcL1ffldSyCxJ8Bv6nsYiTDWHbFLBFbFItpiB0mE0PWFZPzjySKDS5z0Fv8NpxXCh1BX9/a
2SA5JZ+aqcYVCEuqR4Zj/JsjK24QiXUZ6RCreIuTAWV1MVuUJkj4zX9Pg2BPdpzM5xLHZLwtBr8n
cJcj4biJAtY154kV1sm2Ht5Sv++m82zLK7BKTXsj+U6e8EayorNoA06YucjrYz/58M7lDp3LAMVa
1pWeFbILhNc3OQxXKmyuVN+Rbcflbvtm6jHLBmb0wLaqVCi2dHKQNnF71y62+lORSNobolfxLhA8
grfvfPh0DuzUYVgT+zWXLWCtzJf1VTaXPu+apSgeQ5HtExA/o27DkC4Qcw5Cv5YzR5npucRr3laE
J3WVQQY9tUU+rt0UNLvJDYzoug0DpsWhD2JUnedGvHj4CBvoXS0kL33bO3GjhdsYcmuqbabANdcX
OwcSj34R5XwNb3nyW9R9ORz6VaMdr7KN15c7BsHmw9JX60bt0CZvccrt3BEAhvNFPmp3qnI3NpRM
FcZo8RVAxcYUncDix9nRWPsgse1a3R+wPMufuPrYD5FImEfZoB3iw3Gejwh7Z+sXMavL7+oxquVY
tGv1O4AlQXJo1AqdNApTugyyl4etlUDcBiQDaVzbI74kFogl+8qSmP9yhmMZp1KejQkwA7CAIen3
3zvrxTWXa6VhTwIbmM4DE/uwSQl5JdLgR2y0dEpwMC6ufINJZPOnznaCXItsbcRB+rDUt9tYrk+T
q8Q3mLVV6tD7dBkogNslXkdk7f1GFsB61aDiapE8mqpfWTqkG+7fHpiCs417yfXW88s1xbDdZcOK
DRswDdOfccs3eRxQmA0AQqfiM0zK/3C1nJMOESepBggztgBh1GbD5XnWTVOiY2ko8aU3nWtc/ZRY
ApYEjtElhLAMZna4udl8q1BX4XCZbX6BKRaksU6GFzWFB1H/RyFSQFBMCcCXe4L6/GtFsNFPJxcx
oI0aJnWAaMoNaGck7iIsf+TPhe3c8YggvDmgKlMSuKIz91vNSrwNBOEBE6p9DjoBH/l2So0nn6n2
IAmqVvqVFv1cz1TinJmONqTkj6kq9BO+P1Oe8FxA3y17yJqxvvB7j9OyvWPwhPcdRwH1kgSdrCgM
QnJpQNA0FDNvFpezd2BnB5hW0IJtyLRdUOK/m9EUiG4P3n0lEzf3yvT81zjM7CPsff/doVoGVg0X
6DeTwa65YxOPbzsyzPH3lQkmWVXZ7LSAbwjvcgVtYI3erKdZz/M7u6PHwbApxjaPe8j4hUfm8rPd
5/V5b3rALYte5IBm2uBatACg3SERuCE6OHvr16ZGxCot+RyecF4DQ5Ah2X7opJz/GL3NGuNKfW07
H8thohHWfU8w9CpemGPDFboB94fEtXgW2EG/g54h3FOATma0/Cmg21YUFcaDTFptlMFDt6EpelDk
2pd782bQGXoqADf8yLJlFgeoWmp5NLpC+Q2/4wXMCon2ETjOrlBbr9J3IGUm+0TQgvbXRRsxGyDz
sfhmRTU9ujz3P9pBD/7W7KrZQE1uNaGpqbi+7a1opiPab/hhh3abD/1i2vlqAHXw1QPqv2mRBTld
w1SyfoJX2dlgDrSj7mD91SxH1C/jfQzaP7HBy5+YMt9u4H3HRFeuonjr16Hd6TRNAJAdqNy7eokz
R3pTBetgCLiGhS5uIh/jGBzDCVrhyNn2yj/srQL6n5XJZC9xFOvTWo4ioVXOcJgH3GegyNI5SbsR
Z/ZTzHBtY7J5BTYJZRyBp1OazQBKJZ+es8q6/RroRvkSUS2D9fNonI8hQ7IS5YDgIxBHFa78CMy0
U326YPnYBDD+OCICj0q7T1knmqRVx30twthZp+B7lkNk96BsAccv3rZDc1+CQvyjkIj7Nhs0vNiL
50pa7ENzxdm4SZRsqdmesBsADiEux90vXE4WXtTVNnaqhU9uNwy2eCPlDPZiRVbEmX9JpuzWiGK9
FgAyGN0sxnUvdsujObJ+qhVa6iyA9Nyi/rXtoX+DKHc2B/jxcXlggiBJYLGuRGEAHv0P27Zwuxsf
v9SAM/UunbMNOxSz3+sFSmF/TeKcL5e7UclltafcgRiqHDuNW9tOFwvqlx9tCOhlCx3zk2aFGQ9j
aeQTcmSTh7LW5csCLrWnzlT1EyaWx2+m35L+OA010XRJcvzIsCOXvKuIn9AabiUDFBB2XB0WfSPp
Chzkw0Gs7Kw1XtZzquS0r99R1MoP4RpcjDVLNMf+b8BjQfrrLoGNRIcZ1wIbZBgkuq16TzVsGNMJ
BhmDQaHQkv4XKzxZ6Ooh0IKvWOAKjEy+jBQz63OgkNLnbyhPqudShXrpnGrCNZ911lJdk+RK+X0t
b7bKbFfeja6/VHsu3sYIIOlWwOfRnDgsenvU+h4tSllo8i2icRFHAqAb14MEYHW51g1rux3U/xvs
gIg8YfpsJgendiNOIHH5ExRTCrkqGcApPWftBbTz7hsxob6zIRlAsg15egVxv5zBMFlshGFsh9sM
fNZKcz/0j0me4W63zi/yOK0T+8Gh/9PUeIuDEUnOmAlrVCxHmqKcemG7z1BGqmlYj5Vny0dUEzSw
VuPUoLBctG8YXEx+SSyAXyuUDaIDZ8E+yyGXD8uKCqKLmynAj8PU5cJFC4xP9HpyR1/xBamHflTX
anIJP2Xpklw3OPiqIxxSyumw+JpNl8Oi4thVCE8Yqe4rXDzLQrLbslxdfYQ7AWovdMEYYc7rXpxa
m/O5E9ZkVxFAPfiF2bgLCWaMUCcCStdq9FsDkN2sE/CzqsRFjdMW1QaHuq/F8bODLG7lXW3nFuUR
ifnXCE3Gz7mE8Ws3ZCpDTbDC0aLlPQ5tB+f4DvTbUtN2ZvZhG2OfHbAzxhouHjui/srW7eVFlamU
o4kQ8WMtyJZ2w17NxWFNgPmgmsic7Oo5lB+zgqb7RiB+KacWQpO7PdnbrDPtmD34eG4zcfgQcQOt
6fzKEA1yFpXk2TNBIb1QUGqgdUc1XPtz0dPBdCx5qQ2MRGCUJfMHhW5nemL5GL9GiB6aq7mc3FvT
9/yxMs2p5zpdLkOSCQu03ebABcp9KCE3aNu7td23T1AWjb7EjNR4g4bIfCWK42SwIcd3DGOSP8Yt
Li1qS79CK4p24EHjKkJSVROB3TIUEQB16lKh5RwKcTw33P7A9dAccLDyFuDN5szlDLEX0COtYH6x
IxNe3VpVCByW5Sbv95KFbwbX9nOBl9NDy7Xmf+ZGoOo9u+XdrkU7hwv8jfNDKaVGGSsDA1Je4P/S
HuFZFFbEkH9F1Sq0ozWWOUXURYm52NFDE4gX+1RsDNg+oH3yvQo1Kojcsv4XtBGwe1rh/ClpDYuO
9g4EL0C/ZioBUCHfhqSHHSuU4PhWCQaaoDOxD2LiY0rnCp5hSH6vVn6cJ7O+li0yw24ciI3luCuM
z6EdrjCdq6uokRiCZOwfUJMM+rQn6LGP6SZx2eRW8HjRAnR/w3h0cYaNCTqX3YNyutyBWjm6LgNm
yYTNODRGvB5LOsimAQaU4O7A9VDx6VjGCaaCKPoyderjACnkMW1cmxpamG0nJ1+sY3I/AntGsK0e
1Kp/a2GtuA+82ZBdsPQDCh7kWBY7TtE+H/KjUiGBAMVzSDrtvetBT+9dtRTGvRlnTLxAAaN5QiUr
oG1qA8SbMKbLRfKSr6Fs4EafD5BIUT5WOAePtckm+VzwynhGU9iLKliI7qZ4LRG+O92bKQkpgBhc
OuXlklYYq0KsZo4qe0qT5CMV4zZeybCZ+vx9Yz/fCPhVuJcq8xGlVtLEZv6NgNEcpQ1oPzxj1S0m
GaibE7KhzY9bml2SMOTbnSkBooMx0H76AyNrH+cOdDIasZPVFWd/WBtr5EeXclE3y4R43I8BySvr
V5Ph7rxPm5lVXYDxfHgH3WLT19FXqIU61lZj9m1ONEmrk1LgCC9Z5j1I5aWITfxKwnwW9KCcEz8m
SGeHCzzGgk3k5zjuHVciwgk+izJJsbmzmufAywZYCsMgv7HlAqunGQIFIDBgVODyMODTwfDE4mpy
6Ul0yctI8hmVhts0AVnCvN0hcV5Tgy1FoLtoflamqOqfrmqGer3owZNyQctQSb0AgerL8VM3uGW+
WrSu7BiaUPQ3oe/V+kB2A3PsDnNvsPwWdWD1TbAY2bjoC+/H2xQdennRIGFjOypA5/Gp0vj9Z5o2
oApg4Y8Evy/e86BeK5Em4TvbA64NcCV7e2mxvvGnVdnQXgAWd/4qWz2uTJHmoFIAr232ek8cTJ2r
pR785TJuyBJZJ9VvuCrdIu8hiBLmNG+1m69tTKM8ejIWw3c4ezCDPndp7BGoZ5leWkhNIpXTHrND
kexjDS4DYEu3k3JqPgfsmGd4Aspwu+wE3UxMcb8e17DCFgF+z/s3x4P4bUPM7FWFQ2A4hHJg3xJu
55TyxG9vcNnk+Smk7fDcz2PhKKbnFUKWcP2VR7iYDfN3vgysRq9VtOGSa3xRh3tjZ1cc2+XLESPJ
IYXWeb+AMDN7wwASMCYCzL6lrgUORzFUkzyCSeXqMDQyft9NPT9jHjp73Rue1miYlv64GNFPIBFQ
I1JhMG5LQaGIuwm992MD9w4ImctlJJRVTHxfF75knSd29XTUev8c87hvKGR9mh4yl5tfO0zJPzc3
hOsExb6CLGaurtwCw3s0adUxKbAvEHI5XBVSGmgG1ngLGsir48x9eTNj92w05g70jd4ZAnrLfhtu
VY2QzA1tA9rIQuuRepFrZASAGAczDxDo5xiz8KpnXQM+rZWfDkZB3n6IAszvs8SJ+JomdgEmDQ9T
hEOQWuzgNQqIEFRWQfQh8Om+9oZAND3M3n5Cd9Q8s2HMhhOfWF0/z0j+/jAItIRgpwzkq539sAOM
Ict+YDsZp45sYTha3oazt8NQw6kZpmGq2wJScG+XNdtg16HMeOXTTVxuEDPPdwSjTD1aaoLru7UT
sAzYyYGvgdkksJ8tT8UthtaJ6rRjkgN7XpDfi4t/AvFpWF1SQ2r73XDcTcewj9BzSLTuuI2HFsm3
LrL9ErAWLw9Ls4ziBmqqZESyYT+qY8+ie4uQCSxHtJH7z7HKxC8Y2TcN3QQJNyOMn/xpN6b/btcN
cuVGCPm46rIHdZk3M3SLe1zBsqy5vUG/hPYVNvzt3Xm8gXfZWIm1g9IHPAzIVbC9q5+QfKBH5K5S
BI4uuKy8KhNqWFxfhEBnTJHFBfP8GpWOPZRhD4+rLLzGRxJISgVOoEi5rRVOvKyF4Ir7Bcd528Ja
/SIDpPkBYh/KBz/AlLrDsgRwLWOvb3hAiXX0GN3xONzOoYQk9ubbYIryNW0DUxTHPtZNvuxrfpto
a3uaggn65HypFHq8BZLuebGyOeEwasQJYari5FKduK4GeZWdVNYuT2Th8az9I/ndzG31CGsd2LyO
Mw5xmsSh2Y+i3/fHHtLcl6I3ZryxbTWLIyu95J2B6GA9MsJ4A64HRcapsWDFzxACYH1PHNfAMjNi
Tlk+yvHkdNkC/0EDCBB2Db5ze+a+T7h7y05l8MH5wIjFFA8mhfYNuJuo+TEVbQ+X9LpYbsCk7PNn
JmPTH2OZND/qeWmKzpgp+CM2N9wT5DiNyHcPS1temXRe73xAylUHJySg7M04Ttf5nADCFhk6uRMK
hPzdEG9/4wwFuTX06RksArKdov0MWdNZiTDoNyltvJSQUihgsAmoWciDhjcrLHnNAoyJbzLcd09x
zCrUA/9bpPlfujKoxWGr1MD1KEVN90/To0mtu0NRBRxWS3sagyBXXv7rU/45CguTX9gdwQEcznQt
PI/+oYRHk2KqMU5NpzUw6Pr/cHYmy3UrWZb9lbA3RyY6R5OWkQPg4rbsKYqiJjBSotD3jvbra0EZ
Vfl4RRNLGbMXlAQCcHhzzt5r57x9UWlonzI0HdNsRH4CjfyDW/tFn7de9KccFEcmFcX153+T3/eR
xkoUgqU2SRk+wUmu7isiBnYFLfw/vxSpyYh1oUexqpwbtiDwaPmc1bZfa+gKDCeRu8jK+l2sNeUH
rJJzVe3KS15T2n+GQkCiO1PoxWNd8tkNjh+mdellIWkJmV0kuzlNLa/ul49MDO8MkFUwTCY1eDOU
gWevLpvrJURC4qIfmPVDvgzTwWEi/eABvndXKJrxtOrgT38ZIJjZCzubUtdHwkfg7IgC3Ai1bJMP
grZv2ooP5JTvjA2NHHedjTxuCTr1b8eGjkK863D4+67VvCSmmm2iEY150lcf4UHee36gEaFVMbEz
Gs9UoljkmrpREtenAtLeIwiwL3O2vR88v18Me+uwcPHpMSIs+ArnPt1atILTIa9JkRTxq6zWL1Ft
aJvWUYzroXEGP83j8K6xJu0zncU+0NHI3P/xXILHB823yZqJo2Z9FH/74Dja2dg0eKhdi3TeT1yk
Kqi0DONPs0o0zF3rkHSo3JH+bJxdSE9jnNwEnuLStQfTI2IAPdmo1vrjMtYfYTt/HSoGEEh6Wkhv
mSfdsw9OibWO1glHeCXOphf6JzQ3Z5gIXzDaJR9lTJ8bNtY7W726lrFi57nDt48wTTstpM1BwcvW
nMvaLp8butRbdjXfqH4VPv4Kc5NFw/iBlefXCZrrroQOvr9V0nx2XWtyWoUNPd+DGMS2Jq7Lb3rT
3hZuXW+UyJp9VSu07e/Hy7s3S2IxYwaxMQactzeLmGQym4y+kqSYgZcdqTsav3k7ETjoSTNrAl1r
UJIC9//jz5/bXYNEVn+tjQPo7ZVLsyEgqJhcPzSW4nOuFOXdbOSUUsdpLK5/f5e/TgBYeCEer+sf
69E5OCYxurQeGpdrlZGzU8e52WkLfYTfX+W9USo40WIt4vvXzukDHMtDyqg2E+gkWhzDFX2rvixO
M/r4D1ag98aK0HF+YSa1117Q24e3ZG7X2BCYfBe11tUk5/DKRPvzpMFjUIOlNMPRYxOQiuD3t/je
g4R/RwoaiYrYaNdH8LfpRUlV6p89J9tl1IuvuR6JYpO70hg3v7/OuVV2/QYxVtoYOgXsMeNsbegU
jeyD2XKxEmAVBAHLF5dKbUNHAvskAgbCZ3rxvUUEeTUazp9GVa6XZxoXNp1LuKjn0e/9oNOepbns
h0CyfRNYu5fqNoFzYwrbUJUfEfjeGzkwG1cWq0Hd/pyvGQPhSGdsrL7Tq8OWDJjbkNCgDflozgeL
1EdXOnuwEESXZG54sJFViSAvNAIf0izcFE1tHn7/Dt+91JrRqoOtADd29oFTzgqjNjRd31QS8wVQ
BUnoRlJ/rpP4o4zyX7cua7T2/1zqbDFig2H1NJpcf4hdYNU6eaIR9bOAjG+BIJNsyd/f2vmsqQs2
LivRQf1JeBZn1+NwA8ytz/pgVEZth/toQpo1u9tszQ4wjGnY2hElHGPOuw9msvOH+vPKgIHwFK6r
7rl3MdV7PI263gdOlzk/iqpyDxndX8D4WvXBN/jepSAmqszN0AaFeTbHWID381mqPabZwfmBpN70
sUV8kkOrfHRMOH9/611hF1v5wGsaw/n3lud9qycRKlbFmC7puGif22JsPZoT1l3u5B+54s5nTy63
mnMhxaBZBHh5dmea7Ak+cdwhmJQEjaTl7MRP0wQeCpqmVcXvQffugzd3PqWtF2U6YV9mrgc992wT
moihkXaFMtOhybkm5mT7ARTJQ4tXeMuOQwQUeapj3DfOczxP4/0fD1m2NLxFjkcG93z24Q8RTbR2
LmRQzK3cyWxbVXdGEfU3ReyIgFZrhWSk+uim3xlDOPNd0GYu3ENcU2/Xi6FnM89FZJC1KX0aS1cW
nx2q9SNqE7QEv7/F917r6sY3nRWAy2B6e7GmRxjC3kxilDIS3y2s8apq4+4m1OZ4KxvEZkpdqR+8
Vu2dsYtlCkwr+EHCPc5J5XliR2qU1RIleqtf6ZRt6bo4lnzJZeXum2EcP9nxkh1T2em3nPDyR4rC
RtDg2G3Iv6FVFrpFQmUKu0YQVqHhaYSLf7SDfve3RKG2AgTRmJ4P+YlDOqnSKaJkFYNeI53FY5SI
fZsr3b61RP7t9+/ivdFuY3XBkI52QT3f3WH2LAvDGvvAQBWtoEFU8jAwUDQhlpnKE1mqyQb3UnjK
krzbhzAvhu3vf4Of1Ie/u9bWD469kUXSPVBkJBRvh0NLkVNfE4yCrLaKE2W3YmuTf763oyTb1N28
+FUnxWWnLnUg8goZN284aPo+o5WCwOn3v857g5OoGYd9NrAI8xzFg4A/CiudFvMyxsWpmOV8O6iY
K5RYvGR1ZNNjmpoPxuZ71wT5wN4XSCyr1dkyNeaquihjJAOcQalvzvqwtqKkfZvOzpB5NO+oJhSh
aX+wcrx7XcICVlIlsoTzRDSNLvgSU2YjvNyw6B/IcgXH9uSQ0k2Jsc0qarxNs8b84JW/e13ghuss
h5H7/I1XMp6SXpQyUPXc2NtpZlnIimV6CnF9b4Zq1miKYCb7YN5ZH+P5QOPTYgkDiA3Acf0W/rYp
HpH39rqB0wNg5vCQJFO30XtLPPx+AL3zRRHsg22cDxhe5DlHAC1pLqS7dIHVVmngQh06YAtARNFF
P7AtD36nT7rP1sCA598bh99f/Z1Hi1tTJcDT1FDtne872CfMbabFDKU8tU6phWreIZNpxw61C2Sp
ww9ouo+AOe9MWlyUagq7gtXFfjZ+WckgzbqsWX1PDxlyCqvzTFE9s8PEt8U4/Pk3CupIXxdpUpfV
8zXS6VbgsuXIwMxn5dRZXXsbo+yttireyMRXcxltZ9eeb/782XLyZ0vHg9WJYn47fiSOCYGaXgZK
v8jdXGnFXopaDXDZOjc6enUMgu18+7+4qEl5QweNsu6d3160LrpEzQUrs5XF1WkyqXu3jlC+RXU9
7dRSvyJYd84++FLe2Q6wDWAI6zxHHQL/24vOYWpbuRnKoAqLjiK30d9LMjZz1ocWC+rv7/CdTTrB
FripGbVc7PzQP0gUhP0wsuGa8RYb2MeOYlyMe4U+pidxb/sGjO6tzJb2y++v/Ev4KEsPjVASZFdw
1hp5+/Y+1XJhiZ9d9ERUCuhPzM1VQxPyBwaMeRvXBvGoRt2Kb04d1njX0Sgj5lB09ZgT/P1ANwZB
oj6W8QZVE36B3/92731VrMt8WBQpOUScvQQxjKrCzM266CBWc8hKxzwUWZd0xlUvjIY/Jfv9fBjU
rqnAsicjK+Ptw5hjR7ObhiNL3FOzFhJ6gU5xcpfoUv/zBWDlA6MbFSu9+DwMh16R0cX4wYIQjfmO
Le/nkq98xwTD2cVtxbWrF1nw54+TQFy4dyD0yd85+5CwtFUWIu4+EEVFrUAr++sxKefADRGWmGS9
3f3+eu/NxDD2HNdgM+eQAvX2cTqlSu7mXA7BYIbqfop7DQ99Jx9wP2qwp4vwyqqq7KO6wXuDBpAp
OS4gL1dq4turDknsjhGegqDsheFbboOyLE+UDcJAZUUSGB+8yXdmCgOFsGnwPgkDOb9e7TAD03Ye
AzFH2WUtkvax1c15Rz0te/r9A33n1qiUg4Lj/ij5WuvP/7Z8i4Va57KkI21I5Je209jYiC0MiEqP
+BtU/PLBtuydC5q4rFnE6fWtbL+3FywrEwcKZokga6JwW1rja2Em+p6otBr6UVV/MEDfeZTgNOH6
0uGFKXF+LKKR3tP3VcegY9IKUPZlO3QNJupy6yN4+E+q29lWaN0HkYAG5otq8tnEZ8VIx6xkmgKZ
xvNeGFALmkTpb9M+1TbWKDuOn2p5k/Sdeuxq/DWic5drdeyjrwkk7Bdc3SaEA6PdD2sgi22I8D4K
2/7K4dB3ZDyk+xITyz6KMvkRnuy9AwM+BQ6pFB3FryFXi2YQoYn+LRBtVyERCjFiCX0SJyLqyscK
JQe72HmKvrisx4eqSeCOIBVSXqVRJZhCAAJ0m9+PzXfWMLoBtMk09jo2Day3Q0VVKsCoLUNFs6SC
2KhwVvrSAJUFRVetmdl+UdwOc2VlfHCAe+/K1OYpZNOLgFR0Ps2Injz4OJqCVLW/EzhhsmFf5BWO
chFoUs8frW5IvLFz+w92mu8MV1og9JU4sjFcdf3tLUe4v0pZa1MAFD1GXmZlHhmBRiCa4aMY7nem
Uijb63WohcM3ObtHQ+aRwXI4wWwIV3G+ORY7lDoTPdwJceO8tHu70YcPbvCdz3+daYigYGOg6uc1
9FkTfZtVGNvrGcKJiiIWrTa4jv0yTiUzAGiP2v/9MPrlmTKa2WCKtTdBOe/8hELrv9Imp5/5+pLu
qtPicqdX5rhDSvmnfUGdSzFgIVSwi3F+yaOr03ywUhsOxiq6POK9S7xscNAZUdH+YCPz3l1BmjJ4
gw7QmvPVvtTqOXUsZQ6wAlOhL1qz9wWilRiZ0pgHv3+E6zL+ZmYDIkhhEko6BVaEt2dfooNNBiUs
2IQEufQVCmxa/ctSAWD5/XXeuSnmHg48Os+P/7lvh78WAT2IGmMO8gEOgonnC/8LOb+RWzXPv7/U
L8N/5SJabI2ZsTl6/GRb/m3hszIXBMFaMMe22uxl39VBh7tyI3tl3lL6nh9VLR+3v7/oe/dHec5Y
cbKcBM7DsGIYeZhVNURHyNfgZujJXTlTs7Ml4tj/zaUMIgjWm2Ov9PZRWvjeNFSLq75JklIrOlRL
8OeQxLv2f/fj/v3b9B/Ra3Xz3wOh+6//5L+/VfUM4iuWZ//5X9f1a3kv29dXeflc/+f6V//fH337
F//rMvnWVl31Q57/qTd/iX//X9ffPMvnN/+BBQJf0G3/2s53rx3OnZ8X4Ddd/+T/7w//8frzXwG2
/vrPv75VfSnXfy1KqvKvf/3o8P2ff63BWv/+93/+Xz+7ei74a95r/tz23flfeH3u5D//MvR/s6lV
EDaxnoZYRPimxtf1J7rxb3QwaHUBOIbcxRbvr3+UVSvjf/4lLH4ExN3mfa3oY8H02VX9zx9p/8ap
kUAGIt/Z4dM4/uv//mJv3tD/vLF/wA66qZJSdlyT9u/ZNw01E7IIy71KuB3m+rON2DAZUZaEutig
v8/MAMSJu9Wmxt7l/WLvgZM63mLZO+HQi2t7xTmIPLoeRpAAOAWX/NRQ/N3Bf/7aqGh+NHeJ/aWC
rQY75eBi//P1Ggo/aht0r516W0b9vC/AfN/beN+DfETkGQ/tES2I8JwUk2intjZNibTzcgI5Nux9
u6NTtjuEW9ND6CgY7BawKKHVbfhTlg/rxNrIMJ0gLabLdpZJ3XsOLluvsIldi21R3E5LNO6Hon6q
ze42CtN4A1Q52wCuvQbV/Vlko7lpw1i90PQF56XCoV8d6aiqttw6TV3v4BrE0LrG7lQMeePXrhtt
K96QFzXReEKm8H2MSyeo7PITKD2631j1dbXsbtJBaXYm2LctXsrqWEalcTDYIW7LzshwbRbViTES
bVq1wRO3mreQUiV7iK0gGdS4P01Zb+Qe+rR462AJ2VVjCPqyNRYFLyLW6wFWwWfNQSCt4vD4lDeV
dUoUjApZ3FcwxRwMcogLfGdYLlZZ9g/ZO3vpJstdGQ1H08J0HxdaR+FDu0ibRaCI1y8MS5uPKQyg
zuPfj4NotFeahvPa1HoBIMmGDdNX9eS5cTk9NJn53aWzcpJAUTD6tNYRp0S9R3H6LJTluuyiwTcw
Hm2HkuBj9JYN3otWDZRJ4KukIIFRtDICqbUYtYfsUrGrr5Q39xPuTYaBkbuHuankBvag7SNad/fg
Sg5Gjv8sRFHuDZB9N3WW4c2tgABg0TslrfbVjRslqJVkU5nIfrXF1XmDgBmUWPk0Y1e+of/VftVU
NMdJ1OT7eGzCU9SIOvXyEHgTBeKdKq3nVDM3JtB6Uk4uolzbmDnBQBDNPEqMW1F3F4jj/UazLuKK
TI2yeLQUEwH2E++i9QYTSWWrPUwrR8IU8eo0Ury5wccTmfsBVeV1USJz0Vpt2YdAuAOVLsV1SRXX
8Kq+FXwWJEzweZrdZwkNw/Fcu6JKAtP5lExKCx9csgVvfJgS8y4DgOvz9E9t26bgWDAoLQ2d+17f
DS0ppx21FqcxnX1XJs41MEgDXbHEeMGSyxm67wIIFvXWxNWCHruZpV/pirzQ1Mk4dqLBFe22jR1U
+BqCQiVqEDeRUDNiGMwy1Y7YGzRsEkNyiZ3Eus1lN5oMEuv7mM1XP6uYaberiFPblDlkm9rR10Up
VTd6mFtBbi3Fg1lpFQi2qP0i6yi9QcjeoGkW83HMavJYBuAfo9FPuwwQBIDFflC9RcjphsF9YcMy
ucdRrHtWpVRd4GLE0IHVAZTCy5X2K/zR2GjI9HdmA3HXR5CGNaYHSdyHGglOCwL7fBx3bPrBEKnk
O8VDKo+G/WxbjX3CBaLu7SRLfH1up8sWRjBjynbcrW2CSiOkAoaPtSi3if5TQ50yE8V66cfjFAZ0
+x5gej3Bzok9cjJ3blZgFxjsICudnn6Ze2dVGgK50Fb8whXlZhKFvZ3pgu/KdIouoKNjZKfacGzC
EJ29FWniqqpD5U4nVtyPCXu9qer4ytaZHGhkkjNiKVfsbn7Uw8yAxOc9JNlX0VKPQz/pzcwflyrO
iX1nx+t1B3GhkHJh+ErByMU8LzyT9uX1UFjVRSpKuae5UPpDU1ylhNdsXBQ4MOZE/oAr3fHhdOH3
D2GbTUo9Hlto8kHTAmMyjE67WHRh71TWG3TLmZkFQ4FP0EPchSE0NwMTqYn0h9nGxVtWeIBNtMzb
POyeOwCc+lgEGWihwi2e5rk/xMvyKWOdQHJ+nCgTpyUALZrZJtZDWrwQKiw/lTMqJPgieIy93upe
kNpA+LP5tZMLZBlcW7/KJ+cmcpOjQOrfDD1fZXUbpgo2XJ0Ov1iTemsN10M/CM+Q/VORKNdyeBzN
+F4gj8vT+dbsW/mtmnHl546CFYMbnNz8JsIQqY0Tyg/c/UxO/tyb39UUvpb2MqTO5awv0hOxXCa+
syS+xfWnXkN0Mi5qRKEU2gE1+Ya+osIBr4Jiq/IDTjX3Ux0536uCQAKpioewnsadaNyBX3YsIG+N
+rSbOSeeBm3AAz2MUSDV+AcjzNm7MCT1jWjq5EpR1CLQJ1T/oTThAvAFKY9mWoebNGvDa6A4mAs7
fvNuArFqNNppLuWlHocWvdlujPa5zJJLHVs6AVYOKdgxaT8be2ycu7pyomfFyrTPlkPKvNekuJQg
4iRUVgs7uZwMLTsC6WguF+xaX2Rq7BFvGS+xDSM86lLrpcWB6MGUZ+S4I3sGY1LsoJO62CtWz+wM
+ME91K0CKgem2aexLN2r2VYBRaFxw8aaYa4i1QpkUV00jLn1/yOU+LVqgaUkrnVoexfkLKdO6yZL
xRdd6eZDYQl4E85wjOkXPFWkP22qaEr2M/6HFXbT37ZtvQSdmqygkeXbskw2GEQdYjgFyOICfWby
dWTq31aGc1+Fc0wet3xBbQesrowhrOQZFe5h0Q6RUzdbu3LbQIHP8DKg2LlkYH2thEpkc6ZHDRsp
oR6aJOfo2ArnLi56+ypHX4BXGvrjoCZXoRM/FaEuD1O9PJWi2OeTbPkgetVr2xkJ4Zypn8Z0Ug94
+fN9P5flthRThWe/EiQzA2YSMm4ulXEw8GomS3hYkOBfTLHqBkrNklbbrbJN5lF6jKAoqEvsQFFV
tLsR1jVfVH2NV6DAKhBB0uz7EYw4mEo/TQTkn7rdy6KiROIK7JYuYwg4lT0/U0uswFkm7dassWmH
QEPyjdPNmd/FbrShfBTtMUjluKyc20za8bbtimzXiy4O2HYtBz0vk12vjcVnnLiDLySr1zAWDvC1
Ntx0TV3sXEyJiXpki9dedhESg4aNJcw7calIoLyLjB8QoW3QSN43VfG1iYf7PFO9RLW3Ug43eRcF
U2yFN5EWJgdeovDoLscbTUO+FavzpwVn5mO/Bh3NybxzsZJ8c5rI2hSiL49dGQ83GDaurZmuQpoJ
fBlFIl/SJRyvlo6ETx8LYx6IGqF3Hkc3sh2yR1sxxYNRVNq1heoVuqYxsXNW5Uparj7lPMULN9JB
+JM0CAjBxug04HBjYtQzwI4D28tY2WC4m75noaOeGkfZGhjjPToaI97O4ltkTPBPhtgTUBnsbLxq
XX2Dw8azrNGHW7Ov4DJDPqnv7Gk5mNn8pYqig9UbMbsBEzyoA17TPOqp84Xi5uMo6l0rVNgkgs3d
FNFgIAEyUymmOLMZe1Hv7ua4GvZFGINYEsG8gFYemv527Bf2bUV3FIl7hHJH/Rxyzjgkw25Z+jun
toJM5NtuVIKm/Kb29qaL1VNWgszgl2mBVzpfQQEf4hzjweBUD2R8/nBm1MnQKUBU9UyCzpVRp6O/
dMol/CGcEPKIpwAjWYQwtLpPlYTlQrP8GgtGFep30RgVr8OYW5tqsqcjAghxUWc9MtLYSk+dEldX
3QhDDM7wJk0AwQ1U6DxcvGyS7Li7RJqMtVe1rhHCPCkd6+9U6LpPijJvawUSlWOS76vIfCwT2Aed
xiy2uDNraVIdM63aQUhVPewHN/kEGmHKD3YNekEtsY7GXYTwc84vbUnYOSHa2k2NmGAPgTK7mRbc
TtF4pYziwohc7Ukbh+qrFOZVBO3BS8dJ34Wr9wxMyrjLNSO6K4pRfYaRmm+XDD5cqvavRqw0Aciq
0OviqN9oLTxFL7TH6xkMSOCmTem7izCui8K8gq0G5UmCFapT7RkXYb1lAxW/pkmCHXJS05dy6a6m
cmD+svl0huERm3D5APpjO5rphnLbDo6svyIJWRR+miJH387qCV9z892ipBWQiiyvyoWV1FARTJTZ
UAStsF4Bl7HfGirXV2uxHRvDvpyrHAi6WTewXfXQOCZl9Rr2nb1Z5lm/dI3oocMDR9ZVhauie0nT
WR6LPjcgp8ztLtGyS12m0bObAiTz5NilSGLA3xL8hyQsn63i2VHV7oR5KtkOzhJkBuZYtp7UUbI8
vqbrtR3twlJgPjjFfm5xPYvq0rKX8X6e21vLgZVrl80tSLP7OIq/2Lm8tFo50WVMXgQx7F4UJWgo
3b2SVkeWt9gDC5QcMbSblzDo6gPTUXICQgozrZPWRgVD51Egvgg7dm5uUy47UHtMf6ljPIZQf8B6
VNYzqUnyqTXxx8pssxhAtAbX5gRP37mZAWyIz0VB+4Bj0N4cjX0uYh+QOzZe1p9dDrrMH11z8LCv
n8wxehiahmhXZ74F0vpimWEZqIWT7ayhfh4qzQt78eqI7FmOY+fXk2F/SqBdbIVgG93VTEUhbU+z
r1jYElL4VAt0IuzLG4V5MgxV/H3S2GvK81AoXgFYW4ymBR6vPk6FcgP+Kn/GRmfRZEvzg2OO7GYV
vr+INDb8gkO2T0ZhfCLNFPKXaJ2tZchTCy4+8uwGpVetqT5F/m990h4MG3Mfjuv0ylyoP0My6/20
7J3TqLf3Ls7QQIRwesjl+4qj3t07g2PtMxdcUwFZnZVEY251lxvMmg9CK21akPVlMtvDhvs54h38
3JtV4hMt0u6pblSZn3CoOy2RxdGKPX65wTXYAJuFzuka+BaJsSjYLBfmA7qp/AGiYcf2S1cOEvbg
o5nb5YUC8n/Tojr3pF3IW0msSr0xlyUMzCHWYi8BS7vJNQFFs9Djm4SEGWCDSbUZY7YcUpTDBRHt
w6s7F+keOWvqWWoyXxTCemjsEmqEnhcvYaW1nzKFXOJmScrXFunacTDncmtjjt7Melj4hVHEGxf9
2AYBScicYyChtMrsS5On7lNtFP0zzfbBSxLxikpXPWROLikH2c0WYf4qfKJsEhe4+YdYrfadCVrb
nlh1qjGuj6qDyiTMjSxYimV5AdCm7BrFmnwx12PohblS3/Fqhk2Xu7gKYI756gx31e/7RgFFMNj3
Zp9iFLfM+HZMK+NOGnZCfB+G/D34YI5S/VTyZuaWErnob4yhqZF+Ks5FVYISU12JHV7Be4yHDqCI
00OmSSeCOcHa7PqqWqBMkdVTLu28zYmLPziIuD4NxGVfQj1HP67Y2WWqJ5u50CRMvLQ7plhGYy5Z
DF9o3QwXcnLng6lW6mFWxX2SNzusXvimBzlsnciq+XYA0XnlZI6nvtSvEQmwYNOeMQNpQyb21BkH
QN0s44tpNzXGeaQRpabGe7vV0rs+Xr4YanEZjVDD1Lx2AsA6jMzInnZjJbXvTdjiitBSln/0nAVm
5DIsOeNPXX4/5dNLnSFOdYsmus8BKdIDtl2NRKTwSVP0CgpYSA1B52y9numbXQ3oLijKaqZG2FGC
mcLRhgICPQX1+ZOeOCHbbXhlGw44l64CyDoSitGCLU31p7BH9BhZVKUNWfPczOTJBI3vJaH6EgqC
FXQez4n9Jq0MwiKeZZ3fx+H8pIztBYQOjcLRUGyaAeYkvqCjUhrLRgUwyVZ00EzOVNFynAvH3g92
qj46mQKGwcTrisZHMadDM+aR640w8j3c28Tndlq0mWYqF3JQnb1V9fkj/oN4XyaFxhPTllPL4D6F
+Nyvs8ic7pI0Nh6dXL1u8Q2Az6shqnrNMq3zNOIWGZVJoIg67Lw61C9GdRkYhct8Re6I4ExXxrcV
Wc5HdTFCaGWKsY2x40M1c1OTD0K+UqUJoYhOy9Ekmmwfkqi1SZXxhPlW2UGD0K4xK145bEOb0tnC
JCBhDBnNJ4yZPyq2aQQesk/w0xGedevGYtcuehr0M5IMioqAeBGZH1qNg+/P6rS3MkF84P2lP3Vh
HQC34SA5dVRCq2SXlYKMwQSALwRxdxu2VuhTGfRTg3tWgXkkWW4Cw0HSWiiQuXMtjC6IstO3vRIC
DtNpotScQ54sPO25NJY9cO72VIyQv9j63tAOusIHnX+qRcd5qU6woNejc0CVy8Zzso3LEOrFSUc4
dYnURD1KOU+XCakG1xUoQSCzjr4DOwAQQY8ofprQCZQFSdFY2VsR2ms+8vCs6vb3cKYyFyfscEvV
K9TmCTSxsq9di69pggcDo5K6RBd21i4depCkWW5B9Iu/Tviy9PCTQtZyuBwjiGsD8oaOtXjRbs2p
OkxNt2yrbHLAALruDnsNSCStuXUTSVlaXjdWeYnQ9np02QkDIiLtQLIlotTiNorOvFX3gVX0nxnS
nB1jcVsM8PhCV/3CwezojmzCAWUz3Qy7ykmqH9QwNp2r3JcFPINqaqLv4QpOdHJrC/jcXfGUukfv
p3ykRXmUg3mnCqg7pZn9ABfgIr8uys8FLW7PVInHsRYNnKaBt7AkeSkcM9jwEYbzPBwfQQ5lV1Jv
yPxIc4hKA+BfmARPNeWUsTbvCEbyjOJYKelJVXiQbu7+IMphS23EV7KFFi/ALm+Ju5NtGS3H+nq4
siTMTnCLxdEgKm6BX+/EbeW5aa9g+pvvgXus4PD5i9mKeMPJ4ocGZrXK1XCX1HZ+gQ8Y0ubo7EbK
0fskLZvTVJdKMNTxcbbn/nIGMbI3+pg5pY/KE/jMJ9saw+86Vc4xXB40atufgKYm6wpqaKex6F44
mpONllIn6DKbtWROtC1QOL9i/1v65pCYN23o8uM2SYC3GIoo54uuV7OW4m1af+MYrBAyZsvkWiU8
1vXaWTO6Szmr1bYbWtIgcjuzKcRlvdYEcz3ExYvllCs5pUghyfdVD1gAJ7oDUHde7LUgjW/BT4Zk
2YWGWIFsIJBCf2ny+rslXfOqSiMlO4akHfRB6CTOkzYYHRhwCprfJmQazqbR2+RFrvx2vSN7YwAj
NVO81jnTZ6X8PON69s1l+ioj+saMlUfVBmMPejqNj/h270RFoE/WxxdMGdTaaH5fqBxN7ku7iXxz
MtRdpmQq36p0gWh3xf0IXvW0FIlLhJorYgTeoboZwqH3DcWke4PVS9v21WzfuBrHPGfNJ1aJf6IZ
n1oHJGYbEacOTI3EvO0X5QRC7msdg9oIHWigGFpgH9u72f4uTT4lXIbUwubXPkmLx56S8rUNqdNT
FDbjRl/a21q24OTmstm5MzkUIXoRf2mZz9wY8utcR/FO7caviJhvJe3gw1IXVRDNY3TnKnSg6HB5
QmEaUsolewhDsORhLe1tSJdMZwfG7Dqmu0V0QWYDXMzM/IiE8bHUIFL3TTpsyKeaA418t92k0+fA
cQakU4bORqTNndZY1NziW21S3W/D0E3PHYSJq4SuMHyLBcTtvKRVYJV8cjpBaI5HcmJ/W/TzTSFS
pg1j3axk1tUs2zEgqIKveKzykb2cvgPNHh+gFT5wvnlgkJIPo63kSfUp1sPAdqJPvbMc2tK9RWVp
/KDo1fDKhAa7rOELissMarFSMCxC0X5y5sk+GKr6PSLwzMsHh3L3aKT7yky4q1DVvcmur9JJvJoL
q3Gj9MZ1S4sHHKpFDVSlAB0uKpuCmRHdO2L5StUd0NNUzoztDCQ7uxGv05VyY/UxLRtAwPu+rUC1
r0kz5mL5fVLdtYo8hF1Ir8jl0Mx0b6BQK4aAIAMzKBY73cFUTAoIc451A9a394uwgKU7RNETVfDM
d6Y225qTbX1xlcpijlHDH31G9KTXFcoXtZ1D1hOW8xnaalLeZU2ff6HtRo4nG1qOyOVlNyU/lrpF
iPR/yDuz3caRNAu/yjzAsEAGlyBvRVK75N1p+4ZIO53cGdy3p59PVT2D6QL6oq/mYoBCooAuO9US
FfEv53xH+zJqXIQm4OJ3kPUfjOaHHdjQXy5PN9c60TAwqxvnUIiU7Ule3XBSij66XxtvR+v/jMR7
YNpN6aNS9xfXH/yXmvROYwXOFlWXzLSXE9P3OWz1rn2ynByICZ9gL+PEt1sTIW9TPOq6fmM3rtZm
ggZPoEUkQBkVytdYdm9cBHwloIZd3ZFJLkcHskg8HjoHsqAq86/Rki/OXB0nMC6Flu/RBDHOTnKm
e3jPtk3Zvrpsh8KcN5uSOWu2phexm220e2mpkoSE2irvxFyOtNrpHmTOgpQIbvbautNHN+nyyTB7
/XW60SHiHnmhoEF4RMjoUYwAsmN0noVQx5Izq8bksVkySDKsqB50YQ4AepQM1IiVCLPftppjRGcp
ga2bCnzxMykuZC41kRfMpacdXCCBT70Lw57nboBzki2zTwo2XFBZ1gHnnkkqvJOfYqfpAwrbL25L
sWuyifu9ZZkJm5zxB9DAXd+kT6arOSeztLea0+bnGjTvZqoT6lniyYjWZPom6qBzmm9h9AejWLnr
y7SGmuJeer0zYf1Sv9h9IMDBwSHcmLb4OaA5C9vZDUrghleCytRXZQ+AEPHB4ZcuYANLesG+1tWB
h7G6uk5qn6KFC7+Gq26V8WPECz/G4ADAlLLDIpBJBDq7Y9rLipSJW4zGWGY+Q5offQNUm0wK7i+z
v6hZs46N09zC55dAA77+TFvYoboUz1qvpZvaVvcV+NrQTVkPxF5n+9DEzA3WsgOYn4JnFTA+IXbM
dkvMVBmlLFdMRI+kzV8OIQEks1dEVoFuQkamVfquZeaL1+uXhumQ/2sQMNWQQQ/OGo8IkxYsvysE
kHOrmS83Kz6H9fTaD8N3PxHnpip69I6UPBqHNwD2yw2wrYf4W7r7ZJ39uU2OXjSFfReFI8KuoGRk
7KtGPDdJ6Vd4XxrcvsBhs2l9wJPqXLn0VbiK1vQzvQ6SfDo35KEDT+M8jVrw4IRqHYQL2lY6PGU5
CTN0DUy5NbM7gEaiNxsePHBxx7RT53RsrnHjpJcUFxhb0RKucN0w9ZgmIH+ltF5GliXkgWnZXQQg
L5BtxugW7B9T0cp0j/3MTNmjPZrT5R147Q7UM1yurL9zJ8tAjlsx2dVNPwVXv/Fuqz+LJc1+6iJr
d8uS+rVkPe30HPePOdxuatbRxgKsZiamAqeBXSmQ75ORzeR8yA+bgeDJ6EYG1r2z7SprM/PIMNi+
RfFQfbiqtZ5clWRsr+d6byHuJuyrqk5uMmTXJjV6KqQu91dNh6G0VMYGELW56cEJ7OvSuG8qrz0N
C/cVrCpifIiW4UPsdDeQldV/2kZu7b3MeZ9uR10eFTGZhgMLC4d9Y1mJ8mCpog1RgsanSLZHA8Dy
rkoYUObue1f3K68q4WbNxrDPiRgBPK1t8kUzL9NacP4n+zhpf3VC8o4sfj83u6wvHiUmrHw8MWDz
E7E8k1WArpl1L/irIKrfDD4gbOFUn8XFdklfqo23omae7DZP2FSJdlh4PjWQ5DbT396Bgjxl20kw
XW3ErlfFxhmNa09ExVaNo/KFN/3g63qc9P5pJTpts9Ti5lJmoDaiqhwDUkrDW8BE1eRhLfrdPIEx
J+AvZKoYVn2+bPPSZJLAPdbVnNIrOOCmFIfaAw+jGZ8yM3zBNyVzWQ7GOs8n7lWE62FjMDBdeeVJ
3+zWKaWtHG+ZhAfaAcYL2jHBncL+uWS2z4IwKnYGheZhVZZxJ8oBD8xQqvRFyTnfDFqfApBUus+g
9H6kWd7leTFfYfyGghiFfWazHWKsxHuo6y/rBM1TzRVpTymAscHluLLc5A5inApqrwMiGWVw2fpB
3zsRs6icseLFmMSHlCnCEGXkB74bVn5O47K5NxEz+H2aRYe+Gaj8FbeZ3nWfs2NrO47Gu7VKRaCx
FOXetl56l8UJxvrijdsCkUCliErIIm+XtPk7UjQotU1ShIVer4Hs9G8XhOpdKmvh41YbaB7TJbCM
Ab7pKJ0faznwBS7Y6zFLbxZ956h602YwADXz3aRFUYoQPdFuBP1F5TKAMKc6GBqUswyegchmcwhb
ah/JJkBizNvhpr/oW8K2UTuJMWYfp93RqGUTuvm8ks49jLfQ4ozgLxPemslc7M1bjIOZCjbTU5Cp
gQ7KrT1gRLSObY7o63YuZt9L422BrPrT6CQctenqr7p5gTDGDIqCqOvIK7BWeycaUa3U1OMF59fW
Rp/qKfEoQcA9kMrMDTC6j3nhvmlWTnDJzFQ2Ap9jY8Vln0fJ2qbePZ+EdlfTKLybmO4QL0atuxus
CsWN1aWCZEyOLu5llvJDIFF81b9BU7SsEMvZ3Y9A/X1tWaxDnumA/hJj8mdwcbcF8Aub8BOk2RHa
CtdaZi64ZQhaPmObfSLUvDwNN/QrqAx6paGgN4tSjSoGgKpZnIitDVQW+Xrm3DtzeifT5nHV0tda
G3dzF+/c1oHuJh9FSgTdytDP18cuDdDnPsWiYV3Vj05oZF7Jho24MMgs6Jx0Pq/NbCf6byg4GbFi
mmx/GCopQ91IIGPYppu9VAZ32W5MkjjbsogevGvpMvVeG/Oqs+hjSC0fFB6AaOnAJg4MZAxuPU/n
Q8R8uuJ+VcD7N4mtM4RGpJxYGxyWyc4d+UYGpKGtzjPWtypQSZcc2jHWX+Z0JtqOPt/2Av5yvs62
itxHmzQURGNOvbX7VT3kRKkeqSSRnnnmbYalcy6NJMeQRBEh1yNRaCHnWPUFDliZE4TRWGUob4NN
A42BrxYKIs0ar3YnC7/TjTtJuDEpHnxViS4IlBc9YSu+HbHYqTtLxAfE8u0lQe0YytQjGLnLfqCN
I9DJ6X8gH6MlMIf1oNoyfiB0gVOJrUNG9iTirm+9awKIKukG4h0Jgl3DkH+FT+14Yx26Tqb5oqv1
XWnYz4tK7nWOobmfHjIeOD+J2mNdqKs+izuZq5fb/HPbSUMdLEhKvjnpxVY32Q54Q8+OS6XeyzIT
Gy1n7drmgkPBYcQwsMljgd4+IjNjnbmGM+P2jSpiomTWOzeP/RWebTiPqxkow3w0kF0zFpVobYrn
vEKuoNuw3bRoZUssPdLu7QhbWcOIi5a95Q5nYFY2nXatO2T9WuINGijwOQkSBeNRm7OglrCPGoCC
vglvmyaxOY+SerVq1jyMOzSIk8RNRT3pnAAdD9w+lXY2Sr7dhfjzKzXG29pqxFZVgAsHYlKrhe4N
euwuJdQulJFOpEUyIuwTTOprLWYHPgIoUcOE4skYdLCJaR0Uqym2SzofqUuaU10rbYdgH4Yzudmb
1IQOHw9kQcq1ds9VSsXX1NNb7ZjTPrNwEBHYqyCATsgE1xbEcG2717RrvkeWCYQDxVM4QqS918ZO
bGzOZwh8eth5ZEpVAzVdEgcVsq29NnrTthxvlatFVcaAJjqTd/jB4rXbo+nk+pSaGWjm6AXkssb7
aXWYza9EIaPkRssCjoL4NPYtkbL0K2K61ndEPT93VC1H/q6XFL4nINJFu8sXFz40U6ToftWsNrQz
zocWLvDWkWP+TKUPX5bRMf4y0wMgmbYPjSrAgdaUQnQf1ufNYHSydbFeSPCO4eQPRRp6mEUOllNT
GnkDzH9jwCVXl9mDWdjipIN0vdSoNEl3RN9CGM4CYsd1mtZn8rU8lDCjf01ENNM/Z5H7bI/injJy
dYOqH3NFwdizJNVjdiNvS9LOQCYQthVBsRR6oLEUZl3BDjTQePXB2BIFuZht9VvVImk+6shdNL+4
JW6JsbE51G7pl4jh0fDVtoWSlyBW44SfEBplXncXxMtjuu2Xm+oD32zsktRkxvc5GLuHWlSMZXDT
UIypOfYScMgJQOLKc1DTmoK4M+qtUifzKXPQrrZNWJs1ZC8WdgFpM1+1vfQ78oxIASolmg0rpWqz
cG7tbScGl4oNuCq2iaRfSYfVexgcowsQvuqEY7MfCy3c4eYhh7Pr0U2iB9GY7wVePp8iU0Cf9Yq7
ZKIcWsb8PJFM8WCMYthmxfBTNdadpdHhZBZb4tIVDQHupbafI9bUpQK2LmLGZgmWD04jSXTqalyM
Pj3EmlIbAsXvzWxe9qNSoVnJu8pl9C7Ht4SaNsL/CiB42/XjSefTSbPmJybcH1nLCjtJuoBJwDly
vMM8kKsjmOtRG4Z1Njs9GUZavh24HQmxcsz42MQDcSEwaWlysGavXdwEhIxaO6ogN3SKyTzFmc3f
iYL3tjMaP4CmbqF9kCK3TuSMJWR8OzElkMcO8EiMgv3YJCxANyqJjJ8dWXToGupofCVUQl6mKsp+
9gQVBsnSe07QmlERtqY++D3FbYJkpI3ORlH3bxRgD6bbDIyAwZDvAVyMu5zOZQPqMuNmG7JvpyTM
jAH3ozKtmRZ4uUuE/q1swSZaO+jZeNYzteUhvRIl7HdTi4rPOmuqfYoq+xP6Hld0ZdE3tlhCt4kb
ads50+oXR7Ab3qDhvhJeRNJAk0OnHcpsl5V2WBOPRKAEongRDGSNuz+LVrIYMHvA3O1amT+h+JTv
c09ll8SpRfaCGC2avOJgTpUdClHN96oy7oapHabAYwJ5diZGzxua+/g9WW9PaaGc13yySdQiV+jA
xIRMJXJzg4g7UU79XQn/+qXMCwp7ktpv9VNykolnsVwwoq2paeKdMeujzi7oKAu+HjQI2i8SJjSU
z6nyXsqaxyRXS3kUtZvtyU67IbnM9Q28O2MPdsbfYKXVxSLL6zlFLstaQtMOlWh4P2rj52iLr9qj
+nXTKrsTETlgxWBdaFfwtggR7ZFQtw8L4p9dh4rl06FHOAx109zpem3do64XJ+Fk2bnjzb3jVGZ3
0RbkYOV8knlbTQcgE/ln33ooglFmQJDP+AyY8oFLGM6VWJNrCaM7jMsWCH+chW1reHvVe/qPbJaf
WTL2p3Fi3uwUqLpn3vBrZi9eYM/WQ9nH+bTP4UV/xETPBTJVyRPf11tcV0Vn6egH1NHnvJx+V/Z0
WPu4PxEkFqEqGbNlXwx1i5XRmr+nW0hPWiwg9gU579HQBvaw/NIkhI4urdWDN9RI+iH0c2MZxYMc
F2aLumtsI1V4TKybxXnKFL94QnRAjiRJfkLmhG509geMQHDTZBIFHUkbvyQHHOFgCJBppfl6MeRn
SNWtRr1LpRBXcqq00DCzTxVrLBImyz06SffdFWnU7xlAlVulDRJI7CzwPMbjVmW8O2laf2QjK0ZC
Wfja4GkP6nJ5UZq5InZMbZCJ9kForroyD7JOJp0P0gK++0u2vssEQSbLYw8Su6ieyHjgKugIndh3
k/OBKd07l7c1hztX1UtZOBZRDJgG1pEPtcqRnkgZc36n47dyiA8YRfnK6JQh8FrpYstkDynWQET6
zoz6NKhMbd1OnY7qvkwKue+VzfhlxkEaohYr9+Y42izUCdKY5CqJM2VMJnrnYJjDqW9uWY11ZA17
R7ejkwEiZSd7LT9gvx6ZfhjRYSmtzB+MYdw2XnbCietehepd5hN16eeT3JEcCwNXZ6xDWiLJp4A6
70FZ4w3viWbmG7GyglqjZ1FQcpCw2B9Bsjigj41iv5Lq7U8S0bVOwfUTDSBKSMGsVzJVp+4zlnOD
Xiq0WwJuitj4QWJgvDOFh5p3YsrIua3HH8xMKIycVn8qWd77sRaDI3Wc7rHovCM8LkXg6XxRMvlK
13rwWUZmZ5ahnm/kkxmSjpHXG+YhjW/K1tm76biGNbIIf5zzL7uYAMjRBw9xjkyuGQ6dDYS+J244
nFfb2KpueXYMd3mdE+0OBTYDaem9DIQqbDKlv4+EqWwiagOfUMSd3TQeFPzqWhG0BMCgQ8/UVbdw
hs4fMQExW7df4FfGu6qK9HBs1CPOPxQW4P53pWZFoZHo2d7UHOD5LlKoIMf98iKq+gG1ARHUTBBR
zd42sAvTWEI9SMEy8ysrhHBqCuu5+fPhqCr70US1QUjcsoYqoVITggmUlzFp3PSuq/nr0k2B3uq+
ptO+pq1DorgpNwapLwc0nOmeWptjx1ndV5xYFndZwzhPac2+IWwaxG5eoTVM8ZFomr2328w+43Cr
QjfGXoDith/oJVuz+kI/I/dpbr3HZUfLpPKLrqX6dcBw7CeNRaBaIZZdyd2z9XQsFsqmokEWQlve
D5w3SHBns4Hlu2KrGkZ6XKcDkp4Z9f0kGvOuc1Ham/HC6l7r5+EV2fhEpkFNwJNptGzUtK91xHhd
NWQp8lDf1V1DrUOgInOlW60FJ2nnreZ0drpsuf5pXvuHje6fTGL/4837f2Lju1nH/7WP72lK+/W7
LX5Wv/7Jy3f7qb/MfIb+B2RtrGomnix8xBa+vL/MfPYfHjtI+B7C4VRiVs3/8g8znyX/cHUbZ67w
buw5wGP/Y+az7D9wrjg4y22gEuDPxb9j5sOq8jcvH7AVR4fAxCszMLQ6f6OamCkloZES/yQo3t9y
y8t9HScttjwr43HCYtb5HqgXzu8eLW7CaIr1q7zHd4acFgVqWCfcdZYBoszr+vopMeePGnTCoY8G
zBez8k45wUJnlKvjJQabUgSCKJNLheOM6t6xLiOidtuWzCljjDCbauzG45yuLrDuGGyTViM+E6NB
n2Rqw26IGKFnbd9v2Tes7zNDzWAeyZU8EPG0nOLRtE9MrZ8qT+Eb4Kd3HIcs1QFtmhtyTZu3nphr
Mkb7bivq+gHdIqEDc0VnT6ovC9syiXfEAWYhVwzhEbi4KN5QtlDBpfauYbeUbsq0mB8yspo3N3+8
j8lYQP3l1iFNuj7Kvkc3i21vS5rp+DUVRBOzc/tumXaFuiKQWJGJyijWy45OUSI40QooRmY7XhiQ
jUejaDjKYQrLwzQKWRKk6oIgQ4jb+3PRJW96tWifMAFZRdVeztIG1KNtpMtxZqjZb6Qxa+9ra5Ci
waRn3/fmbWXnNN57bPT5sU2X+qkbaPEWayz2Y5cXv+dYxPu8GrfzrQjtkuHWm1TVIVERco2qMnd9
q1d7l1rxZWo7EjdIt7zE5ipPXWI3mH7ybtwzburofNLCPhEqafiUUuuhIKX0aqZ6SidUqp2n9CxY
FOp6ZgJlFVP0pOiBCoQMir44GGz7N75q5zRSQG/WiLNrHS37QVTMeRC6E3M1mN7ObbR2h5moO40r
5oHBzJ2jk9/sP+Nc7SXi/k3Mh/oiCm0i75jYDxB/YteQmezTcWSBTZPNbEkzng1LZxFmNYQ23bTF
jr1Gm3pGK9AmMGLMGyq3rHddn8vPSVLJC3zzvHV0y3KWP0DjNNsJjzsse3RbetbIoxVP1qXqItuH
Z8KIRKZlIKNiJFXLlofSXctDUjY97T0lFf6cXcmU89U0TPfZciIEPp5h0O/qUcKUqXDDfnBGhOiZ
9aaKISE2R4uJGo1FdWLRl2QbvSOCEIwOaUbMPIy3pEjW3ZKN41eMHBOXn4mm3GXzEHT1bBzczsYj
r1dpsiNpJOIPuw+nSqYhcwrWEuykIt9bUCGbBNOE6Ev414XPEl2BI4ywnyc2I3Yxf5A6q/sMpubP
SiT287hOH7nGdVQgkLoa7XgqyIP1HeB+O2Qvxh1xUlHIWk7bTUS3hTjP9G1V8hYxSjUuTcPtVpFS
sXdmD8MbD5o9bzo7SeSmXorhtZk81kIRRFSSNYY3DfrXixhbOqfRmraM67f6PKt9pXWkaGjc+iQL
vSkXAcpkSXaPjjecs8wtHspkfpWRJ/f0TGbosG8nGrdszbvZyh6LFIPS0s/pVkvz/D4a2OlZee+y
iZ/m4UqkDkWTpzJQgGzm81dHzPOeqOvhrjdH+d2waTotLuBvQi861oWCBoEqg/4XvUZ/Li191sIp
1sRFDD3+qzKemGPODjtbtN0Z6VYlQ0CUFztlsfyNhvUTAeNySWq1/iLxB3+PVTrLrq7RfM2Ww6jA
1dhKkYH2jWIEjx2/b6flqNaropxOgp0IYzr6+iJ/yVHO1QFb2vYmUBmQEbtDOnp3qVrM1deaIf/R
8FW/KhgEmU/M7PqgtOrixq0VmFQ9B66yhBElUcBE4ZA0ExbSqp5n5Vj1QdfjapdgAa6R1M0h9w0y
qVI7Chmj9FwY+fU2x13RjOxTUpJt2Bdrr8XAZHLNy+xZDA7YdgxF8dRq1FVK4Knj0c1ZLO5mJwrg
fMasqzUvPiCvG87xrbmJa8u66fgsJjfjl9n03FhDVh7MAbSwYYhbBiVPUDLbuU98BzP4osj8tM3W
S+qwERxT8CVw3bbAAb+cvH0vuvIgvRHdfXG1CKp3yEDAqhFnCEIqB9eGMAxyAmMWnX2OmJ3ktIu2
qPhsG7eHBCfCXk/JTB6YGqA6Rnqwr1dOygyTA3Qz802LjDiMC6s8Ji6xmOYc1c95KpcPIBlumKFQ
9pt8KJC0jSgbrVW9C+4tb1yu+eTduT0HVDu2v/q2abe9ABbLwRhyWkzAZuR8ZRZJ+8DHeijs7tRL
kfiL5TI9NAAea9NnNWnRj76rk8DMKxYa1bpybbMk7CbSnFPXGzjMksE6REhIsPniMo0jEd8V0Pfx
EOXuAx4zF7ddfh6IR2PBwgWsNjyE5d5KPf2pxmz0s4TygSvajfFfp2l0GMkB3nWpPXPaIZRdIiKl
cJCvO9chFJwkVgwUrlRvA0oYHDMGq6takjVliNr8hDNTbw2nYo9A0q482Utn/1JJIe68otQf2jrB
2KvxUu9IdlwIhuyOws0wAMs4elXjbGenVDXF/RxFX8Y0Fcc24hJzyPuNpQHbzhRyN82r2sawTTeN
rOUBezoZf72dvDdLihutqU3tPdfi+lDZ0YyZobIPsuF24Vx2+cO2dzyYOks30pZsMTuMh/WFRWth
1A/xvMqflSjuR8MBVU5ZhYsoKbvqwkeMEb+XS3U/rcvwaub6j07xjZpRz6DhKxRKaaZw2QDYSbWI
yY1yMF9EpKk9Or+bB4PSUyJf1W8B0BQRm5r1FxK02nmrU+Kf4tpsQXk20cURRX1N2mx8bONuPhhd
3tDYNKuP6JnwP2WSwys8WgleY8FOSQd+45ejK9EqRMYpJhh3i12v33RW7wu7FSFZ4dEZw5O5Swqi
wDaTIGp2k3tl4g8kQW29gaVFV1d7NZaXyc0MsAQFREHEQ8iMkPQbN8miQ3g49l5UPAwWR6Lb0FoO
1kcPeuJmFdXmDUZxNFiQ738Rdz7v3cpbriqqAR3FyPvmFh9CNroDV4iBxBNvy+xPht7cj41W93uU
93Yw82W390nmIFlOSdr+cIWbIy93WSgKrXTxmMcxqFtXe8oTtnEpWX8a9h6nfl3brHlvTZCJZyKV
o+/CbAYDZXmF0RUtLApeiEjoK1P50dJ2Fxvi8CyxrWIs1p1sqp3toKWzVPe7NbXfqnfMp8lDy+eS
j7hJuPZLfJV1+dMz6x4ZXZE1u/wmjGwtybbWLN3XFYc4q55e145QQHaGmxRUJIl6YsnR7iQtw7YZ
8/XRxvSNI5VMr37Cnj307VbH88fUneIR2ZYoA8ue+23PB36HQPEHMl5SKzCRbstYJuE6z9m3iyAu
cF1hHoaFmxSUVL7XsdaGfBLNnl3W+lLNcDdHfJCWsInorXKf6ccvSoj8zPT+CHiDGN7C3hnlu6xy
5OJpCkpifYpbptR1r40/s96+Znnf3ndFHmNptx5aq9kWTn0leupbKA/+ZPXY6N43o9rHdLa+TGZF
mtLlflKrOLNIfUaKfygKeR9BxiEvzTjMa9lhncI30jXooK0E325MVCdxg7DVJMqr1qamn/SgsBJS
nYv1c86iG1R3WijRvD7LtlHCyGWZGwaOUaomzNeDKrUHhTGNUPc8/QKlkD0IuEbP0rCgMyW9k20q
scQPjLEb3ohi8pUURbDOZvnE3PXm22NdP4CPPpKAyxIX7MadZy8LtDyvHSlz08g5kSeqOdx6cRzY
sTY9TPoQL1uv0LUgcdrsMR74T24BFa2xXPSp1vadl6V7t17pFpKC27XUreSgsdm5lyvDJBZ0/Xq1
ijH91q02puVSONrsVl0TVNqMiVL73hLkkWIcvBlIjFXnMDad3UCVw8KYwPWOuCsJ6xoIJRAKsAdt
EppWwSnMjHmfT5i6iiiDaMZC72ynnD/cvWZzynoxIV+I50uJIGOZ0jdHWbwRXcWkGFsmFUTpIDwY
Zt8cyE+iw8rwKC5crplwH5HEVUE1vCFg9blMhqcyXfVQDmu5R+nQbl2XQOTYlscKmMQxMc1+N7XF
+JA04lxYDfm3A7ZrJ25+kBJoPjakjW7wJ3ZBRYzzxWkIarYmHIoyK8odCo34YAst2indW8OFEhwt
gCsuiTELdIyOtYNUjBwnk81DVvJ4r2KabhmIE5XFfBnt9IEZJTHG/aQdJqz4l2hpiFxG75yF4BvK
fNujNn1c+/nXkCHwmAZ9ChbUeIrdGtsVxOZadbb52pEQ3yGeS4EmvEikuxsMtd6jsUw55uGCaNY+
GmMrnCa9e25dDz60U3rW7ReU8sw+gj/yNH6AzlMhcnMqPBmttwaJwYmgrbhX4+QWbGRVb7FpeVdD
gzMTjORXnm2Uk10Q19pbq9wsLMuCTysq9KNrKATULLD9Gx06d+vqvhlhKLRpFt+v+N1CTrjy0baR
MSatvvqNQ5pYWTnzZzsaK/smVl4k/9bNL5Ie1Q+7Zxi56WfOoU3MiAHrm0r8yY7M17lxjZ3KnPxp
RD4T4BO2t/3aFodZrvklzaxnHgaKnwFt/HHVugaLJyJSvEhac+iHKA0hqCnu54zPN2ngadB/IGcp
CxyS0TzfwQ93n9q4piYUaee+lTwYp25ye+YddX1hNKj7Zrssz+5qw7QcZu0zwhTqdwRr/jZ6x32D
m5Yd0LTPz/+p7LJZe88Vm9Q2CNhk68ZqKjL3tjcZfir1nyhAptN/whxZMwYd9ga63bjXG69CzezN
1xpZYZYOkS8dL6ZaSB9oO7OrMRvLX6jkf2tA96xK/vk7OuufcFv/ErD1T//V7lvdKFbd33/V7dX8
7/HgP17d/ymFC4zav57eISCs0p//wfDuP/bf7fodqzGtgMF9/wn4+pPixc//Y47n/QHzkKuYDBH6
VdNhJPfXHM+w/7hBt/4EE94AdzY/899zPPsPKP42nCxhcf/pJqTE7i8olyX+sPGPSrQk6IgFmMp/
Z45nWje84//i7IGHhsXFL/SA0lnC+TuTax6q2i5HdhzWyHgGO7gVaTjmC/di6Cu1nFfV3TuD4zgH
fRNLCEHtOjiIEOJZ8WUkoWebAeldA6sbpp9xPxkvXSLHjCzUtbJ9EA5txqaAejrs8TAhaXF7bGs2
jYl7qNkkD4EYZ28OGEEhSqNZ69qrDQ8mCrxu0X/fkHgFP+pEcziMBV9IOHPFq2Z3ON1tSBsI7+wM
2grJNyY1Tq/bYcp8lJ2Rlf5o4yQ/twilkCQVrv1Efim1WWTnSJbVOpcHKoBhYiggUaSoWBh7HE+C
iNrK4wBb3Km99B5zFwbwXXtyx8nET4oYKozlgNPbKrwnvfQMTLlRETiOwa81K3e8TsS0XlPytRDA
ZCMiWvIWStYFw9qQBaKLkFefv0Vx3J6KUmmknzoL0o6U7S4d/Lqk6I8Jv0anaGLbaLWp/40VoIxO
hcX7jv331jB4mF7I8ZyK1g2bsfPM/Wp1enTO2zwdySfWWZfgomKF65AYvpG1BzTE0iWejV56d2aS
0wQ0/USPkoxFfIGD5nywpXZB0Mhq/FK5Lr80q15ZwlV5c+rZ/BRB1Kaw2iJ4Vhvqz6RhQRHBuNBM
u2XFhrE/GPU8R5hW9tdOdDquBHeEzSYT0rHZJVJfbjK667OT1xGDoCFC8Iqs4FWgekarV9cgMJai
3ZcERrVIJFaYU2teDRy1cHtfxiJDkMf3on7JZBl/VokzoSONlHQRrZbrj9Il9pzhSF1qoQTlePur
dUgWRY63n95Et+9XWncjAD3Ktp6lvpy3MWEipEWjKC82q1LgftzIMU7ZsizxpsaAZW/qLEMKnJJn
+4StmpfWSFpN1JXZoWgZTB7qpRk+i6ycrtJZ88+Uoc11dhwGYyVwzvM6FYzLB9uJnnrw6w7emq7D
ABZl1Yi/sUihRaFceZsQVFehxh6bzgWwDDkW6/0i+RBpuyf50cXCdHzyWNvVt6oSKO7qIrvUgAKu
myFd3K8UEtwPuHcLGDlt1H7ykpaHSopo3NtLi61Ec9jb42+Z8lMd5bVxMaeRzsfUImasCKJj7A2x
Y7zajaTszhkmPAtiNEafBXDr+rY2qu7Y/hd7Z7JcN5Jt2V8pe+OCDJ3DgcEb1O3Jy14USXECIykS
fePoHMDX14IyIlNkREqlN6oqe5ZmYWHKoMB7AbgfP2fvtQmBMteKsDkyyTKZqotAjyPR1GSFfuMs
gh09CIz5igzi8j4Zc/slCIvmtdQQfrYpsqQTvM/Xban1A8oC/ZCbdsZYLnam/dCalCHtGNd6T7yy
j/PGQnQYDhYN+VBaLWdMMTIlZsfzih0RzWhcUqI2Bh62XOOCZERCK46gbMkWzVSyvjfabn6JiQMH
BGUmDYwky0RyqZw5ug1GoZJVh9nslPYGTV1fle43XTOWs/DROps2aXKOuD6VxZoOSgSVFHrSGhgb
EpcqyoLrtnVsAqBrTeemwefMzAMnKS4wC61KnrjhjckSxl2hIbIahxADnaGWVO98msA0I6dSDHuJ
COC9lvX4Ohs6v6ZKgkQiTAIu8YOX3hleOQbdDPYY+qdzpl/YJXAwiUrVE9JAuz4aDFybNa8Axj+k
FAi8DULW6QzYJScAkTATIf4Wk12txwTSFpHPjPNHZ5kPInOR63Q2u+KiiJryBYYjJoVJ6/46hL4H
aUBU4saWynxtx8wxMfLBaN6Aj2QvmDv0oyvUVQwikzZoslPpcx5eyxrGFWL/CkEhLHUG8X6dVtM6
oInNih55HEfk2GD4FShP6ZZF9p0VBLncx9L23EOJP/GzkWcNXB+vzvHGAMm44MEqSKtrupTRL4cg
+HMtN2ltRZH1xsTIpgkWFSL9PFNW07WZZsNgsgwa4DpmuwrWyL46aytJmfOPUSCiGm+pFRjbni37
MdBkI0PUSiQaVCnx3xm9YV+Akphvqoq8rE1gxAQa2JJitS9L0EO9W/WHqiLlPnStHJk2ydYv+Lf1
JcZaTx1FKZE20DCNzR6YfGPwOjF/ziI8gn0cP/5Qj/wxV/0RtvmBJs2uThAM8TeMAgVC/gUq+iNj
3S21YB0nG5uTaXtVGFEMcMmTG3zx0dZOS4GwOyiPtPrlP3i6v1Ux/p+Vgz/lt/5fWBMyZv33JeH/
yp+fqAl/rAH57/9RAtrWJ5O7YJkWVGgJWvxfJWAAYdUlUwUgEMlo3xNX/iwB7U+Md0G6LwNekg4k
1eEfJaBDSQmrkS74Uk5acFt/pwTk73lfABILQpoOlGXKSY8Ej/ePiupVonBQIRpHHXWNR5fdlfrN
2FZ5TaH2w5fyN8+l7fzlcgFyZOGaRL7wVVDffricKFI3mrJ43TWV+zAHXfJsorhje2b2e+6jK2GM
hcERckNh6+eliRVxGrOHi4n+tnMoSnBiHFtFejliUsu3Udz2AeqMOoWO53rWhrYKk9LQCYoj7cYC
lWVZ65OhN0vcLAH6NYpM03/IwqgChjCFHCcHzwbkF+FiTtHwpcUdOuGCwWmTOtcZ+T9XuLAHfhfF
PJRzshzW5Le4w8Zw/eShCWv6UMtJfCUE6ibk6Zi/VmGyVDJmU5IainfIfgwcQ6r1RNzrXcv43lpT
2kJ5GUvcCvwklDxcTp1TbOhWsg77Gb51ix7XA+7Q4BjiDL2JSiwrB+wK7sCorAQ+2yHJQcg5uLax
MnpF4xINN63ebrKG11RmytvileoeoyoQl3EYz85uGhvxkGip+NwTWz3BErb21sZcqjtT04E8GJTi
A+TEaLqWWVdio5vsGsRjbaivthuE9wmFIJprzEsMg8g/1qvInNW0dkytH10zoayxY8u/t6dhpAYZ
u+K5gF+GX8mFmYt1FGUfKn/fH5ipBta1NqLCwfwlWrFwRMkv0A51utJ90dHnSaC4dNIdTFrtHqSU
Ujf+kae2RgTEhP2WlmNc87zg8l1FZV0OK8+QSM1Gz7VXkIfcJ6NoDRtyaepEWy9Dvbwrm0ldwZsb
ntNG9+6ycXU9rtjvqDW3xXkJUdv+4pqCMiubR3+Hf2iO9x1+ZObwWmMiqaEB8vkZ3a881xsuhzCm
SmiHokEEHjPsFUaAIwLSJliwzm1eE5xEiyqw05vM1nAF/CbWAU5Q3/sWpQZd7imfzNsystGDm3HT
0FWqKYYOltnQSoOU2D+4WgA0sgFqpisHbLW9LXGDPmmlrQaHlif49Cot2KwzjUlpSEMNdsTVQXFS
TK2bn3ikLcVrHhPj2U89GTPxpDZanrpQrAAZxdzZOEy7TeZP2KhGdLfVqqfd/9lpBIuD04xxuQMa
5wLOy1wb7CSE0SvbadF8+ZCcsrVSGV7KWtio7SmfFHYyI0F+b9YTErneylq6XIGn35i3cTjSfs7b
zK9xK5xRq4OXUKdhzSGrZFUZU02XBzmhsZZF3lk7FMH9bdst2gyWrgYhtONn51JU8CYyY/QvirE0
4m08C/WNY1c/r63Q4vTgK3Qe20Ym3VMN9DrhL40quY3xLz9qmBlQYPo6bDYhcDHUVXPkvGpHFN15
WkMK3Y01rrc96XqJOKX6iG6B3dUarmXZlCjEVPdSoMWt1ohiZvgVHOcU/SV8bCv8sbjfnBZT3Mr1
cu+Rfm3TbZy0sS87T053MmnN2zofyhu07OAZTFqSVyLIhbWdFRLxjcgciuzvS/F/b9T/YQUIDn/Y
l5ZG0juK+kWFe+B/nD+9vH6rPmzaf/zsHxu382kB57tB4JMxbbNL/9m7sVFnCYfGjkmLJlhg5v/q
3difHMloc+nfLDmISwrgn70b8xPqK5fgMVs6lAK/tW8TG/Zh50bfFbgMm4jCNNGCfYzfA0ilMARy
voVhPfgHc4rBak82q8xFDMokjdDDp+20noX/aLX1QxwbJwAYvSdq4QmXa/NNROxyjL+u0KEJzJ+e
qA4OpptJNDRLg68OYoNdkVl7P7SurandOEJdkc35UIvavQQcFL8JTKVAQNVJFjf0M2uUFO1Flb85
ICAbv8K8KXovu4h1O9xi+dmAA8erFYGAQqcOfDnFB4P61wBxHbhTdlOpZhu3NosPw3UvvYzGDqbF
iEUBqwGAYmM+j6ckOE+Kks2TptU6hn2+6sovedXcqWI+77IMnydirHny6CwYu9QroWLKCeBJ6Wx5
l7PNWFXepRCxfS6jaW+S7VfgXC268KRv8MJHCIVaF7NmwvSo4ysM0ZGTGBmll22lXiGyy1XBHHgI
Qc5YXX2G1P6skNW3OIF75YP4EWwEqVncywGXtp9Yt2wezg4bS73SpfvZsagW0HiupgLuaT7q+0Zx
co7mWxRcCyJxOAM6d5tV8utcyFNRjNHOSe1v5Vjg6XNiRBHGdZmEx6pEqDw20YTTCXECjTuwKAnj
9i4s011fJxxrXsPGRMDzVpnNLulk+1pYWOpUGI+gtCDj8sNWXsS3DpvYyqGFxMBEoEtrWHhGu/wm
C9gbnk7lTWznt3Fzk7Ouw0gLaQAmavycjCig86C9xT321KFWyt2UQHukJWnDrwqgbN6FFLkr0drR
2p4Xpa0Vku1TYSOR7kxU5NQN+6QYLILE8Ei3deSt7T46xA2ttjjNQIt1VETLqbeWnPuI0rNwMRuQ
ZSy2eIwyamubhr8ySgAUpgJnPur4kfE7zgADZEGt5ZUwaD5Gg380fANplILpxyfeguFHxOiAP4Xt
6W6wkUSQDIpn9sETbc0tOVHwdhL/Qk7zZU+BugIFu58UjbqoxxgP0GvljZybE69dNwWDiX7Bz9nV
M4R+f+N2KPAwgICGLpqQj4WE+6vtt4tMvmK+GUSIHWxQuvtwvI4rskLb9l7nTrEKIYs5bX+cQmfP
c75pTAXlU6a39JInXpBcPac4JlaymiE1CsP9aqTlvGa4g47RGfBKG/1or4IM7FmNF3VtGMWVqC7z
OPxa5Rh9gpqwg1063/eQmtFNEaFWnFhpj9rLkPEF3tTrNnenA66j8DJtDiSPwubEVDlBGzODBj9B
Ub1CvskFSsRpK5HIIYZ+jBiGYEDaWALLQZJ8FUPCGhVV04obginOJPshWMapQJ7WqYudiU2wPiDl
1FcOQrd9NdbRpmhVvncG63NeetseqegYA0ijdN+ajXxzZ+cchFmEF2d+EpC2L+Ja0OnEkQAwDf4x
f7UHwgKeJO6dJRgHn7ftHMzUxAtfFNYNrVjgZBh7EGPhAm+ZSYI/5v0KxmCTRc4J6WvounX/onDe
9S4GKSIE90Sxoae3uTdVYfn8W/3CaBD0Ro/iJjdfYXeecp6/ivk1DtnEBMsen4IuLrdJAW/DHsxL
BL+Yv40juhss5+CjA0RxFU1eilcQIoa1N4Lx0VLQc3x7RlEAUvagatD6S+76KgVbiFxP3/vpfJZq
Bob9bDIZmsGTh+rBGSEMzQYG0nS6Gah1t0FmHDyEECgmoXuWlc2wdiRyADsJxDHjDHAiYjmlN1Sr
86OZGacoZR6nojiOYHQumqJMt1IUektGylcrkRvRjYQTGPSY3fEliEw0JAhg6LH77nxuIENbRCRy
3VTiEHUt6WM6WcqfYl33w60Z0n9GOlJ7j1Ft0fCplTiX3l7OxsMYw9SLx/mgkG7EZvvkK3/fqeF2
BDQAEejeqPBsm2r8OvXDeZqojU9/DP0Fdt7YCM4jqfuL3C2NU8PvNnMChGIcSogWiPIhU5TlSzVY
9P/1EPGq6qcESzcvzHxN82jaSGugYW69WQNIT8yu9oZp/EtLTxMr252OpvTcMbMRsRW2GeBR9yUD
n1U1hlfecGuIyD1FgwJpU+aA86b0i8nI5bpSo7kyOAVuE2Ey/oZvCXXQ3vkZvqakbdJdNAb9TRoh
eAhGjt7ya1nWw95N0LTBgO06c+CEAGTWAMSdIOu3jBZNEpHeNScu0xuAZwXuaZLy/AaKgUCWYiyT
9fACZECskhrUvWHGXyLZWXvleS8TtfMOEYH72TRHdR25bJ+9BVdhZXV+dJJ1CsVeWBtf8i5Bi1Za
tAI4ym5SgdCzWZ6swI3rO8tyu/M2zPor+pOcFpNCXXhh1tyMcWpcREUiTiqOLteR9uM32OH5WQcW
6wr5dxkfYxQPqHA7+cCsHG8LgxGXZF2YdkU8xfc1/P6TQNXMhOfZeQ7aMDzLjaS5nOMMZcw08nSC
SbGIneILK/v7yI+qp0YZ0GaABW0bW6tzgRgZR32W3WBv71Crmd24NlE2HlrQrjfZHNqXvmEkhID6
yA5LGqh5AwMq6eodDeQGIHCM8ibwFwRwn+IL9sPsyXPTcaPsVpy6RdFedkVjH2dnejKCsPuWBRnN
3bRQt0Hf9oBM4Y2GY3OawphhppTqazNCQqDNInzpR7hwq9Z3rRM1dbAeOmViJbORdpkgSo9OxpHP
Fcq8ZA4Xn0a8xazjTdNdiSJR52aL2K/M853onwS9+zAK2IiQNeQ43ONL2Kz95ZjCyd02AHiSjSCk
41qPgXH6HWsCmQiRzRwvwxjP1RfBArM3YPoAX06iUyNyaQykZHiuIB3Q3Q0TUW3xGHsPHZKYS/Sm
T10AHzWfOv2sEUEAgLIrTscT58+kxF2DEb/0bry0npFxhuoG+Ki963QmvmbKxrnIKkgQbWLMe4b5
CT5F01uX1UUos2Pot1B8Nx57VtA+Dahf9wheXzgaA3TwNjrDkA5YNUAXd4I3ufuCqv4i5ysWvn5M
i/xoTGDmmS2e2I1OL/u+oK3QRS71F6atWnz/YqEdFuY+tOn2o1s9q2I5sojYp3Wn8dCDX/Lx2EkM
m9eyqvpjnc/EFLc3aDPXDoPMLTMXPFnsCnPc671O82/eaNnrfpT5lwljaxvOIOgyB/b/DMWhL+KD
U5b4/jA2VJFV7lRtV5dGUJ3TuDj4nku2TdYT8xCoz6MmrHLwroP4CKWg3c4hwQ5CuMhgSvPCbWOP
JPt6B/zhSgEdNptzq8ooOmGbK2yZfKvgS1rHqL4IukoRinqciCd90q9quPN1Xif70EhudMQgRXsR
4y9tnhZJeDfPXbWR6KxQ13nFqRw5Nw99FVyPUV+gdybLBPM8KIU7x2vUmdSsjTV9CcJRyumBM8QD
mzJx1fW46TtxsP03sGrBJSJiDS1dBST+wNbX/MCTUfqwpWGVk8TrUQ8wA/O6F+Zy4YkPKX7MojOM
vovKH9UZj9UpeOjoMZSYOmcEQVl7P6Jhh0/j0zoMNhziruxxLjcm55eiUpehrzFUIIwRKkxeA2zY
VDzpOV1/tpLuzoqVwQWyc2Cj87bXkHbS6Fy0X5zWBwyZDOdml51Bgz115p6Ym0U9jUbxcyCMmK76
6aQ4UMgKtRGxe3w+dkPze9Mtx31gMQh7zBqV7F1zPlo5vTmDsFH6HFyqC0psqXEGdGeIWaDKU3eg
zGanguy+QhLTbWvkfewN44bicu8asJXGhoZhWXoXbc7l3fmynRH/MaU9N4NuFwlm3VmSOmd0tehG
/X6n4KfN+h/1G/9Pha1ZS0j1v2/qnz6VdAmm13cBbd9/5h/9AUN+CggcwWbl0KDHWrXE5v5D3GEE
n0wp6ezjjnJQRNFj/2eHQFqfEOvyg8yZPqg7JB0Chkb/hba+fG/QosNO68LzLaYNgsEDObTvG+2J
G+HkM4x5U3gziTVtNUUn+MDdXevJ7BDnIfPyiEiAZRZF4KuKRJ8czRmk+2qI0ig/sDUmkPVCh+CB
TgkWsrjTBXIwN6Y7QMMkuWeK7OXrKpH6MbfiRO6ANY2IOFJk7BzNTHBbIHKxKDqC8whTR3OFvdW5
Agk+vgE3xzBMe7Fd0TcDl9LKZD8TMK6w39flU8pEUa5NJqWfOzFtUDqTpJDRKvuiXRoX+yGhw68N
c2YuHpOg2M6KAaRRLqZWqGzxqfZE+mLr+cQXHpA2nAXRaU3OF3WrV/d3niWtYhNHalGX63GHHMfK
92XQ3QZwmPMdtfdGjSo+uDjHdqVhVck2tWTIgm9YT3ZjBVBjeoTGk2rtp7FOu0ekH/Wh0rAXRVcU
h99/Df//nKwtQ6J//xau+jx6at7P1paf+KNH53/yeNJ5ARmwCZ74f76CNo04gZI2oE9suUIsuc9/
DtfcTzxHTElNl6kcKiH+uj97dIQeOsLjpxg/MKOyfiv0UHwPzv5RX4WuizOv4yDRI3uWv+/9a+jq
JEQMhC9XR3SPBrTITAUAnjCir8w9ky8exxodAHxGPKCvMLGICsvQtlrEyrTpvecrz9oOtchQdSfU
ZxPg+XID3sQKF4vQ/GC5BjFaqHNJs7KywYYEwB/LdTYKuwKgMTYEGOVUYLMDNgWQQeR2m9BfuJMx
Q5rr3hDSoL1mexFAwmoi08TOydZxgohmlsXNAXAx3hEwHZ6Fdc3wK2HkXK0b/t08kSJnI8zCVxus
3QpbR43SKFNE6ejyHs3TzpTi0naKy1h0DwYazFH754aIzzIOZ0HRbvSQ7RZaryBAz0ZtHdrFNq7H
A9rwld1aB/675UzjDNscufmJ8lF8GVI43dUYmM6zsO+aoKLoNGnmpVDgyPtZ08bfEmt5AAn2pDp5
EeK2KP30WKsAMu0IgcKrVkbabWeLn+wpErBnoMlaBPhAY0aKEvp80/KPrYpk06xi36RUdiZ+BK1b
GBvrGkGCxJND9tZuKouTRrnluMOdt3KIK+v8+YCWH89SLB5tNQZfc4gGtN9SFoeKM6XYVBWsIM/w
o3twbtGDpSpCVGInN161PcEUxpeJx7UBy4NLO6VXYdpMeDAJzTRD4wS9PrJYFCwBeqsvCeU9YdFL
SylBoXs2wULYd2Utj3lGpqOdEUinswGTh+3FyU3nkUuUELw0bTL0Hd6KvQJ0E66metdYusEcgp01
QcjhJAwlajAJDtTKI3xuGlWwBcAPd8W16fUTPgHH3OkJhojZjJ/1oHLgi2ao33BuIgHyhvCQWWUE
49UI5Zb+ePk2xbo48uQDEohMFnUBT9UX5XDSyao9qDaHy1K28cvUla4FI5gsDzAQ2WXEYHUbhfVL
5KLaS8ewf2OOR49LuXLXhgU+ysAqJp/CtRoZWI4VGirCCxOgEujOlv5QWH3rIN48xLqr7+1G9uVB
N2E0U7M5AVanVLPbUaRio0TO9w0GTHM3zkF+b9Yd8nVy68TVOChY7DOaz0cAbe19MxXieSq5NHbD
ZgJKkbbIsp0UGxuTMAQ/sN8F4SMpWht6HsGLgyKLZyy2gy9TQN9zXRSSjnGYx+1zG829v46niJ5F
GjZ2tSVfIEiwODCgX3Oe12cwcYgk9St3brHUSHJQ7HpszghADM01g3Q++2BOE+eT2h7iswrH2CuM
S/0incaML6wiqZrnLM0sAJW6LfeKCEbiZqRR9/vYJ3Nyh4cu9A8wt0n7KCeMgHTrMBUex3ZyHnh6
+JAsT0ACFaA8dnEXZWgC9ABsih6K6izHQZygdy49/NWdzJCTlgUmTTFn1nXeN0TNhezldMd4A0hQ
kK0GZgiK0oDugIbnbE5JFGTe22HMsMKGpIwYiktIqhW4i03RmIZLNzeN8fZFsEwWxi9cEOBpNmBz
a7ACDscaK0PcOpDpS0LY2k1BGrKHX0FH8UVk8V5v+KqUXGnEW0zVee5OXasGWuFW5oJIshNc6m6w
wIY8vyfBJ5N+s3cdY9S7nnPTgDi8d7AethFBQjEwshrDKCav+zhu9WWCSsfa5lMxjRuWWK/aYmM1
nYM/cxbeWBpc6HGECPLCgL4haqSvcUogSACLCimXkazOLZCzqWeCigKtH6gzFbR+d1L3YWetg7xM
4101BvIhqEgrO8QDx95No/2w3SmVD9aJbZaUXHYYM6MxglLUK+HTlD11Jrhip4YZlvqsiPoyX2yx
KA37llkQTnHnYqqm1gRX3qAXyqGeVgcP7wC+BYomY9eoDuQkbeHa3tqDE+LS5cVduDE4osmxijRU
dccT9dnYdcnrrLympbvQ1tOl9KoCHdtgW5iGUIKdENM4mmtrKMgbkFHtu1sIa57YAaGGq5Eyxe5O
NKekp4Cp6FmoNCphO8j70yLKPWfFHpDipo/qwQK31ZLUM4/dsFDkUJuG7J2MtcwuGdGbQJ05QTeL
P5KYABTDhTci7gT34j42JaqUbYotNN+YGJ8AXzJqYUQ7eMd+rMHsayPzznQr8nSDYZI0WHZ1MosM
q8/IPBooK1cRrmaszz3KsrVgcaWXwsbDn5BHV1NKym7cYfe1JbrBxl9SdZyB1IbAaR+nXpKgGNSh
1jsrSSWRLmmYYaB3U8vdhu40W4hUoNJsRppS9MtCj0OhrJQkhi+fq290y4fnHhVfgvmz93hicZGf
JchiXlsVkYc3eAGURLhlYb9x6Ze2lv1ZAaDAFRjDPDPT2PycCayvOIJokfX50qFvnHw6g32n7104
0D5IG3okFhSGTZtq+1kA/Co4IWgMj7W2ElD0UXvMh7bNYciHZb4vqiJJ9r4rjOvJLmZiraIq+irk
nUELDh/fgDjWCtsR5c/gjl/YoEAn2BGZGSvfi4IXlzQNF8pKN11Ok9EVa3ot9l3KyhzCBaYpvTLy
HjQo37D3Wdau88KkiJAbW4uu35C0U7/4pd822xChgLMvQriVK22GDi5hyzdPYvJ2ZpI7C8hihEnI
NRGEpEcHneXhWPCdNxFq55sraZ5uDDU6jzaSgHTbMeOFID95TAjcLNasfablIoPlQPYWIQtgclMP
wJ/gJGUEOWGqgk5Nu7Nb+YITPtqaSt5UrUviD8709oXEXjotdK+5f53yOCwBz+EuOZ7NfmQGlCrI
S0khwlSDFCbPb5xGqWINHAund4WyQRFnidhpRVoawRYwzbN+bRcLRgjrlCJzebbc06F2yM8B0cx8
TfmZ3k219JM1W7QxbrRTqesY0Cnexj6NH3lpg29zO2uyA2YvRG0/+cg004gMbRZEPaS72o7Hm9x0
y+sucQhoC0TFGznT1NkiduhQWpl+OGEOHNQpsmKqD/jdEAqqoh5JJavShoe4QIVEjm87u9vZhLe1
CtrZfiZcAtAX/+zQZS16qLxoCM8IkLC66/8+WHXTYkORUFn+/cFqy1b5Qf6w/MA/z1U2WnjbND2A
MpLD8J+tDeSMUtLR4ISEupRJ17/OVQJlIodptIm8PTY/g5jwj3OVkJ8EMkb+LxvZgm+68ndEi9Yi
E/zhWGWazJLR+fL+2J7jyuADfma24VhjJLMw+5n2Uc7tAzPjdm9Yszjr5ik4TayiPAbkB+19i1IY
c1aR0bTIFZbHWUJ8g8t2Sj82/fLDV/g3CkdUnh9/MZ+oRX4xMh3pDn34xSRi51TnLvP1sVbHsusJ
f7Vb9sMSjDrKedT3P7/gX78Jh2+DhpIUFiNSl6PsO6mvqZukRV1P2zbsaQX7zWnjGN3dz6/CPX33
sRxT2JAbKA98NNGBy419dxUYe2gXGn+TOL15Noazw7RTAWfBoWJ/KW07+hL1yr6qJ3AVP7+09b6T
hfvJRNuCzU2gFl0+6YdPGPqOGgDURVtn9rLHiKTX03ZCOxINI33SJnfKfdF5ehd4KftB6zNEpSdv
7wFmeBeAGzz4GqX/9b/wW7EHCqKVTIS7C7npx2+EzSYKnDCi/hwdYye4NQdlVQyBhzBIbhPVt0d0
Y9kqZ/pB5GY/3OM/4bmzgmvwGWHM5oqw4hcPg7Xchx/fi+W7CjyM+wEvyEKmef9b+bP0Z6T7If6N
wN+Rxkv+ROo2TyPGgUNRu8bXYK77Ny+h+QA75hoqoncMR6861i08w59/Rx8ESsuNg1zBQsELKnz7
+419ebpJyqj9z/+w/qc3U2DFLc5fATk+W6UxEQ41PMttG1X5GZ2DifV8tA8/v+pf1oblspxmEIEh
2kIp/eF5wZ+QpwkxcFsbezsZUoOzmXvOouBAYOQ1DWwFzAxAY7GevCluxSKT6i4meizbyrbqU4Pz
/RcTrMMv7s7HtYFfjCfZ9rgsC4OzdJ1+fGTm3jHKPicPJQRuAY0HS1tjkkrvRiE3Zyzr059/Ex+X
BjpinEFtwXrEm8NS+f56dl87fRAm6baSIVhyB1bqLPLq8rev4i4rniXgQCJ7Wz71D3e59IwmSLIw
245Zy3fpdSnMyt4pbn5+mb88TDTeF78kvaUg4ADwoZ9dJiwQWZqC/PPIp63s2D0pvTDHoAFne88N
JkPNKLyrn191kfi9f6G47PdeIK1Ch07+h0/XuWXADDYhoLuYjfBgxMJ4c5lZl7tqostVaMhbZGgt
vh1tNBOVZgkTZt3M2tZrSIIkChnsihjPgqb7nBkqjveVo1EzYRkT61ZgrFo17lTfNJKMqxV6qPEm
TUV0xlPkXKY6ta5pvrcgZjtpYnGbwvYsmh2Lg2EvUD/UhRmeQ6mtxn3PirBvzdSuLvgaxZKHG4Mv
KJ16pwxclquGTKjvMSs9R4jY6u5otHkXplHocjfEdnXKc5IywZYBLYXMjSFeZElWaZSxMv/c+kmO
4tpSEa453ddgYuzBK6+RWECcxufmk0NHQB5y6SF/7DB2h9vAmfK7MbCBtBCLyATbwkRHqJ2J0B2/
mZbPnASaZkPICpb0Xp20Nah3mqbqDhUZ9XjRlO3m5/f0754k1iTsFrwdFivU+wc2J3fXDukJb6Rd
kJMD02NP89jbYv7nyDfnwwVZAOX25xdd3u13C/PyHGHlQLPM38VM6P1FdRhGkNOQURRO421nuyAT
rwSgSwCV94tl5m8+H9UAF3Ms/kej+/2l0NZnFE0Bl+KtOFoTWPEwjrM1DGz3lMps2nmekf9il/67
i1r4UZhrYWfxl2b7j6tAHkXkgc+Zt7GqoDvPpvEyjIlqdOndbExJZeIxZf/979QjDZ0SkBrQCr57
TX5YeQBDoCOZXD4oQs3d4q9ZA64pdw49219sKn9Zui0WbiZdXIkrUgK9/3ht6pKX3i+S/tafODDB
+0jVTLC8P6gTqyjGX1xvKa8/Pi++JcFFcz0qavHhecmlUFVPSiXju47SpvCDNx8HKbLEObnts8J+
cP0S4YFZNbAScBzMN2YoR3IBOMXLNaz8au/R8a3ojDXmFY08sE1IfaaTtlzEUb/9dMNwgi65eMnZ
e5ed6Ic7QVRurY0lOKvEOX3W9yg3FLaVtVcDUv79S1GJ+qDsGPaYzoeneyC2LlBlJDdWXCDU8I3k
JDUMf52zKv/iJvzdPZA0pDn/MJNFCf7+U2GxaIniIIelnUV41s+0l0k7QcXlt+gudZenRyZTwy+u
+jcrRSAQnSMPc0nVMD98l7TykjE2IOn0MishebtYOaCrr/potPc//y7/+lRzdnAWryCwXcf3l83v
h9uG0k7m0xLOBAoKdBaBpwQy0+h0UyCFVtbl5z+/3vKrv18EHfog0kU5L9hOzQ8PdRg7GRgUsL1A
JcWuNabuLGCH/cUT8nefykG6y5VY3b3vI7kfPpVKOqMOXKxEiQfkmAzVfk+YdH/heEG19jLl/+J6
nLX++rlYGTyWP+4XTIYPzySkSgxRdmluOm8gIyJNRoKOxzppYrLrLHIGDXcsra2bikDtgEpOwwr/
enoDNAqGaYtDL4fj58HhSAaGe5NBKs9a5yCZGRVRO5jFzBAlSoe7oKF/tCJXNn9JwmraE6Kl31r6
+ZcRcUpQZ2TPdp07se53lWZDRWEmomjLSC65gHLUPDKcp1YxpFtcVcywolUp2vyrSsfRw/IULTlN
ZtOTa58VD6j2TLS9Dka8sKLkoqEJzogDdKqOHMnMF7ehkbPmdhdf2r5XXzLu8FsWt+FFaI+w74Zh
Jl/Ibzr894kySpDZStLl9lswsRibx+pZVG4XniKapN+YJuGETjtZQjg8Wlu7NksmBuxF3Fy4RkPL
E+CiZECTzTlHvS6RR6fPCDIOEKW92h38tVWT5d1T5RBNux372kYt7Q73eYaPf53l2orO+txhdhZM
0/gcDg1I/5amMy0zPPuL3rfs7mNSQGoAMg7HN1wHaAGyhLzdNVGmc7ZPRikol0YgfSt+KRahscmL
F4jRxg2xw6TlVCrkF8GnhYuxbyYCkAge408oA8ULKvD4zbMHzecCuQPhNSH8kxCNsF7bSteXDexZ
+qNDRzomsrsFio18fNUWinQIVRhA8XVmIMdISF4e15FrIXAHEYhoa+hGWr2eU5ryLJ8Zj530nt/h
jCg8AjZoCzPCJCLmtLPLRUI1+8FN4BAgvFejp4/IH/CzFZbLsKUGkcrXmmCqXhF3Gx65gyNgVjER
hDLNS+zcFBkMTrm3/IeyBhS0TkOnv0Cm1fXrwPjf7J3XjuTYtW1/5UDvbNAb4OA+kGHT+8yqF6Ky
DL03m5tffwez+l5lRKUy0O+CIAFSq4oMktutNeeYrfOA1lqBGVllrnsp3KLak2Ab/9Ar3cu2pPyF
+xlKmlxnaVPuE8RxsCQMNbod7Vl/4EIEAE9dWz2JqZzv+KyBYoRxPf5sKoge24zwrxIaFAsbXY2w
ubYBU+QndhjuRwMbn63rUivAUX00QSYTkQdIbFDEz8wnFTliW5Zd/XKwFeTQLpXcxfJIIHXnnNhP
/Vn1YPPmOa6rUYMjlvNYOIDEvFl0kvqKnOG4hH0xN6s2R5PiStp2RY/VZjDRyXc2AIC6az0gqZVz
rfOy6aUO4qImM+jEzvKD+dvGB4hNmL0U+5Lln7+bWXtod0KBTkpqTDjf1GOPyz728tvPV4k/D/Aa
lnVn+d0e+XDO8W7CyypjMJ3eIMbXKM8HM4bx0pNfDbJ1ugdy2X2LLadcjQid0QATcMBZA1KUS+hS
Y4dx4AzQmUbXLDef39ifZ0Fs0si9OOku4qpjq3SS26LT0tIBDE88kToIT1AIJ3yxcklUjckt98ck
BOHU5Bq09VGc+Br/rO4ABOezYJPFgdulunj4/Oe0VokME/Q/oXld1QkTPlU/wJIDrlp6QsMGKfLi
fs2cG3yOzp6UC6yWIY7crwpM/5fPn4dhLeqVgwWd+jB2NiRmYD6I7DnaFmvtNCnGiKm2mcfhzMT+
am0ym7MgXI2wTpBSyETf0mUfCGtOOYPoNd+QTzKvcRbxIf8YJSVSNMels58ygBwByC2SYI0Zgdu6
adlUIpJ3GihdWKsQPHvhdEaT0BtWrUYqdVBHhvWUDaq60+1M6EGpNSOgiE5rd3oaR0hhydTAkpNq
LKOhziwZCGnZz7EVIYqjR651uCt1IIxFPyRXEFqQbNOcxI5WuOC6ArNQ7O81jDuSGItGTHvDzlta
NVYrHl00PNibzV6WQY3TZK/xHl6M2sjRCIuI2I4WLisyUSvpiu9NVOGYLeSgume5nICfoNN1NdKG
HURwlbkxEke/toy6e7Th/MEpxzl7PTDxGkHY2zBYzVSq8G8nu33oHOoH60GfCqhwLkjvVW+pl0XV
2uXNyMRCvif4EeICYjV/aoZosVVgyd/CXqLARVgSsQsNnXcMtklPsvaEWsDCat30N/mohNkVcJzE
+kFvRu0fCPJUjcfZiy1910gkD34EG1Ilgah2hjMW7W4PqaS5mrraHi8aJ/VMJEzhnK1kPlXmPhV9
025lTDLpxrHGVrvVM3fYKLFpNKuhJTmEcCm3TQKLLBhwoqDKrwk69ZCl9Kl4UKPJcqlXLMS0AcR8
s5JDS5eqSmqtWenqYqdoDbX7HoehuGWRjr47fD8EhmSJ9comd2kTe3jY/coku4oMDxbJEnvJF86P
sKzytA0hE1VJg/QY5GDv250YKcsVGZUBCAWpzwSP3kA0cf/QdcRj+8Yk820vYUQDwC6ch6oRDsa1
Np82dZJUhOE6xjAA2A6zbN0r06BuUGFmYkF+4FOOzdG5TmXikt5opaCN27CPkUjrfffEjqFTCR+R
S3K3h3KiV0JQcjOjT9u0eVI89kalFGt6xRbbO2WsfwrpVfGuNutBQDuAXBygxcC1hNAib7cNGqSL
dG7xS6pJ5OoXXrlcDD1lh6HKjBf3kdQRcYlY3fVO2f3qZzEOK77BiQ5+F6qPsUbC+Iauh/K6GAEd
LCcFlpSWVTHbYZ+KXyJrEjul8FzYOKE3wTgH5f0yl9L+MvSDxMAPgN+EXU/rYCW7lm0hpGxADZxU
lQWLoIJajGQ5fRVEeVOHmfLpZVZgykDJ52vzFxXEtmmnZWcTuS9KpSCXGjrgQiuALs3gjzXSUFxY
UReQr9ScTbOZ/rScTrmNOnWUfp0n46tmgxokciVXsSF4ygPRcA7oSPAu5P8YgnRvSjP3jHQkJcIe
8y8ZlvqXUfeGB0tLs1/kXo6XgABTnU5DLSe/MDtY4l4dvea9g46OoLwBrSlqmQlNXoz2h2GGdl6W
9GKRUmguK0U9Yd3hMN23tLkhjwdhKBHQCGfKPX9pK611cMTZSg9zDQb4kGu49oAqBhjeqwLrbmJ8
HYs4oyuaNfIMLlm9kKWiVN8rSkPa69CTpAOvKHHxL1lE4AkM+dO5A3N73MycJm/CqREvE7RFQubs
0n3MCCM968Dg0n8HhY87M56jSw1QkYGq0NFk0OTo1+nzd6Qna1nhNGddKQ0LRHWBXkxUQi/3EVGe
CfoU+MYYGIrkqiBxWQQtoV6U+9zc1datTdoPqnk7vK3rqkKIj/PDTzwTGb6uj90PcqqYzlx4CNcj
k2S05rg/jEHPgx2Cpk1hcChTpj6JXvFc32BkAvSfSX4JEt2Mn9RQJ9jam1uyqzASSvC8dJVXQs1o
VkVulWXXjtmX7GG8fpLbGTPvL0M2mQ0edlCeedPExVUoFmsegWCbbaEzIfZx1BISE8DyvQycEfy6
ifClpi6hzn5epPZisxvsxzEsWbKiocp/JBq2PGqcJDf19PJvG5W+wgocVHkBGBosZh2CEYOGbU5h
0JtmDPLB7JV2LYwSNhDm6ek1svUKyR775pdQa+bXNlaAeMVVySLaIyYlJl7vhovJbCpaS3RUVMRr
inRQUY5gMFtsMC4Aeg/t9aC9FG2PlzUujUXwoRcjoYVhIsxAQZlH1begYfB7F/tfyMC/PJop/7m1
vh1+Upf+Kd/zgJY/8bdvQP8L1wudvqWxoFFWdNhp/u0b0MH+MJN7MKldeuigBP6tWvb+Ysm2qZ9Q
vUbP7LD9+3+qZe8vUwUrQCwEPcnFovB//hdXRvSzuvm9XfuduvPv//4eHqUd7urw75s0+CmeLOQh
lzba0TYz7lJ2Phr2cKCt+irvXFqZuLmeoPynV06lxOfM0MaqTywH31ndX3pq1yGtt05Vco6qoL/v
xKWOA1ABYhuWsMMNbx/iPXVB0vop5igovK2RbWsSSF/xIqY3YF++utKKr7vINVg9PftnnNjarrVE
9KXvFBImgY5bt+bcmbu6p2CIFmzOvtKOmE70iQ5LhW836hKrQ5tadzmrOUcno5HABpRC0UR88pBu
FIKbty0he2CVxMJILNywPtFcPTol/b4kiCgIE3wkVJ2OzqYKW8sx1E3BPigYlihyRyWwTtEgLqq2
rDYmCCAKT7lJSmKiwIrBq0ULJ/NNmO3+ILJkixuv/V0M+++I/5fLMPnPI37zra1+/s++WyKduvfD
fvljfw97+6+ll8iwB9mxEEUY2n+PeodRb9KTWRxBSxGdz+dvq4KNi8Ez6BkjvdCpzL0b9LbGPzL5
+ziPw+dg2P+jUX94urVMi0lFNWhSuYw2lANLXfrd4T6tkGaZQ2ki7086Uro9bQ/8+yF0yWUfRxnu
PYQma32YiVKpFSK+3TS5ItNdx3ucAQRqST0gxf4+wt+/m5P4yhUOp2Slz25RjZ4Yb8bxgFvulufC
UKNQvvz+w7sVLlhBAkaMYAq17gmtoeYEddW6D7VREdJemTV2htTb63pNxUqYQ3OHbq2YUM+l2r5P
qGytqYkXmzQ23J1h5QZS/RwIEG58lPCYAgcMsFL5mU1pf6U20EzThgJDLdntEnqVzrexrSsrTE3W
fe2GEaF9LugfP2pBa6FwU2fXr8awf4wba8C6z6H8RtPpiSS5Qw582Yb5V48Iz+REjeatffnvM/ny
Hvm3zsztIro2KRgcPple5GwrKBbi+8QcMHjdRZxV48WoEQK/i4VKJbDGweFXrjD2QBEK1UejIe6w
c1QFoggoijP/h3W+AGXWpV3rtwldHeqtllWQX2Q0J+74TSFwdMc4d7jZRWlGo+3ojum8s8QgJQla
gDP3fRnme5W81u89bdiWKHgrPgNtGT4mVmRx7BvIfbBRuWxIkY0WzEPDvlsYqnziqNw/hWRNMSOG
mQALE3bxHQeDiSb1ADO+nSWiRDkSWsEaDO9KGFP6NTRjjM51NLjrslCadUc9wlzzYcQ/uBZB5xSa
CDRRBRSPQfYSTeU01bez6Pt1iGYedj+wVhSUTvzglCJ8GQwtDcimL+4oUdffBpXbJn891VezVw8c
uiLAmFPhKl9ifWh3UnO7H11ec0iakL4G5Aa0cjXOtneJw0m5EZ5TX1eFxIKKMjW5fTdP/b38v1/u
3yRpx4+fgDdb5V/LgDpa7llI2jZUyRuEzJpQrAkXu0RqI/LMiTCE0Nba2VqgIsdcZ/OItMjbUNEx
71KB7gGsCK8DsfhotuNN4sBiXru0gR4agm5mn+yX5ppDJ9tz2+hj+NEiSi8JidIFuliE/Wuh1fIS
fu+ujstW+C3YAs1XzRA2XEc4udDGCzQPEAOB6bPaNZT9gwZ/y5qeNrMxYatP+VhRL8kyIk+qLgKp
Dq019iM7S+97OrquDyqwhU6HptrvkCBn/CgpKe6ALblwEMdrnJ1TH60qNLHYoLKh4rrJOr04h0zX
XdJUsewNVvGajBzOtpT24rNKCI5JydTnCMAJD7iIoY4QQm4nxk2i29co0SbkiSXBW012qw8NWmlv
jjdqLaNNWYfOs03NpdvYlRXfty5NBCJnlXNFD3sBvJTiUaG5T7Qchu8SbVD4e2t+sOs7eO1MA8dv
3UPKB/KbbiqqscNpgkpyZqtaj2OdUB4/QSVwkRmefdXYnrqd4e9RRc6712qO1RNdwD92LotQEXyl
i6AGLah+bE0totkNC5HqQQdWcG0p9fQlJYrmvLX0c/Iq8z3Rls3WskYoccgJc48ugp4M8aWC0Wft
1XwlAkLwiQ3VW/n26IlA9LI8hgC/3DiubmuTWU1uDk/ZE4mBncMZtymFddgHYGBnrEcbSnt2ADwc
Ju+oEF1CZMYjFMmeMhukPNuAUDi0obEyIEXtZbNkfNAP3LSxU3EAzScMOSUSdc9rgmaJKPt8IC/q
2uNXSgOSDYSKmF8Fe3f4SuVgQmqKPS0IFTO9APkisdNpuix3Yabdl2FMwlWatt6LmhecUlMylrO6
/hUXaaj7wMAhFSFBJxApZzPOfxaFem1mWpNubIg8a1K4p00u5tSvNOnMgRCsKD4ekmbdatqw5lDb
XSHEb1YYFuq1xcN8zi1HBhq5BmtRLcwnCIj1eUVSwg9dHXHQUZ0T512rXIMpvJ5tIDgBJsrkQe9t
8M5q5rXXBeP6i9A0kmGStJ4uh5mCriiGidxhsMqEck2UGRI+XxUKVl/gKMgI1irb1gYIJTz33EO/
lhLxWicknqXzrs2YqUyjkzQ43fgeAjdn40TTJz/R4xHKtT0bdwQTVoEDEYgiurQv8JA8NnbRf3Nk
7q1godmrMIUN6o8ypj/x+Zv8aA0nu4HpmO78sss5Uh4MqVlm9J00ysgJ0cGDZu7ozQ0rHFu4NqF4
IMnv0iAiOPrcmOZkp6kxGJ4IvHxCrNeGbKtvstfSTdzEJpgmE19QbsV+XctT0g/jsPn9tt+gScPy
jOTUAnS7fJXv9o0ET0pjIJApwPiVPTeNAWEL8JNBY3JTpra94WsytioUzPWA1STAuPCFzCFx5rki
3eoz+Y5YCIygV1Jsh7am73GG4cdqk0uS6dINWH7nsZFgpeGvdNdDGRebGsbMmjUbmMhYpVc9/c1t
4QzFrlUa5dTL+GNYIcBZdJu0vNgbW8dKX2zwoUvpnx+oZfpN1JrZmTqYaK0rBCFa67R7E9X0iz76
Y5PN63KwVBwU9g+V5ezUGP/jbM7zZnAvCyhnPk78R7v02i3CUrULLdDwBt2YECDWCtnngeaM+wyp
+y6h8OX3BI5gYWNDfzbRpjrRB1uucTBRmhbOaY+eKAUMlBZH80ySpFjXELAEdS2+48ewd6OH/aog
jOHEnGwsW7/jSwFLZJdPN3A5mBx+XEjO7RbGE+yLFJA1JjHviR/W4AB2+HaGUPlKFCxTcY+57QYA
afeVwnv0hFoD+Fc46TRzQOueQ2mkrO94ufaawemG9Qosh0Do0fZnOhykEuXz0pLGOFVRVku3NkmD
tyD00wdqrcV9kzvzD+TD38rc6cEOplp5Rr6L4ZE1oZ042rzJco9+M+huD90uYiqqQRwT3w8oT4ta
x+pqGMZ6goizTyANU1rAIDbDdFy4btptHzpNi51yJAQqQtpR6Px9eJxLyb0qCWmkxAS9YiHt7jWl
PleHtnpYpJQdltCxspBUuO23xiS+mg2CtQE9UuEqhjZMKN+IuQ3cPpB+QXXYaxIcY+TFBulCMzeK
uf4hWkX5oZI/8SUiLuolF5l7bii68yp6E49yjTviImv0xWRdDcB6hsXB28XZHqcjBNmidAbKzu6X
Qh/zl3rSMCDa4xNi0tbeoIjWbyjH3o6Tlp4BuZ+y35/vf0sU/6Kc+G6h+YN7CnHtW38IUnj7E7/L
Exo1RJSNIEvY5jGX26iY/k6qMf5C+uCiul7sDiY1h/9fnjDtvzi6wUkAbE4aNRLAf9ckdWqSy8il
kvlGPf9H5YmlgPbvQYEYYPFZ8BchL6TUxTx8OCgY896kLKr9uC45SnQyXUV6N/6uXv3HTfGbevD4
Msvmj0dg28gvj6bXXOh4MkMzCpxEG+5svVOfGltVVD8xm/YOEtbwqKejOOeLhj5d9iWq6lFF7eKn
LkzOYGmVPsedjFD3lKOrEmXSMgxs4oSJAEDhFZMyWZxnFioG38N1Q2jGSBKvVTJqOdpOKScQfaEG
o+5VvhShpt2LPEmfxiybhq2ktpCu4qL37kHAOeRnR4i5QpzA502mwUYzu8y9dgk6Hk6sgrz84+fv
oezF7oWCz/xD4UnqZol1gGPtHM4BS8yVM7v3ZvkYWd/efZI3v5/1+3PJYRnq7UUfXOjoDUB4yzSB
zIIj0PAs6+oKngBba85OcF003fPdaTrr23+oX+Z3UZBHwIpRhdKX4x7tYqIkGUZ0U6HfyaIMxsoT
6yjNabGHEF/MkW6QbvV/hyX8x8/taDXnS+aqOjoaXBowf6j+HX7VjWqbIakpITAB0F/ADZM1WNwS
jUKxTILkfPodMYobkSH8iZu+2k7SrFc5g+XESvsmZn335esanBKkrrxh2MWeeix16oqSqnkxUYPg
QFqvxiG2Li1DXzbFxtTQGK3UEdFXR/qbG0ViIvApLy6bJLWSXTTmHqSPHmsYisw+9Mnak8+EIIZ3
JoG0GJ4qT57VnBJEgEd44e4rEgaxmQ4SbwLgL0CgszQuO/73S4uN+jlxQfbNIi4RmHtTm8WpcazX
ZbZRN2qhUdo2WhPxWFuBuayjUSsDRKc4LxxLTkDWrA48x5ir09qzuvRrIzNiTj//Ug+3Qbw8npgN
PAYXgcWGbCn0vl+nLduJZnApil/U7oAo2G6eZKjI13rS5YnRd9QI+X0tiNLIwTC/IDI9ulbR150d
pZTxB1vLUef1rh243dBfGEqd3KS9it7UsZfUUF29UjKlXhd5095aacVxh0R2zNb01WFSxNWZVInk
IrM1XU2Z2af+50/laKJ4eyooiak+8hnpGPcOn4rrsGBLqjCBLBWxLVAwAPOA4kbcklrf5Sbl2PXn
V/zo4RAXym7UhbCjAdw6vOQQt3XTS5ieDWOMA6Hj/gz1ohy/wi8gdKVIiR/1GzXOdwVbNhX1xZKa
ZJSd9tLnhhUFKF7kvpkTlEeizDLKgmSiPSLHgfwWJ2N3Snd9tJgtz4jtswUVDFk5087R8W6WY5+G
Jm+TwXHXGJ2dQcgqGeyfP5jDGvnbR2Phg3Ox+qCOsN5mn3cnMzlWmZ1Ta4E6asrrfpj6tSex/Ssz
Kh8dHWldT/2J6Vs7PA7+viia66XBQUtSfyv2vrsoGXHsBIeCJpQqNbbX5MClqGgaFHopgfBfzFrO
M/UbJzIwO035uCXmrWdNsY304fPf/8FjXg4qeGEwjWqWevQpmnKc2VRU9L6iimriUNSbOAFC8PlV
jspZv38xIkVaMOxSqE4cTeKFlXP+s6je4ntS97mdVessEwNbFQOaJTwe0/w6iinfh3qN6jlzgQyP
WRF/r6s6gZXuZuAT3RCAhBPrV5/f3IePgJ2b4/L6qfMdraYSDwkFTaTBiID6lTWoBI3qRvTPr2Kj
U7Vxg7M/ZDE7HIB11CowCFogoKnW3ziVKHwM2sbz579lOesdrVCMbuyt+JBpgx8Pc4e0TXgoPGcA
6MVGsbtsC82x2IWNMRO0lkU7wxz0AGB6uP/8ykd7kmW8su/EVkoXGkvlWwnk3TdNu3i0UoQVHPw6
grGTKoZ1xfem3Kam9FZKD8AC76fy4gBTSnxRR+nt53egfbDYwPVeCiw05E3u4/ARd1FDzcFdFhuK
k1Avy3zVpmaMMs1O75RB5LuF1bLtBmPcm07dnmckoQNesiF2cGY9I0aRlTWSSE3cbh5PzDQfTPqM
sGVBVNEH05o7vLsBNt5ADmzEubzVrjPbHhBdsY2gdjuPAKa1uj0x6j76GFgHl4mNTdQfy8xUTijG
DQ0YsQsFpIHGf041v3otIy8PMKp1ONUd41Ji13r5/FV8MKsuLjAWN9hxOtPL4W/1okEt4FxEi1qS
rRhme9oHYlx5ZAgmcEntcA1NKzwxl31wVT5AVCF4kZhVF1nI+83GBCJ+zInhDGgjJJTFm+gL9TaS
9FpDDJNv4XKhVTPOxfbzX2suf/HRqINBjI3GZpu6nAAPL9xOgLIHG4loImfy6lOFkbCz7bI5i8oq
tNaRrdYosNmBndUDmLYzoxiUX3TJSLUUBTEqu2ZU1V+JHqbRrsgiVwsi7GsFXoIoxR3gyfk1KYxZ
33nkAkEZiUYgvQ4NlXzNUWwGiJO77oMbmYiiOsLthx1tagsfm15IE9XS3JVBB462Ou8y2VkbWSXF
jhnfk6sGJfWj7k4GLBTKE1eknw/eVgsxTgCsTYGp9wDAoER7OQFCzkS5GZbVYBE1WojuVNvjg0HC
QZhyGeN4qeIt//zdLGJ4sGos0Oywe3UA4xGQ35RIH4OdbBVvh6gcgrTI1FUy5uICRmB17smJqDsv
NXcyayrEqQOp4rHhXTW9qgMTFBwwT7zuD9422nsHyw7jiqLn4T1K3Yq6coyJaQDd9SNlOgskisIT
8XQfzKdIIFgpcJ/ZDl/14VVMr50kb5+NV4wFdixckPFkUEUNajU1oc5byYtFHEUPqodtDXdLPbGh
/mBdhA7AcQ8hls66uPzzd++iFxlJmZKMKTtVtBd6JHRGPD26+PxpfrQz5SiFasMxEW8wRR5ehgNc
oXJuppxQ00A0c6QImjpYqHvNYiOtAQCwLGqPrAFV31p6m2xcAtRv9G6G2ZhkeuYXsi2f4ooZOwXO
GnhabEYkilMR/fxW/5xPGeQmRQ+gLUwvx65D6alZ0mcsrhTnWCNKI16Tr5U+15WIrgCqaHsZpc9T
r9on1tZjUwOLK4xMbdm4c2WdpuDhMyrV1kO93Cl+mTbWLtcj67ocvWqvysiiUqvAk0xG+xc2F4NU
16g7S9VUXLUVDDXsRE3xj0cAt2NyeOFpsD1/u913X4bUZKirRcOmUUEcVVQ44QupDyeuctThWTaN
uCA50WGsRPrD9Hr4q4m4qYUjBFjHWAfuhFhh1bSSsAetGUGXaOV8Izjwf5k1FWNYCwfAj+pCkkSq
YhXIVYMcMY0SbNClRDMEUxq/6s7sbMsGYNZQmO6JIfvn/oP7fTt6LjI8Bu7h/aIWK6q+pzwgRPVq
plWH7BVtD6mdU9afeDh/rnWEI+nqcpjTlwjLo2cTFWalQAxXODyk7vVAkHsCxsOgCaTajwnwqCC3
pP36+QD48DvEU6Oq5iK8dP7YYVGMdttJ5Tv04kfHDJuNGlrMzjoUwwAhMuB+pYgx9nCkQhwwmwtk
zR1jQKu0sBLLPoXv+OiRc4Km2El5YeE4Hz7y0qjo3XCawoPYqZuomShCKbUA7yWSKTyxn/rogzSp
/YAKoQ7EpHw0DI3Ypi7g8dD1UjHuBoFzxzfSqWG34amxh8xfV4xs5XEMFzuQixahSqgz8yDO3b4N
6FQRDk1kebIl/TieXrwcAHWQE5ecXqPgBmDZzwWxdLhvYm33+bv7YPIyly+Fgw4xXfyMwydFvqnm
ZAP37oyauMWcn+4qV3p+lY/ttiKg5lIPB9ql1OK6E9/qn0sZcwVljreSOQ/u6NKpNrdUJTwKM/BV
1EBnC/bUp0WfBqRiJMpt7+XdRZtGlvVTNcT8MI1a+rfm8j+XEf9czbgJEwYC0yc08mM6k7SycKqX
ZJPBLJMH0aR4FWsyqtrJeoR+1+3G2eWooBr9epiV8aUG3dT5mUZISSMwIOFLZnMW1ielHh88HfrC
JiWyJQmN88Hhi0lkreZ2FBH2GGnzl0HAhtkQRUxg+qh081bUBGGvp6QZ96EHvJJAeEerHz//OD54
OLzXpXJNP43EtqNhJBXoBKDFCcQJYe/ygZQruI+nziMfDFZb53S6EEUWQM3RnFW6xDi7FbOHINIJ
Ryo43YBtpoNsDvjficX6w4uxhFBxgKyEcvTwsZaFjW0ekicn0bHykzZ1vxHT+SL0SXv6xw9vMXty
6kVajqzk6AVmDhYqLVpGVhk2+xgjxjpT8+RE8flNq3x4yMBOaemwWICn4f48uoyDNUea4JHYidsJ
ErBZPMXD2KFPTKruq02aib53Mt3DUKblqznS0prAkeiHLoYBCUaff3MHjXoayvpfBXFAOJ3sBF8h
WiyCuCs9CSrpqPn9P3841Dvo0XLHkFaWr//dVoGqouVKY1T8fKJbmvQA4aVamycmt+VlHj+bJUIA
cB7EGuqch1fJCyCmc8RVgEfB8WdG3SZ6pz0aRJZcsI/tTqwE+p8VPNOmaMZroAWGNOZoqW/I2EH9
S6QL54DSx6uEK0aPgVHO3bCNWszzSRFOF/QDsyDKs3GFtQhRUAInYFVnybwfBGpJiwS/nd250aZx
IfBiszH3lWJcmB5s24u079oTm+0PxrmNLQLYO98qwQpH35A+V5NWO6HiA31uOJa2yU7BVbb+5++c
LilrDN0iB73q4duI+1YZrJyzbYX37aydEdU4WtufuMpHA9xacBKs/Yzv4wVtjrLEFCG7ra4Cjd1O
Np7B2jMI1dEKHGGf/6SPLoajWOP7Wtg9x3brabbUos2lQpJLEV8kImn3cOyirVlF3onN/kfvaNEl
Y+egUsSSdfj0OiNrRNnwaZFJSUa61nZ7gKXm7ec/6IP9I2gY8DlLCMbSnDm8ShZLp4XPwAecQNJl
q99u0IciLuruAK2u0jFpTryvP38XvRmGi6vRD+Kkd/RVWETPw1rjnBdxoCUObaqvLVyfJ77wP18U
ukljCRxhT8yh9Wi+0TBhUuFgJRsHNd+oioMkt5g1Z605xF1+/gw/+kWkgtPtRYLGCnM0CWCYxmvW
ci3OMcAs8WiiM+nmE3PbB7tOKngAPKmv8rHr1vKT302hxNPJpApL0sfHTvlO3COJbVoRnc12I3bI
4ICkp3l7pwI/uVqcNOdWKgdUXhXg3aiJ/CxFbqi1w/dMlN79lFTlpUnC5BPy0NA7sdX74PEjk6Up
D21qaXAcbfUQGRtJ4fFZdX1MQV2p6KyAlYcVbYT6l88f/5+fMNUCfaEXMvq52NHjByJOTUSjQtKp
Dux9DP4XUsFDWRrttCx9bXSfuKK3TvzED3oZh9c9+o1eHwKPr/iQySIiurU1vqV1nW+4lXnluIX1
kNMT3abmrOwd2dvX3ph9KzJvBgqiZNVm7OE8ykxU3z5/HKxzfAiHqyA3Bm6T6hldato2hx9KYUta
ymSTER8ZN/VtJwmxfVTrOc/P2qiw0vu5HPU80GHH/3KhlrRBm4Q2CV5tn9a3Vj1iB21bRb3C0JBb
uD4GXJFUcd172ny2uePFg4lNogi8tNXKksrgBO14HCNbYWfsWeiO00oGlTprOqDzKjb8xYOiAPnL
UPOnnddmZ6M3o1OknUUSjeMaBKdZ86ylq37KDA4HwlZ/dlZl3Q0e56pgFmK4pUiFmbgE2vl9rLSk
O+8Hq8a2adUmIasTSO+AuyQ4APhAAljfoeLJWrs0bvtKL/FxN6l8Nuw0x4LaauRaR+FcLTGben1O
7RCnse65MEKyORPfJ30JUXURmrT8Qc+6QNzS2yuIBaAEVWjlt6hUxM9WXYCG3dQ38sJK1KFbRy0h
Jb7EDzysceKyrVKrTj5bbBbuiNeGxDU5RrM1YrMHnTDjvwn6DmY1uufRu4W7kyBHbKrKCLqRPb+G
OchaEuVJPVD7EU94VerGF6cpzR9dV4OznazRPIvCERJDjsxtS667siJTqHZ8aoQtW4/OyRw/7Pr5
O0rr+tnusRGnLVEocY2eeegmjoI6O1a/FUbnBVoBcBWsPBhSHyZaDwAeCQF+a7RudyKm98N5Ka7F
NnGx5wdKEsfGNm6T/A6t+vTSIdR4mWRxa+CC3LeJ3ZIBFxbtz6bTte/Z2FTPIbngN3Oe4i+QaW/9
cIkBM4Isc9LmqqajgO0Z1bMamMpYdWehwdExKHS7oEEeRf2DNg7AlQDWak9l3kas+6XDt+OktTcF
VZjV2mWfCOLxbHKXAlO2sIRbLYnELiNO4tbWQuWb2toSrYbmKs99It3vad2as1+6UXyPq5iutwSp
M5OqJEw7MDPhfJWlSxACOXTzjWOX27DAyhKIntCotZokxQtJAglZrWFajjicIqDefOkRsXCWHd5L
ATHDz8dIuxA2BEg/ndT+apRJTrxEIcjidPrXrAV1uXeElu6bnK3gTIor36emdfdVCg7Sb9okAaEu
YTT5mTFp58SmtkSF2IMO39Ko6nhjEwJIFLCnpunaRglCBmsItNyX3gAcx+wTNV4JkHPfzGlWsG95
/SCDaA5p0/D9FX5c1PF2wjduk8+JYwv9ftQHYEdaqqmOyKOVObltvk2HdPxRdimKkabTMHbUSCeD
ivCKhEi6vn7C611Wq7zpRrKmaFS+QmkjErPGNjVAIzHdOegK4DHbiU4QeSDCK9v1ZCeyOE/Uhpwr
oPtzsVNGK1vGoTSes7bDBFZo0iDql876IhYbyc1zygdt4LzpD7olhsDpO3GGdcBx8HzHQENTUSQ/
K09bMjCxlr/YZVRdlNJNBVKp0PuqVuX4YlZuzhQBaGnBcE3C8amtNYSicNyzAtUbimslLyo84JQh
HxD7zpiXKFMMra11CCVKwi9lr+fxKu7nHoMV5nTOBVZ3PWsWqJlwtvQvzhiHNwmz9kDcRjLcURCY
bz0ZEcZQIhORoL/g0myRKLBih4Y0x7PGNRPgLLLVGh+4hHdddlX+vcd1jG89ncXaqlPTXmFcFbcz
DrDXZsy7a1VULSJ2c1RfRTPkZKJ6IlOpjDdqSiG0rklVSrJfQ2upzzJViQLJzC66Rc2VpAxoq7MD
RvECE6lddfYrkpPNlU5f5k64GP4DbYJ8QJJzR5RuPfftymzM4TIHMGuvLHNsxHkIu3kCqZzkD5Eh
SKelymU+aHrPrGc3WXqnuk38ypGNInoYmu43tEzZcyKH/t7UR5JtVcfQYYM5lDZ9FFX9sxqX4dv0
Q1ayYKJoHXsAVBCrM9+HoYS/qsmSzz1yiezehk76wuTtuReq+X/ZO48luZFty/5Q4xrg0FMEEDpS
ROqcwJKioIVDA1/fC/WsrYvJaqbdeU+rSIZyuPs5Z++1KZUR89bV947YVdy/5E6gRRxnqMqdlT85
uVwKkpVQGt5ZUWJ2GzJzdXGrEYjbbhUxAlyVKk4VL9UjiF/pxBTEQ01SnPUubM6StXweo0kh4jyS
mBkbzUgIQsTRpB6UIs2RxoQW2U9J1YsP+sElwt50jE5hk7XFsU9Fw0mkWJafuol20+UNZ1UHyVbb
ixlwLy8bZrfMqwGEoiRCE0aysgEcg95kiniIrdPvcZhfeiWDtkg6KryPTJkFFs1CtGtyYpQ+FFKG
V+agoc6Hztp4GzudVgWQD+Kn0VkasQtR7zQpSv2cj3mMRp61WWmYZ7KlkS3TO0kNNLdXFM2vWH3z
PnIW5aa1CMSG41Ba32RsFx3/T8hbrebtBxr5znuzi2mpOayYyDMmjdinJQb6uyNIQ16zUnOSLdtA
wg3ChonpFVKH0jbkdvg9YoN9XijcfxiwIdR9hQ+EsaM1irsO3EO6MYy+EgHHkiSshulSAvYoR1TX
diYpk5Rri7MrRsN5Ffb6aRSLg8NjbmHfTZrGLHZSQxxdSiljiDehrZ6bmjR2v1YVKIGzQT4WXLNO
3Ym5GaN9rw0ugBOnh6MJXuUC199pwOPklXuTlyTkFaIrXB9vG4Kh1iyN22msCBYmgHTVnqN/I8Sn
VvFkZtnSO34IvgpAkNvJcCuJJks9m6QnLYhaJ+/PeKncH2Zjj290MY2cSVZoP7jOkpIa36Q5uRnE
WnxwD8wFSge3ZUUPhgo92Rz1D6BJnJUx9zxlg1QRnodlQ2gD3+Kw1Ya9K2rfclNxY7W9e0u+V3et
Id/eWIuMbsk6s+dj2fK4ilkn6qvQtenalCsCcRpSI9s4AzrGTTq38zsXPqf2AIKLFFbxyCGhgv8Y
vFpOhNByNWnvozkXMGRUkLfRMmcEJPWWfQO6iIx00qmYZseq39fS/SsF0fbRC2aa6jLjgDQUqScb
jUMz9NQyKrci4ZK01fVZ25tpM3ZBLBTELY1I4Hsxm5ZX/JVT6pudGKIrz0dckxAUhdWmMtmJ8P0o
zts4Z3F+rNO0zE85zEMQk0k/pydwiw06lVzNiTuK8zQ7ZKZqXPoSoO2mtmWPg5NLhPQE6oLmYvYy
lJxvRVYE0szhx8telt1OKHPv7GxRJvVxctJM0AdMm2irhKqZ7tyhMRA9YY79O3X+KW+U9KFKhAvh
nHkCJCL4SSYxPWXzpFZ6xh1oMQcCgwDJsA11bgQ+3Eyz2e8HN3tBEWUI4lor9dks7OjRrICTECM8
4bqcbHi3ZlYXK90eFXjHUrlr7CzGrxo66R5T95iCxOnHS0mbjDEVdBQMezDlSpBGAz6QYbLzPmit
Fhe0bUgXxUyyTPsyc7ii6e7Eup5NxT5nk6oVgZ23BdChSoc2w2Wq575C1jjG1LF1r1phjw4o8CH8
MQxdZG+XKY9ycllMUe5FDzOIUGMCsAc7DXlv3E4ueTmrNyYssvXFETL48eiI7xyX0zMPkwlOE4n4
PYxwk95IXdzVEHLCQy3C5k2t3fIWbXYWBoU6yl1FeB66BQG5xWtrbYAGyW0+aHpS1XzmAe2ZvaQb
NmatzsW5WXolImMl1Bpg4lO9J4spbX1j5BbgqbMplm1OsEK7bayCmMIKTZrJE9ZnbElZpPU+oCpu
/3VYYqSmC2eZXtbnbPvGGC/PaOXljYlyXd/Hy6yAS4MgWdwDlcrqwFHzcPAjbZDSA2RTFIQB6Ma8
N/WZv/+/oqUhKLlHzVOZ3KY8boVgn7oBMBQTl1Z80eH8l1EfLQ3bgVyHdQGSxqd2DWgsdx7EyBkw
mzUq5O5HHxvUdiDKjhqxVnwPjknDeVS/tU3fHGN1aI95PYU/LWuK//uuDjR7FSSEsFdJ6Kdu1Yyy
q2yKJmKoKeJdTUzWT8C/IVlNRhR/Ud//3kumigYpiYgMXRR9zF+raBMon17pHR+cUgxzqkv+Ypu2
f5WKMD3G3uKLuv1fZGt451ZNGEKpVaL76ZvWJRqG2qCNZFiMian01nAOZXEJQsqnH2FcjI+WWbIF
agX0WMWpb+XsGkFv4qaT4ZKS+BS6RJPnyjTtSO1iuP3nzsK/NVpIuFnbuchRtM+iHCSaamW1NXLl
iHc5DSAMocmm9WYZHOWuq9Fc9GU1f7EC19/0UzeDrgI6LtgVTKXcT508O+J05IlakwPIFlcmbXS8
rEtdP63cZdvasCsSR++XDaGQ2Rc9t99fm8W/6lRtFWIN44tf14CI3DADHY4Rc0nnY5WNzr4divYN
99wH1+DwbipoDrTKf4uIZ16FTRR9BxOy1Y32GVgzJYqrV6PJRUYZ+yP1DkF0aiiDhaZn7JVz/sow
PP3im/59xSN9RYHDaBZhquZ+amgpjebmy/K3BjjVj5hYqAwWLj+VmcRn/ke++/N6+pcVz8ayWrBX
fyZQhU+PmKImZArWSCFbpaq2VZfmQWSAblsm7picaVao+fZkcFI61N8GBYmkpkHKGV9dVZbbBZHu
USN4HbVp4gJWEwa34j+/yX/5UjgG2QERn9D1/6zpG9PBqWPikLmE1IDMMxrkanWOU32rSu3Hn19r
Xcq/LnXk15Bl1lQaFCmfpwsENOdEm9hIoIaqOruV3Sj71FBcC9ICZttN5xrRS79MSkTzSHUzD7BJ
6XzRn//daEP7Bv8HA0wopZQTa7v7H31mtHWmFa2SEhHOXXGsxEI2ZBMnxkOhNeNVAXz3PoXDkvsl
x47hz7rgYoW3wvmhKKpbffED/EufFWoqcicVrgFiZrH+Qv94P4nuKPXfloUhbUQgQbZgAeKCUS+Z
c1/EAOvI5at3USUd2FfL7JOoIreSJOE9BLyBiMouDfq6Df0//1q/r4z1fTFyQgSFo+WzxroRE4kd
HSsjzQuY5AuSBptMvCCKHGWfL/IrveHvmxGSVuYMOEaQtzJM/fV76JRBlSxEZuXl6LzMjKe8pFuJ
0p27lgTRzO2aKDukNgQMjV/8Cus//uvS5BOyETFVYUtk0Pbri1t9mup1OCNtHecGXlc9bjpKtC/W
3r98paw8HgJMMVglf1PWWVa6aKvUMDYW4zFDQn3XiEXbtuXSHpzcmr9y4Pw+p+BEWbMRGIHRxfk8
O8joSyiKyZHWyya6NQvVIZC2tDdGh8jsz8vlX16KLAagdFwmVm3rp3NsKESjdQbOG4S1i790bRoQ
9vJ3LOz01cb6+0bCK7BYuN8yk+aD/fprRTZesyFWOaSnuDhZfVm/YOQhk3cxS+cSQ5sZPfI223Ph
Kup+XMRfgnh7H1ElRvWOhnFvV9XRaBBVyl5ZAlo04daCoY0lI7PHY47u9Yv3/K9fDww/FL8ITRmv
/vqWB3dC+xnxNNGsSn8yMRpOWjVq20RdlsOff4nfdxSG0fzWBDCx1dncJD+9Fv44wsNLcClsWMVt
02et43eVnH6kMcZv7GlD/gZeIW2O6WRETJFEEg8fUsRZFzRLQ5qkU6AC83VGFuK+jt3I/eLm8bcg
4pcHDpkE+YCwyriAYtf69B71Dh5uri7xBiSvNb9EhFhDVcC+4W5y2tWTHykDXF1LK+MRVLFw5ycE
RC0S4cwm0sw2VRDQvQV/BV2MsZU12EvPrmUPhz6vEI8z+VFuorwTzXbIZActyAgT4QkMSbU39bBK
joWpN5e+gMMbdDl5422kxtNB6aEI+5OSTfNNO4lefPGg/H3MffromIPWmTffAGCuT3tNGBaUqxU8
wIZr3W4EUzH5uepk7/Qe9MpfYMSmBL1inyOR28jrLWfqSEowdsYLxp5pPsukUgaPUAf7oQXSor/n
zBce9CSdvwNDoFsIdnkh4KLjp/e4ffXvKfh4WgyDMeeEZScE0rZqEj/8eeH9tonSsKSkgKGCFWLN
9vh13ckozDPum/FGUSn0yKeAw0bE2hdRZr9fq1YoHbHukM0cbpGfeW98U06ihaCf0j6sz2nRu9MO
/mwb+3lhEM28OMryNDekxm+SpAQE4qQtGOS+rvwBzCwyxdIEmxKBa1JOdDpCEQzOlH4FrPj928D0
hkCWOeWaAflZrGPR29YmxngbJjfTGqjMeIsCL/hvv3MedLZBB1fX+iR9Wkz0RNZEvbWJFNsRTXAE
A5thSZP6i1X725aLSF+AG8UPTZHMN//rb6vw30VbWMlmrEkPMmFrAkNapmAuurLapdFknYYGiN6m
nYz22JhJZm7//El/ux/wDvg+sWQjflJ/E/WMajnocuEdGKJStq2hVp6N0+zMdJb47QKoZWAomrsT
zAXv/vzSv53bvLSLDIo6CUUsM/hfP/zEqL1XE4V56iiBHeE8uUBfDq9sOtr9FGbF5s+v9y9LZ61C
7dU+BeLgM3U15ClHTkuzpasz9TDlxg8gS84Xv+jfSrpf96HVtE0ltHoz1xv5r5+KcHGty+cBlpJV
mC+ZA9ttGwNfLjcNt4Y4SNssyvxWiXHbMPgFL7NgHZ1rlGDA+C0EGJU+3FZJ239XDC3vPILJHQgf
BlgVJgv5C2oSglWUuF95jC1d9VaMyxX9miCL0+7srRgTu/empdJX0r5jv0+15ioBOdqD4S88UxYP
jzKGOJ3agm6baVf9bTXXMBYIpSYUhIai8pCgAQx/Orkuhz2uGSsiim+Cx8IcNsTFi0o49zMFUYDf
GUW3BDSeC8N3sygythz0U+chvbJeRIiv2m9qIIfUJGP1WNH+mU+TyBZU5tPQyQDZ9USZQsaq5pV1
R95LNkTt64IcS/OJGDAnP41jDKaJRd9+RzaNu2ar6NWtooTkRg9zy6Sq5WG5jxBaAWHtu/q7i/0l
3McCK8xbzaj5YNo1IQ6UgUvzP7vF/+edwDthx/p/M1n3fRl9NPM/aax//43/4Z0I8R+KDjIT1yAN
SrF/8E6s/+AQ5L9TmVAdQzf5v7wT5z8riBVCq8MfQI3MG/g/DGYTPDP4SpTGOKfYGrX/Dsf695Xg
H4/qaiYmi2BlUqyvBFb410e1ojnblysrrnWU93DaEXjxEIdLt2dUau51wQSOWlbdOmSsqSK8GUz4
/faaE5Pasb61Kya8Gd1nP82Kp5Ch29YeCdnm7oAoeRxV0G2VvuUMHANar/ql1kW3x6f0oTvAlQE5
1kdrqUNkJnAVzdx6m0fzx2Dvij78aFqRBySk9ydoDssdnRBJzz3UN6Ip45NIFCWok1ZbieuTe+SK
HN1NUUVvuzPFbknDQ1fjdaFlRNyT+57O5comWxAfTmdFmzJPEZ2yi0lCCsJeU+ATKfplshQ9UBXZ
MDIul8oPndDekhJV7GJwjdfJirge9m7qPEYU0IFKGRlIqp/naXBCEK+pofl6m9Ddb9AFCx+FsPpY
K6LABlgpj8S9E1s3NZLwKRENL1nLHTlPoDFCpzf1vUNSBR/HjnJvkr26HGqbAIGeP7F+nXU3MsGI
9aBXO1MNymkh9qtAxHlKlFjzyaXR4o0GRY4hCDvOPCdj4UetaUwe8T7VqxsjcYGtHcRsde9Qjxit
aHPUImkxlNazBjt7MKLBCNGTL+hxeoeJyKymkRsofNAUr0yinJERQ+Qb8mLe2EtC0GzHT2cQBqF6
KB3oQvXawmywdrSCcbAtXgbsjlgK5+IgMznvJ3LF9Fn/WeULWpPFCsglmf+iXU6rn6wMuLZpKi/j
spy0+l6L9ti9CygSJnkXMmc0l3WEk/WEdDD06+fXWYvb08Sl9kPp1RN4Dm+BOLABG6jvFokAx5mN
hzmqykNLMpaU9Q72/9tkLwdCk79VWXSbNcuunNR9oRXXhpAwaJUdvyp9gbueoJ6fbQyiqqkWQq9N
fj0rig0fk9pEPaD5IuJGasnhJFIn3/Va4d5xFvgOKoTJbII53LscReeo1gtSwhXpl2bzDdfWfil1
9QPKHtF7FE8RHWGBfyUZ1PLAhclloMh4mnQNMT9jDeOf09VM2bqizM8oGJtAzeR9u8bTOGPtPM6y
Le6nGfF2OaA90IZR2XdGNty4DfYALgM6HUJ7Zd/F84mQaNuboh2iVXFg0hoFqUjUIE/z6YmpNSnK
Zpec+5o2RSPV8GC1eXQgJ8J5HZRKv4wDeHYv7etho3b1U1o2b3ZPt31a+SGbjjPH6weLnEbM6xuZ
AYE00td6LCpMqFLbuanu+IWBiAyL89NAVXjDhDI69IKhYLZOtipqK2/SzQRu6vB9zoFKeHPD+wrT
Od70MxG1ZqsOzqYyUKdSyMEva6CI5XCHk0pTSZeorAsjiOi6tPV0NluKdXyx5RlypfWGgegBKYq9
aav0IYnLo1Lr0PTorWx0F/yu3g3xdVzFaRhFygOXhduqdHdVzKfOutkLM0Gxf1l00hT0iWxrpx/l
pVg16+5D1ZC6iqyEeF7yDiwj+2tl8hKvgCUkG4S6NZ2oug2leu7V0drRyyTuZ7Hta4I9y1u36WPN
3s8aNKLAJALjIrs29xKLfTZS0CyAyR1raMHO3qrExdWSnXTKXY5ljSn9cHBK/RJ2PG/t+B3Hio40
Gbsyog+v6NEqYVAZ/NKOz2Z9HytG77ltEyy9mwVRUtibycmsc9iYPnPin9Khl8nHOQ5zU2zccox8
Rhf1U1MyyVVb61rURXLvluQx5VrGXDh0lu1k6dUPc8IYlNfZeGcWSboH6lM/mmoTJOVEjhk37RgJ
HSqX59koF69hSJuZ5rEc8mAptbdZU9kqHPtEGWVAQCThDk+Ve2AMr9Kjs5LHuJjy0CtLtTtIs2BW
jBUAiH+A4KTeqAy2OmRkxuyLwX4iwY1/3iHBiyEJv0FGnl3VtzHff3kR7UiUcJaHe8NcrI0+/4AK
hcCirwvIf3LaJ/ryMgy94HQwI3+cZf9iuoU/6NVAENfYkoVjusNd2iAoINcQY3hXB+kAzrxbzE0z
jNMxDhk/2mQJzm5deMg2b0iE2ndgqO9AfM53oUzIzdXK2wLalRPGp0yreGNq5tttcqeE9RsA6YRp
ajwHlpDJq0myORtuwYdk99nYiIqEjcZG9Cweve2GW0tpEbnM0qdYJ92z0W/oDuuQvfTl4qba9DxE
stvn+XIAj5ntzDhFqtCrvR+Luj/SIg80Uj6y/jzDzPbSUqaNFzu1tgtnV3ixbCuv5giO0mq/9te9
tKhfh3Ymr6arH4q2cY4ldQWiK85NzBzhYQTrvquIpGcPh+Gep+U9KBrg6GZ3jPRyV1Rtvl/DdY4d
BIDHTrsZRDr6/UJuqJkvqBUMsqAqPNbnNn1bHGSaM1G0tpdW3RX0iLkPUfP4TacARstin0Wo7W2p
und9hsewS7r6wBkB4ZQtZAPt092qJVfiDR/BIsOWZKmN0qjAPpUo5W8jbNCdgkqhvwCCKm/7xn7S
02SnW6SXGq2DlE4WXhXfulHxoxG2L9uccyMOv+d8Fwh+ujdEW/zZdAI2y0GztZYkfJXKMF4jh4Mv
JCFzYyGWJBwmns6dSribOljyPa6aIUTc2oQBeKolCeBJg/R2kn2xrAlbY430rmI1TcQ6sq2/jITW
gWHdzXCdlzo9T9lrVHBgpq9ul99YZs60sw2MqdqZacrDFutXel/QDF6man4oU/M+yr65BaoYN99G
rvteNAq5rBdC3X1bP4CyfBU9h+vQ+kNX3eKg2stiwIQDPy6WkxOoMyz7TO+umEnUoyT1JtIY7iUw
S600ejHwKPqJal3lEHew4ZlzOI1+V9GxLIcqUIhjDDoCd4Ok3ulgRCsrPxrJ60x4a6+6zW4syo9s
ym/VlpiQWjxQQb3Wanw0jf6m7YzbppJ3HQtmGRO0X41b+S0mogA3HjnpI0GlTKoJhYxVcttmUsEH
NPtgRqKbPI72S42ch1HhRnUGarGifHcyJNFx4rwr2SiCtmW5OB3Hw1ABZSFXtJ68TEXjy0lWeQNp
9AH6TxNZkyX2Y1buslJ9W2SNQMfUlk04hXeQ45O9YZWa3ysh6ZqT8YCLA82uOveBrSfyWjf8W5as
o++J0rzH8ZAGQuSc2E1mnsy+Kndu3znY40iFjptwS+brpSA2IHbtCzkkLC6k17psfsyxe5mRhbtT
7LtdvM06rmBSNwI9adqNvr4tWzavXNj4N9RNVEs/WdEmyhTPr7nW8TumQ/HKQoMirdREmo5kbVrf
y159KChjbhi0/eR2Vh8rTFKveqPfF2rHu0JJNcYxoYAPRqHdO0PLUhJDeKu141XG2pWu6K5hM2ir
ef0S9W1vTuVu5oX2qhpVH4C10gfcvNMhSX/2SEVF4WyZopXgebn14NnY9AaaKdWIi4szZAL/Xu3e
FnkGvWAp5JVn6s4p8h8IgIPKwKVKepl6GCDmBwgjEAcNQjf8hmHqWQ/bEROrYQZSjU5V22YQ5A37
oVOcWMVSNs9P6PXsb9hjHBLbxuwcYrT01x67J2dgS5Yk2zoeSGij9d37Gj0BGgh6juq3KT03S3AC
WtatOi9zEGaYKOIoPmAQrM9VlYkbKqU+6KrsrQ/DK13I5A1C/dnmpO/qwQ3imlu4FefyVGhtveVE
bpDG8B61igZoNfbGB2plsS9Gxj12KJRD5aBY9DTE3166evjsdJSniLpBEQbnPhSO4iTcfDiRkpri
4yGBQTRmD1y+bh6meGlvhxD1I43X4lGZESRbNlEUXlTwdTBUdQ+clvKEcTvaJnSWwE0qbqDnUdKT
R+W+O3USbbtIVJuWPR2su1FthiKFfN86gxeNVeXTle6PZKPl9MrFByQb98fM8zGgKkuvZU7vMpVp
Cl2uUz3CI95iJ9OBL0Xagbl7eSyIY9AgV/XNoWki7WnSrMXHhlyxSN3muwgHuc3a+VQCico9qNbu
U0P/IxhcBQG62tlH0C+xXznFHDjOQlgimYObnnf1jGIMnfcoTft2itmSxKjZ+8wmy6e3xsIbagTv
e5JMQuTq88s4T5of2TWiQhB5/W3q1mg5s+ktBu5L2CE2CxxncpYX2AHhbZMhYWtyeyaXUE5BVyvL
Jetb0N5LLXdzu+jvtIPEtre68aitosCNY7AT51JA4WjAB+N32YCsHf2OLtO2L1sC0VxXOboDVTEE
jydby9SXcRDaxmz78Xnhuv2M85iJBxnb0C7MYqcRIbtHFddDkMdooKIsXAjWheodyr71tbJEQGeH
7SUHwOlPuLJupSuw6tlp89egr0EBbiYujd7tEq28Tu5LXsaK8Lri2Wba9UHkURhktlQ4yUOxFwqS
7KWU392yNXbjHLk1WdLhSPYFw2ZbnfRzOpsheFXNuEOT/0ZEnvlUDVqD7BTJZMdz9jKLVWdtWuU5
RIS5I5K3IWpBMS9ZLB/Txlz9FoZ5YOZasFqLt65gfYXN5JPi1x6tvM890XKVJ3HAOYn1iYS78wzZ
PLvvdXVCgpBpPpqhOz1CmITO0R/1ojxXtjldqM6nOzlobtD15etgtuFuQCV1roesw1wBor/Jo/Fk
M9I5p2OYDkGRmSFg1SVFdzgvNzmycM5Z7votKIUdJ8gS465wBmHcjFoTvjp9JfeDiYouGUJz6xJu
6Kmjbe9tCsONbceaN1quh8qqOyoanyUcrO44ME4/hAPUYp20wr20h2JXzdx2/VIu5quQ7nwPPFVc
uaiZ33RCk28mtV/Byos+3kr2dHai2PihlBgj9GI4RHotA8nU6L6wvscS4EJ9B+zse4TdrJAHQZpN
1W0ca6935beZM/1YLBDn3Kou9q7dyq1Lm5xr55gqZ1eayn0uoD6TKTg8o7tLfEVG5XdWJKQjB0FG
gfb1rPSJbyjpck0LPXrli09PExHYP42QLEM00+bOydz8EfYGG2uKDluqC6B+MniUPJye44JsvHLs
qFtGId+mISkPc6in742BcnRxyenZGAM8KSBhRbWfe83PKht7di/zH5WbshA6Bpwt25K2ZJumJyk1
UGIEI17o6Ev8tnJAPcOKulMX65EILEdRtV3XtGh3jclQrhOXWuo6/EWvhhFBBQfN179FMCxKL1an
6lpaZXWX8Rl3ecW1cQMPLTvPujFiNimldoufSz0keoFedHYkOeWGGWsXMdX6i5Wkxc2Ui4nbg0ar
2MtzI4bAPYbjQz+V4+LrvGQcVNK6URMtf1ZqzTgUmrJci7alMtXsvD40ukNQ3xSDByNbkKvLKCv7
zlgyk8D1mIkgV2IOMQcV+Nhm1kovT+2TbZjJrhKwUjdSxo5PISq+gbkUnjqFyjaTESW0FEQuSNLn
Z22xKRYqSqYUntVoV91RrXtiLuloyOxECmmlbCjh3W+Ru9wVoRRPVUZtUZSyPYkmpGVDaeVxzLk2
UQ4isjaxYzV+QupK4mv50u5E6HyYcXUYerfaqH2lstsT7k5eVHaMe3XY6HlVX4jJnA5Ajo5TSsGU
Kqcy1h+bRtsYEqsBSLttRznSR214D2a33hurg1aWVbvp24bKfcEM6jaNPzvLrjEudYHhPMk5IUNx
z6c4CLN7NSwbGwlpPb0T+70lD05TAppcl8GrHInusbVd4Y7kAQFMTUhNHG8irq5X0qJJ/gWhYKbL
Sm+B6MKxXkk93ZgJmWn9mJTCx5xRBA3TEnV6znLrHnalL4pxi7Xq0VCLgMjYgdHQfsx/kkNpkYEz
elZiXUlnqB6pDIedOjl/4fnAo6RS3A6Oie+s1xNaI4NcTlZsWUe3zyyiLdKto0bfxyj+qWvzfDaS
bG/O5rhBfUG4tcBskxj5M90L4rdoLHoQRGPPdeadOSXlznTcE2YBasXYPDm6+d1p1zvdkMR+CdeN
G7yKMoDS0+BMuM9i8ifTUv05Cy7fNsS0KydwYNfztNGwDO5tBIloSOh3CDqWsYEQXc9vi3XDM9GQ
o1pLZ98pNcOzLO55qul86HXmJ6nY0t0LChdNm0NQGKk2uVcR4jrVod9nFNqReTWZyqS0UArCXcKk
/SEm+3ZxtItLGd/X7lOJ8HOjIIm7NpSAWxboBxAX3VvXY4VtjJebb6popjZxcF+oM6uiZKKl/2xh
DYt5a0Bg5P6icut1piDXqwDd7YNhVoEDa1u05mlyo3fb2cO23ywSoZHtPi7K2htzTtqIFQUBAJA6
r7Hr0+IMSO9j5ymszatUtMhriCoeO+VWF/qur6YPNc4uUcon7sREKWAFxjy9W0nhcW/YTrnN4V6Q
lHZuYjIV2yQ8jnlz5aZ6kxk0iavcSoMydN5kYo7+Mq97enQdyh7/T+Li+w/FYZ6rmMCu0E9GjDzC
WFDoK7syZYSWoXD0XEoYr2qkceDUf04hRoV0Hv1hgrQAdXda/CgXB426nxrRr1Sz8ijwXEZW3BlN
MlhYWzqrsQiiwT7SqsFe3dhsPw0Bk0qZ7buoO1puxXkGFInbUrXRFSaV5rCZnWo/2iVG0mI/63d0
Hrn2j8QgV5wmIT61eSzxgfHV0APrjnlGfYvg1utQuW7ysZz2zVx7gGLoYKHw2ND8uyNodttmHc8a
aoKOcAmPHoRHo+wwRODPlPG66OrOkszzrY9xdCj0mpDD3P1hI+jUSd/18uxn3YQ07I2lu6j4Lu+b
dh58O67ZWokfgZjlRM84iQy/MkSyr0NEZpC6ao866CMXPY9NzOqulItVsOHlZD05hELjXQ3RWjAZ
PcaSJGrXeGuaZ83BlO+6t0ztyeglHkvifx36bIugcLW46cZDmJzdxPGrAUjkaIQ+uChicTAtvtTa
T7QNH1zOR6/VZBOQHHWXlXp4iMzpVOXkUyFxWU4T81E7VO+KTl5Sk5Yrm/y3Up1uqUAOxTi+tFNz
VucXV7TXck3PpsNkB2PLlQDwwkuapDsizTZWzY9SIwbJw+aY9B0H7qQ8KeKSKDUzDbT9an8Ccek5
BZIuAE9ChRxbnOesPCiJsy+bJTo1/LmxP2ChgYR1V0Tzthp2SnM26FNxCTKOjouXNH+i7+Bl4ZMc
b4Y1jcdeHjTR0+nvtom7G+iL1h0e3tmiZqRJrZInWjgXRipe3J9S+cJW5HHnwATEWAOHh91cE26k
kzH6s4WxedHvLPPJ6duNJt7M+VvWPjFuodijHOQ8aNl3q2U6Nd2mtGvCf15bVWG+TnoK/Q51vSx0
5U2n0HNDM5MRmORTT75MSqttCP84LWpve3XiTo+tMWNHIzksEExrNrlwHgfG5ttyElfD7ueLJNIa
rS6enKX7aUz2sQADbIj+NqfE27oYlo/Ec58j7i++EjvaqQrHx7pub2SqHBqZrKu65CeL3YKikaAm
MqOWs4E5btEj3U97ex+rlKEMrPFqOPfpYliBpcxjzWegvput6CS0/r00dXTsSvO/2TuT5riRLUv/
lba3RxrmwaxfLSKAmDhKJDVtYKTEhGN2wDE5fn19yMyqEpX5Uv161YteaCGTgmBEOODX7z3nO2Nw
49Q4Omc3O4WDp69pZ7nVO4zer2xBdD8CKhmyv6+REuKgLLcn+aDDu5RslyPOFgTwJY0PHr9MND6l
WTZJTvPq3Ww+BUZzS9jArsILulfC8e/yNfLPElIhJqgHt6Q77HOs6Tq2jmW14jXNPg2Dq6+DmagR
b2BeB4NK6l3k+QE8qPbatu/Xnp3WPpZ5qU9qXqIDqpA5sZbgETtJTH7dlVmYd1J+mPuJDnf9WBrB
Tk1DbBMTiE/OusyFe5hrJmzN+lvT1NbZJZ+xR3vk2B1ohRcnTGvwOcZV3rjm4p8x9N7kpkczV8bC
FO8ljVzaLChLoiZ6V2Pl5izjLbyWUsyg4246uGbSmp5ShHuk3WzLZsmcQ+GJpodcVDdZelXY3niq
Jp1xDkk7jGBt/86Kgk9FnuVnpQhwsPocxyv6w0selHvBp7Bn/B/cQAU413mLV+3QOTXTUit8aXnZ
zrMr82hMZbonJ9xZdnzG1qmht3okW8vH6xf1p9bPKYBYhEHe7laCb3eOb3z2qA3LyBAniochMQKt
dswPqv0STcuhCymO8JuZFBbhONxmFM2P2m8CtuqCOjSo3y9F9IzZ8GjZExbvMD/CvfuoK+OWVsJT
Sfo7jqWTJcN3ZNO48WCOdKyiie6+d1lF+M6hrBsVs1r0yzsxOHlSd8NT3dX3LdKPvbMOLs3ffNjX
kGFuLDXYiefOU4JX9ldBCU3kTdif1rZ8ETqlQvTYr6aSugppzjPYq2Dt3gXojmg5cDuZ+gba9lPI
SdGg/X7MHaqmDOLUgbM85vPOO9eoCveFdMW+l91DCjIYrVa4Vhc1lPUxUuJrFTLKExudhp0wMx9A
p52blTF8W1MJm5rVRlYqMRSs7rSNzay8NgJE05wFmCHURiMu/lRcaLGlh7md9HHqsA+Dgav2mesc
23XdC7/n/2jEev44n/OWzKq1Ws2nrA6Jp5z9W4i5VDc+oTvbCQV7Na77BprExKx1n4fbyK17x06b
kyUP3Apyrn/smvlVQn7cjX5BonzpWIdVZcW+J8EtybTX35aVc5cX83DmVxO7fgjr89DL+pJ1Ds8b
uYxxOvbjzlFOcPKt4UsqVnmgYWHHc090uaHqw2JYD9x8931Oq4Y+lqC6sq2kWwdmuyudsNQsl08+
UfHcOXrmpNZ3V3NlFt/83oVg24n+srYZhf00unTwtH3IAXdh6DO9JF/HHPOZmM/d4qmz4YcFN2Jd
7tuy38q7wgLcUIz7zT8UO8ui8NahdjBzmq9j3hBDl5nfoDF+NGpqOnTyR2tCc2A7c7UnWi6Ph1B+
yhgZ3dscN+KQZtT7cHGbhLYR+XAEJ8UziO0bZ3WZV7STGdfFxmCKigc99o86SD9Xo2kc3H6NrikN
AbMMjL5zjHX7SG3KQ9O/aTkA52Hfkxxp9GdccsUT9NbwWo3SO/cj/Ww0YHSYtXlvb7PkVVZ3rW83
xzwa2m8DlsDTYhPGaHdZ9KJnZXxsy2b5lJvNCpFp1PQ9M7r/dffFIo6To856S+runRb2ewPcBU1Z
foGwXduHpXNmmp9MLFCY7pqlw2htRd9K6cQimpoksPtuTxua4icvIyQKlAw1tTjG+MIlhLGCiBHY
s/8+y107rgP55EfUM4Udoi4gnzNRS7iesibSj8MCbSsEd/uEc/Wmtsz8C0OU/rRg+NxZuIprn8+Q
zInjlOfyHICP3Bd9gQsVJUsK33XnYOikCQVlpXYS5IX1WQzainsC8M6tIAUuhSxD1+umTav+DnDK
c+qpKkH6wBNNrbbaz4KyAUuEikmIvETmtc7M54HugTCsg4FQdHCarTfF3YMSf4EQMjrOjhHsgzLV
eGyrqj3h1nd+Z9v9W+qrO/naPAz96+tw8yz/9/bSry3bYZ6J4bec9v/5203+tW9V++vw4/968yLS
3P+4/pbx9OYvScPATL8jf16/57hT/X4Bgt+3//l/+o//6/W3n/Ko5es///G1HZth+2kZ9KQ3Wqot
++Ffq6/OX1+3MOw/veKPMGyLUCn6yCYB5twENlqn/4qbovX9CyJFEuaArCNlhxP93/orP/iFIAfX
AVDHqwK0of+tv/KdX8gGgMTJa1BzAeL6d/RXm7jqf8RXHkReuEv4c9CGQdtChPFWfKV77Znp2E5J
wCSxb9Fh6KJbmOcvrC+9VvvKlD9jib5VnG7X3LI6bG5/7sPQtH4QfI2+J3gwS0XLV+XPzKdJ1Z6t
d00YTvfTbP4M9vTWnfD75VxwYgi4yTfka3j7FgdzSNvS6VTSIKY/KpfnGcaUCrqF9H8iO/3LS5Fa
Y7GpOzaiu7eXSscKjopVghGyDMQ5QbTZ4EfNuA+acfm73vFf4lDfqpb/eF8REOeNNGcBzn17MVX3
LZS8VpFx05e3AhnvMWfr+9Ix3WGSNPtxT1DvvLP9sb8hZdz9yfX/6mvchHsmkQ9OxPt9e3327tRf
KqOHQRjWV3LTgDMoQrO8jgXnPcP5iY3pL6+3WYhdGx8TN83b60Uc9W0bllGypinTtrXrbvzFma7M
OST7tDL+ry5Hk5PZOETXHyMZO6T3s0fWQSIDI4iBp3Qx/QDCfFlqJ+JWq9N3T4373++57wPB/urt
gf7CXASbnDt/+/fvrHJKy7zZDFqJDhefYZZv3ZtzFd0QN9ndzbYjf/L+flyrmJRNj/g3c3sCQev/
4eurPBqPbomKq+GMdQ9TpDggdsRnAOPn89+/tR9siWDGf7jWD+aJiN21aJgOJyNQlnOJqQmipoKm
XJLBbWTZSElug/Vol3ch6JlbOS/udSpTlB5//5v81ZtmwYJL3Di9YPHffshzoRENkhiV6KhuYh0Y
kOojkV/RnJ9f/v5SbyX9v71nGyMoxGR7yz760TASepbMvFV0iSc2NFDOyclbreVh0G0V7dUwf814
YZ2IDILI31/6xycDrgmPLWcT70JKImD37buUVhkxAMzqpP6QJ8atS/j1J+M46nj9iSnmTxfacmo8
nD7cILgL3U3r/92azQiwNlJm1kk5l2SScx/tt8ROwQAJDWsdZcEZapyTGNWkPsmhGo9//0b/9BmT
xeLyONiMKNg57R8eCVPuO7nR0qtyqym/wtVlntDLLNehQJTUZda3GU7bOYN/9ZNn31+8cTZL/I6s
JULFg22dfffGx8ptrA7MSDJVTX/iIvRsmLxeNOx29AxEdSBQnI7dhBTFyTgd//37/vPlbQoDLIJs
aWyiP0YxMQyNsAUokSgoOQc7Y4zhpJ27dyTZQYld+fR1HE330x+G8NRSXvzM2fvnT96FnY58HJPX
Bh/94ZNXFUnUYuhksii5KbeLb7kL9K7zRXO0SGJjEN1Eh9kyfwag/usLhyYgiS0pM/rhk5f5mDEo
kAheC4uGU9RGScm497gSFXCbFaP7tOjpPTKK/Cd7+/aOvq+UyPHYQBrkI1GRmezvb79yU5NRyTwE
6FIRqthYSPQzQ4L4oEngIAaqspMoln/yvPqLdxuS+xMRoUDrBKrA24uiryiGCa5c0nRLdj0LhJTK
t6ezrCOUksq2IHqp8KGJvPwnK/zPV6b+DKkOo8DGf+VtS/C7Fe7Mc7Aoc64Tp4bdkpZG+zkzyw9S
u5tE3HXOq8W4PiPZ8++X9o/boGtR7Vp8r55jBrj2f1hYjFSNqmVLYMjH5LKYIU6bq+dcQaBGiR0Z
57+/nPUX1yOnxuKrRX2zxcq/fZ+YDe2oK5QRc+xenzm2gS2wxQBuBlrRKVxAhKVGgA5CToW4ztYo
vwlQ6b8MDJSTLq/KHb5D9yxnqR4Nt59O0IDmn3wXf1p63OMEq7CNWOT2cWR4+zsiH+xFkTI18SW0
LmOit+rS6Tn5blWcEE5Ne55Fw/EnnwzuOX7umyUPiAK57281F1Xmn/AdYdoNWWURAU8Xtd6b3tSv
XyzIKtWvLgfq7haeWbNc1yAvzKtsyAsHqWCx+kcsGk51lOtsF8cFOmT1oHLE6x79OsyVsTkS+fxl
TEeT2B+HvtVDKsY6Yq6qJN3ArvVAWCyNUCdQ9o33ZbJ125zoQK1ljEKlNwZaU2ZmJnVQpeslFE5d
nUbHMknxsaUaDkZRVfWtMzvhswIP539MByWyG4h6vYzT1tEobjPyh0BqDcMLLVJtXwyRTR9WrdC9
4MGCYNiw1HOUkx22LmcZaWAuDuugtsvSTRan2tBNcKvvO0cwz61bisNDE1nafBzD2X0tZQtryWuw
B2QLeoeQvrG3H6coe+KAZNKOq4dtTiJnCA0gNZv7VZBxdTZEF5mxrGqfzsMqjeuOhwAuiaFWz5E7
OYT7eT2JkxFlxbnL8MDQCJ442a8BCjoaY4yAOkzku3710i8kG3XTJeuNBSXR0ge3SwiCIp45CzGk
hHwkj2WUSsiYi4DAK1zHaFEpVQ1D94n/S2qBvSG6NGlsKrfV88bwsRI3MAZaqdhjyGwhbXJvDD3K
uUIVyzNS6Ol2bAN/PszGkE5307RsKMZRivEAatNCQm5JvMycGwzYT7l3ba2A5QQ/DxBSWAS3dLbb
XyE3DM3R7smyPcMVGMY97zunYQ+GiRSHMIeVn/Zrcx1YpoCoJUzZXURmGokJqtc49p43ZAdrNSAP
NHZeu3tv0IAQEcX7twFJri7dsqHLYwmjs0iicOonIFU2ubSdEKF9mP0lKC+5W6BlEoZWBzZ9J00K
ijogHnW9zLGlBbMSU9ECxGw+Ep3SFdmAW4FYTkwoHWDnirJ2PEcWfeuDrWX6inhqBt1mkmVKamg/
J+APs2hfBuv06OApTnc5LGIR1zM0etT+RlrHsFBbpJBM8BK3H6wG4YPjNgeXgdej02Q5X0M/4LrW
Kh0OzpoP7Xt7LIwqtgabkD4TMmxie+VSXyEJzOtjbRdDeDe0DH0ZbrXqFvmxk111lFsPyOcNKA4t
DBOEtWYaPsih6a/lSqMtiZjXcAWanrjui2lkxFRrTJONyB3YEtpCud6MRXscPTe9d6te1ScqiAKd
nARIvjc71VEI1xLYXcO2B/hoKQY2GHqnT5aK0g/sZ/hqVmGCnXaiFPn0ktJdA3tLan1dAWZmtGeP
DHMy3b74mWKPokI13F0wRzo/NGbRTfdIZArznS2IFUhoclTvNn2HcXRaUx5gjiN3qPK+Hfg4zDG6
19LvonsOPrS/pcodeYMUanlA42iVl6g2x+u8t0Sf2AwHvy7MbiBoLOOUxl7YpucmX9DZLpRsxR4G
JBZ+gHo2ip/KtLBIemAYgGRCSY6bqB51UuNrQ/6JbIMQHh7m34rBNtckW0P7xqhclDMMmsRpIqwq
QqwfmncDfeG0QIov6DMTi5h6Amqux+FJ4GIZ9maF63uPtd7qP2ZG7jOilwq1Htg0Jj1hFwzibpQW
Tilw51JcAOnK4dy2M7c5yqMoOJDijR4ls6t5PnhaYmCp6si7HSMeaE/lVLoTJQhK9WMxQD9673qd
N8VuZRIAo7UXvtbmlNIQ9jkiJ7m/cSp9QoZ2S6Gmej84cn0YwF4xa2ms5bAiImkYAASYGtDi46UB
SWeRAd1Ea7qTDK/NMx3w4q7RkgBIfFmZczea7vghMPvAPGXmOAOUzsRjGmr/U93UnLCmRilyyFk2
xEEy2EYZgz13J5ZSRtDVRzePSRlyu8QPlhl698K0i0w2bHhA2XO5su/MM9YqnTdPZZZ6OsnTprj3
+6KBoN0JTbu5ps+ayC6sH5Y21DxAtW89BE2TfVXRhFyQApG+mc+k/7XU1JNnmFutPpfc59mByEZd
HldAdersRmXI1EQE7OmgZNmOwjx7rbOyg8Ibmnl2RAUXPEXQDJj8zVaJ4zDUKSD2GnoPgq91HHey
0sdFDc3FR9uMAb9NhwcQmAUweWHMV6tyQbBCnqxQWMK6WY9EfiEratrA+NSrdf21qZ0FNW4BfO40
rmm4V2q0Gbw0Al0JiWwMBWgg1fmBJcVjKYM4f7NG/awQ3KXGqyW84R0GHC3PgAGRZTkBqtTCkiZ2
r6JAUC4M076g/XOR36NTr2IHdmF3SIuUG2NWDhRAWiHsRBt7bFMYQfiPw3kTVwrfacjPridj3GU5
RQf3h7ZfZkHOkClU9OIJ0MIHsTTghLACdgcte+CRS1sjbiijfH2Bw2fIPXnMJcQNf8ZKySzVv+vs
TmN1a/3JSwKzZH6e+VoOnFxnzEm1UBfRtt8yl7IicYI2uHWcQNH6r8vnMavERXmiMeN1bt1NxeU1
L95UEeVooNC8YRdUEyYrHby0bqfIA+kYGu6X0WZaTUYSkGpd1gNzIcK1zOt86DyVFLpXN66Vr49Z
sHSfK814cYcmOuwfdADi+Cgxznb7ILOyb8aYhf7RGENLPNX9Wt4xAalmUJz2yugWRiT1qFGVXzWG
xnPvZ6OfpH6K8Q/AePSoWdYu1hfT8xCmbM2XtSz7uPen8muaFvhJJNRX+KchurNLOy1bnetQ+gQu
1N/dTAl3pYNxrM61uyCwn9eovJiDtXyepbZPEnoFmFIXXd2+4guvY6mbxkgmdCNP2RJMB9vl4ZLM
DPpe08Gc8cFg15ljmmvR/cKYWZzWYLJoQsEMQUNkoAWAOR3oKqZiCi9tYwzmfu3N7B0CaL4tFTJ1
wUe/9taNb/lKHapRYsVaeyfKcDCEjNHcymqyo+UbIogX13HklWGpJuchOyG48tDD7etl4elV+X3j
njrbYlQWcUObO3udtDjYYyb1pcuq6MPcSkINwxeqSde5IQlqm0EL2lTOgCQxX3H/eYv8CBwj/9C4
+Zrtsr4FNDDIQBUE+LjLk4GOMHGnPHxsVki0cdSlYEQE9fe3mUKUhpAv7MfGmLJHJEWqpcCv6o8r
AYXyG/p4zIvusDoHmLFLfdPA/kc2wpQezD6qzZLqNuuGa4U04BrNiyfvJq/vLkWKueQgg0byFMNr
OJ9XbFcBiGFdn1aj9lGvYYwFQDg5m9PRm/yG1Je2RUcDeAZu9tyRdc7QseoPIh2M+rafzEkcQiZO
UCN8NY0nOXdYibEhgWkmRXF2MBC7bn2uZLjWkGxn0hxpwM34kjwg+4to+vCKknfIT0VPgO4OKAJc
8dUOh+dIE2+8Y/qGxSFHXHcF5cFUxzLrayqbMM1O7Tg4MMKV1DiSFuGcjNlp2dYRlI5kflnqxXBG
66skspW6KEMXueZe78TzyJSbRE63JvSD0csjlOtc73yCFox9NTAz260oWxE6uVm1YAgY60Pgoewx
kKQztu5DFmwQdTMeHnfl1xO2iPiB5qq2pHmq3L09lOGULDoNR9qpsnhXdAPPRLuzgKUqNsYTrnA5
4f6OuGaj7fDbkLuBZnnq5ashXIQ+fGs8+QJ3HvJYSF0sG3W6peIUeZejU2uBi3aTsSnYqmAe4rm2
zXTXb8Acp8mL56mkGXRU5KggEhuj5iav0ghEuwxyZ9dOTvWxoMPSEGrUc4fmIXx3OlWzfSbhZaDs
dCl1KSctFysPqG4XX1MdoMgIuy5izBjOzd4uSjIGmmjpGgrhpi/O4WoFR5NBcoQUrPSGOyStIVhV
kA+IGlxlUIXMZAgLGCtZzFhD6kRrA2lKhxvl48TetcSix0UyugtyUMOSFSZmRNOAX0vqzMtSwflJ
bEo91PxUr7uJrJ17UY/BY7aY6hIwokUqPKcc9HxzmQ+t6xlmAkyJGtLerPAUZ8bgxug5msSJ+urU
GMqedqMxjh9KeiLBLggk+dqFxMt6bC200Xubj5WFGWzyRKQ+0k8k3qJvxUz38eIajTKvirxTzrcw
HPTJJdZzTIoqb15CxBjuYUyX+mvBKuVOcceRvaIJHBmXM6M/MMnsdDGwlabcKZdA4M3Ith6DaEAk
gsg2QwApMozsZEEXh8YeGd/LeWjPhib1/jQFtfGVzxRDhRc0mCR7ydl311RTdNHtot9zih3ZwFcM
AUSBcpdZhr0Ud8YKD7i366jZWV22XnVeiEtx7BxjhtofAEuoiqV9X04wxfB3exFpAyPfxw6k1Nwz
mHfXu7aHO8/T15yfpoI6gZcjDuJXQnpA6F76wfArrydchC7qDrI4+mcXy+S+gXIvkUFAxIqbbKX0
FUtaX480DzALM1t7KmszZ5lkLo8/+rvjjnNMbu/squJ0tnDb9qeoctD0rfNASSdkA50H3zoVi4XJ
YaE898ODGthyeo50YxxUNumamOfFg1djkkFzmptPVVgjx+yyNkxGrSaUB6mCHKE7Q11U7kXROSTR
gJDF2gTUiwB5OQxS9IcRrhgqqWWwvcRy4ETvPBLYEHBwMAIE7sxBh+isXEG2+IpEsQyRAWKExnrx
x0XMB5DlwUOopuY6dweyNsxahOleiGKhwmt1tICMCAc7doKcXc+hLZLdMY/yH91x1TOyNzAWLnQs
lwebPUQ7ioI6QCZH4+LKqCvdIrCD9LXLK0PMSasHtGRyGuQtdr1Rn8HAzNmBQRsfXa7QQeHrs0OE
dZ0IUAi0Yp32WHJa91gXvsADkIGx5BNN04cQevV2QIUruh+L2lUHT66yvxt9Q+WvVU4CJFSukWd1
PPKumPPYBHIkY62hwzMZLaNzVwSZ3vW4rQAjkz6AH6JwzS6pwGSsv6Ega/puAAXIuh7Xx25K4Uy1
4ag/hCaGyINnpfM5bRvMfsZCQbdf5nz5strSOC0wpOudnxXsSWYux1e3VOt1ZowrjxHcBfN1vhLL
iZrPRqxbla2y4pyyY7kmrLFGI90EIzIxSzH4bkMew/Bs2tQ4y9CGCO2QfvIuNReAWy27h7prDHbw
necgdEddGQjEfGxkBIwVdpCdYM8yEu1KI+oOFbXxFPttFOTxavTA1VOo0ZRmbuYcplF7XWw4S/2r
WxnBjYzs1T5g/eArMXsXSII7dX7sc8RCT5/RoSYqhybljmWgPge0w8IkxFiEPlzNE/CPaJiBZqDf
/RKuARXa4grDf1rWevQ4etvWZRnXLNwXzKjfBZq8ACx4bq/33ggoIiYxe8DCFmKPvY78xf7a1j08
Dh7FRY9Ur4Ujslibe5TX9PiGvbyw9kvLZo4jBkjXgd0KK/g0kGrLnEtmTyYVGEkuzdSj0h8UJEJS
8waGcOsciiMUZwH/ow6BamSdMff7tTYNBKE6FUFSokhWHC16O8PcWoZk6lB6nktCwUVcFPN4Qy8h
QGu2pHOOmNmDUwQyoccBENq1jWsjR5/PpC9/Xmw13gqKWm7U1vE3gP1EwA/dDej9gmw4DI74QT9Y
dc5ZPbWW5RqbFaYFvL7B9eoaQ7kvfJn+mvPkfakHP3zqDZBge3IZyBnN3YmJyxrK/oFLevqCmK79
QHxhvyBRFOk3oSF4nGSkDfskOEmyoygPWEkju+COCnHVJ3/K6+We6BqkY8wmSQ0vXOghhDg0Pc+e
NSQvpioGdVuoTGD8R3P5Elj5BrKgMns1dBW8mEOHR3pVI12LJcQ5oBoffElV0XW5amncCJC0nndd
ZMyYT2QxrPkZJon5oWfL+ehO2BV2miCVJ/zL5rcusBb7VnYNLbJJ5IMTmy4vPK/VnB1b2WX+AQdN
gWQxsxlb0ytDkLm6XxkZHiXbjb2fMgcmB5bd/DgqhzNs21PY75DYrfc+YtazLnT5zcGjG7EzGNYL
j4+xe08NLfyTSnVAjklAARHTZyhZ7xzHRIKjmmqE1hApPpyRu2+ZMtJlz6kZ4T0dMjPxlEPHRgUr
X7S7+sYXxdGQA3OEBfMYaGR6V/mK73NH7gJmgWimiEJqKAmoxr3tcDyF5X/SJiQCOeayiE2nWmgn
Or0+wGCh10DvEc+4rO2Ao2u5TsAQCOL7VDulQa6Sw258mKzJfBkjlx2CFiZjMQ8lykMBkyMkQGRB
Pmi7A8ZCq6hmVmzEQfLKB3x5yLoRt3ZA+sFG1gsGFPnOds/iT5subEx1eWAtMNtrZbVAOHLKu8pZ
F+qYdiA5uciUnR5t8rCcgyii0eBU5nOKmmgXf+FRh2OP9ZDdlmWUvQZGJlCgmqpAl2Y0BV9ZF4zz
EQF9ZJJFzu2wH10yHfZGp42W+T1EDbpbUzQmTNTBO/A17tsROeLJ6hzOU6jc0irppiGCe9GPZJlm
fodWsa6CHjf41H4mMMNdD346ze+bzQqLOGclHkRlIWAAkjSWszXUPT2Hzq/rU6no43EFxXMIcoz8
kGHFt87RxEP/gYZNHyX16hKOgU/NcQ/TOnrAT7JB0KmOWgLbSkvoHKG+4uTOk8IiRMFtW8zKNo6P
vZ+OHQcXvLsOE4Fpqo4suuHObDkQW4RDcDTMrc1ruJIP46YSDoFehaJzG66bu8TI8CrT4K1vhRwF
rSjhrR/o5TA8C01AGWJN6WuYmKI/Kbej02D74uMYjZO39wqfaO2BcwjBg3hNmp0mnIBvm64xnM9J
T3QkIfd8K3hg0VQKXH3ENoTQMfDC7jiXfffEp2NJjCqVuJKMqqJdMK3DVdBSAu2gnXtHHgicZKZ5
XchuqquwjRFOYkjnxCdRtkr0rTCg/T5l3mIH7YnKwqS0WLvROiyWpPPeUD5zogmLcEGXuaIosNba
CvZMQKfxeihzfWfkaRodCK711IEH/dReg02pw2O4+lF0WiazpqrJhhB/r5f3w8G2ZPeZfm7JCWgl
JDDOpqY76YDlAoeRSOuj0dnV4wBvpz55XoYxAPmPhVRzDD+XdHNhihumeuc7vddeEfyR3fDZD1Dq
kJDcpfD7COlgU0j3shSEauHzbOg/q9S9znWa2TvfA9+FyQj2SUKXS6y7Aa7rlkZk43zt7DrdAug3
xztxeeV7MBuCUwg00mcB6YYgryYNyMSdnenDkoPljNcVN/SyMg2K5RD2n4ys5bit6TukkI8IuorD
wGtUXOhZFDsJF2M8DayPL73uLY5Dk2qam6GASLADj29/tScpNktcE371y85+dLEf4EGj1zvuUnvB
1FxkdnnItHBeA9UDptK4qT76uC+P2K5oJUapgRxYBgRasEH6KXAngR0TJBRVK0qm+RPahullmWf6
JGmOzNtQc1cda1DcTEfwibrYffn5kFwqzv9jVFV+0jatgCprMOE6wjjIL6UfoNeOsrULT7XS3vuI
k1HBc3T01b3gpGzRDiKgigb3+t6LVCESlOltftQu6pkbqj9OLPCSpvTKhWqTvs+ZT6gYj7c5/9oZ
OGN6vspABU+MWyIvrjSjyGMLrcK5MvRSiHd2DdHhdlyWSd+FBUly71u7L4NrF9LP8MUrIwffC+GO
UN7yQt1bXlmjiXUt6f9MVvWneTITWjQRPvz/0AWA+4Osyq2l9jk0LrGT5vN5GbCNmGjxEx5yzgEj
zx+M+z90r/e/j2MRwn4vpv3hr//xL9W037/oP/5Wnfv/ou7WRmLxr3W3l9deveo3stvtBX/Ibu1f
TJvEVbSJiG5h+Gw48vlVDf/8h2H/Qq8oRFTBjbwJ+/iGmrYfxD//4Ua/0Oq2iDVn0o4MYZP1KPpI
v/+T5TuoJIMg4HWwwP8d1a29rYLvJ+vAZkMuEW3SA5OQ4G0VfaeuKNKRR2bvotPeoKxEhbSKfEGj
lQmh0hz8gij1rhTpn4xXBo6Cu46QVAz68/JNlTOu8x5gG+318jGdx7rfybFoPvY8SxDKV9Fnt4yC
+xyp4QOEAJY4asxnl8fQ198+8P+/9v6B6vPv1t718zDlz2/W3vaCP4Cb4S82Ik6f+AXUzaDwkdb8
vvRs85cIDRwQ6QAZMqwnFuUfS88LfzGRvViR7bO7eM6W5fPH0vO8X8gn9zmusGgt1kv07yw9tIBv
1t52qke0xfrjD6EMzm9ize/WXrkEugmYskNA95pfs6pLP+fG1OCdlS79Lsf7VjYTp3WaHOHnFPjN
mNhoqm6mViv/sKDCe6wov6C6TJaiddAZZDRoRnxHNxzQ/uVOC2+iXOvQTOy+wMdMQJRRx2r2+88c
ErwxqULidC6LkbMz9ONkdyg5Sg4xQCwYs0HXaw8Wjg77KqtyvN52ZVmva+6kV8Isexh8GG++0uq0
x2TyVXjnORNzyMabuzMHbEbdRtjALRbkOzW7XFHDU4h53UlIA5IvWDryddO6Kj45VYjP1vU3663S
XS8TxxGOBznD956XuZYlQfSicAkQYcR0EEE0HS19kr5RfrI9zOHEPE7ppcdHGC+VB4miw+Scd03v
J2tPtw0ot0i/pNmcAjE1SMA8UPVxHg1pnqeU2a55SVW4ZSQq3TxgiGz4VSeZnrRFRyXR+RQ+EZLM
+XZSHIcOM82TzwM0XkyfUdk9rzCa+HW9GgBhGObOEHcLUqEdi8yPEJdE8xOPCqIx6b4Lhe+JGAiM
wFR/uxIq/alMiZpLXBHCZTT9IaftQdMFUxgL+Ib6yysuMreW597pAd91qZ19tAPSTQl1sUlthmOi
OP4OuQ9UbfDHPaCo4sO6ElkNwiGv+yPoBVaKgIwFogGnzXABigkbz11hYCRNJTavfEnc7T6l+XLm
gT3yUyDKfBvHyLk40qjD3WwBXKCNWILbqkh0OXY25DQkjg4H7i1A3jvIdRovmoAwiZhmxPFasv3y
vdk1U3o82Fju6QnI/jS1owWWLCQWeQl6B76NPcVja+ggQZRSmzvtQtsHNKvG65HmchNjF+F3mIIO
i+VIEuSLY3jNJxfPPouGLsmLC7yftqo7oIUf3f9k7zyWJDe2bPtFoEHDMXgTBBAytc6cwFJUQmvh
AL7+LQR5m1W8r3kfZz1oM07IqmRERsDdj5+z99om8Iie9nW46Ydw/XLmZGF6i/L5oiW/lITRpGtu
10zEZxRnarlBDZB98YAo/SZOHPuxWJtuQSZwtHsNM/csGCVxUijh3JceL1xGJHhuU+w5mP+8iukQ
Bi0X7UwwcQd7Nucms/djPkTf0OTlvCs5IWwfBUiSXU9qRpxgBcITCuhUzzuqM4RXWqgbeMf0Nn4K
l8jtVlxmyJfX1nRK095YnmpsZgkECuB/m56xQE0TsoVrEHP7jbdKBtNiUzAz6L0hlcyfeOZSNFay
VTykFf3bRGf5OcQvFvqGtmBLrLGtd5eGyMbU04zMKYi9Ikv3WBVOaR6iCHDJAVR+gSo9T801QHjC
UUvvI0mvCbgZiL5g7Ecrr1v4zjVgmmBX2rBBTJW7cA/nxImkDypgHZeKnK5z7bp4gRuQRdORRmH4
QDvfmD11qWTsJ3Uy3opWVNoxUUzcWlOL+/p+YnisvSWlYUKNQJjIPCjXptpv2qV7aXkQTPQTcmQ4
0xoIHfQ5RcKEjHOm9VXbKX4+r+buWl8nWWyFt8xX4JPEocKQWAcUJy8GhFWYU0dc+FeZ4SbfPclr
TL8zd3TxskHw84wkM7rdaC/qE8JUV0C8qtNPsL1Oj0QJYT+MvMqIPkwm0G90mKKvkdHYF4ARhNE4
M4V1kbDpMKJCGf8EoQAUQM0WErS2hrNWkLP3DNjL7j0L7JvrtcKOnp1C75qLAYebE5S11T+X3OgR
WZmtiZh9mnB9o2pDs2GB6IdLUzHzCmAv2dGtzgxT2EZdBgXiuw931JTJI5uaPIzJlsPg18JamJiW
ifGw0AAFg6JqA2HDqkNmd5WObQaHQA2PPTMRw+Nlu+fGzLsPQ2Z9GADb49TB06MAddLMCm92r8B0
a61BEMvJIFcDW2hXyXZgHOu3Q04gs6IqznfdNdNKIAkNhtSjZsyHkO62EVhSA7uVhChheJwy5r7C
bJxAuCP6P1HXBdtnPLkJn48t+z1DYvGSWJ3Udgrl3Uergn1i80ht1W91IIVH7vv9so+TrHWBrtX9
Z9dylfamvlkeFC0MHzpHiA4akXhVHK75ALfSZQcM0D4uYStpgFXRabBdnXZERxYSvmjUZNVUPbQc
sZd0porvddQidoBb5n2voFfdQNJi2pla9Tf5z+CFcrwJ8cGVOS04YGWE5krAkJPXgLh7S3L0eZ7D
I/qCTV6TD0qqibtF2P2zaLQOeloyDTeOaSJPy5ZQPmdMutAgmQNsGr4ga+cwZiA5OZnzA41anL2c
snO1bRvbJojbSSfuqNms675mqwi3tH7cmcRF3ldDPkV+MWZVGMQW92v6LoyJPERZ7utYF7R8TTeM
37NuoNlS1amaI1Jwq24rQqTSm7GeDNNjO1q++X3GlqhihKu7OR0Bc4ar+MuHsk0vT9AxvY7beEZK
nGkT8xswYCSqtGDxN5UWMtFJMLNCLVPiGBysBM+w+d/6uJ8PX/+H+hgl+n9/N0O4Eg/v5V9LZH7m
jxLZ/k2szgFcY7ahC2Ivfi6RLQfONPcwXbURovxZItu/UbKu+nDE0JbDT/1ZIhsw7mHHoxpX1z+w
/kmFfDYE/nk5czBWUB9zbVxluLyFv8YZmaGVs+9ate84BOT6NfifigRbsIEKwfCZX9GvfKYOGR/a
aXqjFg436gLhYLvQUNYCaOAwl5h+F6exA8UaLASrso1XilAw/Ed9GQxJM7o3ZQRv7zRNmjL7bWdP
Tz995H80Bn42lKGu+rdKn18BZyemBRt3zF+jNlBSGg7TJgZPEpHKnrIsHujHIXE4NrJl9EGUUvKV
6K17cphw/kg47u1N1EhaPRyIEOBbymlWm7U0sU+zNXqkKZvc2KFZGJuFpUyChGYQTjtF/Z0aIeWl
DHLtBE7yLLIV7qDTNBYij/YM6qZm3+k9IhOpqmv6qYwiJg30Jl/CQapHWYwwY0QnYbkabSr1GzeS
xRMYtwmhSkew7yZeVip+VPX5Zy2I7ggkiqncj8EGAoQg4ZKZWNITWZ9OujBQm9upFZC4VkCvnscs
3hTK2uEbcbaQE5YpaM6SNqpvYhCD+catM0QCnUNq4LaLQokKgi/5gnNW3Noih08RMdodg1RLIG2h
lwTW0xe21u1tN1LkFtl3e0EHbhZHblZhvdM6BnkML/L6SyROc2wW1zqlrSg2GfnF7SFHUP+a4vY2
wd9HBh8SAX3U1iTFOxvXcJd90w7Rq8WQ+wZyLXP8fNKZi3NwjFeM9jhTAPRQvejKotgAkx2VcVYR
TounzKCgPWj86XWRjAb1K5Dsr7BHJgw6SxrfDYdTxy+RywcwkiPSFyPWf0Q6nFH49m0S9LOSXsGP
SfXrair1i0baEpR9XrECJO8YeF6LVN5JUbZYqlyIfIsMeUemZ79w6UIUvp1Qt12rBY5/T5PI0z0y
VXQDTCySb9HRgyH1tFq70cVQoNRuTeuphJfxmZz3YgRb7MvpeY+mBGe/1s57d3zex+3zno4xgv3d
Xbf65bzrK+cTgJxtTgPlfDJM51OiOR8Y57MD/RbniHo+U3gSOV/y81ljjjJ+l+cTiL6S+zojOebP
TNIzkemu51Wk1QDIZYpIWuc8owHFyaacTzk0pRKkRJhz+lF2cBJiGOJURFqUH3j+OCvlemwq5xM0
P5+mCNjkM9d0zti2EMMNWkFOXmVkCheuxzE92kU+GHqXvqTn8zoRk3wzEU9MtH4UMMDMOVGqECxr
x4f5fOpDRqy/lbUUGM5VwbIWCEUNOXiHvjj/Lq25v+SyXT3Y1BQcslQX47nSyFnEJ3UtP4q1ELHO
NUmEvplRsHjtzxXLAp3kYV7LmDUmAUTkWtzgea7dg4uAYmF9r/WPfq6FunNd5DioHuaBemundI14
cYdhhMF8rqeg1FBbuec6i+AYZ8UcUH2l50pMs0LYM/gLHSPIztXajDSJVOpzFYfB2vmGC0BtN65l
nvi94lOcXgu6cyWoti1VoXKuEGNyQ1bi1Vo5Li4gvqBdC0oU8d2zRTS54RlrwblOILJdca5DB8Ps
ydQi125VuGj6A/1uFjP59VSw5RJRzcYyprLVJVfCLNSrMggnAsgItIqItdZI5cAiCPcG4BF1cjLJ
tArGc/2cKjw0ALXb/jlja3U3mY4OxJP4P7igqJEFeoz8DlBATlEEXUK0CG4VeG2xHWbP5FQq8xbr
9YjADuijRfcvj+5iFz3+Rhu41m+0TpTlyVVnIoUR6dJfMBtg2t7EjMZCpWIMMN/sqQMcZ2uJdhNR
SEfbuKBz4amaVlRbmzsG4pxhNB0CyJmIb13cFFcwQKC2K+gBGm9wpCNIIcxg6qKjku8698cHYXQm
GmPC0r50Bp9ToDIoHC+QUcviy04QZgCW0m2oeWGPx0QDJ+nlre4uR0YVOYih1CbAqNbL+cRtCQB6
M5jitXZU57Hm5HI9Nmamy1ANuMcit/Jw17NlVQmOCo8ICP3eRYV+YooxP8azARI967ryFhiFuHbi
TL/Vw6n75qKHlngsp3abZYbFtFcOpESEXefkHp0V3WWFGSz/PuztNsjZuAcOrDi6TklCp0sirRKS
FE8XQzQiji9E3Xfv3PQzrkuDC5we/yUq2BbUErKM3ukfEfhxuZpwbCabbiTvbs9whtjlSiZDsxXz
2L81sZoyMKKzAL0vpkEDPdzKPhnWI2ooRzGQIU/8X+ojKzMfkpCYci8v+lEc+wEZBzo7Q7uxjQLh
vRUpzIoapv3zhpAZqERUNGPsRUA8fUfKrt/kQ4I+ZbRMK7vQ28q9kW3fP0wFvk5UGjK8Ab6z+hew
N3GDoKf1R1rt/7aPKY//dnRxn1fje/bX6vi/hhckNll47mCG2A6DAoyJ/6qOtbVuZvqgmhTPDCq0
PxvIzC6YOdED0nSc7aDD+aF/zS4cEpuYNtBANuAmmOTonedJ0FJ+mS/9+e8/l5X84F/rSp3/jeAt
WDgm4Wqc//ynDjJziQxJLtkrYUuB97pu14CeXXUEZDuuUNtab2n7ohoDdtsaVv4lUlpyCyhcpIFw
FIGfoQM4o3IVGHO7ZeXnzitJN5QwdauVrotRzCVGAOIuIG9WEhBeq6bfhx118LupLh4oba2dJH2U
eHH4vXlfp6fRzOIXyQD8Du6OX66830Isyh7a8hQ47Vh+6isXGB7j+MQcH/rfSg0O6165qFOHBi68
1GZrObLY6yqKh7mBYWUCH27Vp3FtK0ZveexsUS98yrS8cbOb2HyqV4Ax9CO8/ivUeOHIsAdpfjGf
LO5N9u9riQxpgLWk91fOikaO5lG/G0Df3TppbL+UZ4YyrRwiP1awMlJf+zbNkdm4K3Y5VWGKo43u
j7UhNo6F9hWlI9P3IRX7cEU3N3Vub8FC2QEYtmYviR9/QR1hXmGg1Lgz+x1uNRjSKEuYBaueqosF
l136ODi1Qg8UcfsY2CtO2mhqeSpWxHS1wqaHFTuNmiLc0XQHmG19apk1+D0tk5vSAUA2rtBq8iE0
mgNICiqA1sKoNb+nN7ylAkhvZeY+6XRXNtNKwh6Kjl9hpWNj3eqOFSoYv9YAZhdF7aN2++KOZR+S
1QJCVsqDYkHcdlf2NsKWaUfgaHkx6VhtLINgB7nSuqWNxrSxO/sxXVHeHJ832A5DxCqOcVEBW9qF
SUL3QxB+4omVCD6DBg/Tmqi/uTD2HMHKUV8J4kZrVO9EwtiIyhGHp+2trQz6peR2sBnd/hthHkzy
vB6062IFlZd21V9OvC9sf2gF7XJRT8uZbV6ZfX4nVuD5NI4wArOo3KFKAZ63gtHHfuqfNOlIIrv4
4EYgWc8G2gFS/8CZkKNywszUHGuO361uKRKqaUXDlAZs0egqatxmvZO1nCz6pMsjERP61jZi8w1h
f7Pr4tlFRF2rlxgVp8DokwX3R6ODawUIn1aiQWEooMT3TQoEQ0mn15IBz95acfJVuXp4iMvS/BHa
vMqPbJYJAcShMGCfdYZqknPSO3sUMUjkG8u5bt1Vqr3GvmJ5WJj8tHKmZgR0z+0Hc82kO8dhxeAr
KEWDNknCx+JMyU/h5esMf7ZIJNvPfoXp97W20FyNtEeEke0hDBNVW5UumBHyWjtoamts6Yi/Sqcn
GKCHhgvNg9goGP4TQ12IiSvYn6fn3U0V9NQoXo7xiv831iAA8tfw66/hAF29lLuYRJJNp1bRdlrs
N/h3aDzVNViAAoublZ7G22JsCEFYAwg4iDlVz6kEy2Jn/mISVbBkikXZRnwBULz2vkiS8aiu4Qa4
QgnQSMbxZGlEH4T6moIgNffBTglG4Oa0MhaRuZfn3AR7jVAYpI7dao1VoGFvvhP9RlVj4Otyp6jd
5BpBDBZKu5PQa/1eSXQ9iHLzQl+qS2sNcNBtcdeR6KAk3RDUa8iDYyr1RbwGPyhZdL/MREHUZEKA
eqarucZE5CxpyteJMlKOOBVQpHpWQ7BEu0ZMKIoErI4Y2I/OARRrFIUamc6HucZTTN2UoA0znXts
d/DwsOScQopLANWSOGIOogtim0zWRB+RU7mGYFT1qGLkVW8iLf1I9L1J4FswO/pWGcy3SNnbdkFq
zlobMg7YTnXzYZq6WW25rl7M8ZDt46YgAK5UEuWObvNybQiIurImIEaRAU0l1GsjXD8VSZcPO7EO
cBKEWwzW7QESUkcPQT4rhLgFqlpsEoh2K+TX8vKFmUGE049OB7wjSAB6Np7AAZaHFVXlDX2p792l
uzdFcj1rREdV1qgHWG+LqwGp340ckuhZDUl7GHRkhkACScaxxA1+TAPOX7ki9l9Kyzk0+to+nnX3
KE0X9744qpbe3ztLutXibNgp0jk4PbjwCD89BgCccnOEX0qNYF5GdEq2kVSOk+F+G2l6Y2FED3CJ
hHgZo3fVpaOvwNG6wolQH007aRDpU7W2rVg+6YlQNXasUwSsZIJiLI5s6j4lUzGI6qFtcZ/v+Pbn
+pvk8FfcKUBVlEJ/ANUfbdUckl8/yR+JiTCVGTfuVDPM94uuWK+JnYD9q2ncKkzHuGmYp7GORFCR
iZFjCTC5doDJrDjKD6lwmm20ZA0F83A54cw9OsyfWkO7ZZFtNaCI2UZnWOI5y5UmsvR6gLDg2ug6
g0ofjQOSYXwSVNz0g0fS7qaRC/UWLoKG2L2Kv10GtY+WBr80N6XcOYuhXlUyf0NfYewilJQHu5PG
gQybb4LE8q2I3ZbIbLcS91kdmptSWOqmg1N7UkSn7HAQdKanOli4QiW07kg5MK8id6hvxEpkp5dH
sAadqDurz9QdozT7OCx9eEmHxt42zVDTHM+rE27kGagw99lJdjRg2lR5xD3F1b3CbzvPKaddvwAp
9tTEXB7dKMEwLUTd/TAFfm3PnRvdb6nmNw7nBLdNi7k7LpajW6I/zBkdPqU4Qm9wWDOk62f5VdZG
laErMaMTHfToskgzgUGAUEI5XjhMjbdmYe8tCAxES6rNQSX7dou0zjdTHBJ1ZX5l0uSD5cg+5KpR
XJDCMQYIMLmTqEC4Wz588tVy2w5UQwmvp3S29g1Flk8uh2D8KKK3Tlko9cQB9Bx9wvmE8dYjlWBr
N+pWNaCi1hZgRu7dWTLgCij3rZueBjJMN83C5i0VI0a8ml9atUSCNxsYEmsTujYWWyPHbZcN+QXW
DALSyXzJhgnBdVjfzqPtwNm3gXgWkotsNH8y/TmEtEuWjuvtNN/M/SnpIxSbpGkh7HXS6HXKOgZB
U3UJZfNKRDh1OmU+9Rb074oHeTdY7bOWLZejA+J+Vf/ZatvB/EasDnWZ1PN3lz7QRslGZad3yEYr
DJtqvi8U85DPyyr9U2HiuJ8xnBc/TnmIWSPbZFXiQjF2dzHK9iGTH43y1hNslrBGtelScJT5xtIW
Xuti5UFaJ8KWuz+f5NRpxpbR6EU6ZI9jhJrczqsHEQuD16LqiiqYKXm9S8prdybCoVqsXRfBQpjR
89NWAyDcz2qBAWf8ajVd+oZkiqQqJa3qvPFmEhIjhxqcQV1xUPTwEzXBk2UfZx3JPaW3VxpIwhWV
wEq4r3SZT0azWhz5nMO8N1g0bDSxw/mYw5Kv6S56tRsum9lMdmakPeDF3WuMq7DwdfN1GPdfGKRO
U4zUOZsLO5BO/NSb9H7UAUdbdU/T92tso+8wawKppvu4zBpMLUAHQP6iIQBcTVzjbYggarPURXGh
qHa9NUaK3wGN6jz3hN6oxdGM9G08EKdJMzwJEKWssPYOv3pmiXuX75sbwcjw1kBZOT7HKBAwxWoN
aJBoiwD+KrLQZ9KGJU6AZjkslMdy1QnTannClHFMJ3+c2FNnq+hvJ5LcQi06oAeojhpJbNiuIkka
M1snGnG3/lB642FcSgUboZZcKKxmQbFTYxadp2Hfts1DbSV6oPWYWovEAueep1eYjltSWUprP2OR
Ys7OkfKCRJ/mdaHo3/mSWm85VqKJAAwyT49U/Ov8oSdQlM4Ekw8in+urjEeR+8VE4nkOpwKTGe1z
q3HaHyOt521EXgmqDp503TS3RuMsATmsIwVcCRW5RY/f29oHv90xV5TLYuxt38EGeq2OmXjshY04
gkbEldNaIYXRIoJGsVskAUPjtwIUDBFU3bOGGGeDqmaNXNC28ZJXu7FvlJNi0Vt2Fre4JN7FfsQr
jTXZtuudXjkVXP672Zh42y6bnfAtcnu6VPcSHX9M2r+P2FdyVyB5YCSj2vMF8aTIe9B5m/pVFSZI
WpoKZH6ZHDtIz6SEv84tuXJpb+nYYMcjUHp2JwYGGAmjoJfiKiFC/dSZhDwBYNAuqUtsz5KSpGxj
2rLuLnFFv2XqaG/NabkEY8GhB97zMKY5OcaLTA9DI244BsgnXMJTj3+PzNlmejZDjbtFI38AzZi4
8UT4EfrwiOKDYr9VpCcB+VL2txPhn8Yl2pG7vsnhxOq9zXKuTdZJ8pKPTMSXosO1j4r7elR7+wXr
Z8QF3WV/U8wuiJX+I08Q6giMals4kc7WJU0cU8SDmRdPpUoea+7a36Pm3usVcmcClcskob+lOAdh
0wNvdRvH3NpSHDD/beZ8nolfQJGdMLDFiMf7rN2WVlq/3ILpB2Nb5u/gqWu2slnxs9SmiBDEUqoJ
4mbGVbuSmzx6jnwjEamrZXgssyr3FW0kn0HUURBZdfEMKyqA26AdO8vCPjEA8FEEm2vqPOkatmdC
e49ZJTZN7l7EOt4VdEPTodYg+Dikiu6WWLkbZxQ1ZK5f5sIJ2MBCHweKjdQebBbAuteQp4/zxs4v
28qegzHRP3sdO6jaXyMJCm8Q/t/qVnKi6feqpw0W+pIKqEC0LkQYUpmk2i7W1Gd45YKJQUltLvQw
gG1Rch2qnpBzY5qKY/XSsBkjUfTmO8rOmkCEYj52kCf4EIeZSx18Bseyhi8isBC+sUwn/DtuLg5z
qaQva8Pz0nKA/SDCivBYLczK0np23sti0XetbY4lNyKCUPW0CF+UZTSeQRrNHomlyonsFbmJYjhS
aTRUDGNWJERcuIe2XepHkCqFFxadgUPcnjLUpg5F5ry68eMUYNLkFtZzoeQSP6ubvMRpT2NgYZf2
0IphvXDUeb6yG4OIBDW3H+pi+BymrjgADSmOTQVXIsNGR0w85THudkylkU7YGTyZCyUxzUM59I7v
9JVzi5GZeWtWqQd2veShtOx0yy1PuXKXmZPX6R1Md6HZXfWGXhJXoSrvMsz626F3y01v9ta3UnDv
y5aZrJWUVAOs6ys+Krc83bKW0mtYpDQ+CV5IxklFg79kBxbjeM2C0gn+m9F72bXGbIJednjPJAKY
aU0LObDrsrmTbZW+DZ2tcvtqrb0VQ7nCDqLcVS5ZN4LrwEbvuNe3dWkFBqQEzpZQbCM1VHciBTXW
V0m+dTQHoR5p4PGtu2LvZWtnGxfbx4n8mlWc39kfDDyckzZ09P/TKkHDzzRlYxIivSd5h4U4GkYe
DM3CMT6VZkFCK5AQw1NEjQ0i0qetdI122wxSnLJsEuqmGGVHZeMk5B5NzrDpkUZci5gQrtERUH/K
sBtPeWLZr5AI1EssNP1mHq3cd8jNPmbw1/y20LqDXjKTLZIs3K5CwEdUPO8N/btbtKXvlkIHsIIQ
tWvcuD1YIbkOuUt7WsZsV1lD45yv0AwsV6X6q3wgFT6T4suCCoWUTtp04QKbBoRivxDCyBXfXrZZ
MfJm4wcyfnows7EPxl37sgZHHCn0XV9xrGWfKBgQrLqudzFxkQdk3sZr2QwkAOGyg/kDIQOPDdnS
aqvclCDTQI5NRXzERpLsW8V0Pyu1qkkyaJWPGmXWtq/0YWevyJygB7HxKObeusep9CNVXHYrB+EX
8BfjblFpJgGAIXNlaiMCc2kxcNoTYlqA9W+caQRuKlH96bXzzO6SP7ujlZDfHjpXqjrFpF51xl04
ROwB+ZqllequeVjWfK2SoC0mShDo+2mN3yrWJK7sHMrFGJOALgn2oSTMidwulGnGs7FmeU2iKWKP
kABuYNWa9mWuuV8oZ4gAM1fWfoa+DrzemhHmoIO7iVTM3iZdG9oCa5oYdBOCxbDGRi/yHDdmsiXc
x8zTs411DiQjEYNwMqx9/Sk3Utv759KZvzUs/GJt+G8NEP8TbQ0mkpa/k878+Iz7H2XX/0h+xZCv
P/e7fIZWP8Iy4ToWEwKa/jbAwN8V5u5vpoMAxqUz8vvk4KcBgfOb7iC6URFgCGwOzp/yGdP5DaEN
OZa2dtbcmM4/GRCsEp2fzA3oZyCtgEVFYs7r/D6J+NncMKjS5XbU2F6tF60/2IhcFlJyaYmhHAj7
YRtZuXEFxW7wenPtUE4kuRnlnPmqOtgPDvwDn11iuFwqmrUYKwFqRB+k1L9g1283OqNp9gTrGjeU
9DMGu2lPeMSChw3F3XNmQ+Zoc6EfshrZjeB4hIDB+DGoyYLTvSYJG2YTRfWN/Kz2zQo331TkITa+
YXlUiorKK9OdQ51iSrJpOHtlJMotIhbzmoj7NR6pwMOlxjeKggJYqDj+M02C9l/TmfuyjLcuefA7
EnacO5Pppf/PV8ZDVfDPX9n5/39L4pe/tftRXb0XP7q//q/+J64b+29napfvef+rI2P9+7+vF838
zXJgzrMs/jBe/Gu98CeaWG09iNCgtwCy/S+5mWHjyIDX70LZd1W8MqjX/hioGdZvkGB1C18RbgcD
uPw/WS+81K8LRge/z1jPNnGMsaT/jUGqyqhQIqgkoARo31Ci6tL0BwJKS3u4LZmzJfN7bxg3Wv6+
xDdieByqXa+nnj3Ht8yASAKruRheFEhwu+6eWgg7wZ6BlWHqe4O2NaO0IGoqUI25Hy57od0uOrch
62WpLwl83KwvLesHfdphn96MJ6X+pO3rKgFeh+jRnm7VfOe0PJHoNh2MhOWhjxoPIjnHoxdWoV9V
+wXbIPczGwhhTvhJxX9yctVHCyaIAse976m0B5L2R16kfgskQu1uasK9evOHWd3Q+vWSpr0fy9TP
6u9FWl7ovsw1jZSi+aB7dt2rdNAIODYzbhjRvrWMSy6FW9Kqval4EdkHVrxNUkV4sAkKQt8AOsUn
M7eSbtACqFSzT8ZGF5V1r4b6Lh7fJ6N6smi6YBGFeAc9y4CoWoRPRIZstTraFhXp8k3M3QNp0qQd
WOx8iEiutXFbRQb+x8TPnHovq9nXpm/cIjvm67VzOydodA4jGXhm9TpEpxgWp4VTFOsKYbBXiCw2
K5wqxAUhw0/S94p5QuG7z9Uf2vIpkAi77xpeir41ghVKEc8fq166j5IbhLEPBEASdbu3EHcT7gtt
Z4ZR9MKdCgVQsxlqGSim4g1WfxmOhJ9pu7CKgzjddIx03JJwniXbjdFwDV+VSwfAzW7aZoZGcrzB
VRi3sT0EbU0gBC0CQwXKh4RXrwI1l0EMp0EqiAEEyJXmvQR7Cp/YkwlyqpMc42MSd7t0ocIkAWCc
k1Ot6sgE740GEOAXsmmKIiLXgd5B5Z6ESW/6TZ0SX8e3hjDJWwEThL3w/RqA7Xi+rRxfeLRhtkXy
lQ71oqN9u1Mq1Z/IXaOYubCL8eTQkCnp3cJv3C3iuu6tjeEEEVnspZ4fI/tpHF8ZPaFdu8zRagI4
25SshPUVI+tNw3CCa2VTlK8w+/iYeFKNQ5p8IukKwHH6ELH8htUmagNtJJYetYX5BVMipH9LO7Nr
aKYmy76M6ewymkXWuFm0yU/wIpfGZ5El+7JgljKVM/dGMHDxvG0mzbPl5JsOvRgHyCC/uHoxavd1
Nl0X4e9HBjv5/3tkvx7tP5/Iv28wlkrQB3AQYPzrif3TwB6rqu7GPRAlPf9OoFd1xWMGxU+GxZZg
50W/iQzDcxUizFpxYTbpYXaAao7YdJdpq4SS1Jhwi5FwO5K2NEY2YVMEqsZb1Ab8GNYK7aOc7haU
2lBBf3Af2iT8jIZiD7yQCXcAQ5cEVNZmrqePpyq+W5otGEJcHYzYhYaJh3aB8QaBSCf2S6hPrlIF
Oqt5dcePgjWOL3u5sM2vmCloWionuzs1BaaB7pDG7waExzkmMYsRygMXawb/3QaPGfKm6y6+K5iU
WtN/4iNznPzth/oXD+fgzGTfmXyoS/6o9tmNWaWQumi6TyRDlm9ANBkwvTAlWMROW3MdmuI/fK+Y
Tv/9LWAhXUUYtJw4pX79XssRieMfvDOHUpymYQyjzY+6G/ixqf0BxgJC+cJoxmoD5neWfmfah1J5
aZzDRGI2nBD2Jf1JTS5Y9cqMbvcUiV3u+vimPdXe15AIleH6p4L2D0XJzwqSXy3SHKcq2TU6shZn
feeoUn591xpPDP20nNGU+zH0OaAg2GwOwYvLf/h8fmWY/+uFgGgZOh+P5v71G4oGcqwkvBpWGZD2
NTU22ohpR7pj1Pyn13L+7dfSKBLU1cKp2qal6eavv5YU6kSbHEZAo1yI0r5zQu0AkGdPqbkf7RE2
DYI6MFpaarzIGjGFZew064CTxsJ2lsnL3KGLV9KfyOb0USBn07KcafeKhCie1YgUUM55SD6cncU+
pyWeRgVNzqeYxSuT/ktpUZYzK3Hz5pCM6kZdd/OhZtBwJbtPjb57b803BBVCb7uc0LVM16Z624gh
MHSyzefblika/lWfNuBsIbkxyGVjYWJVo4xuUQXUuKVcqAL121gYh0qdLiYMlabGViJXeU2+16On
3Bbssc2hbtcISGUfIYpcvgvlJsq6YxvvREcMoNCReU5+P14xtNertSDX/USjmciBKEAX9OGDmh8S
UXtWv3cQ8Bkzu3q9lZB2NKdDvsiO8crcYyvrZ8WCzDj7Ds4ha36OTUbIDc3JYtnTgQDkd187qPAQ
gczqpcSZMs1fmnqRica3yYSNlYc5TWggfs2iOBJ3zC33OA+jl7nfQvty+AhgJig432T5jnGbNsy1
o92lxTVKVvoMWU+DUWOrgvakPEfZ6KvN+QQoqud+IHFMWBtVI7UQGmmnX5CGSnTrBqC0V1TIScSA
hGDeLcbs23G9sVmtJkVbL+i3TH5XTeyeCFltSefnojHhzoCn6AmNbhbjQNf3QeRETUaC8zOxfHOU
fu6Ye9IG/Q5XbEoEOb+8QRsWIQEaLK5f6afesO5z7bQwVtWMjZvsY+x+6Pwgs+6cGVhd4+NvDAzW
yTqRh0CyGdqNFV3AAsNAGgcmtRkvV8ZIjlrzkI6kCbdPQKyP0j7q3a40EKJYXskUMrSfCCwPxqHZ
O/YNsxC2cgfOZkrJlXoF0NaaQoZB857p04aZ4sa1r6zkCx/n7ZQFIX07Le13PHpbNdsW+ovQFjp5
/NgQ7Y3J3DFs34zWaRQUj3N8tFL3YBUOih8b+jJoJyaoLQnEZXe36NZ9bjyO1nhpmIMHx+GooQ+K
HkVMWxDLQAfXilyNVOQ+olyvCO8YBuyEcgOyFHHtbTN8Ipig+qJrryKrVY80NP0Rba10tmQxHOn9
U8OkxGd/D9KmHrEDtKZ3JUFCeS0PWhFu9Pq7Uvd2f1eDZUshUrK2Vk+aNKHlZFC0ohfUvjyrKX0z
xasq/RC7N5R/UvxY7GIjYuo6l/EIR6T21IjrwdJ82l8oTk+FwSFe/F/2zms3kizrzk8UjfDmNmxG
+qRN8iZAsqrCex9Pry9H/4w0A4yguRAgAWqwC9VdzGKaiHP22Xutb1ls1MKLlr6PywuQhFCApW3N
CX0jWAPgMKVqcDr5EsFKN/DEjv2PUPN5qXeUJ05iJS7Y+H0Sxc+PknKGvwVAEjffBFZu8pPmp+rf
m7zZydSaa35RddEfxg8xTV7pEjHPEx29jT3qO6XfCRHjENrhb5PBTtk9YCp/5IZSU1tBtBkgHpl4
kfhYgaB+cKcABWqcLUqdVprBpXotcu6XhWtlpc1GHuX4bsinmGW2n94jiSjZlOsSQT9pr57KaKsy
F3eV77W47wWv0bjn0baQ4V6RihcJsMvlq7TLEybdcCSTt1ZI9jFz4bXO3yzMHTOtQjMlpJHiY5SK
i2HEnt6uPkqcoIW5qVWDp6x0+zjYlwnTigJZdYGNNOovrWQ6sb7sMojGhR4qHXULnXFd5zbuPmPA
UVbZhnxaCG7exuxVqv5U1Erg/WnQF64lQluB1JJmb70helstudlzsfzSOPa09bhb8BLxLgiCHgzr
tk9KZlBEYItJdxP6p5Z05Eim5qUjr3fQW9JdusEL1WVEv0g+qtXelMUzq2e2hl5K7GIoXsT5kHRc
pUVIIjiQCGnG0clTGerBlYRrPtP55bwSE0KOgtuBxUhZ1YPS+0Fi6JgSt63YuQpXK1zedWk88AY2
ikqfC4lRWefE4JxG9qGck63ZFYx0aMIb79r6XKoMxQkLJX93n5m/JFwjLHljJB3Y2IOY6PhEA3Hq
GN/mtp+s3awyQdAYvcmHaHjNxd04I1TrgnzaTeIHVFc7H44tNnMot6GmXrC2LrKTz7dOcNMJZnjQ
RCg5j8ryvCKYjHYFVYEpHQ1IofJQOsDWd30rMhn63ZMEzNmL2sei9d3nhKTLhybX7EwP5vZzq96a
x88pizNKjk8BLfyktZ+6aTmkazvZGyJtUjcJIUfc1C8vnRGDHOIgwUVriYstMqusYtEZibQmWwXp
uWM0MGob4yxw/h7m1t+gEZGi82mmu3ySCWdomRlm6NB9lTNs7tGufZHqsCZCNf+YjE9JLl6lTndU
6U+pUAZufpPV7gPcUyxcp5ufJIzoRA4miexunwvjl3zzgRJEHIiSNFRGLEMRPKveHjsXe5e7ihpz
KhbwnJWI7rZ1IxHXzSAn0FoEVMuuzaW6jCA4Obo2Oo5aF1aUjbWcD3rwWyKijSl2E2nfsZiSM1EO
ym6SXjdLvcm1Bkwq4WbJg7yb/MW0mB0K7y1LPY5lf+V4lTTPxLqPY0uyEsn1UXOUiBFhVybazjbn
xCNqmMP9WYGcWbWv0fJbENZzryBWUGdHllV77fM/Ipa0dmg4sIWV5dGV4IP5AAxsD5blVcziNMhY
g1idrDKyo4WFOB9dLeI4/4Ls0ymZNy3liNiL8wqXdaODbFkYw/P6zZXzUYKMRCVRnTCHmlSIscpe
0hr1RP3Y5PL91nFbD7MNhcBjHoDElhBjpobkp9O0L3l/xA0zChd7Bj514d1VeIUappx2q06yTMxR
AqGLLaaYNFuY2M/xsNYWsg1xl5TZfgAAnDermyeptxZUcjXaUTZfsrtzleKERBRUA6W4nAXu5YS+
yhD9aRdoHHKBhIKoAuOKvQT4F46F3E4BZjCmZb4bxKrgGrR8clkLiPywzZr4lnI7Kpz4hSj7PYka
SAbQ/WUTdOitVHjgpWiek0eVovQXUL6vSkMalrqT1tIHr0qoCVePSCh1TMYII/IK4FQ+vsF+dcY+
8/SIKxUJCSRtPVvORU7ZmZenZriU8O/B3HjL49S6VF/MYM9jF4cwnoh9xa/woAiU46+eJXPSi/04
SWHMdNtUZ46rnbO0121F7AFNINO30KIQBWv6GDEbevkLnqA/sezDOKTpAidw8eWlt3M+R9gMhN+w
O5QSJh2qT94jUwM1K/gsxoN4UMTNxW9tk7rgq/pHaT6PAyZl8ovM6s7VrEaOtIqByuyJgSkAet3N
Y/jm0WePtyIRSMdYOSrXmzvXb8RS+pXC512/btUrhwLCbHzSj3xY56xhftd8xYURVNNDgHOPu3w/
qtKhze6xeS/zh9NoCub1pCw1krG+uMDSPM9KH25DG6TyHNCE09Riz+TTLav06f/3pf+34mE1jp3/
fp5zqquvn5pO9N/+rr95px8P+O+NaeMvleRMyzLoReDLkJR/DHL4E5Edx9Lw1T0O9xIUn79TqpS/
DDL3eBRHTRAYj3by350e/JGsGhxDDTrdBhLi/6QxLTG5+ZcGAx1wjS6xRtAc1Qcn938+0xqJqK0A
4FiO5FtPHeCOh5vmrg4bikOLb4fuheM73NZnxMH72avcMkDeFRg2CMNjc2zfBjfW/OVOzwwsZcE4
aMXgZK9OdYSdWRvunO81ioDB9m0lGLyJP7uzDO9H7Ghu5s93hOn7yRv2NH1Rn4mju0A1PL/1Hsen
HdJ6z/S37ohXCY2Zh6ZRLt9EHBSoCwcbi5ij/0b/oT01KU9pdWiW+pNLqNjiR2AdPjV3dG6jfXi7
AcDzLLcIklD3koDero1u86bMJIIcxwMr9Gi/EctwFM/yrQg5Xe81G3n+vjnqgRw0rvZxENyCv0Rw
EYLsun3hyd+pH3nj7g1k8zMeQ/vxE8A9GBfENsox8smJTw1b93zLN1z9VeKbdI/Oop2EcgA6xtfc
zm3ct9XuPVo5dufG59rW7Np22WOc7tgda3vd58hs7QOh7Pbdf3mJ7W8sFUe8G175hF/Gzt9akLso
B3A/HkTYGmzsZBU4FuDot8QnCsHg7zTsz9R+4R2zs3BwB/7f4ho/lg3AxUHV8t19KC5IUWdwscMe
Szs+w/p20ld00k90kayznw3QX4CuGBTyyq392QIxbHbDQeVYpiI38RG8U9LFR+2WXmOnCfodYO/L
AJM8RqBUevIlBf7T7/nSzctsXLv75tO3cdNjHHJBvC0eUhZX/yz2GBVJwgIs2uPSJ5L+2gI0vaJ+
FXonvzXflABswePv5kJFpf7W/PY2BmNAZfujNy4MqQPqL81WtPBzoeQVMLi5K586E/3t93Rir82D
B30jQH38DqDXxlrAdrbDb2icMD7JHgV9iPc8T8LFrpPwWiXhR7eEyZ9xsfHlITDMfMRjBzFEmHjs
PtbPx94lQ5B83AkWNCqVvS52h9glNInC0zj2ojdN7xvWk+Js3TIb0Htgvjen5CiflOfuOAfjq25c
hW/ru95EVzRTbCk2NGh+I+7JAHaFC8oZwM6nGew3F3+VH0vaRZrPr1vnAr0G3wLnYn2SrqsXvSCM
41mh+5+YlFJULIFwzHQ//dUdzu1BCIy96a5uFnzl136HqAS1bI6wjmv2rAIzkE7sLqNuM3IZ/zA3
pY2EYHQGx/QyfsG41I7Dpc95veG87vHN1nnAKICRMK1nj8vzS/yTIMWvPDHfkUFGtJNF7Lx0m/z4
XL5t/t9enN+Elyac3CIceYy8P2xwogLA83R6cpc2GUkPR47VTeU0d4372nCme3TLrvFhfnr5Lr2X
F8n+Tm3JVt5Tbwza28t8qm98QJLNqCKw/Hy1cw/1ZPHMjOzyLdnDZQ7mgNQm9+lJvzJFMq/WuXRC
/vFD/+//uL5/On36tc2XZZ944d7n3371T75vX142u3D9F/9iX/hGHnQJL7XDHe+1Tnh5uVw+L63t
duHjwQ0LysLf5/uftLdcyRXs70//cvG/+XF81U78SbVOtNnsmB/ApwW728kf1/hkfQGpQYybXeUn
5ZparwqOaPljW8PBkW7KSf4wjw2m/7i2Maj/iKG0ncyLtzlGYN4jG+XmcXKwE33L11B5CgxHOid/
lLN5nRzFW5+V/bkNsx08ttYW4ycjD6HuqG9qt9OC7txAgNnlLgu19/WVkOLhWKFoPye7+rrPPMV5
94iUs8+r62lkcXk/sgvm1el/yUd+Z4uueq++PhSW95oTkb36gze6s5984bC2Tf4PXHFv8Yqd5mze
fDzLvuScK7t7I+VevWx7XoKdTk4Z1keEhJ55qUORb+FStht7chCkxrbF91hBodvFWdvPLk+Ir/cj
RFKIo7uUdAsFcYyTn/SPPFSBDv3hhMpviz8fVFqPZ3Ee3h5zoQOBhnbxZgDvID+Dit6mzj1CfZBZ
GxKOon8yed+7GNIk5kMODm0b6dHjNZUhvz1awVSw3rB5DXuB8ealgMltD1Iwrv7o8hhO80Gh+YS2
YUhZaNaLJ/UnZuNsNF/x4qsWfAgnideArYZOSWwnAVuNawT08Nwv5es1s7P9s7P7I6Clc+WDfjD9
V0x+NobjyLS1L87PYcdOapykMwlm65Vq3B391iWhIHj8O3jCzYDs9cmuy9M3iImz45fqC5ZebwX9
kSdl3hEInecj7isdzaednKz2c6Xl9WtSUe8h5mKoeIm8m+Vqs4M9OVjTyxTvVMw5bJEFTxluE0fU
3vQB9ivTDlU2vQP00Tq9rv8jJen/QyII4taw3FIL/vuC84AOcfqngvMfD/ov+I70F6Qc8CGmictC
Ei0GFf/gU4oS+RrUjX8TQzx0Rf+j6ETpABsYnCVdUU3/n9RD0l+UqOQQA62ECPVAA/1n9uJ/LTof
XFRkEI8piqwDw3wALP+naWVBDEiJxY6AGbHtnrSsgQ0w9nEIw4Mz+tZD4OEoW9F6iNda9Ce557bU
ml8xKOVpVfbyOHxlIsd9bS03r1kpBI0aWEKt6QJnbEO5LRPzRLLt2FSItIxhM/iAp4kooUtjLriA
hXa+xNmw0faL3rATwy+nyq368iZICs1ycxWcuZXp2ZDcKMbSRR6Xaykik52merYVQTqZXSo/d6Ro
meQtZF2874TkdUmH33JGOYEZaDxXMkFkQgWhMBqpzYibZtiSdhQPSfQtWfMu0dtztWggaOBNGtJe
nfCGIupT3KEcQ6kp6apb+TGSNeomvXli6FYGzLbJOxmXYjdvxXnrWzmMhOJgILQl4uVgoBA7Iey7
jav6XJH6ZmPyBDNt1bXfYrjKCBHwJmWkLVH3V4A5wl6F+j126y6baKqpklIFVgbjLe8D4tEkR27p
DON1prrR3wY25K17WLp6XkeO8Qb5hyYJfxZFeY7j5dyiZ7HU+km0Vq8dG5bgxeu2LgQqRxKCEppi
fJxExTPT8QiNhbM7+W5I250yK/HkNi9FDui/ao1Xi5RNsG3K20oOLQhASC7o3gKr7F7lhZyQNRJ2
wyZXp1VVmUHR7BZ6wDaRMtN/jX9yksMSYwvQhxluXiV02dvGdLN+C6sEz0KHup+gPRQn8BtjSo3q
oY3WaORnSeYZEKeddSSd0MxDUtl2IBV3raaTs4StJ8+CymhrN1ZznHt5fyAo4TA3EUGpGcNqoUPv
wgdyl6TGcPKKwlmgSdpJui/3xu/UjOixNpG3gby0a8Sx9pgaQZSNP5MqHR9pgrbUY+VBpwbQPQ9U
hnhcvUUgYoxE9s5W3NIrEpX1qxDXT+LBcKm1vb+O1XFD7S/0+bXURxrWtCP66SUqVXZ1ilkykSSZ
Tqw8DF6fSQG5B8B8Miq/WTW/26IMFjNXfb2SBUZaFc3OmZo7G+v9TC5jJA1POJpDeMdHpV5CMKkz
U0MJ2OgooqBWFRIRmNVFFbJXshdcc9SfJBMNdz4/VOAMDaqu3eWLAs5OrMgHyQFR0bl2NMZoJbqO
LZNL2OHxc1NhzyFr0lij95nQDt6K4bslxws99Y8qC28Ez7V7gnfcdVJ/NsP46vrhEMvJjyH2MKkW
7UXujOJn1NNnrYvCxZCOirYeFdpw+doyxxwNki1bd9bSINOlS1c1gZEvN0vQECCv1hGk/mvSZrcY
Z3VaK8+tHN8aSXgCFunEVmfLLdEUFhZ2OWO2E+WSb5LXqIsgndXCelfqlsha5az20df2yFbblPYG
lsRtouE0NM1uyzjAiJkFn07EKDU98lK1XdTUv4yhwEj5S4YPgIqqfp4lYd9Hj5FhrMZuB1DXNyvW
iXwcHG3Qh10xd5UDVuUH2+8U0joo/WZ5Ux6WXTpxfVnyBndcU3Ilv/AfuZOP2CSIuZk3+YNLNKKZ
KJ9LAwhm1rZM41hzWkHYo1LyI0UuLm0mVaHeab5ejy/t1r/KM8NRKQbGunCEeihBBpEMkojYjgBN
OnPIJnk1cbY/CBFtbr2THe2aco2/zpQg4ae78jDnDKLfrOo1MV9LE0feqtR+Q5CDK8zKbUpJf4q3
6STSLC0X+S3vumCwcHaY608NXmJQYyy/K/FbKYFku35YsFExW8Rca5PkdBazR7dXxaKvpPoBEQEC
9MquR9qlCrcutJfNlU35lVStK7SWzB63jLtEbqi9gMLYKLZDYLUfqaE90Z9zKrnckRx/ldXxHWDC
6AJ/7Zwo7iyMPCxrpXqGR5M5zTbRp1SaQIlh0MNKvo3L9FnWMbOF3np8fsTKzNXNwrfMT6o1hALl
15wQ26aW3a3GPEn3D1ONxqprrNP7zFwZowIFvljV6W4QrG/oNLQEFmU/i9WVpQBJjTC/67m0PeP3
euvV6luP9aMFB2FVUf+UxZ0VPewiMSTVg3PLiEheGt/EbtzJI/O8CBqrUVfczSlvd7bKftGsI8HT
NFFAMoAGVqbaEddlr7fptwC6iz1sIlQErVdTDKcVqlcxgZ6ZZkKScQm9VXqJD1IvBg8Sw2WZVTYn
CG9EvP+ZJcyzq4z0DdE6w3ra9F5m6NORDvvnMot3Myv2m1oGXZ0i/GnJvIwt44f0k0M9glqFUWBv
lUDe4UQeITAf9v+4eifBpsUOml5TZX0rReE31hYCOuchVFfpiWhopsS6sYss4zYb+Umthytwga96
Y1/daF08oGuqpDmDAspj6JeDac4MtdDi1TNzSHb03isXazcYNJBGAkXnlHlIpsi/IFVf+ThfWbi6
Y87gNFcEZE2R2UB1GJ+MuWGaIIgkvaALsEBMOfW4/F5i6Rl0E2gFYToMVnNm68ihTwwml4XoAeSF
vNxztJBrZJDrDY0zlIuefFW1zq+Sqe7LxrylNXOrcRsRak0FAi3iLhBnxd/9ghxmsoQLQX0/vWzS
EAdvssIEOVHU5Cw2jAhhnL8zd8ucAYahjf/YI80otZu0fkqb8i4phJlkVrGb0G06AlxajxAXz5Sm
c/movIbxSGLba1H3fwRL2dVoRO2kUv6UNcQMsh8nM9lCAmS5t2Z65Oo0EZVGbOwoj9IpbT50KIEj
GIRUpzmTT+Ggied8wCvLiIyxChIIEMAsD70/l6tfrHSCoGCFGDRzB7PuZ6qb36tUkssTjyaSSPGy
GllgNdtHHfE56RL9K70GozZnfCT5Vy+ryUFZl0OSsUfI1vSkyA1jyazEJ2yiWFl7LudKOYK3Ux2V
HE0bnBnaW4iQQdVCq8Mj9aUoG22mFD0PPBAA5RpCEqUPSlOHUDwhBGzhrmhmGRKJ9tNOOkYhKz21
8fLI0p4ZzJOHSSTg7EuEUboYLl6EFKuRFmUBC9noRZOKeXFJWy+ua8QoIoDHJsYT2JEfZJsFfdpB
U48Mq2FJ9awambRfp445XxS/z0s7+tvaKoGikTPQyo/BySAC/9IK1kWQWzSzGNcCyOR1k99V1efK
kL+I1Grsjr3Ax0h5Zp07TMp0ZCVfWRLTk2FWX0bBxwU8WUR40UO+W6m3hoz2cEybYRiYmDwCZ/Ns
0TwyQi/6qqheoeEVldcnfUw/5m09yWV67PvsyxiNAfjkwLPR8ok5Pemz2tAr7moxjtbbhlIAMDCm
HoMA49j43Sgk3bIupm6Wr5eZHRcZ425U21PbRLSIpvkiyJAq51a5DQsLs1SJuFgX9MfKcDCXgXO9
IDyX8xKsywAAR9nHNTl60aj8agymLKhBn7fGfO1V0+sE88+8qZajL5rmFA0+ochP9AbtgwY7TbIY
2E8CSV0lW7hi1grCoZwAntqgXynS67DW+WMdEBiohJwmYKDXjvBOFtMOAgpZyfoahVkRPc3rRIzS
iADD6rKvfBmPkgQ/QJHMh2pzPpMbYGF9BVCvJP3ml9jcclFl/27HG1cfIVuR/Iv0n9coqsIMt2VW
Kl6Dld9R1+3FxLxoZ0X7UuF78zBQH3p5vQuGyflHgbTRLeuLHHXHJVNeyki/MNJ+6qvxwDVc8rEC
jjTl1skk7Zuw3NMgPtyFwrJXsmK3avNBTRSGcCrtkQFAGwYtj6CvFsPFeJ0KRApdKfyW6/ZEfHdC
PYCGAvr0JdbAzAxwcGakQ468cUGuPQLSEXOYUGiDk+fRThOsqwx0cOjxgytATTUggQW7SoYr2o76
Wtu3JdBiM86CIi4/RyFHAWkxGa7Mo2gOJcPoHIdgQhvTygry0Hqom3ie8+zUtNqOsstTmuRe49wK
B7EZQxJqhp1qkiepE+C7axvMs7aYaGGisVxbdTruVgyMTsOyul+TQcRXWsxEN1b7TVteI6AYK2Q8
3CfW1zRSuPYFHNjVerSvtX0zYgCvil7w01EoKFNE+twpUPnB4lLtBwvoB9InUxVTl9Tke180KBpF
DfjUIy6B2aloyRxE8/4dSs9RrtM3s60OaWQqXlQjhm70/IuBSMa7b4BfIv1xgT7OozrKQCbLnVJ1
fibQGhcyvOxtV1ynLe2JVqPriHMtRRuYfUtysh3UUduXGna+qWVJXBQhUOu4CyDXRQ7UBUaqsXhW
kpKseu1r0DAEp0ZGPCIm/barfQF1T/34ibN2MwwQq5t5VqliGY/yl6hcFkKLVLW+EwWQcvCL0W0n
9IsyDcW3zmFGn5hPl+krt+sPUaGXJH2cLwCRUZV3v6wmpYG1Jc969QP9711XutLvlNJXqa05xLYb
xvp8Rr1flKD/NukzkbAaYoFMPF2S0cg0guKseVMciZX5kiBPOZHEo8pUF2m9JM/DFies0Qg0NkI9
9fxhclgFDhCWBy5PYnZO4pJ+XE3hTjBRSSE4ILTTKkmz+7R62ZCacAxJ0egwA4oNW8IF26fTL7P2
NhQV0UQJooSROlybCSEx2gXEc+oumfInXblYVdY6LS0cVDSdW649YZ7rXq3bvY6DD+en5qdRv7l9
osN/RCkhyd29wmjIMo3uSMWNBQYEesGwqbdBvC9zG4Vyo/oVh9wNUaeOD9dWzfZ9waEIVHx7aw3E
Hcp6ili9o3k91z2e0shQLnIJS9IyAgtAxFLPtwouCVat9Exu9CHtxZOISWOgBEv06rWvu5ey0Z6t
vAZ9Je36BLm8Bjt33FSMBesLnQTa0FZ/NUicoDKRqYLkufAK+SOqB8ke+63jsDves+wMWP61KzXR
jZM+38n6+qvb1H3bczRVqcCi+XGMJwk0b0Z4QBgiSZdAGqY1i1N0M8MSpUJSlM0QQRCox9zHoFvT
/YB8Soh+FPl9ZkGctvaWEn6FW6K4H0rdOtVNeZomaS/ClEVdG4EXn4pQM7GC8nM6kLeOpie/e6M9
NqitdbEMhIbTtKi1R4PYXzyxDF/S+1Z+teNVa75Uy3CWAQSIIUz+0FCTiBm6oB5dSipFYTmc+25k
aBbVT8uIRKdKH82UJXkGeCccxHlkUKetgJaniVrfEM+rob7U8BcUct/skm9g2Nohd9seJaVXKPUv
rCRwn6vt3CG+22Ri/sau2SFrppn/CIKYdnrXv6RJ3fkVXt5M+zJawwjz5U9WwO+hk1BW4qVtxu2s
beQ018IviWf0rqKGxBR4r9qt3o1D/gvQAjQ9ZsdnsCWErKi6I4P3wUlMDxzXv+wVlohhBgqgb+Ql
fKOEhl1monQl2m0myiKAoYr0r+K519woVpXKf0jzBaIzUOio8sA4EtH9acKQutd6Izvog8JkV6IN
MANHctVIgOMyas//eVv53zpO/8le9790sP5f6LGTH0z1f99afnArf/8L1f1vD/kvm53+FyZS4o0M
ZPAPUvs/GsuS8pdiaHizZUWFf6tItHz/3ljW/zINHXa7yi84Uw28KX9XM2h/IXzQQLrz9ZDwy/9R
Y5kt75/VDDgO4BqKlK5YAbi19H+xwSx9MenLyLJWA+B9GwsCsUYROpSdbRoD5UJR0xn4k2alvoQC
+gll5TYH2iK1RAlKy8TIBURXwiqaJPSANaBUcZ90ly4xysFNxkr/hjSQPIqdTTjTqpjWnViQNeiO
ZE/IAcFi6IBWCea4oxJ8bMPQTvZ9RrdvBE+lsvrJQQX49TU2B6mm0VUPCWebFk+/NqUmcO0+e4au
jItg6pSCk1KLf4r2B2Y3PCeZedqqZQGNpBs6W0kLhpB5s0KOZg4MCSi9EuUXYokBNfaa0ks0mCMO
9bmVSuea7EjdlUcgLRE5PSVIRI2epWpUJD1hIPqiB4XGPKa9zCCyssAztHgKkBBiioIvHi8C/jY1
sY4ATLqjopvlMV8eWypg8AT5PZHLMbsQ7B6a8D2BDss4KfJFi1OqukIoBJNnbOQDpUk13EmnZV9n
QMDwqLUaWvAcm5a7zAH2San4KJmuYZ23M1Me71qjaoCSTau7l7GmfhhSrL2ZRBt9Lpx1LpGeTuhZ
F32mg9wpCTo+uHaglpfsrDSWk07MEmSGehHI9YZChaWYamGozTdg0diVUB8LChWaBAZZoNnRCBcj
upPUC0b6EFGLPWKVEkvd0SHDsO+0ahr2Gb1mRnVrKvtpsXyhML+J0rGGTj+Z2zsOMrQq9Tactyx1
rbiloSM4A0GGALXK702QX80oZc+iDdJI7YVZhtOu40kiBUcvtwv7wYsYWftEkN6K/nfWIIF4eC/S
3+rjUB6L95RmbzkB9sETN8JxKASMSWkUSpMgkkOvBFHS39ucKrPKzpztg05tb5IM8IfzG4lCFXrn
lQSlGsTMvl6gLcVIGxZd9suO8GkzSoIhb46bWXaBrOSM8azWyyIrReIxyC+WpivPJNTXP5nYh8rC
NWfOC3wwzonkXSnSC6UOLjxV8qZZNJ5zLWUy0Azcc48yRvUmaRXuukpgDi7qP3LenXQT6h1YtEOl
9ZkDymJ+6VfgfUQvjBGgx3jqzgaNUpXdIp7acLCOnYwNYu6eMnHzekS2GfJhg5ZoV19X/Ig500e1
ITrgXScyGJ/pe0cidTSUIU5duHjXFbVMYlGNY1L3Unl41jFUCSM68Lm2exCnVTucuyh9NtRhJ3YM
nuPOVnk3OijYErFgHKB902od0YgvvSVAd1Fd1cJyCd0vNZnRJqK/zNDIhOwQP8xkleC32YOPn7kW
XYhCrHaaQgabyjNREevXQ/08Cq9J8QPH5qAYmROvd1mnT2+1P9BkUdVT+Bc+aH9wIjswnT+JzsEk
xsq6DsIjEG36SFRk6XFE0u4z6Zwv7VLV4DCtbwHvKVfaYSpXbgiCiLRWLl0hv82WOjopOCqjJWdU
nB9CFjIgDLO5lej0Ix3NT6vPrFPVXR+GIxxe6nEdtPmS+RSxcjhwuCBlLiBGe3EBkXtZr13GVMAy
PP/WRpI9WVdl+QbxbHZlZSXvN86vKcftaC6OxZScNlEBQ6vlhcvVWPpSquWHpRiXJ5yJHOynD0Oo
0alm02nN9LOy5e+yrgVM/tBXy7D88jHUNvO5hFE69bMvAwPYtouYpnsLYXVdCEiGuHinvjiLRfpt
JczqJcA9TZ5yFFHaAvkMS7rlUxHv86nTfXJ9PbG/K5P02ZYLNqUye65AsKoQWInIuDVGSv7BUaN/
E+dm0EzFy1IbZ6PqVABYqzHRAMT1bGTTkyzMIeE+ntRfcQZt2CSeZlqeXZvvK5BWEwlgVj92z4Wx
nWj+QDKJ31ale5LnvTV3JO4arwMNiKYkiwpBtDwEy4xVOm2AqsXb0QAp3gnEsktZeiG1/rhl4rEA
Qq6iQqpnRkPtLWlQMunCUaN3ZxXnQt6VCqIjwuGcvAYa2lelrU6xATAP8UZGy6Q2QOdAwbMsWu1T
J/vZY4KmNAgGKw7MjGsU9BHRn37RmFjku3Q2okNVWd1XqcFQFSdzZzTtxZgwc20PbEw+Ta/qXEJf
x4yD3liLc6/O8bz0c8AQNdiG5pjm/a6YMA/LylGpfrpCPEozvgRutAFyVI5aQcuYKVJwp2TFbfnI
YEg7MuW8SjVzGQUR/bz4GkJqWfve5NDaqouxXEzaV1t/FTGizeJBhRerK70rNcnOgl2Z27qg4jTd
BpqwCGs5TOb9hVGkPdK2NlZx/kqb/qga6n3rWQK28V6m0mFcc8xoOP9WHUH6kPrtgBlVgjtvlGE7
Y9iL9ZdZLeR3cwaoKxtHAY92mjeXcnyssrVSvo6d9mFuHcYK/aeFT5qJw/fWjf7cC/V3p65ub7xN
4kyloqI6l1E1Rabp9SvUtoJZdtTV90ToZrdPxSujMp3w6qslheVI8/y/sXceS3Yj2Zb9lf6AxjMH
HHAA07g6tGJQTGBBMgitHYADX/8WmNVWjCCbYfWm3VmDSkt1oVyds/faImN4EftbE0It+l3gl0eJ
bY5Z9zlV3bNDIDQ9phuSe68cbY4ts7hto1bWCus4voaVCITmLzzGOFaskW6VSD91ls+byi/jqbXv
SE3bWvOTEJqiIKdk73rpsg4aACBW7DiUZSjauuYIeZMxSgd8XKgfyU99FAcX3UIXcfKuiOr74bGe
0cEgP7rFDe+mG2+ejvW6iOaYUoMbu/voYtBhYXxCcEv5rsR5O4d3OroNYv+jyfITAMY9OWZnxnwN
bIyEbm0uWtHsMvrnhKAfWpmeZ2H8mA0IJh2DtAg06+DqFEMjyNS5IqkjEx8RV3zr6mZLYxREX389
cDxNLcZQrU85wTcYbbw9m5PvWKrR8XjpVR8M5x0HRlfS0ocE0G+nGQQioNGzNOkQZVnYNYLeu4xl
dIL5FKclR+v62Dh0qjLujWwxCMuHwR7h50KczGhFp/ZuyThn0dSyHYVEod64Wclsa55LheBp5Abn
hyKL6et7dNm+yGwNW6k+N6Rfj/AkAwWKYP4iQUGmFNPVMt6l1JIy6EVV/tnDMGUWqt5cQhuAY0ou
C80ioKqNCI7Ks78PirY3UzvxHJfAV8/7MuaZZKxxeIMc6ky93HtptffgTxC1fJZZ5jYcCLewIgyJ
CX4fBUe5flI03rL089J8pPBOPlCXljcpxjA/caB7uyRcQ5XOkQ+vMSpk5V7j6aWMNbra4ZWp8wDI
Mc2xPj6mDmo1R9D05UbnC1gan7rWe5hAin300FHBeD6yHQEfQUvWQQRGyGYCGDnmJOD2M7L4cd8Q
oEdG3kJ/q2PbKAoCQFhWDWSziQsx2O4qmmBCKT7PtRcslg+27e8Wus37oLub2HDfpdmstmOKcHpp
8LQ0nIB1K6+a3Hka2xewrIe5htN3UTZ6F0bVNizw0GYEjjdfA2NwfVz6ICpqKoRk2oGp53EcgGLK
6iXyxlNe3gDcPfd0fUEuUvxphDfTj4Zg7HaXU0MrZ9wsneXstOs+FCG7LB2flO4PdjENLy487d2g
STGk+1Z7GcKNBatCXMf4PTla5BxkSLxBmdwXn2SLbtKqblOqJVXr6Kd0atuTR3kjdFaQh67JBhfu
tiLCD66XfKhKhGH8Yg6G3sdBY2BQtlxfvZYS+gOlWwQFm8rMm3Dyv/eq286WePSoOoULdDWwnLQL
s6JhLoRHOqzUrsXvv+IY3xhHftfDSKUJOaukJTAT0T7H2Lr8FZT7pe3O5cxmnFY4WIgsSK5m2zum
8+DdVWYgpOsitZyX0mfvUltb01HDi9gEVSFnB0FNbGAERQBSHPCGvmjh92W7dadD3eKsB0I2JM6e
BNbH1PCivPKUmK9TYY5FJq+IYz74DSK5wjuM3UuMesFL8bFE36JkutFy2sdIybPC3WQkZcZ1dRH7
xV7RHM4SeCPjfe8fy/Keaw3Jgaazl3hPhL2wuMDDw+5DR4xyWHWVUeccAv/oAnFcxh8SAePozI9d
r67GWFwGTJbXbklBXHLonLpbm/5hVmbQEyT2MZzi29627sAhPtuDddaKSW69zs6JY6ShvnKYz+YQ
pMoSIVhfSJbxvUvfeF/I/y2PceYfDe2UUw70CyqtdRP6A5seQRsu+1T490WAoCoR9N48KlqEOQqv
6J4lnaPWD4g7Szdlfm5n3W0UCZ/6mi8F+SVxdV5hDICWfyUbRFjJgEFVzRzBux9LbBNlVbJob8l9
wDCTi+uIjU/FBIqSVhZ0vtvsKl6sjTTlrm1dkjJJUTlLkUuhS5m+JAHzuYO3eGGTWHIejsVzTvzW
MZMFTVRHrYADNj4SoQYjveTgMXd2uJ3I7SbecDwvHI5/HGvISGEM6hRbpTf0x3Btv3de8UCeQtRS
U2UAE29PWxDOylJ2xd5e1w1UTt/9HA10TUjkOSlY+sLxB7kp4tp6scKg21G+pifcfmvJWJDwtHn9
5hBO2IBUgNaBBNiLTGKWApcezJuGgJklaM0lDMzVcE+swLC3Ffgp2v0X3gLpDalM3gdXRHV+rGac
EFi65gBHEBlu8Fpii8Zm/1zGIwxJx9rOdgsgZyk21J69ukIfCl//tl2JboQ3GiAqPrD/Bm04PtE5
uNSRi+wAPI3DDtWtBFkNzV3TH4akUbsRcGNYn9Q8/FjS0/ruaDYGDf+RDJsuA6nLULyx5TFPSRhG
/UYXQU/6dCUAYEqr+QEoP3KOuI8zvNWh6CJYWrRKz7J8GYItIU6CRrsZLHZfS7h6pKd6Zidtz+7N
UJecogqsnNx/ZcMqSoo6vBaDRozDLGauBicY0lPJbvVTFBH5eYw9A5JR1cqmHt62zc1Ymsba1qT4
ESXZsvpoRmt6NtH3tKgrzv4tkd+cCJwm5oE6bRl+mhbOFIdOe/B8OwKc6ai5C4z4pBHduvMbalDx
yiE8s00C55aUFMXlgFQQ3GY+fP//pcl/EiedtZr4l9Lkc/W/rp5hD79Svv78l/5VnCRUxw6wTbkU
ASk+rSXIf1SvtoPXCsEpfxCTiC6WsuD/KU7K/wpDQtcB2a31R/7/38XJNXJyrSeCAXN8IGDuf1Kc
dN+iSkiDx+wFOM/18G8RjPla86ozr3LI18OG4zNCKmXSQxisXKiqD7YEr4cHJ6GXRw3uxhq9g92m
JzfTzV44+WNBLZ0YwAe2WhzYTdJedrX3hJKNrkY5w3UJ+mKXhC3aolF2J1Ug2inA92/7dqz3SU6b
37eil8KZ3DNnXCVKCuGKEf4PWjEI7MPyGITVRz8GlzeagI3iYD+MSpDpSHeutXB9jCX/jNezsxxO
VfuF/Fo6T1pROnCjx3J0/iHI/EfJUf8vMvB+GvD+MgjG5+Lrc8ec8W+34c9/5Z8hICVDYNV3B+i4
BUI66uP/GgLiv1xwq8DxhPdT4P1v4XcgcBsGArlQKJVH/Z5h+K/6vO/+l5QU5pUA9SjQpf9HGLxV
1f3v1FUiBvn0+fJtJyScfr3C1yPAYlpf8l6Qn+r3041dE3xAxoFjo9s2ZRhc2qyEwR4duDWf1ako
9KU1lrb/8ZdZ4w9sInsdaG8vIwht3w1cWhiBv/YQvj2j2ox7Ym//d8W5pg+x+7ILSBMIqNWiJP3u
RJKTSC7ll3RZA+0zvyk+Da1yOP6j3pl3Gfj4+Tg0LWc8nj0gh5hHt3GTGC9b3qHQEzOSXP5Ft4pv
37lmXsGra2Zu8qRt21hBfd7j6iL99ZqzbIE4qWo00wkMGpqbONkiX1/XmK0vxtjhxJVHyX2vNUfu
IVMnfNoI/FpkLfGoYOmwgyFQIiGf/eydS3tNqFLhemlcm5Do+fEWBOul//I4aa/wsNHMryHb5YU/
K+JD5jjbGR7ovtfLHUQBeap6p98ulm2DrPC6bWHDnn/nSl5PsP+6EJBKIbN/4Nneajr45UJyTi1s
dRJ35y4hCGC4ztXL3FnFrdcS3UpuPCmG0bIgDyDOevP3p/D2m/r5ECCFhqw6giVjJYn98tuUhxc7
oGO+xqIv4gz3QUzi65CJfT4GoE2ChqImOm8ccn//YfsPj1/RkYN/4jOugreAMAqGkZgA1+2qGGRh
aZkQ6wFH82MfkDt7pqeyO4kqmM46gB330zCz/x9MeefnEZL6dy5mHcG/Di3peKA7fEHxngw6R735
TNUSdHSfhcPQcgMy3keqv8iHZBufwV32sYbpqs7Ou8yZh82iTPHc2At0IoV4/vmda/n9laA8Eg5j
RrLkQyV5/Uoml7CuKIdME7TuTPFgJPUNMVV0FQ/5GljEIvk5dalfx6C6rlM3mj+MCNQfR4/AFASv
tGvAYX3uXGOhjwKExLEpORL9E338+5X+/t3+nBdpqnqC2D33zbRIo5wGGURdSDvJwEmdZummVQZ/
bxdfOUVUXLsDh/wZ0ebx77/8+8fD9kZIrD6COAPXVm8+27pdorFr+3QfLMTE2E4DXa4mySsDAtmI
z2nZOx/toVh+5GFijqYOkgvjmnSfB77+Z8H/vxIM18jD198OVxBIdlyOF7Dj/3mtvwyhIYszYebY
7Nt01UXlrSFoF2ZPlFxqWSz3VRlW87nDDH2zzC7w33BseygfKWiRrQYYddcXVPcuqpZ4gY8oarZ1
FQP06LsFqNoCDXvcSzHblxbSJmSuTmn0gd4NcaCuX0BbymdDi/idJ/zbiKAczBrD6LRtZkn/zaSU
FSy5qZ2Pe9fT+jgO03DEVEEeQjJhRW6xTMtcokKEEvTNjKMFuhV0yztXsf7Iq2HJRQAUgDdP4uT6
J6+HAlNyvKpgh72jGrj4PXpB5IsiA56v/Q9VWbiHv9/2H14mi6v0fRxldP2D4M0vyqEzjT2Hw94A
v/gsJM6jXBfuoyOKKti26ULLs2/MJVKS5jJsPHE+ewvlLkf7d1Vdfu8dUzyNC5XUeXayp6ZWqM4A
gCX2TNMrKfvy6FEWw5aJHNMF7MypTHHm+vb3+1gZDG+eHPehArYE6+LriDeLGz1hl2pvhHSn54RB
y0/oHQ6I/pNrxe1FbcPpj8IBzKoVN8dmianUl7X/MPXN3ex2zT5MYhySkaPuXZY9CkYe0Wm5DG6i
XKLpZQZ9Zz1w1if7+l0DC2fOW+c+xXZuXS9+HUahJvRcd9MexF76A+sG+RH1NNBdLua7JEqco8OA
OQ2eU9771vRtzZdCTkgvso9blVJvnoEbRkDn6kDpG6eWyNtojeOri5b541IbChVoEG4yoz/4sZWf
EB5fWcSVgWPzWWKFNY7Xhir+O3ug3z/idRjZTBGssyjZ3tyYo4M2yCrQvNEg5ss+twY8bGN9w05u
PkXSzd75hn//PWib7OOgdEjQHfLN+uENUnpZhNvcMab6JLX1nU1H2m+J/Pgq4lTn7yyef/g9N1iP
iKwDHEbdN7/XNSP2p3yYMLN4LrQ6L3+xFuNfeB4tBAIhvXcm3PV0/eZLWRv0nqeUCETgiDcP1M+z
KiAvbd43HCY3g0TVCYSsfCC7tQX1NcKqSlh32sEad4B4bTbCQ0X3Bl2IfYt6O36U2hUbrY16Z136
fdRxZRyVg5/4EwbW6294Qpxh9Wlk9mEh80M0h/ZTHIHvCws1XBsdhFBAlP2iaQaeERDS7/4+6v/0
84TfspNjN8vYfzN5kfXkJk5fz0QL5eaDsBr7C6Dwg+WWdG91ryU8IP2dXk5znmRkXP391+1Vo/R6
BPMNcAoLOZSBs3v74REAU2Ei96Y9LuCesu4Qeo+d27Sbop0XBN5L/wjB2r/VsX9KaaydOuGPN3L2
gnyTBZIq5dBEMD0IJjqgEIk//P36fns6GHcV8n8Cedjo8sfrl6MIlZ5KARFZsRU4dm7m3NRxTefI
adtPkye/BciZ7hNG1R69s3j4+6//vmVBKcb/WFOFCNVvQNy0b+tFhrSdMsqN1r1VD/WHSchwus4I
ACS3p6PYt4kRDOBvzHsCO9K47o428Yvgt7Je/8dbfy7IDznjsNLBkn97qo2jhVidvHKZJ6aV96ER
ekdijY3FG4lOSV8OVuWe/v4Y/vAS6KMqNvwUp1ZJ3uuXUC5uZHBru/s87ulWZ+Fo/9Ak3xzIVfMP
eFDKb35Y2UcdZPy12nKad7YUayXh9Vfqca+wiZwQbwR6wDefgUkm5SSjUnsdyRlzpl6wPebpRMLz
jKv7vKsFfrOZ5HOYWPwjl4mFb/pWaps0BiTO1frxRmX9ztj9ySt6NXq4rtUUwZlofS3em900xgpH
286AYIXYdkriRTt6G7oYaEy1IEICAp5XkyfNg6m2Va1KeUjHvod0lmp1MpUYQYSNTjAfw9L2YOTP
UXeUCKr8LcZT7yFNJ/jUVjos0aGfHNpUVWKZ6b3H+9vkjMiSRj4HWWqTAmHl6xdc2XGBkmII9rkd
JPK2zK0Ga15lOczRGrM1VKWJs5XjEQMMaM9GkWu6Zr6ggzS+zKZbIY1kwWHQ5uh56pdRu+9c4u+f
ILVX2FYOsxV117fnfr9Wukjp0qL39+U2L2bvpAfxsXWK8MpJ5+IYtDZc+6Y+zMpJ93///n9bLNnY
sDFTwvaodkEmeP143A7aYZ6mJJxN0gLgGo+3KgkB/tocGmgqtNd//72f26bXnxU6VSIhKCMDFgz9
N58VhYVe2QmRaolfDV9xEJhDwVkXM4UrLiNpufUucr0Jxg1BZUEcil1u8vrkFExA5HiW1/Xi51sP
NfuFLFdU4py21q4qqIKU8RJ8SvzGPZvmnn3VTJvu71dvy98GK6pY6nvCYX/hcROvH1dCvwxPSyr2
FV/2tezC8NGuJLrH2I6fyPBrgUhacHqidNaX4UwuhR3PetuYxqdqJLNx3yoCrrfvXNb6Eb9+qBK1
MH/4lOVJx1jf8i971Y5SSd0sqHWiLi7o97HezZgdo+ZDqtyo/mjcRKxgIRQ6G9cZVb1DMqMu9SL9
c+3RJj+zLCtOzwgj6K7C2YkjpLTWPF1MbTiKM9mlo3fZkBj3P7nwkE02qA7KHYibX184X4JTqdGi
gxkY1MJtWKLzyQcV3la+ij5XukUCFNlFRdlQDrDIMtueCBTD57ou0Sg7aCbZ2B572ljQt2P/OERk
OXL4X3favU0/O/FdS7x34b/P2qxSjlrJcuueb5Vi//rEp0b7yWzbyz5tBVDLWNr62ctRnxQyvqts
o3GYBdYXt+utOzws/WNQY4SYhKmuM83AfucD+MPlrEfSgHAUV0oe5evL0XLktMFef6/8ad7HESXY
AT3Mea28/irqFU3JPoFQBQX0vEZVeF3YS3nFn5x8Z44v3rma9ebffI5MtWpl1/OEvLcrOTG+sAd6
w84mrQ+FjLDJi7KZ7lGFRWv5wSHWO+/2WreI/VQ3fDA5eDBUJeNuwaKFTa9bbmtXosrsx+Kd7fof
ZiBOPgE96dBjdftZ9P/11a3aar8T7bLvotFyr2rDQSxUUdrcWugcoIHKNPE/WrOlDx5SQ7EneFya
L2kYs/EpytKiEWT82r6iTE8NOfJUo7YBQvCZTNslKc/haEjgBH676ka8KKn3xZKyvUw5rbz3qP/w
4gEfrrtIiiJMAG+m06BBuZghKtojFaSVnzgdx08V7E0Wk3bdef1yJR32D9MYP1o8k1vZZeooaSgf
kDN778yPzh/ePFM6rk38Sgjd35bXFW8vGTgRYPEslxNkmeq60ryNre3h2XZXz4nG3IeOxHF3kZlh
TIte3AalqfZJOxIwqCcSYqHn+JxI4tDFRS07kP/IBzZLumaDFHKwHn1vXFW1SfaldcDNwp/5mtYm
+1yUvnp652v+fc7n6OpwN7bH8LLfHiM6XLJW3qlw7zDAbhI7l1eqA6ZPQkz+PPqEr8R5C85ZpDMN
jSh8SePpKy9ijeudk3stkIz8Dy6Jg5XHDLdWxN7WJrJ60E4eLhFKmaG77FSP1JPvFd4q8kkHNfhB
FcXwKWRVumZemNEB4iO0gKbsFm7lZhEkC/79mn4rl1CpJqmbiqPwqIy9nYFGsL9G2H60R2WgPs4w
erc0iOor9vIjiaq19cHtUUz+/Uf/8L1R6uVbox9Gx4Atxet5D2T9OJQBZ4akjd0DBU/nqCu4rxmB
ugc7KcuLkIv4lEIAuGh6oX5ApX1OPMJAz1Tl1QdCVrsrqwgRfjiyuvCcXl1bISkG2B0Rh1WodQ84
1u2dlVnFaama6LEeneyRheaSzG58iX+/IftnseDXuZMQOHasrCt01Oivv62250XnrEui2PWEPIVI
dRaFhJR2wWMWOrPZWmOD6h8McxBvmYTRMcvBCU8GvgH+9Zmj5lmBYB7LZSmn5qkiGSbekv05LzvT
j8K5ngkhn/Cfjab7YuzCEGcpgsNSzV2/GTMHLEpeqUcvT2bI3jZBKUGVP9VG1HgaknHTNl5FDndr
6wbUfcG2PZMtsqWIYUJEFRyYgb2bO93mA1wBUlZ8TIQqcc0Xj6QZ6NJ5alPNzKPiXPZ9PO3GeoR5
okq0yIgsrWXr2sYK0dB49aqTd4sCh6eYrgmCXV0znozueHSp3GRZl790Qwopx8LvzYkVlvB4AUSn
iY4OsnVMn47ue27QGvITO4T8jgJO9yN1nCk8m7k5IiJnBHi0BSYCl+wC30Ldt9eg+zPkVg3skU1t
1ojRYQpXgaLvtfYGODWyekI2rIsh0i0CGbdRqJccqBiLNaEeryNBvOow1Cz25YxwLSKdrDv2Xjue
+mLR3V4GGdLXKCbbU2BPugl7lH3ndk1vbZcvRaK2pFQAukxaMnUPk9aNfZB5X9zz8JgOu3x9UFEO
GZ3RmGPYqZX/vWwR1WfvfpFvFnM+SKZz2LZs1zkSem+qW02ruiphSt+VdmqfZyKv9pbfMV4QVlzJ
pcRaNRuM/TaLOO5amZ84N9rvHNN/q7HxA85aZFsb3hyX3Tf7LeF2C8JgAOBz1ugTXKv4vMo8sSsC
YsaHqTrJWD3AUkiposbdRWk6Er/90DrQDCFTAWQJ9Z+0f/n7cH17evrnqtjjBErRkxBvTk9Ny+zf
LjH8r7mcXorcALgY/O52HPDBenFR7//+e7/tXZjhOKmxwOK4IAlPvTl/NPmYVKobIfmGJrzMyK87
70RSfA7GkUg3r2VsxG51vQxlzFm1xIYsknE9ZtkkugC18WhXZMnypOauvEetkz14ZUOueOOrK1EO
zBFkI+AfHXH6uaK3xXtfE6Wct98TG0OSFNhrOCwVrJmvp2z0617jDEW0a+xhUTvSb7vg1BatIkyi
WxNPiOpLziM8Ef1BFHJ5aPn+8OEOiwj3k2eTxxMHeBzyCXnx1h451G5Ukdaf0WNPeMQxC2gC7yXY
il48x3nOvnussAmctUFX1cTmNvqpq9wLK/Li8hD5k5ect30P9ynN68TcJeUqASSvT9VnCwkJnxK1
TEx8um+qA0U7MrjiRqRwkqZYA2bOTAQFbhjr5RQHRaVvwygCqpSVgXe+nq/DrSM624PXFdfokZex
/No0Wdrss8LJl13ESeKrP7RVcTQ92JqtCjs2joXb4bRTqY1bO1sihEN20M2XS05JDC4674tiXfed
CaLQjxRfuq9JV8FXIOiF0DSWPrs8JyCJKAsz0s7bBqX0rotAoi0PRIoYIxuX6dkVc+lgBM+ykilN
Qdcd1NpYUiAE4pN0/dhsgE2iBSg0FCloGWsYVeMIgdTPLB7s0CINpqPdpEV17hehO19lXTnILQG8
zWESUwSan6l9Fs2yPmvnPqrBDK20FcjCoOTdb0xAwa3nhdBhdJaWq43ZCukzZrjnRCmP1MPaB1fq
yjpG9cJZQgJ68bCZFf3NZJUY1aWX9wmQQgE+GdkrHNcU6kWfxTi+YBbk2NXyBWljVPXLY4UjZdqh
4i5urVqT7mDhpLnCOq27TSq5x3pSFbYZk5GHE5G81u2iwVJm11uicvb8XWDQXkJB+GxAv1g8+F2J
6t+L/OTcBKtW1O7i6gH5dFvuFgNj5hGB7dDfArGrxgOy26nbzXVifc8zzq6n2GPNhN/WuwqsP/EM
VqzDcR+2VYXLqnQ63J+WLgx+KpfyGKra7qKGZFCTdeDiVnOdPEEYUfdhSnylCqf2FoFyYcPqmqsP
YUZ1CRopD2Hro/YmAAb8xKHkoA/zG3GBPjRknY+X45jb/M08J9Siog4dwbhIg2wP06m4r1hmAQ5V
6bz1yjGvbntb40PKAhAcG2HgWuMD4tN1psGPryoid/HKLCa9r4Yyhe48BJG5hAK2NA/W0ig0dYzN
6ZR2PipqwCWzdTCVh43IDQafthietexymf0Ik9cYEC6uZWOKw+LkRXKwFfCjiUJ++ZLjTCJ8bRLJ
SnBCZ7ehKhq0R/hNodnYxNRKxLcrGcuhwuki72tyUG0UYpcbPj2cK+XkkqTnJkW3j6129vcqINfP
7u2gOZbElTCpc2rhkDeFXybH7dWmtAnjSlK/u+RFImzmiZnTkFsrqDZIw4euon18y4QyzngJ0M5u
wYPQgpnofj4Wk9OxegV9v43jwSdB1GbdvGpsD7C0G7OVRQvdRQuWigQy0xy7CA0J4SUDrXAKiFqp
O4cPkDJc+7wqZ+9B9+n03euGmumtHksSx2Qg+z00iDIhotOlu2ZRfewBiizdZ0K1C2+Dt64ixbxv
AMBYdoH5h+UUJbsWoT2dhJMNw26auvQpn4bgBVaCfHLzrmo3HkC/EqU6coALLH6QEIdyCrxdDEGQ
LfMw9kSupzIczqRfZl+jWkwar0fdPynavN0B0ca0UM+zFnKgYsslPq/2ywSIS0woYMIXo+H8VI2+
8xNudI/IhR2jcfK0h2pmMCCFefEtswOr3OkQOwYSBw84h9AN0HsXJhDT5mJPdNlWlT/U8OSLVeao
d5whZZ6oPXTOZzTUO71rye45dn3sg8YrBoY6FWzC0eNRk0/iFYG+E+2gPyx9R/hoP+Y6A9+b9Q3Z
4sZ1PoQQan7wdL3qouSAhXCZTdKTNbukQKFxWi6nqe9fpOx6uUmWMQCc42stTpa1IMRfcDKp+9gL
LVJFPG9yDsYw9Eny7ONxBz0ixsnWlN7qHK4AjcSROVkZsNJTPrT1Q08dAKuJ0uV8ZXBTDXyUmAT3
hWWjbo/Dpcy3ra/ZpAWC8JIz8IrLzqOWhm1hTBBVU0PShNJ3gUm20qu9bZ5bLZYgLfDRRfEQwJuu
AFJskz52IfM4ZXVusTvdeBBDefbV0ugD2Dl3OlONcB5zv+7Thwgga3Aaiikk1DYZFn2s2JuyY9PD
YxMWzQVt5/huzhmju1ll9m1OLtOnUfu1OeRC4Nie6948+BLgCQEkuA9vNDgOLFuLTwJa3rtMsQmS
cczfrTYZfTxckluddwl7v6zukEK1AkVGZuvoHCdvObFGp87HZBgilORLmMoLvoM+wspT6Ptp9KNl
o3x/Cs5Q3xUdk77BnWQbCQ2usbWp98ZuwpcE5zwubqelREl9GJS3NbkE0GSJzX8FX09zaqoOQUhL
xfDDEBXARoJ1Djvrlpi1ULMvwBs446c/m8qUElw4UAGfJwR123xq53if5UGEKZO/JFfHJqx6MFbk
AYFKxUM1JcXT3Mgiu5iofs+nLvAheuVOOZFqSF/6PNUFOx5ytyvvFKkF7Ye1ei3DocLGgYAeGBzS
QsTLpXTYArHRupj9mgPbmPlDsl2KxRObrlT2Ba7WhcZnTLTLZdMEdGaXAgNlkwYzZTJDmfk8yg3L
YeWDHlUsOiTm9YvCNm40IHGvEOFjWSSTuC5pmiUXQzyoryjXQviCtaPJquo6Qt9MG3cl5ttWPyfa
xeHmDZJf46y/YE4ufaAyY9iNm6BeeqL6lqnXmxUXB/rKtPM9nrFFE/Jkme+D8cWzbxd3MWOG62oH
G+uZtVBmGmQxHlRTg4YVtZB30QzGZbPWuhH00YCyr6xMYFhWcW5dOZVF1dwPzWjxGyHBkfmYlyQu
uTX+nDQo/G3ZjjN4oDkIzrU/WNYxqwqejbDL+ENKDfaMKmc+HCe3T+Ir+BYIDhxqW9jbmzoE/qrR
tJyozJgTmBZH3y+maiwgtK37QhKEsffs/Cxxt1idTxpHHKloX8pE37nhrOfdmPd8r2ws2CNBLGNT
3PdRtlo4lrjGOQb7itXV1VtEqmW1Nehgx2MF923cM3eoftcB9Zg3fhgCS/CxSQfgf+YgBlkp3bu2
lTDVuH5IwN4Ej71lOodhQOYWyU+N22wjrwnck19FuG8Jk7ZoBwbaOg5dsOhnyp/iqla9BbeHlmVx
FgeQK+BlqiE6iEYRq5zba8J279kA4WWzwl/ZBYX7tLbMcgiKVFOG6ElCPESNq8qdRVM0O3GDKrqv
h8w5IT+LlivwC1Nyg+fY6xD1gTI+5LNj/6D0JKdz0xTC2rgCD8pYuKWz87WhPVnCLnpyU6H9Y5Xa
qrxYxlQ+E0nrD5veQkGw1aZYuuvJmtlf1sAn26Pb5x2Gwtb26y1DvsbCHUJWjoGgziURbYlKiufY
Lv0PRRhU+PDVoEBNuUULwbLqmdnppvUxXmjjf84zNw5um6bKun0T5cxGQZMlI0RnjKGfBA0zIlum
KrnRQ+mQJoFLGytl4pjrKSjD/FxOboO2jUYhdjvTTtk+x+/lkX+4DNNl5jJQL/Fb9+yIGzclDLSM
wQY49BtukxZSCB6bLsAOZ7qarnYaJNNlEg4gHNs0ISwtSFA3Hep+UGwz+tTatvXMzJpKWd7zyaNn
SRHEorhyC3ICiLlzQffVc3EBkYuos9GbFUmcfjNdOjZE8i0rsW1fxRPgJ2owMnjWSU2OWTSL+nsW
Yehi61g2p6iycVrgyVDuUYjcu29l69SkfSAX23FsiaCuVEkJh6EV8ULClIGl5uqJKzG+Wrn8ZbZ8
FWlucRpJk/gctWmoN6bJeIRWu6aGl0Og4U/JscVpXFkWHrI62E32DL0gJ5r9JXZJuKRZUiwF4bIL
inm0684P/J6Ak5KS9WdrpiZALaVrrK2VVbYvpmMzd6rTYqgPXlKRA2DaFXkzAZlsdpYVxSXwE5ym
Z5U7D0AtANeduX3bE3eVR711X1Z6gam3rOJYr3S7x8Kk9D2UFcmbOZMluSeo8qCuBCExIt7SEAjN
7lQXO1BotreNjRtiqw3SjEQSyDLeJuulPujapOlOJ+gD8WHFP6a8S/OLdmjznuajlOe68HHGCrdp
0nMrC6cJPkOxUjYCdCCKGczZFj4HrUvG9XAbT1UQ7HUpKoA2fZ4emhR01QVzsL6bOFioHbhP73tb
Tba1prNJ8RCObnmRauCKVL2Jihhau6YdKYX/HOK4u04N+3DSxTuzj+tsCh5DjeJvGyzNf1N2Zjty
69i2/ZX7AwLUU3oNRZMRkb3tzLRfBLei+pYipa8/Q3WBi3L6wMZ9KKCw97YjQg25uNacYzK9GOER
gbry1Nj+Cs0yNodxdNLhlFswOw8q8tePc6a6+cx8Kb2tCWILgZQ4AxkPiGHHo+P0nG6HDKw4ubRK
zLs8XkVxzDOei30aNfKrgqGwhTEOQ7w3Ln/GK11+dC0iEGhp5Po/oArmL8qvZyhBWWc+0MWTz0Pf
2t9h/pXlQVIvNTtNmuR6prCf5H3W9eQCDcFc/SArciSlTFQe8DKLakHA6liILtejeUqpNOy967YT
Uula1m0SOL3jnjA+4AcuKefErVwbN7qFI8TXwcoEJCAnjjzeD4IJSRK6GtwsrnsxPhD7GXcJ20Ix
U4dg3t0bmnjglUNl9uuMlbDltUl74oZGN60fqYnKW3LlLXUrhRXexFR1ROUsSihq6TrOHy3tgjlt
Z2s2Ozd39XNv57QPPODQy6llixGfmPlge4zRJGLPyKx4wgVteu+hKxciJEEBeKgWwdrc8MrEnz3U
oCDkXV6kjOKFMDm3DOinu1YM9yeVQ/ZJZv2Wg1hlHQVnLSDrLsTI232b+cmwjHZ6oNh22osPS1fs
h3aNWaYY691Ewqxklw/0hDCnzv792ILSS4ocfVLSFt6qj/4Yy6u9SPurnkRkJYqK54L+yNaXxbTY
i2lB5MBibQznDgBiGPuRW4XP8UK/v3JCHR+bzmX1D0Q3TtcAenZ7WjsvfKDWGqyDLx19TUW4Dge/
VU51lE219YDRUpJkjqFdQ43LfPiDiP5yANVDGSl8zTSiyeMqlp6AmKWMq2vQxXAyu7hRtJ/zNH0a
xtSKjrihg/OgxTDtizSdv8iVbsOxZ/y/7BVzgf5BtnHVfox7ZcX3XiVirJTUc3TeUWGzW0b68xA3
bFrUWlQPDRNgQogVqcRZVs0EUHUibR4ji/L5PBRN6p7F4mPstZaNwNg7o+xvzLotnVbVtw1VCKfn
c1SqYIB3XI/2C2wasxwmTQUEg6jrtizN0tG7sSvTr0URsQ4SCUmGntsgv9+TrVt8YK8JwxsG0a4C
c5yRUlY59NCuVpB79gMXWXyTVhOmSZimBcFdfWeKB8dsLJt6XZ3vtUOLPqnsBQRD2qW5PDRBY5qb
gkhnsPMtoT6r0duJcZyqC2VfCrK9FAvEPkM4sSA8oQdDbEa2wypDRxBLHtYEBFkMe5ZWwl5FiGH2
ucAVvIYSQh5LUkA+7dizNLQB2CLgEpEnjwNKObaowKjpflIr0ndUNtNeu62Vw+GYNayLSEb9WQyc
jR+ayi5fTFsWX725JN3L7QsJFaIIozmphB3253nMQQ7KUcs3BlVTMnnhzMdjb/y4NjDs6fZbgblw
7FGM81qCJxrTYlSnbSUvedzN5Lcq6TnQwDGfg/J2pMTFXRR3+HXSayEG0d3a9cApPu3nzif/efQ+
Y2MGa9FJ7X+Laf9lh7pIm+7O92iRHN0uzxbIyZz3STQvgVws9CrNNY6Nvz51ZYw2XTSYVaAHrumb
rkUxXHkw4eQ4VjiLz944gL9eJOPJhlfUB1cBQy5Jp0WR8QyX+a4k2zF6GSa3QPYRSuLgmrLDw09F
S9bsPNIYDMNsBm+OUrSC3tBhgDFjW/2cRQjU2PhR8YtTftucuq5c0/vALAxkm1Z73+bG2APidoe0
zZi/dsdXc6MTXDm+T05URbpzq8AisTX1gapKPwfsEqUUb6bS9p2z2tGy56ZQj3vC8p4aOj8OVXIW
/0QRp9xDpuvCvikAzWGnh9L1KLsA9IahfcyeTfFM3bsq4GNrM1+HGhTxDqKvZD9b4nTCs730kDT5
RUui2pLsvLRHK7ZjDg7otcpF/RPZzXqOKuV8o1OIqKVKwWNzL0i+4ty17Ip2bN7IfyhdTk9Lnj6u
snM/F4MJJRlDo9ftjRqtMlEpuBOO+zg8qLmskWBPe/wPgXX8ReNbi6fYy6HtBJG2hmePzSkk18Sa
muOwCqysjk49jLAjU3myBVe32kreyJBDFtXyzmu0Gfa6GjJrb+WcdAjj9vU5SNm/CEeNOlTm8GDX
neHo/mFc6G5cool41Usne/tu8tr8g/Y6DmakEsDB8tp4gbxquafBHaKSbOWISnMJsPzfut1s0j1c
B06TnG7kY9YJYA/dCPpnR1ND3GEhzvsLw+pwPErPbvR9Fw9iuLfFEoANUMvM0cbpy+krvGPYFkuk
h1Mr0YtXnW19qUOYXMguQXhSKTaEppZdd4dCdYnPKeJUQkGFtQTHeC5A9oxVNfS8+tPsbx0McCu0
+tbg1CO6Fg92Qzb9cVrbRfKnzBK+0tHsADB4bU3jJa/7/oZfXHTgJCJ3PKS4reZLX1mB9aFICU29
TK6jQClUZRif4V+RHpxFdkpDIh8jC8D6PJTHQGsNX5wVbSXVlhp1hU/PI+VmEfkiGyXLyVAUYo1q
XRiKVlxX7kPXS/tMcUnq7rS6w4OmdHJudO0KtOwkVwTPUBei8Us/Iqa5B9aiq4sJ2u7NLwvxDWGw
KxPZTBIwQNUDqfOG7Il8d9Ks7MEeOT8MZbFc8XtOzYm0+CAZBjZ2UBodeq6lbzf+Rd2o5RZKRPu6
2iEblM68wt2PQUvSeRau/EzWNh9AKa20z/HaR6+iMZtaPqUpta85HS40McflUDKr+NaWtfxmt4oI
uLkYlxuyHFj+rbDOf9D1U2dfK0ccIYgDymjjHiKXhBP/AecQBAaqPmgEmttDF1i6EXKKrB625qgN
jr4PhrNbOOK1L+31R5kP03Aeu4AIo6ys7eLIS92FhHHTNN878+RBgCpLLa5tvDVE6RVreecYd26h
6KQyIpp2sH/Sd/XTN9EXbfiFce6S3nKU9OtdXDjKOZZN2UTPHTIl8HFGmPln6C4kMcGTiD2iEH1s
swWPo/e49nA0EpLDaY1T0Y0+4b2iuhvLmZEgE+PyaxtLFEjBIps9OdfiVOUaUBFnRbodttXWt7zL
uKuYrMK3M2lkPiN7UWAdtKEWzde+/ygWRaKHGwz0HIYuxsdQpMtIoB43rrqXItTtcWWE/WU2GDAe
MRTlG99zLsWVWlPtQzalw+A3Odg+2nIaz32fpuFNIOf6R+eOiIQtv2umH8ChFHogDS9ktw4ZIeyo
q2gALBBu4DK2VhnfSTpcT2lThh0jNeQhSczU5NXvCba5BdOl4hsilvI9exhbhp5nNreah/llTB3V
HeyNvB4XEFgvuZpQA3h55np0gn1Fgnkx2NUvE6xETGjUnN0xCJpwvRZ5LCUvku/5MOftQd/kLbO1
vYxa/4dmm12o09VcHlllGOmsVRqsSUceV0UisbXYREjxgN2vWAILXvaYQKecALHbZvAQOpmeNn8i
qrKNk7qq7Q5w2DR+HJuGF5sMYrqvueyglbVT4cb7Ik/dAtaW6bKdIdsZmWTkQbOxcq4DHOxZ46FF
XA11r+69Czw7yIq5HTbWjoV92AecM71TUduoVYE9pGJftAzNQZTyAr7pgfRzjqYwtj4xtWsf0JhM
wU6qYSqvau48G/wLp81TBWrrAZNZCJM/C4k6gs84qAP/gBRnPMbfSaohxUmuxr8pnd56BaJNzl5X
r6Xes5anKcczYr52dKRt3HzoQJ4zyaR6R+/AO1uVDtoEm6kXwnr2svt8Ikf+OC/jpE8+gxQD2Mhp
oLNFOPN4B6MNPxhm3XhOZzOrpPIXGqNjWKKO0SpXCIb9JQz39Bot4hAI4+iJSMtbtSeOg17e7Ji+
ToYgzzmRDHX7hDfSqY+etc7iq3HC8WPP6vgGB0jlB/yGBJs5+eTdSTdox6Qie+dlAcgH+DryZckg
AkgE+lnPtqDkCzmeI96heg9/MHJughzkJ20JrlUnp+2tmsqZqEMXFOGprqvoNJJ4ABCzGqr4NKF+
5tjV5huyc0zNy1iL9jvEK80UllGnSLxUpDcaVfKQNBwGic8gxajYezryr3PfrcxvLfpruwwfNwWf
gHx+YkFQ/pWqFlfeOAfhT05MPTnv0dIGnEwqHV2wayE8SduCKZ2YSWSl5MkQ0BhHFQdmUdHWRnWd
hwoU7JKg+WQtzUOJNGE7KN3ZKL7tQ6cdyGNV3C1HWaUzeQv8J0917cxVItqKbFjdVkQGixx4WpDH
w09T+jXIphne7YUKr6K9gXkfEj2H1iNBCFFxU8/0e+jEMXzdy1Xr5kEKG3VTy+8MTwLhK5ixiskh
k4d8uGXoSF+xWVL3V5FtqN2dqEzwgTSElPThcEL04Pkg/ZxcMYMn2YF+dzJYRMjsQ862ICKXiI6N
E1YeZy/6RAROGK54bYL0MprOzg5jH9pfgItsJLNFm/lfgrdNbfObPCzYsCebVwRCNM7Qd3aGrLQ5
2zkqPrQpzaeR3st+mgN1sa18xm3YZj8yOzXMtx0xwswKnaNpQ07lavUuS0iIhSSo6qLWNbwp26FK
mnmSnzreWQr9LPvs2FVw8Mc2JiE5rcZPf5evvJepsx9hyeOLA8dAyBK+k35U9VKFMzOWY4tZFP6Q
m5+lIAxgCWfvXI0Vo5dGGPqsjPz+ITwRf8hOhL/pMwPfYabM/3/32Yy21sgv2/U4B+74oAKEbenk
O4SpwlYHL8bGZdCUMzMnOyaNdLofwnAJT7XQnnfEEgHwIXfrECBe19gB+viIUQCncYR1Gpo+yw7F
eH5lv8ueRl3rj4Vw9Xrv5EVU7KhrdUmx3yF7Nk6qUuYfBEBQEFYZndOqm4ejJOUoIk4uixjIMNQJ
DkNq6u4+qxb5mgf+5ujuYUUZa0ZUvvST/pRj5faSZp1+eIigEhrAzSvSWfXIYGQ42FFhMsQwMwS/
bCRrqdkhSIUUJ20uNTcpJKtiGtae/OE0jPb2xOxuh/eh+LpCM2yXHUW51bzRpMZHPvqBRWhQ0JY/
asi7T5mzePajgmPF/BwR3vwss2FeT46PWIsVOm2/BAYCVDK22vqC3gVNup1JX9H69jUJWLzYNMC9
Eqh9Pff95yKEgPEvnf4miPrtfdluO6h0d8NJbBnwv6uNvLK0Q4sTzbE0C2k7cYYSZgHFpsPy3h88
i8nplL8ZJ4J9HMQxfU1bUEwjaGwHJ3+wwpbD3QSy+u9vwh9GEozkLvgimAE+JBKk+79/L0lzxaXH
aI5oV7p7djP7JZbFdILNt35omfifeh4H+HXxkO1mRXJjEGpQkGh9E9eVc7lzNREUf/9W7zW8fCne
DS6SK1DwQCL5/UtNbgcoHE8/wbpddhniVm1Hir44w0Bed5rT6TlAqPMv88L26v1+jwKcfyGiNsyz
kf/ekByKCXshLLjj2BHDlw8j1WnpD/dI8FGhYI9m5MYx+4PVV/ml9+dX/prmoYqa9SYLhX0ENhc/
BiVM1nUoKZb+flH+t28HDYTFNsSHb79/ghw01CVjU+fIEvugy2Ycd3lZ93edW6k5+ftn/WHKpNzz
Q9RxWBN4MhCK/H4HJLNp6amMVdua/G9q7H1imUF5HqbZzn+4C8Van4NJy/1uuWtam9Z51QmG2ul6
+PtX+fNnE03ALsNcwLcFVIvfv8kEMUv7tiQjPNfTc8kZn75UHsdJBFz+x98/6899IXLRTzo26k68
yu/XZrqYClEGoUKe6DjBC1SlQDU9hohtwDFsZDz8pggo2imqgX989h8SToT98XbF0VNi9BfvFojR
RCljKp55lfvyWZPYQbjiTNwgJLDx4ASCfL6//9o/WAgbnYPWt4tTC7OE/f41c5SEEdw5KePrBQij
6Cx/Tpyh2SacGHb3S4xGP8nwrJ5mDMLzhfOQfW4inzoEBUs/Q4htQvfFsVbalyXbPw8JEwKgZ9SG
+7SqOAXmpCaMF8RmlfUvz8n7SxaQV8GsIgo2QA3PyDvV61QaHppecqZHEP2N881K3i/exo8s9821
zwL9uY96tJj1whJWC+IDgjKmywFmlVzw2CZlz5vpEveZfaeU5X0xIitu/36V/7cvuRUauBr5H4rw
d88vKvK6Zgx+Ui1xOcelytXyyW4tAWhyMs54wSJH+PHfP/SP95dLwxMJ/Q61txvhev/9UxE52YMP
D+jUtao/0xEi5g/bwjM12RZRO8LtDMmNGZYtcVM3C4M5LbzshmH1v0yBrE582H+vqwAQ8AUAeaBg
ZFEX7xaTdimsegyn7ISKSPSbGMdpH9K2L3/VACSXg4dAHVlNgVLnScWjfolVlEcXRWcme1hmzAGn
UmWB/SWLFKcYEyD5eKLxIe/jeuO+ZnE2+9cSZYjzuYXFbT6S69eTwkbxYQ5dNw72IYjoMO8DbVNE
jQvdhru0pduJqaCKtjAwQEz3q51mc6LiNCcrmLjh6pSW2nIz/lhQOi8qz8xyM44kh34ixBCFk+4h
FxLWlwbOTVySvuBb2Iv223DqLXbS6Cchc5xNM0cAE8toh7BbNhMhe7Cy6i9unTknJMppeKmcBUUk
hpnUBvqMhwSzM1QJKipvJMY2HAKGl2xYJ+YRtcRCtyhg0dRa40F51px+GhmZnkK6nlVCFkD73Xj2
3BxRggykyMuu/xgPLuaAvrfUr66tBZm7sa6+825yjq5jT9VvNMmJhpvI5vq4mLxIE/YYb3jtyiA7
ZxSl5CuoYH722i5ktU/TdqNep+aHx/PLi9SWPimspVIfI6+J9Vkzu/H2zAjHt21JiHc9aj8J5l07
AGN9SZRlGFXeL6dybXpg+bT8JAfF/+BV5SB+lGWENNiSfQheWKVpWeCy1RkZS6NT0ALmYbmFiFuV
STNqQ+59hM/vgOih6pHBpOroi7phujUYmja03qkNEWAo/NVRbg/7oqyJOSacltDYEMu5x2LFFcdL
EBXZKeQYsCa2o5rPkaEBtxPgEOkShF36hWVobbe9UFrFqTUk5LkFAoibzBSL+4KREfenu07zxXeG
/Cxma40OqKsiPK0MSwAvq6KLbiqIM6RCEYP50xQzU5/ayajOexz11g4ZEl1f5EOTvva85vJogA+T
NsGpor3htCeaq1RdRtpusPQXmpsIC6NcSKIAPJl/m4qm6LB9ajhcjpPXdVIOTkvvGHrvmjD/5DbI
JiBzcJmXxiV2y80e3RwhMqfloCr3lqeJL7Sg93aJF471BxvZKRHCjcmv0Vz6SLn7MPhJsDMdVlwC
ZKLqNl0eyFtjxNai3oweaE6iQwDy+0h6wvCVM1UYb+d9ZmBFPX4joDsg7ttxKSDF6pF14fsGoK1f
d4LxnJzBzszgo13ivNGqydQlT3YA9R46pVMemmlG9GTVzcc4LJZzwxD3BxP9/hyWEWGT6NmJFes8
mBXnxuMOApGoUL7hWYiIy+N0sCYQ0xeiP7qSaFA3iFkL5wZR5hSMHUIJvIpUNPjcL7PVyxeaXGq4
y6bOPNsOGUTAMzvnFmGdBQp7En1zSzsIZp8gtZoISHeV8bWYxyIg8pR+OYYCUpkbx6ZPQaAcum3a
FFzuBvEY/h4ns81+oDYwh7A0htEBtLCBiWNaPlpVJZebxdAwQE5UkIsbZ5wfsVOgGd9VQTpxNYJ1
C7mJM1aheBNTiNQfb5suX/QB8mDu0d+zmicU1P2bT+tB7No1CJ7z2RAc5EVZe103J/POdmv416Jk
cr/rTalfNcPY9kKILqxwZNlvtWrXhohtq1n3TVdk5jwXUUXgS2Ab8iZWn0hsuuE1FIOwgKsTywNv
BQct3bnwPZwm/1yVmA8gMfSw4/9jZ0jjjPQNZC/dS1agzgKcBb06aZjlNDwVFc82f330idDyPKMT
nxav7QDqBeZUYKrDiu7iSMpQDVq5LnvcTm5sp8dGFjmR6JFbLE8TGczxAeS+/9h0GS3sxpft85iG
gbsf7GYbzq/oVpOtiT7tasAgOV1R1//elSX+t7leRXd2/Gl90yHxO4Qw8aSS976Gr9C5S4b9CEaK
PY1RHGLuZPGSz5rxabt0S5a0pecel5QGE3PfODhY/IM2EZ1AFilJmfsektmETrDNgS4gYCbJmDB1
sqnllH6payaliQITw/ITxcjNJh2g91+K9dMKXYnoBH9wP0CUIcw3nDnenaE1bdpiwpDyZA2Gdg9c
lphYb3Utoh9tnzQZ6dqiutLkNy+FYVbFOm6MfA6ysfwx6NV5quy2lzdhAwWRBWuLzslM6gSvDk3r
bhcNkFoueOEtPG5hxnbEWOPVKRuUQzOqqvbAoCnc2wt99KxyTPc6dNKd90PUoBBmmWLW58OFg7Ww
xP762Ddk2VoxspFkXYl2uVkm6Jg7RLWOfSSwt6bip7fqnqoZy5X2DFHT0p9keCxaJ+oTObrtT9xH
ZAEoqNcOCkQm0ogdqjBCGCYO2EkuAMLNhNNN4dJZ3dxsncG2/x4xArNppLmQ3sPFBOJmDiF3f+zG
yDOoXtXsPBp3jcJPacijl+DDZFMDp0PHIJ7TficCxt/7okizZ7fAWIEbdzangephZCHHNrOLkRRx
RSYaSqJTa/ZYMXC5j0fkF3surfriLaVFwEWZWbM45qwS/BntEIkYZwSLDsLg07ONa4/spj2593Nu
VflV1r7zydFLTJCjmPHi0ASdvpeoZBp08H1qP0V27R+EAq6yRwoiBwQ4TtHsnK5/nYK8JMKxQUp0
dIREeb9EwIhQGZab2j6umUxUWfZMprD5jgK3yLmInr/FnaOnR0TZ5MclN+pFSDv9HjgrqUXkaZmD
LOvua0k5viKJr9ufIouQWA28mTVxRqhfkI+3tSIYrFkaFqeSBoPWubCZtbN3oYkPpjWZMdmpnda9
uQpC6BjDOeusbyxrmMi15ogxJg5QpXu3ajL/E8jUlKGZZXpxnFQbfpjKos6OoV+wjlUhuYr70Y6r
T2Jd9Mj2E6+3c1vCSKwrpzlXrvBTXjzFXZsaGMh9G4S3XQrPL7EjxOfHdCUyjTZxhO0qMi4CVKuY
CvCo3bSshKxK4n+pMf2K8Ajj1/uhrBf3ZIUxsRoOMLsfZsh6AsDzzvVPhSnFwHM+0ipdidBylini
OYiz7oNTF1uuKLKzT3O3VCsVY+AntbsduyXvWU5qVMccsi4mg+qHfkSzW+Pe9EeeFN6gzKvMFaHg
Mt/SJO+/AhnSau8Yew4eLKZ5OonyxblfkTOx9KxOZ/YN8WjytpkaNezI/Uq/BHMW/OxZToLdrIug
vTbL7D5iTKJtvuWYl+HVashy2xcdSWyXCLi32Jc1i/UtjIKu2zCTRXdgP8j9g6sdP73npV8jVEuz
OZD/HYk7i+HnndMtTXBVHcX8E2G0FuYLCVDxEjXcpP12YGGIL6O5TjwbXc/RLYbglip5XfZxaZN2
4hVt9GZlRtosTgygdw2QjuhGZqXEjbnkq0W5AZjlsFhoLJudoAke35OnTQSp4zprlBC21K8PZRAS
whp5oHkOVNXTekOBnhIBK1uFBxsbvrMvXMbKB9RqkOZnU1EoZkQTFW8dA/zgWM0tgRuNa1kkNbj+
dAfW16ovNV2ir6utXHprqs+/pyH3OsHpoKbb1kGkeO1rrwofwM+E868xSOf5UCKmns9NgZfEKnI/
OFFRjaz66IsMuaBM3rewJD/+7Ei/uTEyJ/CAv8XHbzICIHnMRxnR2J3dxj4Ijob1oSA2USXkwU/Z
be5ncfFchZr8spDVaz7rqMrkR4ExbrOmdV52yMvCJsmFIOH5robYWR3R6Gf6zZmzbiU+bYnIvkhp
9d+KSqbzidFImz1XIIoRafez5yha6eG4HMOwTgsEXqaKGHhJBwscQjiHqr9HI4Cc2tKPMDKJVcQY
2T7hYERMLGCO6cTTTARIIqIJ9epLv31Ce4bveJXMXSkv8/rNXrKc/Kq/H5qD962m0PbgMdP32ihI
0Cy2f/9f9JqMjN3WRj95Sh0bt1iL2Y344NG9C8psFbddSH10JS48K+/p1KTOCaBMIc4DQz2QWAIZ
3i5mK/b2gHni+Rb/Jio8LFGDc507B9nBUo38E3sYaS9a5RjcIxAkxiz0orE/a5c2267NpC1v3LFL
b+McJwIJPyPlQWfcfLirUeuLS+nTf7sUJICkt8GKQmQ/arQJu9XXYP5yhr4uQjmPaCwmo9wzqfXs
3eIlp3aBiLp8zggSKx7aoUGRZMZlvXZzHodXHiPfu3cnfDl5UNjhbUZPhJp8Igl9j1qDDRt3afiJ
9RLVC5tEoB+p9aVJ0N9g9B/gOp3+fkv+gJKFtIHtjT8AmY5Zzfvu30LiNoIZY0MeRoQJKo+w6B3C
HagpmS0onr0elE3SUyHOcDykZ+Fv+8+JPs1VdbVNpDGv9PYw/6NFvfWW/runQX/Q9YQfxhvRMAj/
Qy37r2dlBU7Uz65cTvFimP/hWh+ToWEbbIyUrwaHAflewfpkY0jVuy73ln90v943VbYvQMueUs2h
Uen675oqHbWQDSZ8ATyFEhm5bnax8s5+jWNnJFNGzZ8DKol/NGP/bGZxGEZj40Qi9GKgH7+/IcTB
BMgTMnVCS9few6z40uE3JDfAwAjocvMvhvD7qwzohPkE2JMIvgiAsHee/3itpooAJ3UqlnJ+Gb08
J+fbKp61nNQx7DmVJXGj38DiqDuOhP+yuf9vH88NhoXG0kCH9N3PVRFTl2xgGmLnGn0VwckQOUbf
Hz5pX44vXOnsVzURiyrbfLy1POvX3x//95+/jYp4/lGbcyHoC7u/X27atkRB4+068Tq20Q7DGW8Z
R5Yz+qzpAHQEcUfUzptcENU/x6/+X+Oh7RPeP+a8dYDGQkaWHEp//wZD3ywAei1qI+UKGAYDgs1i
QM5ax8N9a+bpQ2BKREkFYHSUow2BaG32OlXePeJ/8w9m2x+XA4JeQE8gAAfIdCje/v1/vXNRpPEb
c7VOktNTewlCuHBXW6tZJ7AT+/XaA59qnmXvDz/qOLMfoLJM4/Hv9+Q/XeXfLom7AY6gHzCUDVmY
3l0S0C5N6zhoyxcNMJm26jx8s4dOrz+GoNfzMxIWVyQDTcBg89dNv1zOj/mRJMpsupuK0anuKl+7
1mNJIO/4S09dhY04D0V29W3Tq1O4xAWztniCITN32EHStBOGkkMiUfJlSJlgDWSElD0SmcSanMq+
riZChGt62epj59thelOAw6o/Ydnw2ze05ZF7HxUqI51EpooYnQHt244I0mG9qYTSflKG9O6Oqo39
ChM6nsWdscgK0liOg/aVIfziHJRy6x+YT+1ppwckh0kHeuwjrXmHQzrclepa1iYN/tFB/2NGKRyG
zCBoAg+6TiC8d1fcRni7iFLjSgMIvTeoZI5pG637oHfzlwJRyG1QteZCmlC7azkTPsChD05lt83R
1UJ0tN21N39/Cpw/HgNmYsziIpiZgt4w7LjfH8aJ4LPMgmR3jMcIUpTGpWZdpqZwrJdpqSELROmM
qxLtZZ9kHnmVByWo5+8HurwIahsooy+GiI3hjApusU8oeZx+58+06n7gzh5fIoz32c2S0uY86Mbq
PwsCIlCIGhO8dSqIQk5con+1xqEqLqZANVyB2O2PWW2v6Y3vYkfYqd6FIWvcBqEGpA3UL3W6cKLJ
aFYfqjztkBmqchZXLB66udCzC/wn7RWmO1Y+XNoP0RRm/ZnD0mQz2mmlf8Qqr63dZBXRbQlB0d8L
XpFXt1+HCnFwbwbqE5USWOgIgjWWyVf0Z0CADMeWRCicYtjoaOyQPc3paJoC9BeOOxWPC8crceHQ
3ud0Fpe1OLCxDuohdIeGvnfTD89+0dmUgUh1lnORF0X8MplU7W2r8tuTh1Yj/JRxo1703HpfRYVp
6SInRqQHKSG+IZt1U3lsVkYvqKpHtLySMOf1SNp3lt/radC0dcY1+ujP/hIkZZetzyMvVpO0YEjC
fUFFK8mitOgFi6DWOV0IRQ4d/daYztQoYPUIL57vg7mI2z2gB4oUCJPDgbuwpnv8iUt5HINIfe2q
zCfhA2jLxTgZQloli/GoDCG4CWcPfoJUMkTNpJcKGEXsk9Wa1o51GAHS5w9zASTn0to1j3mAuAgo
SI2d94vpyOiDP2mvUJ3htE7AfRiSWd5tNsRb18UZLT4rC6sTctdoeezK0e52uSXGNxoJHN+QwaCK
G0tXmodsjPvw2VFtdUHY5KA2j8JKUg/m6oQAqnWOqVOSwNlYxgmuuAj50TmYufweJEL6hlkeenpc
Rv4A1AGeVT046U9fTnioqkUjHtNwHy9jZcR4WawBWZMVNvqlLkcldswvbPX/Wb2ASOS0FsARoppE
fvNOVgArvbNlvmbwucDrZSYentaBfBgqjPXMIHNL6fl/ST6P/3dP+D+QIx5bpNdEzbyvlrbPY+ve
sGDcD0e82684Qik1u3yeV1veB8jH3yEBIUVFffJNBoP+9vePc99v1nwekO0oJnICCQMU19+XJGHF
XQVmBgedCDDbiME8yCw+DngoPxc1bBqwWHN1VfFM5FuufWc3xa45MXaPPrth9rUUdkNbJ/T3ehU8
R1CnyZlqUp2n+xjVXEKJ0t6W3dzcSizVeFVz//Xvv+H9BH77CfwC140YGDqR/W5VpauQSlXC7csM
4BgcCs5R4KXah2JlUpC5INVsmte3CivD6e8f7W4z0f/e2NHmEOkQAnBjX4fm9m5S27YKjaRKw2OT
AztDylj2mAB0g+sstQMV3zfujAeptHCS0fPMkH1Yulj/h70zaa7bSLP2f6k9FJiHiK5eALgDL+eZ
1AZBUhRmIJFIjL++H9j+qiy52/6860VXVFTYJVFXd8p8h3Oe8zKrzhliU/kwh6njYEP1TIYw91kD
ccw+d8EJgNf64VYunzV3ZZyGS5TWO7IbYjj2vjNIJL+doV2K3AsA7zA1HcM/f3bWJuT58dmBDoRG
j0CMQo6q8scPR4qKGp5Q2h2mRWd1kqTkxvhDDXYO8yTnsi2n/NxjplUfzHSjDReUOVaMiccadrrK
yyWyWx2PCLiNgOWgK+unpq9sBU8oR/dPU4+l2MssfEIre+UnrR7mx9Ts8vQMkQ8bn5zA4orRin7E
kWp41x4TxUsYDbzKEC06xj000JyG/dMvT/1vJY9di8/mXsnPT3X5Jv5j+9GPVhAHlWbqP//jh3+7
zD9ki7FT/fy7fvih/j9/+eX0s43f1NsP/8LyiWXl7fApl7vPfqh+fYDffuf/7y/+lgb2sIjPf/7j
ox0atf1pad42PwSFbQ3Rv06k7W/y289dvdX83GMp3/Lm8w8/8Wu0mK1/gc9K6UJtr+Ps3o6L6bNX
//yHaX4xtqqGEwQ6sg2q71/peo75hV9BIYMUm19E//mvaDGbaDGfZA0PUSXgTYs/75eXlmf+21nJ
i8ZL/e9///3Z+eOX0duAXPS1pDIjdOJO+/nsrDPkXuYgJ1a1ZnBCVWyfIKP/VY7Kf/soyJt4iiDl
WFX++KXwcuHXuWC5ogFKxn9QlOo4QzN5/93L/t9cBD+eatuTsaDJe/6WmAa53v/pYFZOjWjXzUaO
sXYgLVcns7ZOtSOT7PwEybx/1CBCnbelUQx/8b3/pUP79/f+18f2fwleQCOj4xn78SnWSPgqvWrH
uE0xn71joPRXLoLOZyGANZzceMVkej6wzK1mpAtB+qQMabw2Zt0lMcEsWPLAF1VzlGoeW9ha6uAE
2e2TZ/EXf9c/vhtIMumoeBAaXuvnzgqUwsjuUR9juNzqzlyNggRkfamsvxD6bW37jy+JQ5dIP8E7
Tl7tz/ck+25/2s7hGFiJYk1jmbNzTQhpN136YLUkYLEBMudLFpAK4v7dJ+k76BpJdNn+i9prKxp+
18QOBLoZRLX6sddrRGlni3dudWx4/vwTt7VEPzxFnx0UYQ7b8IIvcvDTo3QWCbcpru6YyLD+dXR9
BOyOJZ5Q+r/8+SNtf9JPj4RmEquJSUFl/kEz5yyBqLltjBi81YwNzk2w7I7o4P151s6r0kG+++eP
+IePCUcVn2VrG30hIv45zSMfBswxboGaZ7EZ+Ltb+++22l90nX/4kPzyKOjEqUeY8xk/fW8cBBJE
YfAoli6SuwIyy77ycj0mWt3iQuuecLNVN3/+zP7qMX86J8Ak2ou98pim3+EHreFvGcQMi9p1n5Vf
ogVMPe/0dx+TI4nnisiSAQ11z4+fR8xqkj4E9oDpa8lpLFZ1Y1jrfCq11q5C5Dql2th6U/K3inHO
JWZqtgtCkoA9SJo/n4lpM2l+0WH0Z4FV3Y1Yud9YQLkhx683hCP+m7/gbf/hK4Gykv8YFkmVFJg/
I3pbwEZ91TlObChfXBuB6ERM0EeBksAvtLM/f1U3JPOPXwymlkxneSDy31BXOz93G1CqmFp05Uip
mED/QZ1YNCdRaGp9LpSEH5fyJCEnY8VtDqaqsOmacIEqhIlucHQM2RlvczUT0oixrxzlCfian7LI
9hZtD3u38yLYr4I5DW1fFjIFILLAkE7i7ppxI/xxrFFQEc05W8dhABTOXhXxEKqIIZdRDSpUXMue
5JFzooGM5jStmWU9+0QUdZCiqqhfrTN0ToGxs2DNcW816WoeiyyY1budd3PF0pgw54updTv3SLsW
gGV1E+3DkPWkx2hOxEuLmsM5c2E8Ilxx6C5Dhx1Cg+u6bZso1VvHiJeRYI9wlMF4yCtJhGhSs2gM
CQofystCD8BPwpJLzUOqOcUNSQAo71bP9Mcb8lgya48RSrxAMNC0fbEWjthTkNv+he2xzwkrucmT
DOQB175uG9bRTfX+CS6u71GhpyC7Qq9Bp/HB6WjP9k6YKdsVIuX7jpdWTGY5Eba5evaj0mcA+6Jd
4JKaDHrgwOD9NHc6ScToXijhnpa5btJDUJWmEUJ2gHyRmug8zlf60aM5s07Z2aWHFnXFuXcbCNT2
BwLsgq+J76kBqf8ydi4TzUl6sNEqUkDuJ64L49buMMgz6QeSeQDShCQ61PCwpzstKNUEHCFYTWDw
46hdTNmMpUTTkKw9eC20DsQ+Kdw9rgkgx61SLg4wA4RbiFbFLW9Mo28giHSoZCJcN/xzIlmdxwMd
+rzbArqei0JjWJIgNzvve973DDWJJvqLBCPiA7ESLbaOAnYTC+Kxe/ITaepIrVQeRDNaivLKYSW8
7NmnJBCUuQDDAN856GIl3HspE3RrCUKA9pxznWKjFgFzg0b2Zh25snHeJHapFgQNnVTIjlL4L51S
9meCBX6JavALmyS+qvPIRKRM4kIxd0/4XrUH00TFtLcslt8wezbpClsEA6hWWrAWY403Fds6QfvO
Jx+1jNvCLQitPkmeQAh2AP9cbIYMSWc8eCsEji7Ok5Qsg9WZsojZt7htBgO5BYizpAOITUPD1yoY
rIMHufK5rRrJH1JqiJpSoowAWiBpfbdShG1XedFumC7TXbxo9kvyLIthBGS4rpk3RdOUGN8CbYBM
BlJpmfl4gc2JeBz14dTmqkeA17iMepvdHtIHubQgpK0c0Bv7wOWYZ0Zg73tAQ2K/YDEMInrCdbgW
FFYMrzIwWjt94XvzUGuoKu+4BIt8zx46GyLut+5qSQKscTgK69cBfNKLNnbFNRGPjn0Y8hnpGm1a
mRNUVU2kwwaa6T+alqWf+Orqr2oC1bSTQjPvmz5dg6+lCd1rT5Kro2URhkMZfMX0Vmc3Fks9kIej
0az8ObVe9iC5ROJ0GbYTu4bUoE/y2UDA1d9Y3iD7c4zhw/1opU52prfSZLc2qCTbgh1KLuW9v1Rm
ekZI3iZIa5iqXQhWSOVemktv3nRp7vV3k9eadhexvcL3U69ETBLZnZfyW1GWxvygdXnRHPluNtUO
gJrtf2L/zhMcyS4MBXNIUBwMizZjKZ6mFTRqI/rmDsSzu41Y7Wo/u42aWQAA9V1RtnzNfQbp0WK4
eAt1py9vMYMTj2AkoryjiNafstVW+PB9gVzQw1Ya60xBT75r6K9tbcyf7lAt3xuqAOvgyC67FrOf
ixuYtN17oTXiq9Na061ZioBFDEqTR31QzpMuFXYrjww4lACci5Ghef5dUQXaNxG060s/oX6NF1rE
YidQPXontMrdAZVUN8bYT7A8S91BKZxaKQvOBSLu0RKVuNJQX8cN4s818iEdj3v4OO0cQ38FFyFY
y/MSzibyXuEn4oIBh3zwypQTa4TZS9jcvNo7dhmTi6DVqZ8mfeJYhfZE/JLC8d/HfutAOXGqcfic
AvS+kRlI7SntSvMGr7VmhXi4qzTupWXizSSFfW8Su6lOSA3Ho58ClgEb2PJtT5RfHWFZJBjkB+W+
TaWPiYLR5vDCFgZrX22j5IlFscxXgy3WWwbooN2HDKFSmDpupuGXA3ywg32OkMsAq9PydhftJ4NX
4ClABchaD/qCDEFWUn1cOXY1RSMIA/1Q6YOV7lvm5LeWUXXyYdIVCBwDx8Hb9tZ+oE6zKLDUBK0N
Ej5YPsMlbeuwkBl4OXmsriMECPahHhtLQXfu0xsd+5PHYGbJXhaH5x/7qNqbHbewznBulp0Jdlgi
ZUsxpN+s2trJWPVq8Y8jcFA9TAK74wb3xMLwbs21d8lwD/Gu1gZGPGZT5u7KxWq+KtNLgito6iVK
LZs75EFfRlsLa3i2l800GAbaMR+yiV5YydFDO/oJTIdgpIZJchpZjSM+3C2zYF8OhRbgHk6979gP
pRYngO2gprmNzTtqyXHnYAxIDnMFmYPLd7nG8ujMh84LGMEFy4JLuGV0+WyiQev3TRI4Y+zgqy9D
v2yA0BWKkjksVpK99oYziRrM7JQU4BPb/GaWaIDhD7fGW59iXg7RdeiswMoS9K+5av5bxSLmpdWV
b4bl1JoiSuzZelwnA/5aHhiYBFckZW8aIKAqRqSA8nZmg7NAbZyReLqyn78Ca0rSPZHi8i4tvDWL
6V3EEPll0E6HZvJ7PRKCDR6EVZOYAwbiyBp7U5GY6ifdye2tetlJY0PC2pQ87zmH4p3P5QxWwk4I
WRj9CXyIbMqsZ2I7KzILV59j0wBmh1bDZyWz7+1VV2ejprw6AqBgv1b+iFSxhIUzhz3O9mHXk7tI
BADuDy5wMZCD4pVmf5xLJR+Q9RQ6HLxqQBfFwGCOg3wV+tWUdg0sH1HyrpZKZXdApdlqwXsX215J
LkjfQNruLMlkdQ/MenwvkIhTsmIPR+TiFsi+XRU4BVFUrgboIVsDKNz1MFJWyTK9Kiz2ukeFehGm
C240iz22MM5ykFfUkKJE9pYlzfxaZTYc9KyuoRVOWPXuEoh/6oR2wOEGYh//JBjfrqE/2xCHNDOz
rjsBdvSgT27qHj0L2dzOKjY7UG70+fME3eRNmlPh7xDB+V5sj7n3PakL4Ya9lWRZNHJMfx+dJrgn
IjE46ZNA1Dz3Qj5hCSuflJlagtMEjwhYgdo4qKAHXtoGXoJetnVdEdnDIp+mrhm4471BvM9t1t43
sDEeeylQoI1SiKPXKp60FLnjRqXjQyP3oPoU8WIHfrzWNvKtuXSb22aGJBJ1Fg59NF9G9wxUQ8BG
mPXm1GruSlTDYKDoIZjDe9IyxvQhNBFfghDD67HbXJ6CpYekNnUYb+iR25twMDCfuhnfNBY6sQe4
fQhBhXnnZk2DhKPdsC7XUnOQl7LI8sKVVc8SjR6tcIi8O0sABOlw+30HF8OJZSUiNgOp7D3+abs8
wJNuLh2k0i+SCq/YWVC4MIH3AQWdmZO0FllrN515gPKfkyUhprpu6/qKt7MzQcL6yolM6JO3ruoX
uGONJOFvrOp7RS7GvWkuzSM3UA2QdVLJJ+rLToVpvgyQ72ese51fSo3P2uJf+YkiPQMlUfoUrB0W
gbSr4FtQYs8fY1Y3V7Y1bz0Hb+wYIqff0joIUKMATmdnoFbMfE4t0k7OhJ+DLIayAAlYuJpFoLE3
m88a5hicKgiuU6rjghd/hAN15hTErEUJBevtygkp+UiMbbGHfJrcL/bAJQIVICUT2TY7kJCD+G7w
f7OyBmf3jvJ1HEM3s+T1VCS0BLMX1Aj++nUCG6sCJKMmUBCvJZckrIaVCiSfe0uS2aH0PMphpr6m
qSPWMGg655JttQUjs5/ae5QAGoczHEX6DNbYMuwSqN8nIHkkG80cRY8jXNB3P2jEfKzgd183I3Eg
pBGK+rVfrLo9AGTx76GpuX6oze3wVUnX4R/TyUIlPDt1bLdt8uTzQSjPbLOtnwN9nKxQJYWhQl3Z
2oXoSHhDzjoFd1VN9xrbbo4hh8LWoR+knqZqQo7IF3aGBRJObp6T2EQ6IaVJlRovbg/HwsGOUYRg
RVug0hUT/91Cs/hZSDotHA00rrs51YOZxLbNNL8aLa4vEOtgHEqh2niLiJ/D0ctrgilmu6IL8uZa
j1ZPh1AKDwIQf+/P26Lc8bIDWKkxCRvTsB4Mu+VwdgCPv1K32GZsOIW4bhN8dqEclWKn44F7CE0q
gXMoZzq3FZxcKKITQvrbAURszR5lmF5HK2geUP2DpuPuaq4GzCDdFWNBWMXUEtQeUpjAOAUMBdJu
aFHRW6Q9mjsFv3NmLNR2X3MTGSzPLACpkdVqgLRXsNSOnMGvH4xU2A/6oAOH95Vv3WdlWvqhUYy0
UJ1P0Uh33gduCCY0f8uwgCBFCKr1rQZ0yJ9f+xzpg8MnPcyTAB/0APTluzs7Ge8cpLd9wrbsa+fk
4yeZGmRoIU3lauL90OAx9nkBzZS9bIKPtsxKFr8kILmFvrTXzWLhJ+pGiFa4wgbYxglNKxAYWOb1
fnumnzitRhxLRVYdMEC1ZHI0FLVQjScrqugvyg1GX3zmRN5sgBpK4LA2TKBTXmqXbuT11PahySb9
gnjj9mUYKvbhve7hudcFDWfmu+abadTaxShn9Tqmeg4LWXKc4Kcq1F2n2KgBC9AzgC+mUehx6TgV
L+SCLWvvKpG8Ux4MxHZ4+kIvi1d/g6GlUK11yfchROToX3le6d1rTqM9DkgT3pKkWrnZwf08kJFC
N1MkLeQETSbuPQtxlq1BDTbzsgYLYR2CEZcMU+mSqcVCU/LN7O3shZR1ARXHzJnnI+ZQx7SECg6n
Cm331j/BUkWSuaozmlTKS/hlJc+jpOo4iEnVDyVvdE0+iOMcceXY3Wm0AxbjukrV+QYMjzO0lecs
JVBRmwsauCMn6jpFHVI5LUpNYd2BL0AZDfV7tEME3d0dqCnE1pVt4Z/unLqgkF6hrcXeYBNItHQp
BahWlvIWAQwmbpq2paVQ5xzeaVhWRFhro5MeBmxY17amma+BUuYUmUKjeORcdlO2lgPjJcEM5WKo
EacR50EoSzzAwSTLCPI4MwQJNBEDRZL7bw17LjMe1hruwoyL8hlyDCkFRABAwZwMPTPCyXKK63nw
nY4oKQPFVRcoiPSIKoIzAjQDN5bo4IcYSsv4pDz4oqGtRuNtoD7V6IKWldQP3EPtiWwnAxdtkLd9
aI5aiaZjk3Bo+QJqFJm1EudEPUl+x2aZ8tlOvEyQk1gcw2qxzhzp8XdoLC17gwnGwzRweIJz2Qet
dpTtRsBqA5cPlj0OPMK0CH/z8mWuc7SSlZcWmF9DYJ3EdranI+wvc50IlrMJ2wqyDta9RGPhqA9C
JbJFi/qum8gfzFUb7OyUFPMYL2gap7x9sLrtjoApt+ezstMhwIgX2PgGSLyGyFTA5rPywxmFvRuh
fgBg7UHqPADodV003jhiOLQS04/Nepof+Qavzt7qmZmgq3eKo6SFYtNeJ6RSSUfoUyQR4n/iDLZQ
d4/LwlGh1g9buc7JNFz8Oh15gi8OUNtnWZjyI2UNTWyFnUF11efJ+WR6XFGO2GkuYyYxoOO8yRy+
Td4MgIhCvXsNGte49pUgSwZymf/IrdV6oV3yOT2M49jesuPQvUtf2uJRWXWiwl7vgpvKa8oX5hoJ
8D8N4emu73r8Af3GJQ07b7v3tdkHR2R1htRCB6I4gQd0Fx8rAitISRlrTHKrc7Q9M6l0SAX0VOxH
P7XfrUJP7gmUkllUe6gMLlcElNW+SIzlq2ctkKgMFLCMGuRoTcdSllV+gxhrEDFgLMxdltd7JnkJ
HQZjl2M2VpMlGidek6Zgv8X398ZcTb4RQ+mK7w1k7fFouRZVBFdqlUf4ghCkFDphQI9aWbSPS8cu
B8yamh+EVHYGut6jalAOTehx9PA68iVyHGR4cyEuoJdynNvTGHAqjGwYmPsJQGCu05lUQEw/LwYb
bhJjk0zgstGITKLXz+G9uEzOQ3tI1zFURkIYXpWYYK/4EoL9yJ12jGbh+s8ITZHx4deHrzS06cgD
t8VCSdDX7vWykmJ8JD8FL4B0svQ50BjuANhtTSKTspaRWw8+9Ru7BmnEFacBmQxSYJdoSEF9zbGJ
U2D2BaAbYzaILGvNtQRGX63ji183brrHxNZQf+uMnsK0RgVFrm6DucxJOvGMe7j9BIZg3BeNr5Kd
O2QTbybjK1yIfffIiTlemaPnAFCl0URSwQH93ar68t3Ee0whQEhvSsI3bc/Ohvb7QhIUsrgBpRhW
uikfLp0OIjt5UCixdvgCGZ1orUOcsGJpiWlQt5PkzGEEzLSrbjWSM5aSaN1Fs9IXy2q6m6DS4PEx
EkjIu2jQZmTGXNwEM/l6jO0a85ha5RjsbWOsr7RyqXvSdowEppad+I9eMYEWkr3V+RHkMrpPXVWm
v2/dpM+IrjA2G603LD4YPS+5yHS0UpGTYuU4FbVoXxLGrB3qVTP7rgdod/Z4ZODAzkRwPNjsXHnT
Ckf7migHReDKi9DuBaO/dOdNFYpSqw2aGyAf/scUWIR4Z2B8n3UXDFYsRqN8zMeWDBAyf9gX9fNY
exEMb+9xnMuOW5/zYd5XllF+sGxmiEQQZKoBfqyc9aItSwcltWM2X5tlsaiRct3q3kdhI95RHUbS
kJMySG/aEfz5Gdyg6dNyBvXN6IgEgs+YyYGoC7YyYa9NRAe0WWVcowYeS8IFph7cAH74Oe66AGqc
ydTiEiCfo3EuDsvRswdLXSAy7J91g2DXyKZcObPQMSsOD2l/YOzH1th1CXNbzfWb50LHbhon+uJf
F65w7hYmPR86ozDmScj73rO+pVMCPpj7ByTLihGH4YnvfcZaNGYVkF7NXBhW6PSWeWSpXYmT2WGO
xPXWYZIXgipVMbr9DIJV43watPpCg46QRHVfOVjk1Vq+p5MsZr5PbcN0HyOwClssuCj1gpxKeyos
jtmFEnGMJqUw/dC3gaqSJJmrY2u53kkDzvmtcJDgcY6yO+DUnHCJ1VAAjD14PKeJGkbmHSVvYuTn
C/Mzk8wiL3/F5cmHhY4NXBNFPN9ikGrqGm/88nVGvE6rZ+G2CylFcf0yxe+7AypPHcSgvsiHDOPd
p9msREcVoidzuLPQV+nkNMBcyDcsYFdqxp2VkYEQJvbaY4FfspGRR8rHAsd8ko+7kXXmEi402sUZ
WzbnerLU2NOqWgRTpxOTxZ0rfSYEFiMbc0ftIPDQmdyb/FWyKY1AnwUPU12nSQT5dEusoWZ0z4Ur
cyceAmIUzlTvO1eI3PUbY/tsU2Jx4cadEgYj2Qo7O/ukOplYDQnnYporxcoI87d2bWm1me3QmCQg
4cuFb3QlWxNPF1Z6tmdSS/wDmeEWpFhgChxPDfbunQAYCwwMGAO7LL+VxSEpmGlcALxmWKhMrsfL
krmoFhNpm69x7Y7NK6YmTYtEUBp5nNBs3lKPaO2OcpPqy0Nf+IgI2NmM306yNdSul2MtK0GW9+sK
lnhCETbt/BrlUUTGCRaeJREMQAjaq7M9og/CCQZfwJgusF4kGOZc2EPbFwWymYb4KGqadWDpMTHy
ivip4HsQQJQ7KNJaWIO20jtLYDg2Z4S6uZdGm5smzH0wdKGOIqzHUDla1aFhBSLjMUjG86EU7gCe
zNSumZ0AWs1B+qWR1K2kjQK0op/2Kus+zlkJbnY4+uo9nafrR2CJJLbutigAB0i5PPC9rbUdXnEu
5WHlVEARpyfXeWXZV3prte8jy4A1mpnZEJhWQJcOYauV7HxXSqHIqAoXzDvfuQT7MzupfZAIbeGM
W5I7p0oCeQi6rNxO8aK1wGpbtK76GOhHquHZ21PK0EXrlbZqJ8pgD930mOvZg85AW33kOuUYVIQl
4/NdJ77GfIdHLa9bKD7yQLHPkL5l6lmf4xBk+4nryAdEYVatHYqFtmwvpl6e+5DcnrkzlclCoOO+
bXJX7/ds86viaLXVcG24zjBc0SYk3Z1ekjyALN9lrpam3viCJIAp8soabKA3rnwDvFsB0iuuuKXt
fc7Owd+t7WDtKfdnI3L1amMqN5q6Q7WUf+3bPGcsWzGuDUGVTpzmOdXqQCTUfa2C4BLJy5Je2qkt
xFbOZtoeKGeGcttoXFLIugYMLj44enfLWYcynmnhiNYqArIga0xXQWgALpqPVlYjBsWLX79qntfr
cTuYGkv0dXRfpRiHis1BTkjXaLYkIEBpBsTLI1evwajpcC5xwuxEqRffg6UtX+YcXR3YlWr4CJxB
yG90MYix9pkOUu+15bSqu3DCQ752UauAbu4qdL7981oRWRa71WyIKCBbajkxG2uHncTiBTrQayrS
GQMUBaE3C04Iq2KbGILK8MfvXU3qI4WzZPBqkQKTPLCKyBQ91STfJtvj/NAg8qShCXfPPkwZe5mQ
XpOQgi5IgKNXiAqOqQYIjElykPs7XSJe2oEsse8bv6D+Zeo0nM2BB2yFQL/qac1AScTo4dr+3Gfh
b+2ClYDWiKgYIjSX3LAQHGc+X/skMQpCdldtyys3XJGdWskuMlYUQRmzW+gusdQ6vdyXFZCbMzE5
wY1PsVfjxO0Jz2EyBnnnyFxm7NLITCmx3oIA/v2TSOGqn7VuJgAr09TzQnWeKWjfEx9za1dANNA9
vhvbmBr2fhjIhInruNZMwmTfQGwQ3gAMIrNcrhWnabV1b8BvybYRkzudpmkg4Gmsy2CPN4eAc5Ha
Csxp6dI0zCrrN6Vr0LYmO8J1OON/GvbJEEC3wFqHoQgv3IKwNgQp3W7HNESSEy8XPF5oIIqOBhAq
I/OGZUEohNt/U1xTZBZOCT2hZi1wurJZ2BHRi84ZgXPK22mqG5gvNrAa4T4za2SQq5uwjXtDLaQD
MsiPatC6/bnTSH861xyQidEUKAIx4XoXwclgyX25LgrgTeFVRLl3ADkiFwdFcCC7HT6D3Q2pyflI
8gp9ZMH4fZBmfkDtQxYao+p2fRSk0xfHDNgnAQZGF0iGznwu57OurNyP1muDD6NTExg/NAsAj0dP
a91LegfgOArtQgcwQfdwLjHjB6hezpX4TrC2PJQYhGvg36wAzkbmpdBqZnYCO0Ua2zUjJhxxzFFw
vRoa8zry2ZnaN08L7WvLkHztvTNgzv18l5gYv89QWCv7wG2uu/tcIh/YwV5k6K8Gh82unWMhuDBS
i1J+Zb6lHyw2itn1LHM72GW214kXk0uxubG0oNMiQP+EazG6YApo5W73qy7sbymY/0dd8g/q5T/V
Of9vVDB7SG7/ZwXzZduoz+Yzle0PIubth34VMZv6FwiuaEV1RGRQ7La4919FzIb/hWURwmEyq1za
wI061rRSZf/8h219cYisDzZBGFZv20Hz1hNVv/2S8QWHa8BAztjwhwZJyj+Jlv9MxMzv/0kEtjlO
kEQjVLSRxLru9uu/U3vCzjcdxLNlVFEm5iGAdXQqmkJpAUNpI2GtTTm82SjKzd0wLsx1cQNVqOCa
SqVHnFGFuxPLzDaiZh+2a1Lfveh7Jnw7CLEqJzBv0emlVjjVtbtxsyx/CqKewVUFkAGtx1Q5dR1D
3O8iW9ny07PnzfKhBd6+XpQT+15CZgCiBngTXTqN13aDzSqcIdY0oW0UyyNkYg7rvFuZ+sJ9zQ7+
YNMDjpi6InsS1mPN574Lm3wA26MTksuYj0j3hYXgpU0nkxEJ6/WPlt2RCwPSl5UMfCI6aZLENLIT
ayRvumPUQ6gZDhYkED2gTkneum0t2/50Kfs1WOeS8B1yT4pIoy6q4xVC3KuaFV10YCmO6qTwPBHT
6UOtZ0AhLlA8lidfF2K44rgy/YMH6P9oyYpBfwB9Sj/arB8eKiqRU05xzpq0qkgo80qrvirZpwHJ
4OV+1SrlPPd0TorEkaU999aZ/a8A5wedOsCxskNPsTMmUzBKLxZKCaHXbstrY443iM86Nth2Nz52
9D8gqNJlwSzmJLOHpYto4HDwfJ6EoAH6TqKNfTnjqL0GaGe9M3qwiMglv1mFPiR5lwoE3+3lktbG
ycxHGFUTcRzQlIxqU27Pt609+sOuWYG1maWBtm1kp69h8EI/07RwewPmm7zPWXmBKCV/7kiVfHKZ
Rzm7IdEttOiDiyEvD+B0kTzGErx2gjuv1Kono9SWZ+h2K4YVkopJcEg221ufOILUOllKeVXOjbxZ
lVzPTbab2wq5ZWjKSd35Z5onjCdYJkY0jI6R7ioU2CkHdsdWME36lFtCS98wrg4FcSKT8Wi72vgG
R8Fe435WsCGqLgXUUY6MBKPFST2HmjRgY4jyQr7qOnXStqufL9ONLR6lsOvWsGxLmKGpSi6nYtF5
DFxwdJmEbDFS5uo/Y8gDhyn3tjU1SaEsDTV/KG+I6SNMjWwnyho+Qq0d+eiyWLqZ0p6jKW01slxw
XrL+0ThJNh2Xe+WjfgDljjzv2i7GVtuJeRol+lYdeQRIsPZs1cV4GWh9enI4gI6eqZGn5rZqw1qU
iIdOrW0R4UmQnLnvEvaypBawH0SXNxZOiAbscgESGitSxm7Zi+k2bXeCXH3J7dqJ6qzXb+tc35aU
FukktVXQ4GZAopHGdYgZHpDWbnWi6Y2/qdr/74b6h+n9qcfm/lO+59A5P39x/Zx9wz2z/cBvt5P1
hYsJkw3QBZfrZiOw/ut28vEUE/K1ifMZrP/7cnK/GBQXnocxx93cxeiY/9/lZH7BWmPbeFg9g7vO
df/O5YTM+iclvQlcA9G+79pewJRE/4Ui+rvbiXVqHngp578ri/GUZ+WWVtk6J81L2zerNYZnE1Ns
iCuV9JNl/kpVr0WZqeS1j0ryArWS/c4gdKUxyf0zQHXZc1bgqHWG1b6gPswhd3Exv9Ct9gdRodg8
dzyGegFyZ2TDff59oka9BWflnAWr0q4YGcg7vv7dFdPYKSwpuW902ulLpJjiqV+1NCKDtthNzsCY
itHXrlQkbMnA1B4L1dnxBsU4UwbSZix2zGxXHPW3jJTte1tS51rMuN9bzx+YTuXTGTmuUHRErW5h
5K/nM8uGI9W7ebFmxrprcS3vUYGVF20/XZqOfpOaxi6dvbvKSICrmcY9Z6YfUZgQs6dmWBTIod4C
H46V3ho7vMlQyHLUxNTV35KJlFmCbXZ5hfCn8k6y9roDs1u4eNyAfNlPWLav3fRxWto7zSEFOINg
ezNwE+/rAEkI1PJpem7kuFw0jY/K0RrUpz8JG9l0VR+N1USBS5kQ6su0vBtFpt/bQ92dEQb9ALdv
ei2TAIFqamsHMhCw21lXjIGdwwry9zapW2p/RFiPU6MvO48QUZQp2viQMmlHVSpSsstRe56yjiBk
QNnDE9EynCxEAs+7lMv9Ohiyj4GseaPAh18zcSEhqgZQ4LO7bzyVfAzZmB0IAVG3lsUKiiAx7SCS
AQmRsK8dLbFjs1U3Xq+QmxKekHVWNC0mRcVs/xdz55Edt5Z16ankAAq5gIt7YboRCM8QnUhR6mBR
ogTvPfo1sppYfXiZq1IMMcn1qvV3XuazCJjrztn724ccSP0oMQmqkMpCNz4GJVM2XMR1kHTfbTO6
U6TObMYkOVPmKI8kGZHNk7FamTIuKFbPp7YnuBsBKmDLdVrW30Oc5augCwAoZv1DLxZHVBN04ZVW
NbRT2qrkRzRGjbczpyxjJ87Bod3z2NlxcjIQhJx8wj7oC3CYAYFHqsmUmVudEpIHKINglHwzVC+i
glhNeW9YmQJgol0dfTRL66Axm0010r3kPOk5tPEXKZF/LLpwMwJbPNfu0K0jF5stBU9yI0wOggE9
JYMdzraopC84PNqOR3B7d0NPeCUtyKVO7q4ne9qRhkwnakrJZFTmirYUHTxCdSj0mRzvkNsSmV4V
4x6CQnUUvfuzro0DXSy6eHF7QsgwrkYTh2gAtu4c9iN5OSqg+82aDRfs1AvqJjO7FQ+BXY9MNjmZ
ZWQcSaGhvq/pW1Ubzbo1yQyPKO4Righbvnfk7chuapXY1Y9Gqx/snkAXw1G3uUCuQjUzWU09YeON
IeeNbWvPY1knVyCT4rtaxxkXT6bu2bC/hESPMXLAA/xqTdThUGKsGAj189xK61SHjiSMF+FIr7R1
0vrBNa6rcYWi5asg0WbXp8bw2FmmhHdRdfedUOfW0Zb8Sg2uZX60UTTBo/vFZv1QyzA6WwSdPhJv
LLwyvW7xxQPvX8TWZKuQajL8IMqDWkKlm48KEqVH/yY6cS7cmhGCAKQuT5QR9W1eJ7On1+Fnf649
q42KXT5le5tAzEX0GtlXIC7LR4lKZ02h50caxrfYkDqoXnIVuvKsmejipvaxsAVJSEHMN9mW9xju
X/LJfra7CvIAAl07oslipSkggMLfh2kUH7H1Sj51qybIBpBOpWXZWTgmrFkbHqTAS7L1UXv+MIm6
voogSKyoLs+/6rhIvNxM8Q2kVgBh2W52NBKZ7hpawQhRqc+WhoR7URI72cQjSUwweYm+LulqUHHf
1QSVAKCKFYoQl9nQ9UMPoIW9eBkGAukCUmAz8/s8SHjGgy8gfubjLpDCOdGXmU+U0sK7ybbFt6iQ
igZs2Bqf8M3U140fHUleu/URscGySN1oG8j5nOJT9slBNle5YYUvlpZYe6N346dARdMnu27qn26S
qZ8jr43gW/fW6GN2d84wflfYHJ6nMqnoDJFRyInI9lJaEEEVEDZJ0bqvlHGonSC9z+zopW0NRINF
ZXogWPLHop37u0Wl89hMhBQIaz6EtY5nPRD5rVb0Buii2BWkEc3WkzaqfpUv7Ihy/DbZ+YOfUbjF
TA6dlGngU18lP6jBYj+PiB6s2AV6egiqjbFdiecyjEho6jTRPEYOZEBudRGlR2ZgbikmI80T5C7e
5bNFVWYBr5PfM2ny4Gij9tXsy/yK7UfieAnEjc9S1xy1Qm7ZEXeu0R6aVX5D6m5/cN2kuBIFLaRG
xtRVRJSJfEXdtr4yUSOD/sXp8UC3ebjpI8E0EKHq/N7pzuCs/Lz393jXykfwXuqzpAlUQtQIZ04M
aY6/CTK29lwRhHTXC1Hfa6aT34kybO7ZihA+MuQkQFtds2rol6x8A5kdTWqYbK4ary1lz2fqq90x
TNISAsacPBTSeKQfxSfWZcXJLUfzGM31+MzzoKozW1Xxc5ox5FRT2P0K+IcmL40a88GexqCnMSuY
IfGFIMKuTcg8uwIWEUrYvL8TnUKbryDlunrkBb57H8f0/WL9EzDOO424t4NZ+OtuOaN0YCatKfV/
RfVg4bzQwIVPu1S9OE7uaQjKWtkTtUdWtKAWaUMgCSMJ+tz1J5oEBalrCWg4dFsHOrLPTq+Bk86Y
KGhTaeX3Zbt4MjkI3mRB09KIn/1m7YS0P8ngecZ0qXlTgGiEz5fGcbdzbcYoXWSPzKx+p82BepBG
N3hsI8yznjId68kYbHPygTHnzBtDt5vbPjash5rhhIgVztp9bJsCG5B0b8Igb56julPrqGOZ8WH1
bbo54fRDwuohVMhzI5PdX9CW9bZ1B+unZTffp9SeaQl1Aw8nq3el3skXBRp2w96rYQWlzdXVbNKa
yjipYk7vUWeDQfWRrtcjwNFi7nag9b5DV3nkpN95daPyT4VbU5iOK2Z1bAtf6dDt9QmMMONSaflV
4BQ74cMwitx8XM1C6o8R75iIOI78Jxah/GcfIzzKZgq+syiDHQr/wVzFaRy8VE3ybGtOfS0yYxND
qLwyKZ7fqdJG6iBFeGOYuvha1X1/ygF2P4BTMa+Hrm32Vjrl2P1oWpQDyn1O0PGPPnf9TY/cezUn
pvkAVZ6kPlrzzi/itbGeCFVZO4H1g5EGaR4XVggkMbH66yk46klXeHm2UwOmILIx9nQkIpiOYXoT
FHV4nAtR78cGIQ4uhOAaCF6XbaIZfKtNE9czAtSPihX2kIvotpvRzuDbJkGRmD7UWSRBriJoRA84
1xucDURo6fChcPQyjUcmZjUkWzEcbwVBW4u/DVOyN7V2Yxv+PfWlyME7A3yTdLugnatdh/I7XgEz
JJQu7Y1fiWyafZmFJwjU7ZE4bPNEnAuSmTqa9kk4ZYe6LrvD3NniS+UY2bpnI0xXmHYKFPvIQnKY
VYA98atHm86uUwgUEqVHT3sMNmFD9vOsEwC2EZEP5E+ObbORM2mxK7u3E0ap1NiciSmg87d85xFA
5m/1GHEwVy0BiXnxNLSp5PuYoiHz+PAJD9cRBLKLIryZp2x4osn9U8ZAA7qc1FLn5BGam5q6AIrq
AQYijQVXg66vgZChSxRQy5pyh2xsZe7LpiLRMm1G5GLl3H0ZwKmhtjQjXF1WPamVHXX65xxRCO7b
JiKJYo7phdMI030enO48Gm1D0ne4qChK0/4MbRnVGDaS5G4knX1HjrG9hUNCz2+SFUpk9Mi8+Uys
+9Ix1+UU0XVoKC18TgeYuZYZZ9fM/8E2DtjINS25CDP6zWsfz9MWT1X9LODTYsyJk+KXINX1OSno
6reBNRDfVX3uqd5BdXdrIp5yNhqyZTdHFqWgo12Zn7Rwr+bJusoUa5KZ1BnJRl19jPMy/Sw4BjAx
cahjAYFqa/IDBihI33g63YGmJvJ1Cp9obTUIZqWtruAgfS1NXXmp05Ia63aRwhXbz4cu85nyCHvM
r1GrCjCoXYuhIXDXbR2zVSEQ4WiwOB+r1pp3CGBIUiE/9jRoDkoijP/brnH0E6JpbYP+zIS3SsB0
rKS2CeOlS0LvJ3siGVYd4hLMWOc0LiuIMXmlnU17/hILql5zaNk1Q2J8sYZ+TjwOrHeoxb5jtClW
KNPpoxEB1LYZJs22StcWNTEOXxXHopA8AqZ1OV0jaTHXIfqSlYUP8dRbgITvseHeDbU84q6CEWUZ
NxwYvnXui0mIlsAG2ncDssQsYo8LqTzSh7uCEx9a0sE9uqFpr0ZfRge+j2TdtkP7xA/96ve5witT
fCFwz10hxW+frUT+HOKQlFaEabRTV0Y2b13HPI/VqJGoSQO4scNfploAEDoqP1z3HBjcHsx9nH0Z
ndK+GmX36Daa2KBVJBQh8881NLk1x/v0U20SJWIEqbOfJ8JtPM7F6gzDDpMYf5Ynanxop6Ii7Z4i
aKFrfMSj7bM7NKl+k3ulsevFMw25tMt3YLFJdBHp2iRjdpxzdV/PmbbV/GLeVYb62pNk+sREmOyH
KPkmrRxpDPkeDjcdQWTTc9LRSlGoHa++8HzRqH3rJ58H4O6EfcYR2wu35azAgR7dZpnfFb6vkTMx
43qlD26nu8AlvnpT6b292JZ97HtWvONfBMHojvdRPP/A49h6xEtLKAgxTPC+9G8gYXPeqexHE+x/
sbKVHx+kG3ff497Q18posVIydDZmOW4xfRCgKEYNrXDv3gmXjsG69p1zxcHI6dpzlGTpNYmQDcQI
QiYrcMXIj+VGKVI+BnpS3mguZORmOoOGS5F0s8Gs2k9u5f6IO8di85P3q4w4oVETJzPCLobQ2/Um
p3pAnXRfawWCmIqeV2g0X3EKD3sOlXyvitdRuQgtq97q92RBQVuOWZCG4BNcMHns1TQTjZ5+m6Xe
r22ztyEXcgDl8KKvu4zuRRV9ElodHBaJul3y3yCHYwfFH4/pRIeQ4orYxBgmI8vwSjWx4dENpMMt
V+8b4zlqqXJiWP0WI4jb5EO0jmd8DjTh/TVt+3zD28MeCwhu5fRZu3GcKsHyO9+S4XFfGdWBdvIS
oDG5nolhcF1Jo9wagbxivUWw7d8n4rsmhn4ndeSHDW2+7ygVCS5o/GPa29/spj+1bNcrgyyaoWYx
htVyz1rRXHdpVx4JwKRMgcIv6AZ5Qj4zH4i03wvLD3De+tu+bsHcw+Cj/JoN7rQHukdTBQ9kbRhM
OEGeH0LqfeuqVf0OG7ZCIClJNfX9aesO5eRZcfNlQDhw3STor/LIecLLR2xiEe8Sv0OHl/jnhP34
vvQpaE8zbVozax5IyNyadXxVZPULma32hsYyJ1Xua0fIy3zMm+rJNPL6Nmvsz3TeEX2k+FOYYdpd
DpDlU0q9AG2etu9k1Rw4oi/+pAJSvITcnMrAAutn4eeI22nTZeLWrSObuVQzvnN8+07M1V8BceJQ
pnjQRTN7eP39RUq5MEP7TZaUjKeAqAf6Y5gLKqXW4UhCrMbyjIBUPxgW/6dAJYElKbheFDMm/vBg
VSO0SYiE8GJp6ecSj4qnzPhh9M1POmY/Qp46ycijxOP2NUd66P4eKtcQGQzGYJSHrXoOTDzqSZjf
l2J8bk16zzTOCFrOM54RxoIVYBxiNmOqGDXijiWVAyEK8sjG0O6EVR2DinBwpBMJKAagmikVPXzI
ETIzdq9oTPZWgfglUPpXg4XnWmbOGXw1v2jy4tao1omenIY8/4LhI95rlh5tLVVHV4aDjlJ2m4EZ
5ZPwoWgs30m+x6PEcpH57g5q/C0bDx3NqYu3wuxIkMFhyEg/jhO2tL7ggNktZh62gL9CNmU/nSn8
gRUSsBk6z9WAM2zFFIXyS3em66oyEfczONlPRbuqw/QXuu2d6uu1NXfNevJVe5chLHSj9IlwlOpA
0Acd75D2Xm1c6Vp5a+XWrjY165eD7ktG/i4p56/1wHaCJFU2cZkkeWGRnHDmqem8y6dWieCb6yK0
s2ciBUV6VfbhD5tFcdVBV2EbFxtPRsaD73GVWqlaA1vtb+m7nwRcV1ni6KwT1a3b0aRmEK3LcEy9
wM7zz5L87d0ox1MTNA4LxzRs58l8RqBxRNd9Zfjf7J7vyhyjnynx0DQV+QJJP9OQhwPRKNmjk7Xc
nlRHekLtmMlpDq3bsed1uUO9Qf/K1inLdn47z5vQxgxJ6AB9RDCfgiRhK/scEZJuJHT8ipRzH0Ia
WptjO3GmF+5kPuDq+gXCx7gKJ4Mk8lCZWy206qsOyPAVUefErT1psvXcYAHd1NULITP9tmzadN1x
FtyIOc68cCjdEPl1/p11Fo2LIifaNOt9gl9ynGmHhu2Ye3X1s5Zig4j+E0VoTJ/pj64Zn0SsrFVr
0cOzstDcx3UQn6MhnK+MSqjPc8DkrknJ1yK/QHd/LpDN7d3+3GVzt6/K4EdSwI6aKn28GqZm9Lp4
RLdu+mxbgFXa/ZUR6Se0ORWn6AkfF7rOuQQCmVnnEG+SGyYzTw+xsktczlYoS/8KZBn7JjE6Xek3
e3PKMBn8bIoNtspVNd6gzt/QMt+J5Nc0P3b6174Qi0OUg1WKVdZMfiLW3jplygYSPseNNRN43RHH
iH416ylhhV+aONUOAaoPvscr/ArGZ12T8wrDRfoSAhXyshyIgS3q+ZZyJkkfWovnVCdVay416C2m
7l8NjCzidO7t2P/Uataw61E0nlObFibi0ofBZ4euwlMYBMz9naYBQqJbSMvgScgMVSDRSsWshSeZ
xOmZxz9utU7t/U7yQ4sw/1y7IzMVksSnTnsimGgrpnHDtspa6WbWr2HGLN5Qo76X4Ei9wRHHwJgP
CSNxx5bkh6VFGxLcT3otEJL3LyT4fIJk7ENFaV5QZe1EUREcBDNYK4Jd6gY8MWCrGd5n07U22uKL
j/GCkrk4H61ZORh3QUpih9uRMWycQvyQG9z18gt2e7YFDgAKSczsGkkkwV6zPgNaLZz96DflluNU
yka7bG5FD2MnomOAsSzNqd5aLUu3I382CsQ81RVjHH+YNj/HLiWZ7wx2DiDxeh7up0DtrYiPEIFQ
Cn4iORjkkbSsuAjFVpH9tQRRxHK0tTurOwZDOJ1nOkVbROLIJjC8RPZan6ioUBZHbs35LutuOjzT
cJbv6w4RWp0H2TdAZ6fY16h9DXcAFCqEvAOrct085Oyaool9c11X/TqDXHkk0rv3crIWdFzDP8ZU
WmuLrcSkN9outit1qi1WKopg9UkSdBIMJJhaBQWEymYguJU8VRRmTVa9qCjQos0WrrIqp9Fcq5ys
LWsWU7fqehtqD+W/8jzOdX1K9H6mbjIwqfRU50gjbc4USH8h4KzXmk9eFIHrE0xqvCnXba9bG2LK
NMT8LJNoZaAJA70AmzV/thGP71stqwhVMaJgVRrse6ThDMQFDS12mcI9N1Xf4WtCF7mNc/Ie6Wr4
6boyYvsBT41aDx0GroLt1KGnf56t58oKQ5KEu/zsGwUTE2tQsNGxz4Fv5+hsVMmEGt1wb2Jq7981
vcJ90zuNttaLxcaKRBBdZ6E/y6K70jIL1W4eHXAuhV+EapGCu0zz/VjhEpFkwYoRDKU/conJ6O9b
1uWfvNxq0+cO9ljb6bGW4h79oqWN/kKYkiqRHKbhT6KNIk6TVMQwkpVrXGjJD9VI/SpMbf25jmZr
B8BjeCoIRXpMqD2vU5S7W9yi6TG0KO6jZlSUQyPzq5DSOFMSUjtIxfl9x0R47bvRQza3/tUIY/k2
bIT1vdebivQdzgmecrXSQ9kePrYxXkhCD/v5U15lyTlt22RrjE21jg0VnaehK586e3aPA1rdJfy0
YVebth58GnHOx7r2SD9+Dqr6Rkb0DxB3EzGnKu0QNrH9iQ+i2wIpj0pemF7cL3rCUxdl6qsoJhgr
oQqGxxHN/LEjR4g6Ew7fCU1LQC1y0I8AQuSJzMP5HgZzdGWR4sS+g+hClloRXNsp++G0CKwdQn88
v3btfBnkWL/0CmMU0uJiW/jWtBlqnZzrOZYrtI4siwMacrQrdzJxioMQZfOUCzVd4YUrTkU0+y9E
SFCDi1Z5YFjUEWvJV53leLgoZMslIKucm4dWM7CLNVowv3QR0UVaZPg7SqXmqSDQqkm0ZyKTfE5G
VrsHCdTdNoEksXAe6cnlUbqDGUJYVuPWp8YnNHDCWLZGXLgMngqQDPqgddOzL2KPVwn/JvKJHtIJ
JzgZAUZ+QqJydgh2+qPkARznnNYrJQaIL3ZPyB5JkcldzQl/878kA7nOHKq3c9wTQtq7+cmfG0Vd
cw42ZhA4XqoFIVOMrG/+Usn9LTnGu1LAV6LB/yot/B8oGDQU1P33JIOHJv35j+LXP87Pr1Cp//73
/qXL0ECVGoRMu0DcF2meLlAA/kuYwd9yKCoRAKMzIyKK0bnav3WDSv5TGuCBSeo1pWOh7Pt/0gz+
1mKBJDPGltjyScj4O9KMhfP3H6aiIo5b1124gxzILGYPfdFt/KbLqPG5kCEZAFxhk0Gh4hmQyXKc
J+2nLSJ1S0otSVSk65GHoD6iK75xccirDmutMrmVSwqnLjQ3EwNV1KJkpusoo/f7fCYyKgeCeGgq
PTVXSVepZUEDo4KAw8DYlztXRKYlIVXkpPnr9IIM0UrSUzvwF3WlP/UTLfwwDCv9xJOlk0rkB+3m
hBFmZOOPAQrNiMcJr0EGAGUT1Kr9UusimlYO0noIRJF4iYweq1vRmH24BaMRrKQWiWJDUmNJLaOe
rnw/dG+zKYu+tTMpf9jhaTrR1R+Yyv1k1zpO8jWwYJqvadehtkwpwiN5r7CS1MIufk2toc6OGlz5
r8f6t0bkfx1nr0bju+P2f+CItKWJytV14VkjnV1GBl/Uf5f0/p//nT7nL/9gmPI/ze/CqTf/Q/8W
Uhn/hNHrGASxCBdMr/kfIZXLUEb+C0iVTqJ0LcRX/x6ulr7IfAGhIm4yDIK6fhuu7j8dWxhLjgfh
PbBgzb8zXC8RqLAsDblc3zYd2zUuY8NljQc+6jFIIQnHWd11w75prWMV1z12Mmvc/va8bv41D/yO
Rn7rckDledL0ZQBPoh37fXZorUo6yg1n4gCNcFMWsIv6pRBf6xno8VjYH8wIrycE5iJubxFXmyip
AVnKi+slDajnSqVILzT+MAxGe0ZZgjArHSdvapqUEloxtQeXDvXWxcG1f/9+L1Rqf13fBaApbX6B
zfz7+n6TrIsMh3aIh5/DOlQw/piKVLp7/yqXeFDuUgCApImGbhKx3uVV6qA0BB0oT5RDDn6iKbbY
80oYEdH0Afr0jQfKtOrwySi+GKDsr2+oLnEcm+VELUw67b51NQhjqnIBShTpnkA+Yw2uldL/oM3L
IaT44E4vct//eqECQAkOO050DJGL5UU6qMEqxWasog+I6oXt3Z3FT1rmdQYbm0MatRUno3ilV2V8
zjAI0oQvcIuuCCIJ7wHLUHEiiC4BlVWE8TroqVV7WacFNzRbpxeCmewfWMiij77FP3DWy2sS9FeF
Wp4ela/Xz47wxrADQc3HDydyY4W4m6uuDTZu7Gg32cgKOera2c99g7UmJtUQ5eyBjzvfN4VG9dwN
oz0A1BTit/8R9HX5RP6zbP/ruQL6tg2IuhaWl4vfRkIkaWU+0F7NwHU5VHa5o01JP9/vCRaxkQJH
NDjqSowfMHzfmBFwVBH/LJgIXWbj1w+lQNTMsc+cPcxI3dYmlpKS2QBEsx9f9L65/5sjhXtD14ia
lZR5aZkXt9lkxeBqySjBcQwKT3eNHsHHjuWKvli/f6k/hv5yKYldUJFrIazLQUmPpQEqMUuvKBFL
+c58DZgz++B+MIK8fm1chCw3BQYfqD0hV6+fHpAGurEh6kPIav5qMtpqQ5rOi0sllpzeel7jW/17
USR8Kss1Jep1JgLdts3ljf62w9OMDuYy7nevL/zhBtRkde4l5Rw3qTmq5Ebz+f0H+ZeU99W3uVyQ
vbN0EQ5jSbkY81nSoZ60uGCUYQ9MyzxZ11kQeYZ0Iq+dkq8NiTynzqra+4xBtc/yxtyAq0k+mMzf
/iF8PLbJXaONX+bh3+5cWUNGO1CTHr7leU9sZHWmbm7SDEZClxlldtQ6rd0GDTi8WY3VoU4GspNo
en7wS/587YYkV4q1jbARgzH7+odYZVmGHLyVV1aohS3csbuCNAtH0kRyI71cJRDePpp6/5giLC6K
chuFt4ku3L547/QlOWLaLkpXDaEPSGpkjFS6aR1NFLhjVDHQMAEdL7/BoXiSjUzKSrpbM5xp4AOH
2vcDWXsYK+FDVfXJtQIiu/H8f/DBvPF0gHIjGbc4BnEOuZhSukrmFuVf3QOXdGeRDXsbmH52l5bW
16KNakIYUyf84Jp/rIsWVFqW+78ejhDLVu73TwP6V+A7uoHRNqmqE4GPJDIo1CUQVv3PeK1/FNri
J4WNjtSvyD6Ya/4iur8eIlx+mWn4JkyL88/ry1uiIGAUZQC1lIYc6IGuKMENEsaNlF6Tmt02SjVg
R4Ad6SAXmdfCLNtNOpIUyyLOSY2N2HZgWr16YCFPirLbWEjdMTQiL3l/PL/5qDAMLwMIveUlA3+a
CnIlgfh5sQlGJcM5/WkuqJHRHym9pIgOVeAs8IafbBWTD5In3/iGXenyWbDeQHFXFyPYjtwIxgWv
qW2b7hNNR8yu41QfS0oyqwCm9jZgIfw8qtL84K7/2KMtH8hvV74YPU05daKtKJV2Q51sHJPtWZf3
8UbLp+f3n+9bnz+LnMV6wLaTg83rb4EMaAiLc6d7SDXaTVWXbCdGfOmBYYQ7skuiIz1e+cEX+NZL
/f2iF7eHYs5tgZmAvXQQ9xiytPe5n/+YdXljlfaC7poqD7miTTOq/LtbCB6tMh2d4xVVDNyKr2+4
6+yGFjLjvUCvDbikqq9IAs0PSY5uPMej/sFH9NarVJLJkF0LF77M4JiaARoIuCVPZqAQqAIkOz+x
vttsWT84vryx4nBry+mQ1BrB8L44v2h0eIBCKB0hXdZ6URJQuc972MeNzIhvnbt1RWl+Nzp97o3a
gq5wOxu2bSg+eMaG5CFezjAYXIRFDguVJ+fiBSupZ0UewjWF71OvUGKpNe0DIrbyJN3YRelca11f
Ylvo5GbOdR8sJ4qxaGrCazMp9K0U7XgsOCkf3v/a/worvPxhloUdiLBVdnbmxdsPp05iAEd6BnuN
QJRQIHMub8U0C/gUcOpwNgwIFACVoGDx1/Bn6g1xgJmXG+awef/HvDX0LJIQ2RywmSZD4fWXKNLO
wn3TG95gG/2WzTYUBauM9mR72rchuZ7Xfp59lP381tBjLrYIdCRrVsnlzf22K4GlQDYBVgqPPAhO
FNgo91Y2nbUW0Q4IoGiDyplAtBqCP+715KNtwfLiL58/rDcJIogNIU6s15d3opkjicNogChoHSjO
lVeGrllbOWAe0ehabMBhjxgXOaMF9lAfW9MfP/GPzZSr3YFaWglQrEytg9XIco3+Pv5gbnprvNrK
4Mcpi8PN5QPKEqsew6AjUIbM+DUWmGgr8VQQZ9i6HwR1vPUwqLHiguNizBEXc6+wLatJE6wewPTU
z95N9XVqp+266gk3nWDsfPDB/bmeCeYFNmbUgm1FFsnrhz8w+0+JZRu0vkIfGwo+Ub3OR3IQ8DGJ
yji7Vg5o0gge3//Q/5wNuO6yM+CJupzblt/12zeHg8eqZnChNOREdIe+rFj3Drig96/y55fNVVxc
7qYkrYu39/oqAjIcCiRiNiCr2TdOadlr1+ySdUh028FPJlRhRZjtS+W/OKPjfDDN//kul6uz12dj
x57q8l2CKMmGghwfz9VCl10rJMYwcYKHNGdzEFSx9sFk/+fkIXSTGj1Ix2VzLy7G8WCkysVFAMew
YDNdVeBPFFJVdtlZTDglYsy5ieT+/Uf81ouk8rgcJijI/WHyN31RZ/FyUT2Xw5nysuM1MEv+9ghk
ajB0Do2MDVbNi8+0U3jpm7wTnssRYQMJ1aZ1NXVordGovn9Dfw725VL2EpK57AcuV0x8wxG2Gm4I
IMnkGVnZ7wA1tQRg//1i5tJhUBzATAY6mMjlhf42CBooQKFMJ7q7WMu3Q5p8D3s/8CKrpQA2IQ36
/7gz/JggHkDympfpW7Plzy1Ib1KHYsQFTcURVJC2DJqTP7x/qTf2HUK3lteFyo095OW3iKsKFr/q
hQcxMNkOftFvQkdjS2k4gMSGDJWH49qYTYrSC1xcKFY5Cch+mp59MCo+/CmXU6pWVm7WIpdpBr3z
eqd01jA3sq3ZAt9xtBxUZBCA7aQY8ERAJxrMbCzWRl2rDx7KW+MT+CbFeCou1I8uPmKQXHgW88Tw
7FHEeyeGdCGu59DBd4C0G8EftMX3X8NbMxALOzAPzitM7xe3rgUGdCeKZl4plb5JYktsGhNXpV6G
936CWOb9y711g67gzhxWEgw5F98zCb+jEYE28ropig6mPsKUSn3keV1+qxLSd6EBhB+83rcWMPbQ
FEPpVmLnuHioaGaTnPrVspCQu6Khez4K/Fg7+Bn1Lc2JfkWjQN9ZROh8cOU3H65FqLE00ePSAHo9
eqvQ7CSgIoHgUaAF6eppkw1GTpxxEW54mR+NqbcmJtdZagDY4NmnXdRshnaM5aDxdE3QGcRSdQpe
WE7yg823/f6LNN94kxwY2BFIHqugTv/63kxfFwO5MIyZRhvPZVsdWn1h0NWR62UVXmENDTGGHzKy
DPc8lbp7hXzhQXdKgGMoGlaccZxbKxgwb7IEwmxDxDATT2XOY7wfCI3Ykctoeb0ZPeh+YO51FRoP
QpvDU1SiBVEtGt4cN93OL1DIN6lLr6ChWKRhnTxEcWgfSAKqTwDIZ3yBeIAC0+i27z+FNx64QdIe
BBvSsWxSGV8/hL7PRTKPfFrhkBFMW4rmlipHsQmrYP5g5BhvPvD/XOuyIJdE4LiDUHAIaUztKnOn
Dr0njtkos6oDqU61585Nu4VtIbe+D8sQVSjSpDhJD1QRUfBX0FJwEdfrvu5xC+D043f21geP5I1v
nkeCNNPkoSgwDa8fCba3OilLzkoD3+nRSefPwE+Ig6B5xvw+E675/it483oOoZgGRzMERRfXw1NE
zNmygXO73r/N9KHdN8SgbOsOt7mshuSD9/DmK6cySWIduxl2/K/vTwsAZreWZnhNbQTneErLtUZR
GQ8bCur3b+2vyff1uYc+FDmcS0mU45dadla/rf6ajActXsosWZ21sON8VKzhbGp3+GNBZhakf9wk
o23fuK1+B/+W7JckiWBdayRopRWxb8a4CivxM+4a41yPboPpuZGWXIcowvlMQLGZx7IcAan6RUhl
rGw3bqLXnjYCwVtzxBzRnGU4R4h8KweFLtHvBfH2+YxLoCrtR5Q9JB1Voa+O2KRGmxylzMHfOzfD
zUjmy9FNCVGlz2R295VNtWRFxdT+FLAnl4TNp+F1mhJHtcJJbD2r1CT8eVImQM9BFSl5S6iV1TbE
rod/xjU6B9d+gGhR2QmcPj9NfoEC7ehNdEG5q+CSfdFC0/niDO1wp2LRfSKzY3rKSPdAhqkLIphB
zwrW9FZ8yTj1pNgHFAgD0y8bcx2Rd/RtiKvqHrCxsR2gNGNlNVKJYMwuv7rw+e7ajr3einiUDfWg
GeaUMU75urVMJE7kYDQvgeqidEW93tcx5JEYsG44fOyISiKG4v0P5K0pgbORzlkQQcqfrRn2ENja
QS9Sal1kzdZTlXbRxuxINnWsJEed3JgfXPOt7x8pMcMNKorOBV5/kwGQLydTXNPEHXrI+XJB6IXT
phmR2b1/e29eCpGNY7EXZVt1sXADP/Id0bcLWZKpJC/1ZhfmXfE0z7yc9y9lvDWNsMu2DYpunMku
c4DFQmfuyp7MODexPdNt1UnPQvwigXvVFHZ3DXMyB13lVFt3CoxNbU7uWlL4O05sENdAg4dNlZrz
YZhxT8Lq/ih//a13jZNKLioDqiCXkbWz04yC/ATd84Os8BCMpwQ0YokhshCnAik7V31sf7A5fKMi
JxbZCB50dAWw2i5e9tBJKDI4jKAcoAokfQ/XayonIlTyvvyR/V/uzmW5cSRL068i6013mw3VJC4E
aTbdZsFr6BrKkCKqMjc0SEISIEEAxIUk2DZms5mHmHWvatG7Wc4u32SeZD4HhUg6iCAVAqZSk2rr
sopQlLvD/bj78XP+8/+Cj7UXQE/6Re/ADNJDC2v6BV2azVekGCf366VLeZdDke4dumkt78ToBAqt
EBYiT0+oEM8O34rMsmyKCyWGhKQ1ARoMCeEUVKLQqPFbEFrCTLnpXCXrVuuvc17zFFQqKriIxsad
3dqquoRQpqM4f/XsIKTMwFtcTx0YNpEh1Jq3ACEpyjGM6GcE+bo/BVsb2YUJjsrjshEZXzaowjwn
ahq2T3xOiQUq5B+bAGQIRahq4bBHBgihvMWGGBuFsiPDSX+JgkTrbzqUvSCdpIyPW3yJPSkKqSTw
t+DxiF3Jk8c1BBZ6sWVpo6Y2dI3NElJwyNTbE7t9R425YElgWx/vtGRHEz0loUt9GhGBrvj93oUW
bjurJVw3vDbQvSde60dUjna7UE9qyxNdlQRteUQR5gANhQtOok7uy4DPbrV1+EAgMYCz02kwhN5U
yEfFFEk1lMnA8KPJsLtG6Xq76Fxt1k1v1FimM8rZ4K47/uElYabsRcejDnkoBODlwcwiqoInuouj
6MGOEhHu6VFstb1EDAESgubau1pBENxv22tnEOiz+ET3h7iQNrYF5RkzARJCVxW5/7Ux05XYJoCr
hm3jeQGh6f1W2yJYSgHnuLvQ1Z/mcYfQ9nwRfgEEmNwH24CUFcQlPdUGxkjFCKzpFO2ALmymJw7f
Mstn+2ZwG+AMRVPcwng/Ae5NEf1i2YICYXajhZsxJdH2pTtFG+f4UpS99kHEQS9GyoOVKB5q0Cyo
1HQRU9lEk2BAvgxxu4ACfSiGI8rdNFaAOFLPQKGoQSjEW7a0AdHI6YnbTezngnMHUEcAxoi3gD4o
LImiB3BNkUIYTMUOp7gH5tj1SjkRfCsxPJUXCrcadRcGMBh54dsGVAORu1YGuttu/eSnCmXa8Nr3
3FW8GQEm8gZUTYQXHjUQF8ly7Z74yLLuWyQMIGrrglotJo3JFNnuKkVpb7siKjfZbrYDr+mjXzRZ
zEcaVAVIelIyPHOXD4FtNO5OLHXJeSMiSzzNVLJ3QMrkr4dsx2g6CZE6Z4Jeort021dJcyVKeluL
UbzqpB9FVoBw5KYDSpYKLd2YUUE24Wk5W7cFgNidw1irf+4E6+DE1JQcwDwhEKEX0W0cqcIB7HRX
W82fqsogpeJ3YMOXdhfinlyoEWmluequeinSQCcOgrJOyaIAgMT8CQEXDsVNgtoCBEMYHfWoYTi/
VRNvO6J0wPmIQppxlcanknqixaKZ4+Zy5vE+Ay9e6BFmFMGPRY9IAaCz2/VmI6W5gc1nES6vbcNW
RXoRdi/VRg82bQhhuO7mYd4NTbcLHUJDp1b0uFWUHDcqtdMEowWCnKiXbBQupJbwWoGIprwRah24
3MYQ239BuRCmkQVFk8e7K7NBssdcd7yLCRkXgjJzyLYnKnRZA6dFwfks0HkjJfiS7W7SObG6LdFW
cbLB6xKW6QK3Ba8lf5rOfnOnXVcdkD6Orxw9IGdix7P+etOiKg6RoZ6/jij6DxtEqynDuQjstnfi
NC8zMTwycJtMMNCLwh3vTPUo8kDBD7bI6rHvfTg/tsYXr0npMHW8lHPP/MfjU1zaJUglgUthQxXj
XrOW42+oZuWQ29rxrddawycxCUGWQHQzANSSws+IxtMJOyq7VHHFM6AoCGDAqvJs+6HmhPPWBEOa
o929dOfBcL5J2ldLdOrHnaXTgo7V7wzVtgaIfhLPOqMtQDrK9j34zVLq3ZsUZw/XqkE9t8ECHZ+U
MjPntufg4+YHhK7Jo4vdbUeLKF0daGkLNEiXQhwjQO00JcI/1Gab7qmdLhosGh+gNeg8qfYhYFE4
0DAFJCcEWQur0KG4l7hAe9aaj6h3CsYTNbDgrNlczqfUqQdzP7qA/bDbD1Ydj3otfQ3d77SHd7i+
OD4NZduPFAN1LCSGROZLngY9WCfItjrAMQEtbicK8LHITQexkG063lOZFeLfATI1wMWAB5d7mnYj
COrA6g2WjalxbSCOSIx3K0itoJyHuaB5RUH9KcxPWacgecjVCGyWVrzfZ0CUHcj1tQEi2ushbF1j
GIZRLaGGBRiF/wBE6eH4Z5ZNKLg3g6McFlatGJTaIE8x88IZ3IZTw+2v4YroJxEiCfMIcZnjXZVg
zvBYyLXpLTh7FbLe8pQ6qj3VW+GaEu95U/2lPV05H6Env0pmU9hEA/TG14uuM7R5co4pOVP6qFFs
YP9Mm6OOnsRX2gzabgDxkAbj2EL8DBG0tyI2nfr2iaO3zNHBoQSB321y0Bcdndk0ms7nUYzmdAP5
LWU5Nb2kFV7aIfSxk9V8fpno21Wv5dutIeA45UTvYh6KWw+wbFejIIq7thiHpjDWQ9N7quFLpvBY
xpy5SdRcfd4kUTAmuti8aS5mD+3OJn3D7urytsIESayQNJQXyIZp1tEnLh3bOkGRZmd6ZWwa6wEP
h/gtXXVEhRkys8xz4TzToJCwUYoFazihnLfTXC16rq2kw84SRpPjdpflHg/ms0twly+i7qF4stsd
l2qHDXFFFC6j21aQIPTtwCrfhbjD7njLG+gaZ5fLzfKJjJqCB4Pqr04B69jdKuAKE3hEGs1xN4rm
yFup1BBw7rbcsImEaqcJPshdX025LsbTNlySvj1B2bKx1E58RdnR0AWgRykPh5KWhU/2Htspsg1b
6PI1kXffjOxwAXzWQ8ZyaSxRcZ9GKFFtwtapLVviggBSFSApIoQCMSdbhNpIkzn0X0wd9IVXc06u
3mICZmRj+M4gJKE6UF3ta7KAjtX3KX9f+dRwH1++khOKw0k3uJQZgKEVTg2bbNdkbmApMNRGAJIW
waegY/zsbBbO9fGeyhwuDRwOByGJMJHmk7+WyC5icRNFg8lpBfYWugsizJtf5+iaj9pzPx4bCcTH
zQU6VaoQhtpAg31iX5QFOnjaE0xptnnnHRgrTCirpDlhnSnmmF8AxFFREPA7vZW+Xn/E+jp924DA
DBqWxrUfE75fOHoXtF93conom3rC/SsfjrA5ZF+BDRUvXH+B6Kcz580McRekCTGKZ07LbyDeg56C
hx/Q01er7UjFYxuuibleuHBy9AOIwPspd+uJFSrxgsAYNLmQuUMYj7CVvU3gQFHViNG5GMxnneRq
2+KA2iKKeqM3VuFw5rdOgLPKTA8QikhFURpAAYPcHZJWOgp/C65jMqfQRjbmFzMbvj4q+psnJrq0
K9JsItuG0lTRz46mRuqtlVAbhM0Jhwj6jleGDuXEZtk4ZWJi1IXjMCsRzLsSk7w3id7aTckPsaFm
gregiYruUInWy8GJzST85YNuREQmA71Q5Ct3Y0DXF3UgTR+kXgoBG4EgKMDgiI2ABF5EqzmnJDQ/
F82p6o07KtTB3QahZicBbQnxi1DegPPwxJiE03owJuzGIKlOJLwIHkDBLFpuxAXXJlsE8BfkoK0G
hAyUcDlSYNp9ciap1ou33vYGaTpfMGLYY5SlleHxkZQZMvF8ijE4ZtheYvL21kBPqfcKfbGtZgFM
iIvl7IYXNfoI1B1zhcz1U+68OKgPvpxnu45D38KzLHQYqDpKnUhqDoLmnQbJMTpPm1+mjTUkcems
I0S44GVf6vPOEK7l5c06tLsj9NXnX+1wbZ/YVqUfT2UOgJEsHVE40QPH192tH2GAW9TfuxOICyN3
uRwsI8MfIaOVuCfWveTuJA1E4kMUEIiXtDzbAfRXbryEvJgXG3xiaKv3ItSy+g3f/5no4GyAyNvy
RJ9lGzoDYFPCz5YuFg400pUfRP5KHTQhP7hcuN4awiqoXwxneeqWzu6l4uJS5sQJzW4lFCrGsmdN
hgaBUQMu3wGk0PqwSdURKWHYHji/wt7Km0aDtk+MujuPuwMfvdi+mywQCZ1PGqMQZpIBAe3pEA0V
41KPg+DCg6PjuqNRAIkCWToSYlpItUPet4Lm+uPaphpemaJHnmquP0ZP2O57G7UzshvG8pNLKeXI
djwFrIpxKshW4hhDhi2qr0WW9OBNttU6cA1qWxXA48IZKISaB4ptt8dLAkyQlceEmaFavQiTbXzi
NCszWXxxSlHRxAMZVrAgypa6HcjRNYClghY88KO7abvh9xLE5HidNJtv2CIaweymSoqQZHChv/kK
JUlFQ+PBjowUQuRNu6f4qCLoAVpCvqO2Px4/j8pmdr+/wpZUg+ZWt4FTU36UQOK+CuF9bdjXgHHi
i0hbz2+TUIXjBv7C2+Mdl7y0CFy2mvy/QRlS8cVr6zPSZE0AGOCD5792dK9zOUvxaDvbdI28Wnd+
s8Ca+s7SmI7Ws+4pTFdZppgCaML2OvQXh/XWjTBsLOa8HAbbWYLoxMR3fp7ghl/6bndzYcOu048j
BUKGDcSGaw0VSJjJlqaTAjszvPC6i1oggf7I6K/XoXu7cubeiZUpHaGosuWtRNCfaZI39wyu1URD
qZqQByhCVEmf1c2Sh5KhR+OlAMAHRmfdm6SzBZi0jTLqIFvMk9htXkdKG6WA1JjdrJcBTIHTNuSU
ONr3x5ewLAWjodHC9HHBCF5ueYStqAHRK72SXIHJEKZuVxv6Cwgstmo6WiNFMgD80fmLO523R2qD
MHDbaLufmhM7PHGrlhkTBZ9dMv9NDsPiOYi+SCveCPYkrcWzHTbZOTJ1c7jgt5PpZTtpt8fJSvt5
iwc5QquA7OHxiSg78ve7LzhWC1sPUxgFSUVtIu3LhCgFhS2Ez3r4ll+Od5WBDYtHPvVB2dnQbAJI
lOfcWc2aXd32AWbNYe1fK+limMCkPAg13b9IqF75PO0o0TU8vB5+ziwdT5uefQGd77y/8Sb6Z14z
zwtldt/lOXkJVlMf6K2N8Vf8QuC6XkO/JQWUmg23DWR+1kYbWVOhtFzP42uUo1o/Nz23NWx5cM7N
fEPQB8798aa7ArWjTL3rCdnREWQJaGV7C/VaJxV9qSfKcpS4SjJE4X7dPz4dWXqtOB0dotQU+oP7
OAC+Mhea10rASnJZJT/ZNsW+FO4ZQIBRIIYUQL1eBYlxqSzS5Q0sVMGoYwfrq62DvJajattPvgE/
J+kloWtvGIMkQFgT7RflExTz3hhhTI9tPkstGOCVob4yTiVWykyHIpCW8Im4yYtwQGJR65aCjAyC
oAw9Xdgw/zXb8zEpj/DE1SLOi4OpIndMjTQwR4qkZcvRNWfVSVZk0dLFHBIuUC9QYCeL24BIfs/Y
JN4gpV735vgClX4fJ0SLCCA6TMXCDKgKFi0tIUujG24yUlf64ut6bZgt4GInnohlPQG7EGsKQfrB
G761MHhANegpDNfxBZj1y0l3pdzNDfWUT1DaE3luMqGAzQBuyRNJscuSOl0OZojVgwtl4flDKrkm
Q8VYN07Yd2lXbVWQzxCp5WyTu9ouCdcBpGPNNB/4HTKBIyPCBUK8eXnipVBiHtTokGOlGoLSsHbh
ulmgVhCGkPoOwmgaX8RTdTrWW1AlA1Gl9hoax37aOJnqKvk+ndwSYR42P2U7hansatG04wVdZdBe
d7pD9GVd0Fj6BvbE7qnQblk0kOQOGTwwKzDldAonZwTJCAoUZFKQf/HGaRtQpQN2ZNi0m+2bhqOG
ww314KNGI1z/MrM9dKM7gqugg5A0pSrRuOH6BIG7U+CMUIUMuLX10XbZ6FwbMPh+9pWZAjRa9a1A
iYlOwNc8Jm80HaNi8svxPVXmGYCHITVH+hOdtOJ11wrQAsiQFlQd+R8dai56QSOaXiPbO71cTZAq
VJKZ1zMidzaCjjAdtzfN+bUGB2x/EsCo2lzP4kG4WKs30cqDCL/b9r8eH6Kwy8JZ0yaOxTYE1MXL
U1zYew8TIlktUWgLrDwFQq0ZGwjybWhFj/dSYj17vRxsxM7Kma2bPrsj8e3GpW27s74GvwCyC41T
xSUlHgZ2Q8JZMFlgsQVXx10TbYt5zwN5QCtgasxX42iZBGCAjO7QaSuTn/BnZ5+7HtKG4HEXJzZn
2ZdS80VylPQAgbCC7TaTFLtOIUGAEtHhc1E72mrxU2MdRuMfn1PAn3A3qOTb4JSSV64Vq2BIBIrH
9qf+va8a63GY2ATOVXW9c5t+iC3s/xUP2MsgBmZsDjPRwp8SK0w/W1Hixt/EbcVv73zHix/8t/2j
XDW3vKEXucSHNLD+9R+e/MSLxQimji9z9rF3JCKxbETZcI814JrI5SbPtKwZ5+RRiG6Ix6Lre9OX
v29p51ziAvDJM1T8sJR0tDcz3/v245+1m8Tj/+bYyK3fRSR3I4IYbmr53+bwBz5db55joYTzKHXL
fni+7s2Adg7qPiv33k3A+5sBEVmutPh665wqP9gaeX5lPwUbaJ6TOxEOsrL7Nefa+7IBEfCuNANa
9xxcOTAoqjiyH47mPRto6efgszjQeKBmP+9uF7Qx2kozoCvnxADxagCxZD+KNAMN45xLiFcxNrL7
eX9TUPkg0M/JN0CmIHAb4keegs65IAwDgoxtvDPzZ79WWvy2ek5gkvgQj7qSL1fExHBC4Frvft7d
2gtivkozoLXPReYMckz57FPOsxBqW8CFdj/vbfF5hFT9dvUceiIdnB6vQ/HD8u4ffso5xDP8iJq0
92X4RH0rfjvHHmgpXqy4xNmPfPnrWAX54t9vvnd39VFBUXUKuufEPPF+uOLLlr95DnYD3sedmb0j
z4+IV9VPZ/WxbfhSX7xb+cRvdc8hW6Ao5uVKfH+uH6/JilOgds/hi0QjXWCf93a9uPD5Bece0Y7s
Z2dn72j9YUas+PEani3vYPy6l2+Ud3+Dg5FsN4Lve79/XycgVW8V50DHAAS/O8Cw3STIc8ADEHdI
gBmzO4B/kvX3nsxA4B+qXv4UoAt4aan33znnAIAZm3fg7uf97QRRzVJpCnT1XGBJVCZh9yNbQUNh
J8AgSdx0d0cI3/i1O+EVtvItmtK3Hfc5i6M4VlQWbvneP8hDCYe/fwkjXDz/6z9Q+kPEVvqnIrCy
630XUhB//jcpzpIFO/Z++V8JNez9Ufq30cE/fvn4bFgvfe3/lfSp0sDy3+R/+dGxQjN8os4yC328
fNWtuSB60zc989ncZ4gXqfDfB3kQOfpmK8daHYeW5Qnu+bwpMYXiwqna8I21cZ78vB3RKmim/I+l
ka5XjffeJAp3dsc8hdaZYM6/cZaJxZ2WN52ZgFCpqPoBXzwntp7P7mMztqK8uax1wfZWtfU+DVDS
dPZhYYXOk7SsYDo67Lzv9sBgXjVVfdR5Hh+tgvAHqWAifaRPTrRfZsDfYoKHG1CO9f3471+Gk80v
pRt/wv374depbXpOFMsLUsNW+7C1wkfTmckN85D77hK/0oI+hAvLcyTj5Fqs2mrP9Kau+WxFdt5W
tuo1TMRNanoLM5SarWPAKCbLcyuK9StPAxpYlpO3I6ZAcC5VbbVvLh79Z3nNtGO7/ZWmcB86Z9em
N5eMQXgklQcMOEtutAbD/Uhy4+xK/Mf9h8/5GMUUg9XO//j2O+jCe/Y9K5InmURxLS0XW61hW1ya
gWy+LYGOqbpwV2k4TbfF4wx4TfWmb/0wtlm/0JIsA+x79bbv/aS87RoM48pEAt4+nJIa9vW16XPv
79YsM2SB96q6hDfmk+kfbBHBx1C5Zfae7xZsWYBSKjdsus/OSnbIwGzX0rCZFve0wLZUHfGtFZhu
3ky2dKKssWqrd2ZoPllumXBUS3DzVW9/fuCqQDtVQ8M8/pwAnhN5DSGIqd72veNNzYBjI29KTDfB
v/yPbz/yH2zTKb6SoGetoWFz5hzONLWvdTTtrOVzH0qaGppNwrlwC4vHHJyQ1Rv/sn20SqZDABaq
WvRXx4o9c5E3lJlGHUfdpygO/dUZnEVhEpz9yxlSu6EfJy87c787kXOs4UNeOrxKPDNCG5wu8//q
lHVqZFRIVWfvPgjN2E3LzhsQ3XX4PjfO8zNalUMzivcnjRLno61zK77qNfwya/e2A3DZ9Ji1b/91
J7633ykJYJDqNYRXbkzXTE0WKHTc//Pf/2c0F38ahymRHEbw0Xz0F2a+atL9TgwANGcNYYwHZ+GH
jWsriqVTEexmF6Kg/KPffjLeWzwK5rm5R/8ycEyUz2K+6qfEezalCJBIQCiiuLqqNV47pkdMLozP
PvtPc2niAC/AjHBy6f648AZZyD9jdMOdEsiS3PUavL0PwouUGj25sDuM2LGQZ8+PIy5GqVlB0FbV
KHtcinIYsoYLUYhoeM9OPjpxa9Vxz/Zt83m/TYHerPr9n60geXSdJyE3HNvWWV+8AfJmxcC1Gnb+
wFr4T1xFdHO6vxoskHiKFfpyeFmrwVgQ/sVNkE4uQWNUdQ2+hZV/FVFl79sc5S2LZRCFppX7MQPr
7KsVPkuXikgvV215MHMeeaJLFi8UF6q2O5ymgeRY1PG2Gy4TE3fPIZA/TnjSSGdKuwYzGYZOXIiC
GDVs1WFsO0iiScOt415+YNuPiUDKLQthp6rLN8ZVkg5XUWBbuVEC8tIcCO3Zyo0eGAIJ5+rN9n/7
X7F19vyPFyvfkR+46DZXb/7KykThdh8vTgmRhKk8F9fOY9ErgCqshnatyI9t6XJBO62Gdp3HVDII
IOPVW73B25+a0ZOcmaAKv46mUwifpUM4k8KpasTi3bJ28vFl9iAq8mpottBoDbv4hov0qZBqPv0A
OO0n3pi82mLoQvPvzqZBVJ5VnwbRMslA2dbquOZu/K04f8mJ58PcjboGM751cPGlVuu4MrJWCxMh
oP5V53h3Hzd6ThSZSd5cNheCSr1q659/+1viFetzBHqycsO8TGSUB7Qk1Zu9t9In23JdSzJmMF81
NJ0lVD5kDmfemphnwOT5HytFF6ypHD6n5qyGdgWAxDy7tkjk5a1lgxaiA1XX8J6gTiH3QdFqDe0m
z4V4bh03/wPlefnYsikQZOGVp+C3//DPHvzFb3/LQDp34W//6T05gTzXgmKoakcPbMNC1kapIzv/
YHrb4gENbq76gL/ABFnY4HXk54kTzEmkn43MSF5NrYazFACaU/DpM3Gaqos3JA4TO57kEqAGW32S
fzl4g0CxVEOzzuLRfFzLViy046tOxC4pfX+wv0XpQ9W2e6QIHnDmpBwk8mjVW/7wmMoAFqhNBL8G
tRRoxbSEMszJDfPHxWF3MLsceZkh1sQ99YM40f3xv/zP9/9qKHCcOcpV6iv/Tf6XRyOWlutsZaur
weiQbojNs88F9GEdSfqhe3Zvuivz2Zf8RaOGi2VMwMXiepU8Z4FXr7pNgAw9J6Ep+UcUDVRv+JYJ
Ds1pIo24dRTh+cqU1h3Ri4XcbPfkFJdZ598H17nL5OX2/r43nGmHAI3zxc+eDTW8VPtpEMrPyTre
qWNQR8CUQyeQxivQ+1U3xUUoO5ytOtzYiyg0Lek2aokinxrGusxbyRZMVM1UbfTSDws+N2SN1ZtF
isp0pGg0UgbVm722Hk1PDpMiGl+93U+LghnU4fP8BKeGdD1Qn1Z9qPdm8uycfQjNor8qhBurWsN9
Sqg/byZ7K9UBpPyyKzQQYz4bLhySW4VXuiAoqjr0vwAAOAN5Pc+byoZfRyroZws0kNSqUIKoOt5b
/wyj+8forIi6gsC0eutjssre2X3y+AyMiUyZtBUhgq3jWOZl+lgGlxGViJDa1zBHHx6Ts5skkizy
pfUa5ujfPw/vh5+/Dgf/7UwYjxUyYUX7p6AQRQi0AGA4o3gY/tOTp80f539Q+ocYz2v8D5x2DwM+
qPOSi8L8J2prTvyb91A4dhiaExCUwg59+eRXep4fPM7uJ5Lwsu0Bm6rYbjGUU5KF+rGRomrly2En
iLkO0Q4/1ugOn15WupXVHlab2oQT6SB8CBys4tTuQgwlY0Z9/jAi/mPz8UnsBPlmRCIE9nSlg16M
kB9T24eX+4/1cYe7MPWLvQisF0oXQlQPaS84XY+5ELztXgUVxGbMgiGibAWhGkpH0GFCxgF7/zF3
4rUd9UxXAFnuD0oMYXWG5RDaPsiddURCkXAsbqzkd5Kw13Z3Q9Y0APy4kJeKQxwi3A589jDwGaoO
OU4dnZlTO7Qe85aEu4E6lSH+Dw4qeIZg+jyK+X7tV30rczy7tYAdhcJh4H+7c0BEt/B8dil6RqEJ
MoEmNAiCk++7/smu2z/ultodT6+5pfYs4P+HW8jlbSIbXg0vng+UYpHIydczW+78D2/POn0QZ7A8
ViGn9l2beeW50rPcqZPICPRjW+21zfoRE5vlWT5a4daa+qtCSZ1y7PR4bS+WaxaCF3UgRHqJO6VO
WVpBoaRWda4HlqgElV47dTxLLkKmQS6WF6xsVUc7jOLi1SZ0I6s2299aT7Y8t3Wk1kfOAWOAICiq
OtqRGfpW2Yvp6H30SvMdEcl6svJB7q6F/E9vPyjGziO+WiGOUUeV1BgSUi+y0nyIYsCnY7unMS1j
K+RZLTdbw8kmWCTk2a0DC9EPfdKD0tFASimfkrev2seEMrFQmoRWHWCFCwryCocDVJPVx3sRm648
WkEHV3W7XVphwcBgx6mhWQIrN2Yqh4TQuK/e8rUZrwrWUEfm/NqJ7aTomrQOn4jJ7w73K8+ce9df
mfPikGuY42uHcz22PKIyhSRFHdn+62RjQSKQhNN8zcTpg/ZJ/se377wb331mTvKGsnb1g1jEj8/0
je+ZRQRgDVsEFGQsD7YOFMF3nikZz2HVTU1kYm3KZ0UdV/OdiJc+S8tWRwDzjjr/pADvytjuqk7D
ZxBYhccGdK/5+N9uv2JHU+Uj2YQiFBGrDvg+OzVDx5PBO3W8Ou6DQiYzo9SrPOCVyYMulGxCUeqY
4rX1LF8eGf1d5fGunRianKIZQ/tYffG+zEWyWHIuiRPV0O4uMXRFVfuzLz8bDwO4yQ9fT19FFRV2
13di6cRQjsZHXnn3cSJzQVnTUDboOl4197AdFbZgHTUxVAFbonTtppDrRBO4hkDFLmQM4YYFd4w8
eqEyUsNldeUjFijNNlTWWvswbvzjlvLb/xD7puxpBqE6wjJCb09Fww7k5enu/sDQmshP/Akja6XJ
GNSBT51Af9xKoHx0ELevujD7XyNueIB8+381JN2wh8T77q9qJLKj7mvHtff3/bRdFCDDV+UfnQ/g
GMjwQ5g8So5NDTcYeUIH5FsWm+yZ4SMA19wohe9fg+NEhXjiuDIcsA7CFzFa8ItkAyxhOGn2VKnh
lBYVkj3TBrcnNV0HjqRvpni9Zad0HU+3fsE66igHGyDC6hWSyHW8sPJ2y+uf62CLIuBVZGOt40EE
uvUZMtNEzlgfpmd//Ar/CN7MkYy5DvKPS+y4sH6ZXOBuz7z9nXVjhqIuoFjFVkeFvHBMI1H8E0uz
cTTB+kqf946gbewLRLXkhil1IJZ2vLdXThxH2Wl6a60c+QSpg1po18t18iR7qEod/ukDr1vn2XzO
hv/gP5LN318BpY4Q4QNVMLv56WOXflR2GKL+mvf7dgPdTdRXh5wCdMTCORaMF7tT4YDarI4a4p4o
RY3ss69OOHVKD3mgWNW/68v90R5quLB7hOoKBewISVYfeR/QBmyGeUOZe1FHfeq9KXtFilFDvgSi
uvhsSJaZJ7gMCEf5NP+EqtaJCxPbv/3NtRbS8x5lwhp6EB9wY9KDHKsRHPo1xIl322t3C5z90y53
98/5qMXSqiA53vH7RtQW/SmfmmXgtDrin4RHfvXd+ct5vb/S6JUpEJZ3222iGUKi8DTxR9nb7shj
sMYX3w5Ll7+23lriIsNM3wWENJwKl04mSzlKy/dKl6kHSWwhqVdHtK0Xmlu54LGOomaxnlKUtw7K
kb7v+kXCnDpoKYdPvCXk+rs69BdGPHyebMF2VKDOqaNUdWS68+9GGmvw2sYJBPFSBKJ1FIL4SiO+
h82DSjzJNDLV6KrPIEHyS/hEur5bQqGtcsNWmOSt7CIbNVzaX8KkOFgEB/Nu3u7NfCWPsEXjQ1o4
4JynWv7jroEy8POf8FLYSZdQFmIufGlx6vAweyCViuHCOhxXcdz6pQ+oOpjr+754df7TlUXFtjf9
57L3Zx2vwSybJCpycJHFQVzWTx24ir7v5z6ZFGzQa4iEjpyZk29hcQbVwYo+Incs6udy2Z4sn+c8
hYdyDUcVcF557r/chYAj0gM5iDrqu1/azyo3xGKLMMO3yhuhxlHAuddwMRCAlBLNh1UbyQ/nmT9a
4AReLDT7hpunAUEAN/87ybKAv+dG8fYb48pB+Yindd5SdsXVwTbTt0MKBondlzxUWnXAlm+t9Vnf
dEuSxHVkzm+dAi1YHXnzr6YHJ4PsTtQRI7mFfk1utY49Kyb4Fwv+iAKcqaPmxvJ2s7tz4idiW6WX
CzVDNXRgBiTTxCccso22hEJ8Zb+QiZHnvFvDduSSimzTLRerOCwZ/PETZhcu+mi5JGX+y9mHiKBs
BDnbLtIsdixpMQjX+4lnS34KpVzV5+zBn+ObSrOGlGQd7YJSzpsRJ5hSh/zNQwJwqzDYGizzLyyv
s4u8j5IYZQJp4HXkCg+cTKWOIu2+0CIRWZt80+6PWyfIaBjUjqEJSl21ptcBpXyp9t/V/KFe6Pnh
2acEaQX8xVI3DsV2DUFOJMqJggml2vf88Ckpk6z68Nl/xomz+Tiu443gh7Hlk1eRrLYOFZ3PSVQo
JFXqSLs+/Pa/YXtLrX1jpQg2/+P3brD9mRy+wGH+PnHRsnrWv69dlH37nvSsNJh8bl71+z18SFkh
rdTwi/keie8eFHLuj/u09e//6x/6ilMx8P2vLKni/fN9ZVnR8Dv7yhOL/XJOPrk8v/7t/wIAAP//
</cx:binary>
              </cx:geoCache>
            </cx:geography>
          </cx:layoutPr>
          <cx:valueColors>
            <cx:maxColor>
              <a:schemeClr val="accent1">
                <a:lumMod val="50000"/>
              </a:schemeClr>
            </cx:maxColor>
          </cx:valueColors>
        </cx:series>
      </cx:plotAreaRegion>
    </cx:plotArea>
    <cx:legend pos="r" align="min" overlay="1"/>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mailto:rajesh.raju" TargetMode="Externa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hyperlink" Target="#Analyze!A1"/><Relationship Id="rId5" Type="http://schemas.openxmlformats.org/officeDocument/2006/relationships/hyperlink" Target="#Data!A1"/><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434340</xdr:colOff>
      <xdr:row>10</xdr:row>
      <xdr:rowOff>91440</xdr:rowOff>
    </xdr:from>
    <xdr:to>
      <xdr:col>8</xdr:col>
      <xdr:colOff>68580</xdr:colOff>
      <xdr:row>18</xdr:row>
      <xdr:rowOff>0</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391066EC-3BAD-AD3B-7E1A-392076B61E0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951220" y="1920240"/>
              <a:ext cx="14630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0</xdr:row>
      <xdr:rowOff>167640</xdr:rowOff>
    </xdr:from>
    <xdr:to>
      <xdr:col>17</xdr:col>
      <xdr:colOff>312420</xdr:colOff>
      <xdr:row>5</xdr:row>
      <xdr:rowOff>76200</xdr:rowOff>
    </xdr:to>
    <xdr:sp macro="" textlink="">
      <xdr:nvSpPr>
        <xdr:cNvPr id="3" name="Rectangle: Rounded Corners 2">
          <a:extLst>
            <a:ext uri="{FF2B5EF4-FFF2-40B4-BE49-F238E27FC236}">
              <a16:creationId xmlns:a16="http://schemas.microsoft.com/office/drawing/2014/main" id="{6D105830-D6FA-1771-9DA9-49C10799CA64}"/>
            </a:ext>
          </a:extLst>
        </xdr:cNvPr>
        <xdr:cNvSpPr/>
      </xdr:nvSpPr>
      <xdr:spPr>
        <a:xfrm>
          <a:off x="2446020" y="167640"/>
          <a:ext cx="8229600" cy="8229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2">
                  <a:lumMod val="10000"/>
                </a:schemeClr>
              </a:solidFill>
              <a:effectLst>
                <a:outerShdw blurRad="50800" dist="38100" dir="2700000" algn="tl" rotWithShape="0">
                  <a:prstClr val="black">
                    <a:alpha val="40000"/>
                  </a:prstClr>
                </a:outerShdw>
              </a:effectLst>
            </a:rPr>
            <a:t>Sales</a:t>
          </a:r>
          <a:r>
            <a:rPr lang="en-IN" sz="2800" b="1" baseline="0">
              <a:solidFill>
                <a:schemeClr val="bg2">
                  <a:lumMod val="10000"/>
                </a:schemeClr>
              </a:solidFill>
              <a:effectLst>
                <a:outerShdw blurRad="50800" dist="38100" dir="2700000" algn="tl" rotWithShape="0">
                  <a:prstClr val="black">
                    <a:alpha val="40000"/>
                  </a:prstClr>
                </a:outerShdw>
              </a:effectLst>
            </a:rPr>
            <a:t> Dashboard for 2026</a:t>
          </a:r>
        </a:p>
        <a:p>
          <a:pPr algn="l"/>
          <a:r>
            <a:rPr lang="en-IN" sz="1300" b="1" i="1">
              <a:solidFill>
                <a:schemeClr val="tx1">
                  <a:lumMod val="65000"/>
                  <a:lumOff val="35000"/>
                </a:schemeClr>
              </a:solidFill>
              <a:effectLst>
                <a:outerShdw blurRad="50800" dist="38100" dir="2700000" algn="tl" rotWithShape="0">
                  <a:prstClr val="black">
                    <a:alpha val="40000"/>
                  </a:prstClr>
                </a:outerShdw>
              </a:effectLst>
            </a:rPr>
            <a:t>All Figues in </a:t>
          </a:r>
          <a:r>
            <a:rPr lang="en-IN" sz="1400" b="1" i="1">
              <a:solidFill>
                <a:schemeClr val="tx1">
                  <a:lumMod val="65000"/>
                  <a:lumOff val="35000"/>
                </a:schemeClr>
              </a:solidFill>
              <a:effectLst>
                <a:outerShdw blurRad="50800" dist="38100" dir="2700000" algn="tl" rotWithShape="0">
                  <a:prstClr val="black">
                    <a:alpha val="40000"/>
                  </a:prstClr>
                </a:outerShdw>
              </a:effectLst>
            </a:rPr>
            <a:t>USD</a:t>
          </a:r>
        </a:p>
      </xdr:txBody>
    </xdr:sp>
    <xdr:clientData/>
  </xdr:twoCellAnchor>
  <xdr:twoCellAnchor>
    <xdr:from>
      <xdr:col>4</xdr:col>
      <xdr:colOff>7620</xdr:colOff>
      <xdr:row>6</xdr:row>
      <xdr:rowOff>114300</xdr:rowOff>
    </xdr:from>
    <xdr:to>
      <xdr:col>7</xdr:col>
      <xdr:colOff>137160</xdr:colOff>
      <xdr:row>12</xdr:row>
      <xdr:rowOff>160020</xdr:rowOff>
    </xdr:to>
    <xdr:sp macro="" textlink="">
      <xdr:nvSpPr>
        <xdr:cNvPr id="4" name="Rectangle: Rounded Corners 3">
          <a:extLst>
            <a:ext uri="{FF2B5EF4-FFF2-40B4-BE49-F238E27FC236}">
              <a16:creationId xmlns:a16="http://schemas.microsoft.com/office/drawing/2014/main" id="{6DCF9000-9627-ACA0-16E3-2E40282F9E01}"/>
            </a:ext>
          </a:extLst>
        </xdr:cNvPr>
        <xdr:cNvSpPr/>
      </xdr:nvSpPr>
      <xdr:spPr>
        <a:xfrm>
          <a:off x="2446020" y="1211580"/>
          <a:ext cx="1958340" cy="1143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7</xdr:col>
      <xdr:colOff>259080</xdr:colOff>
      <xdr:row>6</xdr:row>
      <xdr:rowOff>114300</xdr:rowOff>
    </xdr:from>
    <xdr:to>
      <xdr:col>10</xdr:col>
      <xdr:colOff>388620</xdr:colOff>
      <xdr:row>12</xdr:row>
      <xdr:rowOff>160020</xdr:rowOff>
    </xdr:to>
    <xdr:sp macro="" textlink="">
      <xdr:nvSpPr>
        <xdr:cNvPr id="5" name="Rectangle: Rounded Corners 4">
          <a:extLst>
            <a:ext uri="{FF2B5EF4-FFF2-40B4-BE49-F238E27FC236}">
              <a16:creationId xmlns:a16="http://schemas.microsoft.com/office/drawing/2014/main" id="{E9C0E356-C7DF-1F59-45D9-F0E71C2F1AFD}"/>
            </a:ext>
          </a:extLst>
        </xdr:cNvPr>
        <xdr:cNvSpPr/>
      </xdr:nvSpPr>
      <xdr:spPr>
        <a:xfrm>
          <a:off x="4526280" y="1211580"/>
          <a:ext cx="1958340" cy="1143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10</xdr:col>
      <xdr:colOff>525780</xdr:colOff>
      <xdr:row>6</xdr:row>
      <xdr:rowOff>114300</xdr:rowOff>
    </xdr:from>
    <xdr:to>
      <xdr:col>14</xdr:col>
      <xdr:colOff>45720</xdr:colOff>
      <xdr:row>12</xdr:row>
      <xdr:rowOff>160020</xdr:rowOff>
    </xdr:to>
    <xdr:sp macro="" textlink="">
      <xdr:nvSpPr>
        <xdr:cNvPr id="6" name="Rectangle: Rounded Corners 5">
          <a:extLst>
            <a:ext uri="{FF2B5EF4-FFF2-40B4-BE49-F238E27FC236}">
              <a16:creationId xmlns:a16="http://schemas.microsoft.com/office/drawing/2014/main" id="{820E370D-8BFD-7AA3-C29B-BF7976DAD1F0}"/>
            </a:ext>
          </a:extLst>
        </xdr:cNvPr>
        <xdr:cNvSpPr/>
      </xdr:nvSpPr>
      <xdr:spPr>
        <a:xfrm>
          <a:off x="6621780" y="1211580"/>
          <a:ext cx="1958340" cy="1143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14</xdr:col>
      <xdr:colOff>198120</xdr:colOff>
      <xdr:row>6</xdr:row>
      <xdr:rowOff>114300</xdr:rowOff>
    </xdr:from>
    <xdr:to>
      <xdr:col>17</xdr:col>
      <xdr:colOff>327660</xdr:colOff>
      <xdr:row>12</xdr:row>
      <xdr:rowOff>160020</xdr:rowOff>
    </xdr:to>
    <xdr:sp macro="" textlink="">
      <xdr:nvSpPr>
        <xdr:cNvPr id="7" name="Rectangle: Rounded Corners 6">
          <a:extLst>
            <a:ext uri="{FF2B5EF4-FFF2-40B4-BE49-F238E27FC236}">
              <a16:creationId xmlns:a16="http://schemas.microsoft.com/office/drawing/2014/main" id="{E1B27ADB-50DB-4606-0A46-6D100EF90E8D}"/>
            </a:ext>
          </a:extLst>
        </xdr:cNvPr>
        <xdr:cNvSpPr/>
      </xdr:nvSpPr>
      <xdr:spPr>
        <a:xfrm>
          <a:off x="8732520" y="1211580"/>
          <a:ext cx="1958340" cy="1143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4</xdr:col>
      <xdr:colOff>15240</xdr:colOff>
      <xdr:row>13</xdr:row>
      <xdr:rowOff>152400</xdr:rowOff>
    </xdr:from>
    <xdr:to>
      <xdr:col>17</xdr:col>
      <xdr:colOff>350520</xdr:colOff>
      <xdr:row>24</xdr:row>
      <xdr:rowOff>167640</xdr:rowOff>
    </xdr:to>
    <xdr:sp macro="" textlink="">
      <xdr:nvSpPr>
        <xdr:cNvPr id="8" name="Rectangle: Rounded Corners 7">
          <a:extLst>
            <a:ext uri="{FF2B5EF4-FFF2-40B4-BE49-F238E27FC236}">
              <a16:creationId xmlns:a16="http://schemas.microsoft.com/office/drawing/2014/main" id="{BF20AB54-91A6-E24A-2480-9AC9DE30516E}"/>
            </a:ext>
          </a:extLst>
        </xdr:cNvPr>
        <xdr:cNvSpPr/>
      </xdr:nvSpPr>
      <xdr:spPr>
        <a:xfrm>
          <a:off x="2453640" y="2529840"/>
          <a:ext cx="8260080" cy="20269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0</xdr:col>
      <xdr:colOff>38100</xdr:colOff>
      <xdr:row>0</xdr:row>
      <xdr:rowOff>106680</xdr:rowOff>
    </xdr:from>
    <xdr:to>
      <xdr:col>2</xdr:col>
      <xdr:colOff>563880</xdr:colOff>
      <xdr:row>7</xdr:row>
      <xdr:rowOff>30480</xdr:rowOff>
    </xdr:to>
    <xdr:sp macro="" textlink="">
      <xdr:nvSpPr>
        <xdr:cNvPr id="9" name="Rectangle: Rounded Corners 8">
          <a:extLst>
            <a:ext uri="{FF2B5EF4-FFF2-40B4-BE49-F238E27FC236}">
              <a16:creationId xmlns:a16="http://schemas.microsoft.com/office/drawing/2014/main" id="{A0A75398-C951-792C-D769-BE05D8DCCE71}"/>
            </a:ext>
          </a:extLst>
        </xdr:cNvPr>
        <xdr:cNvSpPr/>
      </xdr:nvSpPr>
      <xdr:spPr>
        <a:xfrm>
          <a:off x="38100" y="106680"/>
          <a:ext cx="1744980" cy="12039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0</xdr:col>
      <xdr:colOff>38100</xdr:colOff>
      <xdr:row>8</xdr:row>
      <xdr:rowOff>53340</xdr:rowOff>
    </xdr:from>
    <xdr:to>
      <xdr:col>2</xdr:col>
      <xdr:colOff>563880</xdr:colOff>
      <xdr:row>16</xdr:row>
      <xdr:rowOff>22860</xdr:rowOff>
    </xdr:to>
    <xdr:sp macro="" textlink="">
      <xdr:nvSpPr>
        <xdr:cNvPr id="10" name="Rectangle: Rounded Corners 9">
          <a:extLst>
            <a:ext uri="{FF2B5EF4-FFF2-40B4-BE49-F238E27FC236}">
              <a16:creationId xmlns:a16="http://schemas.microsoft.com/office/drawing/2014/main" id="{D44F28CC-A8B9-2E03-739E-18029E4637CE}"/>
            </a:ext>
          </a:extLst>
        </xdr:cNvPr>
        <xdr:cNvSpPr/>
      </xdr:nvSpPr>
      <xdr:spPr>
        <a:xfrm>
          <a:off x="38100" y="1516380"/>
          <a:ext cx="1744980" cy="1432560"/>
        </a:xfrm>
        <a:prstGeom prst="roundRect">
          <a:avLst>
            <a:gd name="adj" fmla="val 9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0</xdr:col>
      <xdr:colOff>38100</xdr:colOff>
      <xdr:row>16</xdr:row>
      <xdr:rowOff>160020</xdr:rowOff>
    </xdr:from>
    <xdr:to>
      <xdr:col>2</xdr:col>
      <xdr:colOff>563880</xdr:colOff>
      <xdr:row>25</xdr:row>
      <xdr:rowOff>99060</xdr:rowOff>
    </xdr:to>
    <xdr:sp macro="" textlink="">
      <xdr:nvSpPr>
        <xdr:cNvPr id="11" name="Rectangle: Rounded Corners 10">
          <a:extLst>
            <a:ext uri="{FF2B5EF4-FFF2-40B4-BE49-F238E27FC236}">
              <a16:creationId xmlns:a16="http://schemas.microsoft.com/office/drawing/2014/main" id="{4011FA55-E1A0-BB70-3903-195FE131289F}"/>
            </a:ext>
          </a:extLst>
        </xdr:cNvPr>
        <xdr:cNvSpPr/>
      </xdr:nvSpPr>
      <xdr:spPr>
        <a:xfrm>
          <a:off x="38100" y="3086100"/>
          <a:ext cx="1744980" cy="1584960"/>
        </a:xfrm>
        <a:prstGeom prst="roundRect">
          <a:avLst>
            <a:gd name="adj" fmla="val 65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0</xdr:col>
      <xdr:colOff>38100</xdr:colOff>
      <xdr:row>26</xdr:row>
      <xdr:rowOff>38100</xdr:rowOff>
    </xdr:from>
    <xdr:to>
      <xdr:col>2</xdr:col>
      <xdr:colOff>563880</xdr:colOff>
      <xdr:row>35</xdr:row>
      <xdr:rowOff>114300</xdr:rowOff>
    </xdr:to>
    <xdr:sp macro="" textlink="">
      <xdr:nvSpPr>
        <xdr:cNvPr id="12" name="Rectangle: Rounded Corners 11">
          <a:extLst>
            <a:ext uri="{FF2B5EF4-FFF2-40B4-BE49-F238E27FC236}">
              <a16:creationId xmlns:a16="http://schemas.microsoft.com/office/drawing/2014/main" id="{0B6B1C94-E167-A654-8507-7E49A7BB624D}"/>
            </a:ext>
          </a:extLst>
        </xdr:cNvPr>
        <xdr:cNvSpPr/>
      </xdr:nvSpPr>
      <xdr:spPr>
        <a:xfrm>
          <a:off x="38100" y="4792980"/>
          <a:ext cx="1744980" cy="1722120"/>
        </a:xfrm>
        <a:prstGeom prst="roundRect">
          <a:avLst>
            <a:gd name="adj" fmla="val 737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18</xdr:col>
      <xdr:colOff>152400</xdr:colOff>
      <xdr:row>0</xdr:row>
      <xdr:rowOff>7620</xdr:rowOff>
    </xdr:from>
    <xdr:to>
      <xdr:col>25</xdr:col>
      <xdr:colOff>53340</xdr:colOff>
      <xdr:row>30</xdr:row>
      <xdr:rowOff>129540</xdr:rowOff>
    </xdr:to>
    <xdr:sp macro="" textlink="">
      <xdr:nvSpPr>
        <xdr:cNvPr id="13" name="Rectangle: Rounded Corners 12">
          <a:extLst>
            <a:ext uri="{FF2B5EF4-FFF2-40B4-BE49-F238E27FC236}">
              <a16:creationId xmlns:a16="http://schemas.microsoft.com/office/drawing/2014/main" id="{C824DBCC-F24C-6A27-9F20-66BD373773F9}"/>
            </a:ext>
          </a:extLst>
        </xdr:cNvPr>
        <xdr:cNvSpPr/>
      </xdr:nvSpPr>
      <xdr:spPr>
        <a:xfrm>
          <a:off x="11353800" y="7620"/>
          <a:ext cx="4168140" cy="5608320"/>
        </a:xfrm>
        <a:prstGeom prst="roundRect">
          <a:avLst>
            <a:gd name="adj" fmla="val 55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4</xdr:col>
      <xdr:colOff>457200</xdr:colOff>
      <xdr:row>7</xdr:row>
      <xdr:rowOff>0</xdr:rowOff>
    </xdr:from>
    <xdr:to>
      <xdr:col>6</xdr:col>
      <xdr:colOff>396240</xdr:colOff>
      <xdr:row>8</xdr:row>
      <xdr:rowOff>96520</xdr:rowOff>
    </xdr:to>
    <xdr:sp macro="" textlink="">
      <xdr:nvSpPr>
        <xdr:cNvPr id="14" name="TextBox 13">
          <a:extLst>
            <a:ext uri="{FF2B5EF4-FFF2-40B4-BE49-F238E27FC236}">
              <a16:creationId xmlns:a16="http://schemas.microsoft.com/office/drawing/2014/main" id="{C3C8F05D-0941-222F-9CB6-F729D4E678DF}"/>
            </a:ext>
          </a:extLst>
        </xdr:cNvPr>
        <xdr:cNvSpPr txBox="1"/>
      </xdr:nvSpPr>
      <xdr:spPr>
        <a:xfrm>
          <a:off x="2895600" y="1280160"/>
          <a:ext cx="1158240" cy="279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effectLst>
                <a:outerShdw blurRad="50800" dist="50800" dir="5400000" algn="ctr" rotWithShape="0">
                  <a:schemeClr val="accent2"/>
                </a:outerShdw>
              </a:effectLst>
            </a:rPr>
            <a:t>Total </a:t>
          </a:r>
          <a:r>
            <a:rPr lang="en-IN" sz="1600" b="1">
              <a:solidFill>
                <a:schemeClr val="dk1"/>
              </a:solidFill>
              <a:effectLst>
                <a:outerShdw blurRad="50800" dist="50800" dir="5400000" algn="ctr" rotWithShape="0">
                  <a:schemeClr val="accent2"/>
                </a:outerShdw>
              </a:effectLst>
            </a:rPr>
            <a:t>Sales</a:t>
          </a:r>
        </a:p>
      </xdr:txBody>
    </xdr:sp>
    <xdr:clientData/>
  </xdr:twoCellAnchor>
  <xdr:twoCellAnchor>
    <xdr:from>
      <xdr:col>8</xdr:col>
      <xdr:colOff>0</xdr:colOff>
      <xdr:row>7</xdr:row>
      <xdr:rowOff>5080</xdr:rowOff>
    </xdr:from>
    <xdr:to>
      <xdr:col>10</xdr:col>
      <xdr:colOff>167640</xdr:colOff>
      <xdr:row>8</xdr:row>
      <xdr:rowOff>121920</xdr:rowOff>
    </xdr:to>
    <xdr:sp macro="" textlink="">
      <xdr:nvSpPr>
        <xdr:cNvPr id="15" name="TextBox 14">
          <a:extLst>
            <a:ext uri="{FF2B5EF4-FFF2-40B4-BE49-F238E27FC236}">
              <a16:creationId xmlns:a16="http://schemas.microsoft.com/office/drawing/2014/main" id="{61CA4178-30AE-4FC5-AE2D-CCC86C6E5404}"/>
            </a:ext>
          </a:extLst>
        </xdr:cNvPr>
        <xdr:cNvSpPr txBox="1"/>
      </xdr:nvSpPr>
      <xdr:spPr>
        <a:xfrm>
          <a:off x="4876800" y="1285240"/>
          <a:ext cx="1386840" cy="2997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outerShdw blurRad="50800" dist="50800" dir="5400000" algn="ctr" rotWithShape="0">
                  <a:schemeClr val="accent2"/>
                </a:outerShdw>
              </a:effectLst>
              <a:latin typeface="+mn-lt"/>
              <a:ea typeface="+mn-ea"/>
              <a:cs typeface="+mn-cs"/>
            </a:rPr>
            <a:t>Gross</a:t>
          </a:r>
          <a:r>
            <a:rPr lang="en-IN" sz="1600" b="1" baseline="0">
              <a:solidFill>
                <a:schemeClr val="dk1"/>
              </a:solidFill>
              <a:effectLst>
                <a:outerShdw blurRad="50800" dist="50800" dir="5400000" algn="ctr" rotWithShape="0">
                  <a:schemeClr val="accent2"/>
                </a:outerShdw>
              </a:effectLst>
              <a:latin typeface="+mn-lt"/>
              <a:ea typeface="+mn-ea"/>
              <a:cs typeface="+mn-cs"/>
            </a:rPr>
            <a:t> Profit</a:t>
          </a:r>
          <a:endParaRPr lang="en-IN" sz="1600" b="1">
            <a:effectLst>
              <a:outerShdw blurRad="50800" dist="50800" dir="5400000" algn="ctr" rotWithShape="0">
                <a:schemeClr val="accent2"/>
              </a:outerShdw>
            </a:effectLst>
          </a:endParaRPr>
        </a:p>
      </xdr:txBody>
    </xdr:sp>
    <xdr:clientData/>
  </xdr:twoCellAnchor>
  <xdr:twoCellAnchor>
    <xdr:from>
      <xdr:col>11</xdr:col>
      <xdr:colOff>373380</xdr:colOff>
      <xdr:row>6</xdr:row>
      <xdr:rowOff>167640</xdr:rowOff>
    </xdr:from>
    <xdr:to>
      <xdr:col>13</xdr:col>
      <xdr:colOff>480060</xdr:colOff>
      <xdr:row>8</xdr:row>
      <xdr:rowOff>121920</xdr:rowOff>
    </xdr:to>
    <xdr:sp macro="" textlink="">
      <xdr:nvSpPr>
        <xdr:cNvPr id="16" name="TextBox 15">
          <a:extLst>
            <a:ext uri="{FF2B5EF4-FFF2-40B4-BE49-F238E27FC236}">
              <a16:creationId xmlns:a16="http://schemas.microsoft.com/office/drawing/2014/main" id="{EF44C572-9373-43A7-90AD-183B6E7F442D}"/>
            </a:ext>
          </a:extLst>
        </xdr:cNvPr>
        <xdr:cNvSpPr txBox="1"/>
      </xdr:nvSpPr>
      <xdr:spPr>
        <a:xfrm>
          <a:off x="7078980" y="1264920"/>
          <a:ext cx="1325880" cy="3200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outerShdw blurRad="50800" dist="50800" dir="5400000" algn="ctr" rotWithShape="0">
                  <a:schemeClr val="accent2"/>
                </a:outerShdw>
              </a:effectLst>
              <a:latin typeface="+mn-lt"/>
              <a:ea typeface="+mn-ea"/>
              <a:cs typeface="+mn-cs"/>
            </a:rPr>
            <a:t>Avg</a:t>
          </a:r>
          <a:r>
            <a:rPr lang="en-IN" sz="1600" b="1" baseline="0">
              <a:solidFill>
                <a:schemeClr val="dk1"/>
              </a:solidFill>
              <a:effectLst>
                <a:outerShdw blurRad="50800" dist="50800" dir="5400000" algn="ctr" rotWithShape="0">
                  <a:schemeClr val="accent2"/>
                </a:outerShdw>
              </a:effectLst>
              <a:latin typeface="+mn-lt"/>
              <a:ea typeface="+mn-ea"/>
              <a:cs typeface="+mn-cs"/>
            </a:rPr>
            <a:t> Price</a:t>
          </a:r>
          <a:endParaRPr lang="en-IN" sz="1600" b="1">
            <a:effectLst>
              <a:outerShdw blurRad="50800" dist="50800" dir="5400000" algn="ctr" rotWithShape="0">
                <a:schemeClr val="accent2"/>
              </a:outerShdw>
            </a:effectLst>
          </a:endParaRPr>
        </a:p>
      </xdr:txBody>
    </xdr:sp>
    <xdr:clientData/>
  </xdr:twoCellAnchor>
  <xdr:twoCellAnchor>
    <xdr:from>
      <xdr:col>15</xdr:col>
      <xdr:colOff>15240</xdr:colOff>
      <xdr:row>6</xdr:row>
      <xdr:rowOff>167640</xdr:rowOff>
    </xdr:from>
    <xdr:to>
      <xdr:col>17</xdr:col>
      <xdr:colOff>160020</xdr:colOff>
      <xdr:row>8</xdr:row>
      <xdr:rowOff>129540</xdr:rowOff>
    </xdr:to>
    <xdr:sp macro="" textlink="">
      <xdr:nvSpPr>
        <xdr:cNvPr id="17" name="TextBox 16">
          <a:extLst>
            <a:ext uri="{FF2B5EF4-FFF2-40B4-BE49-F238E27FC236}">
              <a16:creationId xmlns:a16="http://schemas.microsoft.com/office/drawing/2014/main" id="{B5EFA024-40D4-3AE2-1DC8-A10D66660E19}"/>
            </a:ext>
          </a:extLst>
        </xdr:cNvPr>
        <xdr:cNvSpPr txBox="1"/>
      </xdr:nvSpPr>
      <xdr:spPr>
        <a:xfrm>
          <a:off x="9159240" y="1264920"/>
          <a:ext cx="1363980" cy="3276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outerShdw blurRad="50800" dist="50800" dir="5400000" algn="ctr" rotWithShape="0">
                  <a:schemeClr val="accent2"/>
                </a:outerShdw>
              </a:effectLst>
              <a:latin typeface="+mn-lt"/>
              <a:ea typeface="+mn-ea"/>
              <a:cs typeface="+mn-cs"/>
            </a:rPr>
            <a:t>Units</a:t>
          </a:r>
          <a:r>
            <a:rPr lang="en-IN" sz="1600" b="1" baseline="0">
              <a:solidFill>
                <a:schemeClr val="dk1"/>
              </a:solidFill>
              <a:effectLst>
                <a:outerShdw blurRad="50800" dist="50800" dir="5400000" algn="ctr" rotWithShape="0">
                  <a:schemeClr val="accent2"/>
                </a:outerShdw>
              </a:effectLst>
              <a:latin typeface="+mn-lt"/>
              <a:ea typeface="+mn-ea"/>
              <a:cs typeface="+mn-cs"/>
            </a:rPr>
            <a:t> Sold</a:t>
          </a:r>
          <a:endParaRPr lang="en-IN" sz="1600" b="1">
            <a:effectLst>
              <a:outerShdw blurRad="50800" dist="50800" dir="5400000" algn="ctr" rotWithShape="0">
                <a:schemeClr val="accent2"/>
              </a:outerShdw>
            </a:effectLst>
          </a:endParaRPr>
        </a:p>
      </xdr:txBody>
    </xdr:sp>
    <xdr:clientData/>
  </xdr:twoCellAnchor>
  <xdr:twoCellAnchor>
    <xdr:from>
      <xdr:col>4</xdr:col>
      <xdr:colOff>266700</xdr:colOff>
      <xdr:row>8</xdr:row>
      <xdr:rowOff>114300</xdr:rowOff>
    </xdr:from>
    <xdr:to>
      <xdr:col>6</xdr:col>
      <xdr:colOff>601980</xdr:colOff>
      <xdr:row>11</xdr:row>
      <xdr:rowOff>15240</xdr:rowOff>
    </xdr:to>
    <xdr:sp macro="" textlink="Analyze!F4">
      <xdr:nvSpPr>
        <xdr:cNvPr id="18" name="TextBox 17">
          <a:extLst>
            <a:ext uri="{FF2B5EF4-FFF2-40B4-BE49-F238E27FC236}">
              <a16:creationId xmlns:a16="http://schemas.microsoft.com/office/drawing/2014/main" id="{E067B428-CE5E-B77F-DE82-8AA6AD855F2C}"/>
            </a:ext>
          </a:extLst>
        </xdr:cNvPr>
        <xdr:cNvSpPr txBox="1"/>
      </xdr:nvSpPr>
      <xdr:spPr>
        <a:xfrm>
          <a:off x="2705100" y="1577340"/>
          <a:ext cx="1554480" cy="4495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98EA29-672D-4E1F-9980-6DD73C213112}" type="TxLink">
            <a:rPr lang="en-US" sz="2400" b="1" i="0" u="none" strike="noStrike">
              <a:gradFill flip="none" rotWithShape="1">
                <a:gsLst>
                  <a:gs pos="99515">
                    <a:srgbClr val="C5D3EC"/>
                  </a:gs>
                  <a:gs pos="81000">
                    <a:schemeClr val="accent1">
                      <a:lumMod val="75000"/>
                    </a:schemeClr>
                  </a:gs>
                </a:gsLst>
                <a:lin ang="13200000" scaled="0"/>
                <a:tileRect/>
              </a:gradFill>
              <a:effectLst>
                <a:outerShdw blurRad="50800" dist="50800" dir="5400000" algn="ctr" rotWithShape="0">
                  <a:schemeClr val="bg1"/>
                </a:outerShdw>
              </a:effectLst>
              <a:latin typeface="Calibri"/>
              <a:ea typeface="Calibri"/>
              <a:cs typeface="Calibri"/>
            </a:rPr>
            <a:t>$6,45,223</a:t>
          </a:fld>
          <a:endParaRPr lang="en-IN" sz="2400" b="1">
            <a:gradFill flip="none" rotWithShape="1">
              <a:gsLst>
                <a:gs pos="99515">
                  <a:srgbClr val="C5D3EC"/>
                </a:gs>
                <a:gs pos="81000">
                  <a:schemeClr val="accent1">
                    <a:lumMod val="75000"/>
                  </a:schemeClr>
                </a:gs>
              </a:gsLst>
              <a:lin ang="13200000" scaled="0"/>
              <a:tileRect/>
            </a:gradFill>
            <a:effectLst>
              <a:outerShdw blurRad="50800" dist="50800" dir="5400000" algn="ctr" rotWithShape="0">
                <a:schemeClr val="bg1"/>
              </a:outerShdw>
            </a:effectLst>
          </a:endParaRPr>
        </a:p>
      </xdr:txBody>
    </xdr:sp>
    <xdr:clientData/>
  </xdr:twoCellAnchor>
  <xdr:twoCellAnchor>
    <xdr:from>
      <xdr:col>7</xdr:col>
      <xdr:colOff>556260</xdr:colOff>
      <xdr:row>8</xdr:row>
      <xdr:rowOff>106680</xdr:rowOff>
    </xdr:from>
    <xdr:to>
      <xdr:col>10</xdr:col>
      <xdr:colOff>114300</xdr:colOff>
      <xdr:row>11</xdr:row>
      <xdr:rowOff>83820</xdr:rowOff>
    </xdr:to>
    <xdr:sp macro="" textlink="Analyze!G4">
      <xdr:nvSpPr>
        <xdr:cNvPr id="19" name="TextBox 18">
          <a:extLst>
            <a:ext uri="{FF2B5EF4-FFF2-40B4-BE49-F238E27FC236}">
              <a16:creationId xmlns:a16="http://schemas.microsoft.com/office/drawing/2014/main" id="{CD94F433-A582-D38C-44A6-66A716BC9FBA}"/>
            </a:ext>
          </a:extLst>
        </xdr:cNvPr>
        <xdr:cNvSpPr txBox="1"/>
      </xdr:nvSpPr>
      <xdr:spPr>
        <a:xfrm>
          <a:off x="4823460" y="1569720"/>
          <a:ext cx="1386840" cy="5257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A4C72C-2C9E-4D51-BAB3-93C8EB36F710}" type="TxLink">
            <a:rPr lang="en-US" sz="2400" b="1" i="0" u="none" strike="noStrike">
              <a:gradFill flip="none" rotWithShape="1">
                <a:gsLst>
                  <a:gs pos="99515">
                    <a:srgbClr val="C5D3EC"/>
                  </a:gs>
                  <a:gs pos="81000">
                    <a:schemeClr val="accent1">
                      <a:lumMod val="75000"/>
                    </a:schemeClr>
                  </a:gs>
                </a:gsLst>
                <a:lin ang="13200000" scaled="0"/>
                <a:tileRect/>
              </a:gradFill>
              <a:effectLst>
                <a:outerShdw blurRad="50800" dist="50800" dir="5400000" algn="ctr" rotWithShape="0">
                  <a:schemeClr val="bg1"/>
                </a:outerShdw>
              </a:effectLst>
              <a:latin typeface="Calibri"/>
              <a:ea typeface="Calibri"/>
              <a:cs typeface="Calibri"/>
            </a:rPr>
            <a:pPr marL="0" indent="0"/>
            <a:t>$2,96,384</a:t>
          </a:fld>
          <a:endParaRPr lang="en-US" sz="2400" b="1" i="0" u="none" strike="noStrike">
            <a:gradFill flip="none" rotWithShape="1">
              <a:gsLst>
                <a:gs pos="99515">
                  <a:srgbClr val="C5D3EC"/>
                </a:gs>
                <a:gs pos="81000">
                  <a:schemeClr val="accent1">
                    <a:lumMod val="75000"/>
                  </a:schemeClr>
                </a:gs>
              </a:gsLst>
              <a:lin ang="13200000" scaled="0"/>
              <a:tileRect/>
            </a:gradFill>
            <a:effectLst>
              <a:outerShdw blurRad="50800" dist="50800" dir="5400000" algn="ctr" rotWithShape="0">
                <a:schemeClr val="bg1"/>
              </a:outerShdw>
            </a:effectLst>
            <a:latin typeface="Calibri"/>
            <a:ea typeface="Calibri"/>
            <a:cs typeface="Calibri"/>
          </a:endParaRPr>
        </a:p>
      </xdr:txBody>
    </xdr:sp>
    <xdr:clientData/>
  </xdr:twoCellAnchor>
  <xdr:twoCellAnchor>
    <xdr:from>
      <xdr:col>11</xdr:col>
      <xdr:colOff>457200</xdr:colOff>
      <xdr:row>8</xdr:row>
      <xdr:rowOff>91440</xdr:rowOff>
    </xdr:from>
    <xdr:to>
      <xdr:col>13</xdr:col>
      <xdr:colOff>563880</xdr:colOff>
      <xdr:row>10</xdr:row>
      <xdr:rowOff>91440</xdr:rowOff>
    </xdr:to>
    <xdr:sp macro="" textlink="Analyze!I4">
      <xdr:nvSpPr>
        <xdr:cNvPr id="20" name="TextBox 19">
          <a:extLst>
            <a:ext uri="{FF2B5EF4-FFF2-40B4-BE49-F238E27FC236}">
              <a16:creationId xmlns:a16="http://schemas.microsoft.com/office/drawing/2014/main" id="{2950BEC1-7F4B-B46A-B3DA-54C41C4BA16F}"/>
            </a:ext>
          </a:extLst>
        </xdr:cNvPr>
        <xdr:cNvSpPr txBox="1"/>
      </xdr:nvSpPr>
      <xdr:spPr>
        <a:xfrm>
          <a:off x="7162800" y="1554480"/>
          <a:ext cx="1325880" cy="3657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EDE130-C656-4AF6-B509-A26675A1F3DA}" type="TxLink">
            <a:rPr lang="en-US" sz="2400" b="1" i="0" u="none" strike="noStrike">
              <a:gradFill flip="none" rotWithShape="1">
                <a:gsLst>
                  <a:gs pos="99515">
                    <a:srgbClr val="C5D3EC"/>
                  </a:gs>
                  <a:gs pos="81000">
                    <a:schemeClr val="accent1">
                      <a:lumMod val="75000"/>
                    </a:schemeClr>
                  </a:gs>
                </a:gsLst>
                <a:lin ang="13200000" scaled="0"/>
                <a:tileRect/>
              </a:gradFill>
              <a:effectLst>
                <a:outerShdw blurRad="50800" dist="50800" dir="5400000" algn="ctr" rotWithShape="0">
                  <a:schemeClr val="bg1"/>
                </a:outerShdw>
              </a:effectLst>
              <a:latin typeface="Calibri"/>
              <a:ea typeface="Calibri"/>
              <a:cs typeface="Calibri"/>
            </a:rPr>
            <a:pPr marL="0" indent="0"/>
            <a:t>$238</a:t>
          </a:fld>
          <a:endParaRPr lang="en-IN" sz="2400" b="1" i="0" u="none" strike="noStrike">
            <a:gradFill flip="none" rotWithShape="1">
              <a:gsLst>
                <a:gs pos="99515">
                  <a:srgbClr val="C5D3EC"/>
                </a:gs>
                <a:gs pos="81000">
                  <a:schemeClr val="accent1">
                    <a:lumMod val="75000"/>
                  </a:schemeClr>
                </a:gs>
              </a:gsLst>
              <a:lin ang="13200000" scaled="0"/>
              <a:tileRect/>
            </a:gradFill>
            <a:effectLst>
              <a:outerShdw blurRad="50800" dist="50800" dir="5400000" algn="ctr" rotWithShape="0">
                <a:schemeClr val="bg1"/>
              </a:outerShdw>
            </a:effectLst>
            <a:latin typeface="Calibri"/>
            <a:ea typeface="Calibri"/>
            <a:cs typeface="Calibri"/>
          </a:endParaRPr>
        </a:p>
      </xdr:txBody>
    </xdr:sp>
    <xdr:clientData/>
  </xdr:twoCellAnchor>
  <xdr:twoCellAnchor>
    <xdr:from>
      <xdr:col>15</xdr:col>
      <xdr:colOff>152400</xdr:colOff>
      <xdr:row>8</xdr:row>
      <xdr:rowOff>91440</xdr:rowOff>
    </xdr:from>
    <xdr:to>
      <xdr:col>17</xdr:col>
      <xdr:colOff>297180</xdr:colOff>
      <xdr:row>10</xdr:row>
      <xdr:rowOff>83820</xdr:rowOff>
    </xdr:to>
    <xdr:sp macro="" textlink="Analyze!H4">
      <xdr:nvSpPr>
        <xdr:cNvPr id="21" name="TextBox 20">
          <a:extLst>
            <a:ext uri="{FF2B5EF4-FFF2-40B4-BE49-F238E27FC236}">
              <a16:creationId xmlns:a16="http://schemas.microsoft.com/office/drawing/2014/main" id="{FD6B9520-C774-AB0D-53A8-BC656927ED69}"/>
            </a:ext>
          </a:extLst>
        </xdr:cNvPr>
        <xdr:cNvSpPr txBox="1"/>
      </xdr:nvSpPr>
      <xdr:spPr>
        <a:xfrm>
          <a:off x="9296400" y="1554480"/>
          <a:ext cx="1363980" cy="3581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DB72C8-10CC-49A5-9B3F-AAF4E3229622}" type="TxLink">
            <a:rPr lang="en-US" sz="2400" b="1" i="0" u="none" strike="noStrike">
              <a:gradFill flip="none" rotWithShape="1">
                <a:gsLst>
                  <a:gs pos="99515">
                    <a:srgbClr val="C5D3EC"/>
                  </a:gs>
                  <a:gs pos="81000">
                    <a:schemeClr val="accent1">
                      <a:lumMod val="75000"/>
                    </a:schemeClr>
                  </a:gs>
                </a:gsLst>
                <a:lin ang="13200000" scaled="0"/>
                <a:tileRect/>
              </a:gradFill>
              <a:effectLst>
                <a:outerShdw blurRad="50800" dist="50800" dir="5400000" algn="ctr" rotWithShape="0">
                  <a:schemeClr val="bg1"/>
                </a:outerShdw>
              </a:effectLst>
              <a:latin typeface="Calibri"/>
              <a:ea typeface="Calibri"/>
              <a:cs typeface="Calibri"/>
            </a:rPr>
            <a:pPr marL="0" indent="0"/>
            <a:t>6698</a:t>
          </a:fld>
          <a:endParaRPr lang="en-IN" sz="2400" b="1" i="0" u="none" strike="noStrike">
            <a:gradFill flip="none" rotWithShape="1">
              <a:gsLst>
                <a:gs pos="99515">
                  <a:srgbClr val="C5D3EC"/>
                </a:gs>
                <a:gs pos="81000">
                  <a:schemeClr val="accent1">
                    <a:lumMod val="75000"/>
                  </a:schemeClr>
                </a:gs>
              </a:gsLst>
              <a:lin ang="13200000" scaled="0"/>
              <a:tileRect/>
            </a:gradFill>
            <a:effectLst>
              <a:outerShdw blurRad="50800" dist="50800" dir="5400000" algn="ctr" rotWithShape="0">
                <a:schemeClr val="bg1"/>
              </a:outerShdw>
            </a:effectLst>
            <a:latin typeface="Calibri"/>
            <a:ea typeface="Calibri"/>
            <a:cs typeface="Calibri"/>
          </a:endParaRPr>
        </a:p>
      </xdr:txBody>
    </xdr:sp>
    <xdr:clientData/>
  </xdr:twoCellAnchor>
  <xdr:twoCellAnchor>
    <xdr:from>
      <xdr:col>4</xdr:col>
      <xdr:colOff>342900</xdr:colOff>
      <xdr:row>13</xdr:row>
      <xdr:rowOff>160020</xdr:rowOff>
    </xdr:from>
    <xdr:to>
      <xdr:col>17</xdr:col>
      <xdr:colOff>121920</xdr:colOff>
      <xdr:row>24</xdr:row>
      <xdr:rowOff>144780</xdr:rowOff>
    </xdr:to>
    <xdr:graphicFrame macro="">
      <xdr:nvGraphicFramePr>
        <xdr:cNvPr id="23" name="Chart 22">
          <a:extLst>
            <a:ext uri="{FF2B5EF4-FFF2-40B4-BE49-F238E27FC236}">
              <a16:creationId xmlns:a16="http://schemas.microsoft.com/office/drawing/2014/main" id="{5167F1E7-2FC4-4498-BD86-C1D8CB356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487680</xdr:colOff>
      <xdr:row>0</xdr:row>
      <xdr:rowOff>7620</xdr:rowOff>
    </xdr:from>
    <xdr:to>
      <xdr:col>23</xdr:col>
      <xdr:colOff>22860</xdr:colOff>
      <xdr:row>30</xdr:row>
      <xdr:rowOff>106680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0005847F-7FB9-46DE-BE15-0EA34581C4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079480" y="7620"/>
              <a:ext cx="3192780" cy="5585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38100</xdr:colOff>
      <xdr:row>25</xdr:row>
      <xdr:rowOff>83820</xdr:rowOff>
    </xdr:from>
    <xdr:to>
      <xdr:col>10</xdr:col>
      <xdr:colOff>571500</xdr:colOff>
      <xdr:row>39</xdr:row>
      <xdr:rowOff>83820</xdr:rowOff>
    </xdr:to>
    <xdr:sp macro="" textlink="">
      <xdr:nvSpPr>
        <xdr:cNvPr id="26" name="Rectangle: Rounded Corners 25">
          <a:extLst>
            <a:ext uri="{FF2B5EF4-FFF2-40B4-BE49-F238E27FC236}">
              <a16:creationId xmlns:a16="http://schemas.microsoft.com/office/drawing/2014/main" id="{2872A5E9-BE92-7353-0618-0656A851A639}"/>
            </a:ext>
          </a:extLst>
        </xdr:cNvPr>
        <xdr:cNvSpPr/>
      </xdr:nvSpPr>
      <xdr:spPr>
        <a:xfrm>
          <a:off x="2476500" y="4655820"/>
          <a:ext cx="4191000" cy="25603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11</xdr:col>
      <xdr:colOff>76200</xdr:colOff>
      <xdr:row>25</xdr:row>
      <xdr:rowOff>83820</xdr:rowOff>
    </xdr:from>
    <xdr:to>
      <xdr:col>17</xdr:col>
      <xdr:colOff>426720</xdr:colOff>
      <xdr:row>39</xdr:row>
      <xdr:rowOff>83820</xdr:rowOff>
    </xdr:to>
    <xdr:sp macro="" textlink="">
      <xdr:nvSpPr>
        <xdr:cNvPr id="27" name="Rectangle: Rounded Corners 26">
          <a:extLst>
            <a:ext uri="{FF2B5EF4-FFF2-40B4-BE49-F238E27FC236}">
              <a16:creationId xmlns:a16="http://schemas.microsoft.com/office/drawing/2014/main" id="{C877815D-2E60-3B4F-940C-51E8F4B7B421}"/>
            </a:ext>
          </a:extLst>
        </xdr:cNvPr>
        <xdr:cNvSpPr/>
      </xdr:nvSpPr>
      <xdr:spPr>
        <a:xfrm>
          <a:off x="6781800" y="4655820"/>
          <a:ext cx="4008120" cy="25603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lumMod val="65000"/>
                <a:lumOff val="35000"/>
              </a:schemeClr>
            </a:solidFill>
            <a:effectLst>
              <a:outerShdw blurRad="50800" dist="38100" dir="2700000" algn="tl" rotWithShape="0">
                <a:prstClr val="black">
                  <a:alpha val="40000"/>
                </a:prstClr>
              </a:outerShdw>
            </a:effectLst>
          </a:endParaRPr>
        </a:p>
      </xdr:txBody>
    </xdr:sp>
    <xdr:clientData/>
  </xdr:twoCellAnchor>
  <xdr:twoCellAnchor>
    <xdr:from>
      <xdr:col>4</xdr:col>
      <xdr:colOff>190500</xdr:colOff>
      <xdr:row>25</xdr:row>
      <xdr:rowOff>121920</xdr:rowOff>
    </xdr:from>
    <xdr:to>
      <xdr:col>10</xdr:col>
      <xdr:colOff>601980</xdr:colOff>
      <xdr:row>39</xdr:row>
      <xdr:rowOff>76200</xdr:rowOff>
    </xdr:to>
    <xdr:graphicFrame macro="">
      <xdr:nvGraphicFramePr>
        <xdr:cNvPr id="28" name="Chart 27">
          <a:extLst>
            <a:ext uri="{FF2B5EF4-FFF2-40B4-BE49-F238E27FC236}">
              <a16:creationId xmlns:a16="http://schemas.microsoft.com/office/drawing/2014/main" id="{523A920B-012B-4337-BA5D-2131245D1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144780</xdr:colOff>
      <xdr:row>25</xdr:row>
      <xdr:rowOff>99060</xdr:rowOff>
    </xdr:from>
    <xdr:to>
      <xdr:col>17</xdr:col>
      <xdr:colOff>419100</xdr:colOff>
      <xdr:row>39</xdr:row>
      <xdr:rowOff>121920</xdr:rowOff>
    </xdr:to>
    <xdr:graphicFrame macro="">
      <xdr:nvGraphicFramePr>
        <xdr:cNvPr id="29" name="Chart 28">
          <a:extLst>
            <a:ext uri="{FF2B5EF4-FFF2-40B4-BE49-F238E27FC236}">
              <a16:creationId xmlns:a16="http://schemas.microsoft.com/office/drawing/2014/main" id="{BE29E8CF-4DB6-4B37-9A17-11FA9FE7C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179070</xdr:colOff>
      <xdr:row>0</xdr:row>
      <xdr:rowOff>121920</xdr:rowOff>
    </xdr:from>
    <xdr:to>
      <xdr:col>2</xdr:col>
      <xdr:colOff>422910</xdr:colOff>
      <xdr:row>6</xdr:row>
      <xdr:rowOff>83820</xdr:rowOff>
    </xdr:to>
    <mc:AlternateContent xmlns:mc="http://schemas.openxmlformats.org/markup-compatibility/2006">
      <mc:Choice xmlns:tsle="http://schemas.microsoft.com/office/drawing/2012/timeslicer" Requires="tsle">
        <xdr:graphicFrame macro="">
          <xdr:nvGraphicFramePr>
            <xdr:cNvPr id="30" name="Order Date 1">
              <a:extLst>
                <a:ext uri="{FF2B5EF4-FFF2-40B4-BE49-F238E27FC236}">
                  <a16:creationId xmlns:a16="http://schemas.microsoft.com/office/drawing/2014/main" id="{C3143044-2419-452D-B423-04E85D1A6540}"/>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79070" y="121920"/>
              <a:ext cx="1463040" cy="10591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121920</xdr:colOff>
      <xdr:row>8</xdr:row>
      <xdr:rowOff>137160</xdr:rowOff>
    </xdr:from>
    <xdr:to>
      <xdr:col>2</xdr:col>
      <xdr:colOff>480060</xdr:colOff>
      <xdr:row>15</xdr:row>
      <xdr:rowOff>106679</xdr:rowOff>
    </xdr:to>
    <mc:AlternateContent xmlns:mc="http://schemas.openxmlformats.org/markup-compatibility/2006">
      <mc:Choice xmlns:a14="http://schemas.microsoft.com/office/drawing/2010/main" Requires="a14">
        <xdr:graphicFrame macro="">
          <xdr:nvGraphicFramePr>
            <xdr:cNvPr id="31" name="Customer Type">
              <a:extLst>
                <a:ext uri="{FF2B5EF4-FFF2-40B4-BE49-F238E27FC236}">
                  <a16:creationId xmlns:a16="http://schemas.microsoft.com/office/drawing/2014/main" id="{8E8C5969-FCB2-406E-9738-E850B845DF2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21920" y="1600200"/>
              <a:ext cx="157734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156210</xdr:colOff>
      <xdr:row>16</xdr:row>
      <xdr:rowOff>175260</xdr:rowOff>
    </xdr:from>
    <xdr:to>
      <xdr:col>2</xdr:col>
      <xdr:colOff>445770</xdr:colOff>
      <xdr:row>24</xdr:row>
      <xdr:rowOff>152400</xdr:rowOff>
    </xdr:to>
    <mc:AlternateContent xmlns:mc="http://schemas.openxmlformats.org/markup-compatibility/2006">
      <mc:Choice xmlns:a14="http://schemas.microsoft.com/office/drawing/2010/main" Requires="a14">
        <xdr:graphicFrame macro="">
          <xdr:nvGraphicFramePr>
            <xdr:cNvPr id="32" name="Sales Channel">
              <a:extLst>
                <a:ext uri="{FF2B5EF4-FFF2-40B4-BE49-F238E27FC236}">
                  <a16:creationId xmlns:a16="http://schemas.microsoft.com/office/drawing/2014/main" id="{01033B97-7C07-4650-8F5B-C64A651A5C9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56210" y="3101340"/>
              <a:ext cx="150876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26</xdr:row>
      <xdr:rowOff>137160</xdr:rowOff>
    </xdr:from>
    <xdr:to>
      <xdr:col>2</xdr:col>
      <xdr:colOff>480060</xdr:colOff>
      <xdr:row>34</xdr:row>
      <xdr:rowOff>152399</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9CE25AA3-28C9-4E92-B19F-4FDB336B0C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920" y="4892040"/>
              <a:ext cx="157734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45720</xdr:colOff>
      <xdr:row>2</xdr:row>
      <xdr:rowOff>45720</xdr:rowOff>
    </xdr:from>
    <xdr:to>
      <xdr:col>12</xdr:col>
      <xdr:colOff>312420</xdr:colOff>
      <xdr:row>3</xdr:row>
      <xdr:rowOff>144780</xdr:rowOff>
    </xdr:to>
    <xdr:sp macro="" textlink="">
      <xdr:nvSpPr>
        <xdr:cNvPr id="34" name="TextBox 33">
          <a:hlinkClick xmlns:r="http://schemas.openxmlformats.org/officeDocument/2006/relationships" r:id="rId5"/>
          <a:extLst>
            <a:ext uri="{FF2B5EF4-FFF2-40B4-BE49-F238E27FC236}">
              <a16:creationId xmlns:a16="http://schemas.microsoft.com/office/drawing/2014/main" id="{C39B7B78-3128-94FB-7381-F9E93CF464C9}"/>
            </a:ext>
          </a:extLst>
        </xdr:cNvPr>
        <xdr:cNvSpPr txBox="1"/>
      </xdr:nvSpPr>
      <xdr:spPr>
        <a:xfrm>
          <a:off x="6979920" y="411480"/>
          <a:ext cx="876300" cy="281940"/>
        </a:xfrm>
        <a:prstGeom prst="rect">
          <a:avLst/>
        </a:prstGeom>
        <a:solidFill>
          <a:schemeClr val="accent1">
            <a:lumMod val="20000"/>
            <a:lumOff val="80000"/>
          </a:schemeClr>
        </a:solidFill>
        <a:ln w="9525" cmpd="sng">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50000"/>
                </a:schemeClr>
              </a:solidFill>
            </a:rPr>
            <a:t>Data</a:t>
          </a:r>
        </a:p>
      </xdr:txBody>
    </xdr:sp>
    <xdr:clientData/>
  </xdr:twoCellAnchor>
  <xdr:twoCellAnchor>
    <xdr:from>
      <xdr:col>13</xdr:col>
      <xdr:colOff>76200</xdr:colOff>
      <xdr:row>2</xdr:row>
      <xdr:rowOff>45720</xdr:rowOff>
    </xdr:from>
    <xdr:to>
      <xdr:col>14</xdr:col>
      <xdr:colOff>342900</xdr:colOff>
      <xdr:row>3</xdr:row>
      <xdr:rowOff>144780</xdr:rowOff>
    </xdr:to>
    <xdr:sp macro="" textlink="">
      <xdr:nvSpPr>
        <xdr:cNvPr id="35" name="TextBox 34">
          <a:hlinkClick xmlns:r="http://schemas.openxmlformats.org/officeDocument/2006/relationships" r:id="rId6"/>
          <a:extLst>
            <a:ext uri="{FF2B5EF4-FFF2-40B4-BE49-F238E27FC236}">
              <a16:creationId xmlns:a16="http://schemas.microsoft.com/office/drawing/2014/main" id="{55D7A7C0-CBCF-2E09-610D-187D97B46A98}"/>
            </a:ext>
          </a:extLst>
        </xdr:cNvPr>
        <xdr:cNvSpPr txBox="1"/>
      </xdr:nvSpPr>
      <xdr:spPr>
        <a:xfrm>
          <a:off x="8229600" y="411480"/>
          <a:ext cx="876300" cy="281940"/>
        </a:xfrm>
        <a:prstGeom prst="rect">
          <a:avLst/>
        </a:prstGeom>
        <a:solidFill>
          <a:schemeClr val="accent1">
            <a:lumMod val="20000"/>
            <a:lumOff val="80000"/>
          </a:schemeClr>
        </a:solidFill>
        <a:ln w="9525" cmpd="sng">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50000"/>
                </a:schemeClr>
              </a:solidFill>
              <a:latin typeface="+mn-lt"/>
              <a:ea typeface="+mn-ea"/>
              <a:cs typeface="+mn-cs"/>
            </a:rPr>
            <a:t>Analyze</a:t>
          </a:r>
        </a:p>
      </xdr:txBody>
    </xdr:sp>
    <xdr:clientData/>
  </xdr:twoCellAnchor>
  <xdr:twoCellAnchor>
    <xdr:from>
      <xdr:col>15</xdr:col>
      <xdr:colOff>91440</xdr:colOff>
      <xdr:row>2</xdr:row>
      <xdr:rowOff>45720</xdr:rowOff>
    </xdr:from>
    <xdr:to>
      <xdr:col>16</xdr:col>
      <xdr:colOff>358140</xdr:colOff>
      <xdr:row>3</xdr:row>
      <xdr:rowOff>144780</xdr:rowOff>
    </xdr:to>
    <xdr:sp macro="" textlink="">
      <xdr:nvSpPr>
        <xdr:cNvPr id="36" name="TextBox 35">
          <a:hlinkClick xmlns:r="http://schemas.openxmlformats.org/officeDocument/2006/relationships" r:id="rId7"/>
          <a:extLst>
            <a:ext uri="{FF2B5EF4-FFF2-40B4-BE49-F238E27FC236}">
              <a16:creationId xmlns:a16="http://schemas.microsoft.com/office/drawing/2014/main" id="{0931AE5E-7E7D-E5ED-A2BD-F72C94B445E1}"/>
            </a:ext>
          </a:extLst>
        </xdr:cNvPr>
        <xdr:cNvSpPr txBox="1"/>
      </xdr:nvSpPr>
      <xdr:spPr>
        <a:xfrm>
          <a:off x="9464040" y="411480"/>
          <a:ext cx="876300" cy="281940"/>
        </a:xfrm>
        <a:prstGeom prst="rect">
          <a:avLst/>
        </a:prstGeom>
        <a:solidFill>
          <a:schemeClr val="accent1">
            <a:lumMod val="20000"/>
            <a:lumOff val="80000"/>
          </a:schemeClr>
        </a:solidFill>
        <a:ln w="9525" cmpd="sng">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50000"/>
                </a:schemeClr>
              </a:solidFill>
              <a:latin typeface="+mn-lt"/>
              <a:ea typeface="+mn-ea"/>
              <a:cs typeface="+mn-cs"/>
            </a:rPr>
            <a:t>Contact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refreshedDate="46323.748168634258" createdVersion="8" refreshedVersion="8" minRefreshableVersion="3" recordCount="2707" xr:uid="{3F99F687-EBD1-424B-B0C7-36526B34A606}">
  <cacheSource type="worksheet">
    <worksheetSource name="SalesDataTable"/>
  </cacheSource>
  <cacheFields count="20">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85303835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DCFA1-0A10-49F9-8DA8-EE77D6AE9200}" name="PivotTable5"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3:B59"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14"/>
    </i>
    <i>
      <x v="12"/>
    </i>
    <i>
      <x v="4"/>
    </i>
    <i>
      <x v="6"/>
    </i>
    <i>
      <x v="13"/>
    </i>
    <i t="grand">
      <x/>
    </i>
  </rowItems>
  <colItems count="1">
    <i/>
  </colItems>
  <dataFields count="1">
    <dataField name="Sum of Units Sold" fld="8" baseField="0" baseItem="0" numFmtId="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1E0F64-ADF6-4003-896D-5B268F41CB5A}"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45:B51"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i>
    <i>
      <x v="3"/>
    </i>
    <i>
      <x v="4"/>
    </i>
    <i>
      <x v="1"/>
    </i>
    <i>
      <x v="2"/>
    </i>
    <i t="grand">
      <x/>
    </i>
  </rowItems>
  <colItems count="1">
    <i/>
  </colItems>
  <dataFields count="1">
    <dataField name="Sum of Revenue" fld="12" baseField="0" baseItem="0" numFmtId="169"/>
  </dataFields>
  <formats count="2">
    <format dxfId="53">
      <pivotArea collapsedLevelsAreSubtotals="1" fieldPosition="0">
        <references count="1">
          <reference field="6" count="0"/>
        </references>
      </pivotArea>
    </format>
    <format dxfId="52">
      <pivotArea outline="0" fieldPosition="0">
        <references count="1">
          <reference field="4294967294" count="1">
            <x v="0"/>
          </reference>
        </references>
      </pivotArea>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9660B4-1114-4A25-B9E4-15659E480FCA}"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4:B42"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CA3023-E25C-46E6-8F9C-E642E981492F}"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8:C21" firstHeaderRow="0"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2" baseField="0" baseItem="0" numFmtId="167"/>
    <dataField name="Sum of Gross Profit" fld="14" baseField="0" baseItem="0" numFmtId="167"/>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237B3D-F537-4A22-A597-7D2BB8AFBA6C}"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pivotField dataField="1"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Items count="1">
    <i/>
  </rowItems>
  <colFields count="1">
    <field x="-2"/>
  </colFields>
  <colItems count="4">
    <i>
      <x/>
    </i>
    <i i="1">
      <x v="1"/>
    </i>
    <i i="2">
      <x v="2"/>
    </i>
    <i i="3">
      <x v="3"/>
    </i>
  </colItems>
  <dataFields count="4">
    <dataField name="Sum of Revenue" fld="12" baseField="0" baseItem="0" numFmtId="165"/>
    <dataField name="Sum of Gross Profit" fld="14" baseField="0" baseItem="0" numFmtId="165"/>
    <dataField name="Sum of Units Sold" fld="8" baseField="0" baseItem="0" numFmtId="1"/>
    <dataField name="Average of Revenue2"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755D72B-0EA9-4AFD-8B97-48AEBC445972}" sourceName="Customer Type">
  <pivotTables>
    <pivotTable tabId="4" name="PivotTable1"/>
    <pivotTable tabId="4" name="PivotTable2"/>
    <pivotTable tabId="4" name="PivotTable3"/>
    <pivotTable tabId="4" name="PivotTable4"/>
    <pivotTable tabId="4" name="PivotTable5"/>
  </pivotTables>
  <data>
    <tabular pivotCacheId="185303835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7EA2B43-D7F5-4DBB-AD54-D6BDEC1C3CA3}" sourceName="Sales Channel">
  <pivotTables>
    <pivotTable tabId="4" name="PivotTable1"/>
    <pivotTable tabId="4" name="PivotTable2"/>
    <pivotTable tabId="4" name="PivotTable3"/>
    <pivotTable tabId="4" name="PivotTable4"/>
    <pivotTable tabId="4" name="PivotTable5"/>
  </pivotTables>
  <data>
    <tabular pivotCacheId="1853038350">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3D93E5-9593-4D29-980E-5161A9B4B292}" sourceName="Region">
  <pivotTables>
    <pivotTable tabId="4" name="PivotTable1"/>
    <pivotTable tabId="4" name="PivotTable2"/>
    <pivotTable tabId="4" name="PivotTable3"/>
    <pivotTable tabId="4" name="PivotTable4"/>
    <pivotTable tabId="4" name="PivotTable5"/>
  </pivotTables>
  <data>
    <tabular pivotCacheId="1853038350">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B6CE1C26-D48F-443A-9BDA-2C7F795DB72D}" cache="Slicer_Customer_Type" caption="Customer Type" style="SlicerStyleLight1 2" rowHeight="234950"/>
  <slicer name="Sales Channel" xr10:uid="{DA574902-475C-4FF3-B3F7-41664326B98F}" cache="Slicer_Sales_Channel" caption="Sales Channel" style="SlicerStyleLight1 2" rowHeight="234950"/>
  <slicer name="Region" xr10:uid="{05D1BDE1-0C33-4732-B270-DB6DC7314479}" cache="Slicer_Region" caption="Region"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C315A6-8699-4C48-A285-AE94D67B88FD}" name="SalesDataTable" displayName="SalesDataTable" ref="A1:T2708" totalsRowShown="0" headerRowDxfId="75" dataDxfId="74">
  <autoFilter ref="A1:T2708" xr:uid="{09C315A6-8699-4C48-A285-AE94D67B88FD}"/>
  <tableColumns count="20">
    <tableColumn id="1" xr3:uid="{C21DC3F1-42B1-4CA6-90DA-FC703C1F96E2}" name="ID" dataDxfId="73"/>
    <tableColumn id="2" xr3:uid="{2BDC5ED7-61EA-4898-A336-55E8098A8AFA}" name="Order Date" dataDxfId="72"/>
    <tableColumn id="3" xr3:uid="{CB65FC62-A1A8-44D6-95EC-1B6D6AC0606E}" name="Region" dataDxfId="71"/>
    <tableColumn id="4" xr3:uid="{8C0A0108-8C7F-464C-9B9B-D3B8A3F09144}" name="Country" dataDxfId="70"/>
    <tableColumn id="5" xr3:uid="{0BB6E651-5014-4A75-83BE-093B85B088C8}" name="Sales Channel" dataDxfId="69"/>
    <tableColumn id="6" xr3:uid="{381EF29D-0E77-4005-ACFD-1F17A7953588}" name="Customer Type" dataDxfId="68"/>
    <tableColumn id="7" xr3:uid="{2A648A3B-AD42-485E-B073-82194F1BC8AD}" name="Product Category" dataDxfId="67"/>
    <tableColumn id="8" xr3:uid="{3752BAE9-E839-46F4-BBDA-D0172619BDF6}" name="Product" dataDxfId="66"/>
    <tableColumn id="9" xr3:uid="{EBE14551-3764-4AA6-BC84-9D25ADB96D16}" name="Units Sold" dataDxfId="65"/>
    <tableColumn id="10" xr3:uid="{2D34BEF6-5F46-4F68-8678-B84F552EA729}" name="Unit Price" dataDxfId="64"/>
    <tableColumn id="11" xr3:uid="{BCBB771E-9473-417E-9083-BC7F5893949E}" name="Discount %" dataDxfId="63"/>
    <tableColumn id="12" xr3:uid="{55ED12BE-32C2-4DD7-9B1E-619B1A569FE5}" name="Unit Cost" dataDxfId="62"/>
    <tableColumn id="13" xr3:uid="{DE945591-4985-40F4-8D9D-773DC3E28730}" name="Revenue" dataDxfId="61">
      <calculatedColumnFormula>I2*J2*(1-K2)</calculatedColumnFormula>
    </tableColumn>
    <tableColumn id="14" xr3:uid="{EB1052A3-8251-4023-AF36-B020A6E614D8}" name="COGS" dataDxfId="60">
      <calculatedColumnFormula>I2*L2</calculatedColumnFormula>
    </tableColumn>
    <tableColumn id="15" xr3:uid="{FB9053BF-40BB-4965-9172-2A98CCE1B4DD}" name="Gross Profit" dataDxfId="59">
      <calculatedColumnFormula>M2-N2</calculatedColumnFormula>
    </tableColumn>
    <tableColumn id="16" xr3:uid="{1A206BA5-3B85-4CD3-B623-CE7CCF1B2968}" name="Gross Margin %" dataDxfId="58">
      <calculatedColumnFormula>IFERROR(O2/M2,0)</calculatedColumnFormula>
    </tableColumn>
    <tableColumn id="17" xr3:uid="{5B96F63B-3A45-470C-9A4B-6513E1D2CFE8}" name="Year" dataDxfId="57">
      <calculatedColumnFormula>YEAR(SalesDataTable[[#This Row],[Order Date]])</calculatedColumnFormula>
    </tableColumn>
    <tableColumn id="18" xr3:uid="{B52BB056-925A-445B-9F6A-64C6575E843B}" name="Quarter" dataDxfId="56">
      <calculatedColumnFormula>"Q"&amp;ROUNDUP(MONTH(SalesDataTable[[#This Row],[Order Date]])/3,0)</calculatedColumnFormula>
    </tableColumn>
    <tableColumn id="19" xr3:uid="{7EABDEE0-4BBE-4115-B525-488186F75A3A}" name="MonthNo" dataDxfId="55">
      <calculatedColumnFormula>MONTH(SalesDataTable[[#This Row],[Order Date]])</calculatedColumnFormula>
    </tableColumn>
    <tableColumn id="20" xr3:uid="{9218CFA4-2E82-4C31-8D0C-FD23EA3D69DE}" name="Month" dataDxfId="54">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BE3A4C8-EB37-4861-B080-8E3506F462A5}" sourceName="Order Date">
  <pivotTables>
    <pivotTable tabId="4" name="PivotTable1"/>
    <pivotTable tabId="4" name="PivotTable2"/>
    <pivotTable tabId="4" name="PivotTable3"/>
    <pivotTable tabId="4" name="PivotTable4"/>
    <pivotTable tabId="4" name="PivotTable5"/>
  </pivotTables>
  <state minimalRefreshVersion="6" lastRefreshVersion="6" pivotCacheId="1853038350"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E56C013-8E0B-421E-BD32-3B17C2AC3FCA}" cache="NativeTimeline_Order_Date" caption="Order Date" level="1" selectionLevel="1"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F415182-14C9-4403-A3B3-291D008E4BBE}" cache="NativeTimeline_Order_Date" caption="Order Date" level="1" selectionLevel="1" scrollPosition="2026-01-01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E85C-AF4F-42EB-AECC-3F9995AABA76}">
  <dimension ref="A1:T2708"/>
  <sheetViews>
    <sheetView workbookViewId="0"/>
  </sheetViews>
  <sheetFormatPr defaultRowHeight="14.4" x14ac:dyDescent="0.3"/>
  <cols>
    <col min="1" max="1" width="7.44140625" bestFit="1" customWidth="1"/>
    <col min="2" max="2" width="15.88671875" bestFit="1" customWidth="1"/>
    <col min="3" max="3" width="16.88671875" bestFit="1" customWidth="1"/>
    <col min="4" max="4" width="16.109375" bestFit="1" customWidth="1"/>
    <col min="5" max="5" width="18.44140625" bestFit="1" customWidth="1"/>
    <col min="6" max="6" width="19.5546875" bestFit="1" customWidth="1"/>
    <col min="7" max="8" width="21.77734375" bestFit="1" customWidth="1"/>
    <col min="9" max="9" width="14.88671875" bestFit="1" customWidth="1"/>
    <col min="10" max="10" width="14.5546875" bestFit="1" customWidth="1"/>
    <col min="11" max="11" width="15.88671875" bestFit="1" customWidth="1"/>
    <col min="12" max="12" width="14.109375" bestFit="1" customWidth="1"/>
    <col min="13" max="13" width="13.44140625" bestFit="1" customWidth="1"/>
    <col min="14" max="14" width="10.6640625" bestFit="1" customWidth="1"/>
    <col min="15" max="15" width="16.44140625" bestFit="1" customWidth="1"/>
    <col min="16" max="16" width="20.109375" bestFit="1" customWidth="1"/>
    <col min="17" max="17" width="9.5546875" bestFit="1" customWidth="1"/>
    <col min="18" max="18" width="12.77734375" bestFit="1" customWidth="1"/>
    <col min="19" max="19" width="14.44140625" bestFit="1" customWidth="1"/>
    <col min="20" max="20" width="11.77734375" bestFit="1" customWidth="1"/>
  </cols>
  <sheetData>
    <row r="1" spans="1:20"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5.6" x14ac:dyDescent="0.3">
      <c r="A2" s="2" t="s">
        <v>20</v>
      </c>
      <c r="B2" s="3">
        <v>46023</v>
      </c>
      <c r="C2" s="4" t="s">
        <v>21</v>
      </c>
      <c r="D2" s="4" t="s">
        <v>22</v>
      </c>
      <c r="E2" s="4" t="s">
        <v>23</v>
      </c>
      <c r="F2" s="4" t="s">
        <v>24</v>
      </c>
      <c r="G2" s="4" t="s">
        <v>25</v>
      </c>
      <c r="H2" s="4" t="s">
        <v>26</v>
      </c>
      <c r="I2" s="5">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9">
        <f>YEAR(SalesDataTable[[#This Row],[Order Date]])</f>
        <v>2026</v>
      </c>
      <c r="R2" s="8" t="str">
        <f>"Q"&amp;ROUNDUP(MONTH(SalesDataTable[[#This Row],[Order Date]])/3,0)</f>
        <v>Q1</v>
      </c>
      <c r="S2" s="5">
        <f>MONTH(SalesDataTable[[#This Row],[Order Date]])</f>
        <v>1</v>
      </c>
      <c r="T2" s="8" t="str">
        <f>TEXT(SalesDataTable[[#This Row],[Order Date]],"mmm")</f>
        <v>Jan</v>
      </c>
    </row>
    <row r="3" spans="1:20" ht="15.6" x14ac:dyDescent="0.3">
      <c r="A3" s="2" t="s">
        <v>27</v>
      </c>
      <c r="B3" s="3">
        <v>46024</v>
      </c>
      <c r="C3" s="4" t="s">
        <v>28</v>
      </c>
      <c r="D3" s="4" t="s">
        <v>29</v>
      </c>
      <c r="E3" s="4" t="s">
        <v>30</v>
      </c>
      <c r="F3" s="4" t="s">
        <v>24</v>
      </c>
      <c r="G3" s="4" t="s">
        <v>31</v>
      </c>
      <c r="H3" s="4" t="s">
        <v>32</v>
      </c>
      <c r="I3" s="5">
        <v>4</v>
      </c>
      <c r="J3" s="6">
        <v>94.18</v>
      </c>
      <c r="K3" s="7">
        <v>0.15</v>
      </c>
      <c r="L3" s="6">
        <v>45.03</v>
      </c>
      <c r="M3" s="6">
        <f t="shared" si="0"/>
        <v>320.21199999999999</v>
      </c>
      <c r="N3" s="6">
        <f t="shared" si="1"/>
        <v>180.12</v>
      </c>
      <c r="O3" s="6">
        <f t="shared" si="2"/>
        <v>140.09199999999998</v>
      </c>
      <c r="P3" s="8">
        <f t="shared" si="3"/>
        <v>0.43749765780170635</v>
      </c>
      <c r="Q3" s="9">
        <f>YEAR(SalesDataTable[[#This Row],[Order Date]])</f>
        <v>2026</v>
      </c>
      <c r="R3" s="8" t="str">
        <f>"Q"&amp;ROUNDUP(MONTH(SalesDataTable[[#This Row],[Order Date]])/3,0)</f>
        <v>Q1</v>
      </c>
      <c r="S3" s="5">
        <f>MONTH(SalesDataTable[[#This Row],[Order Date]])</f>
        <v>1</v>
      </c>
      <c r="T3" s="8" t="str">
        <f>TEXT(SalesDataTable[[#This Row],[Order Date]],"mmm")</f>
        <v>Jan</v>
      </c>
    </row>
    <row r="4" spans="1:20" ht="15.6" x14ac:dyDescent="0.3">
      <c r="A4" s="2" t="s">
        <v>33</v>
      </c>
      <c r="B4" s="3">
        <v>46025</v>
      </c>
      <c r="C4" s="4" t="s">
        <v>34</v>
      </c>
      <c r="D4" s="4" t="s">
        <v>35</v>
      </c>
      <c r="E4" s="4" t="s">
        <v>23</v>
      </c>
      <c r="F4" s="4" t="s">
        <v>36</v>
      </c>
      <c r="G4" s="4" t="s">
        <v>37</v>
      </c>
      <c r="H4" s="4" t="s">
        <v>38</v>
      </c>
      <c r="I4" s="5">
        <v>2</v>
      </c>
      <c r="J4" s="6">
        <v>36.72</v>
      </c>
      <c r="K4" s="7">
        <v>0.05</v>
      </c>
      <c r="L4" s="6">
        <v>13.76</v>
      </c>
      <c r="M4" s="6">
        <f t="shared" si="0"/>
        <v>69.768000000000001</v>
      </c>
      <c r="N4" s="6">
        <f t="shared" si="1"/>
        <v>27.52</v>
      </c>
      <c r="O4" s="6">
        <f t="shared" si="2"/>
        <v>42.248000000000005</v>
      </c>
      <c r="P4" s="8">
        <f t="shared" si="3"/>
        <v>0.60554982226808862</v>
      </c>
      <c r="Q4" s="9">
        <f>YEAR(SalesDataTable[[#This Row],[Order Date]])</f>
        <v>2026</v>
      </c>
      <c r="R4" s="8" t="str">
        <f>"Q"&amp;ROUNDUP(MONTH(SalesDataTable[[#This Row],[Order Date]])/3,0)</f>
        <v>Q1</v>
      </c>
      <c r="S4" s="5">
        <f>MONTH(SalesDataTable[[#This Row],[Order Date]])</f>
        <v>1</v>
      </c>
      <c r="T4" s="8" t="str">
        <f>TEXT(SalesDataTable[[#This Row],[Order Date]],"mmm")</f>
        <v>Jan</v>
      </c>
    </row>
    <row r="5" spans="1:20" ht="15.6" x14ac:dyDescent="0.3">
      <c r="A5" s="2" t="s">
        <v>39</v>
      </c>
      <c r="B5" s="3">
        <v>46025</v>
      </c>
      <c r="C5" s="4" t="s">
        <v>21</v>
      </c>
      <c r="D5" s="4" t="s">
        <v>22</v>
      </c>
      <c r="E5" s="4" t="s">
        <v>30</v>
      </c>
      <c r="F5" s="4" t="s">
        <v>40</v>
      </c>
      <c r="G5" s="4" t="s">
        <v>31</v>
      </c>
      <c r="H5" s="4" t="s">
        <v>41</v>
      </c>
      <c r="I5" s="5">
        <v>4</v>
      </c>
      <c r="J5" s="6">
        <v>143.66999999999999</v>
      </c>
      <c r="K5" s="7">
        <v>0.1</v>
      </c>
      <c r="L5" s="6">
        <v>81.22</v>
      </c>
      <c r="M5" s="6">
        <f t="shared" si="0"/>
        <v>517.21199999999999</v>
      </c>
      <c r="N5" s="6">
        <f t="shared" si="1"/>
        <v>324.88</v>
      </c>
      <c r="O5" s="6">
        <f t="shared" si="2"/>
        <v>192.33199999999999</v>
      </c>
      <c r="P5" s="8">
        <f t="shared" si="3"/>
        <v>0.37186298848441257</v>
      </c>
      <c r="Q5" s="9">
        <f>YEAR(SalesDataTable[[#This Row],[Order Date]])</f>
        <v>2026</v>
      </c>
      <c r="R5" s="8" t="str">
        <f>"Q"&amp;ROUNDUP(MONTH(SalesDataTable[[#This Row],[Order Date]])/3,0)</f>
        <v>Q1</v>
      </c>
      <c r="S5" s="5">
        <f>MONTH(SalesDataTable[[#This Row],[Order Date]])</f>
        <v>1</v>
      </c>
      <c r="T5" s="8" t="str">
        <f>TEXT(SalesDataTable[[#This Row],[Order Date]],"mmm")</f>
        <v>Jan</v>
      </c>
    </row>
    <row r="6" spans="1:20" ht="15.6" x14ac:dyDescent="0.3">
      <c r="A6" s="2" t="s">
        <v>42</v>
      </c>
      <c r="B6" s="3">
        <v>46025</v>
      </c>
      <c r="C6" s="4" t="s">
        <v>21</v>
      </c>
      <c r="D6" s="4" t="s">
        <v>22</v>
      </c>
      <c r="E6" s="4" t="s">
        <v>30</v>
      </c>
      <c r="F6" s="4" t="s">
        <v>40</v>
      </c>
      <c r="G6" s="4" t="s">
        <v>37</v>
      </c>
      <c r="H6" s="4" t="s">
        <v>38</v>
      </c>
      <c r="I6" s="5">
        <v>3</v>
      </c>
      <c r="J6" s="6">
        <v>36.53</v>
      </c>
      <c r="K6" s="7">
        <v>0.15</v>
      </c>
      <c r="L6" s="6">
        <v>13.67</v>
      </c>
      <c r="M6" s="6">
        <f t="shared" si="0"/>
        <v>93.151499999999999</v>
      </c>
      <c r="N6" s="6">
        <f t="shared" si="1"/>
        <v>41.01</v>
      </c>
      <c r="O6" s="6">
        <f t="shared" si="2"/>
        <v>52.141500000000001</v>
      </c>
      <c r="P6" s="8">
        <f t="shared" si="3"/>
        <v>0.55974944042769037</v>
      </c>
      <c r="Q6" s="9">
        <f>YEAR(SalesDataTable[[#This Row],[Order Date]])</f>
        <v>2026</v>
      </c>
      <c r="R6" s="8" t="str">
        <f>"Q"&amp;ROUNDUP(MONTH(SalesDataTable[[#This Row],[Order Date]])/3,0)</f>
        <v>Q1</v>
      </c>
      <c r="S6" s="5">
        <f>MONTH(SalesDataTable[[#This Row],[Order Date]])</f>
        <v>1</v>
      </c>
      <c r="T6" s="8" t="str">
        <f>TEXT(SalesDataTable[[#This Row],[Order Date]],"mmm")</f>
        <v>Jan</v>
      </c>
    </row>
    <row r="7" spans="1:20" ht="15.6" x14ac:dyDescent="0.3">
      <c r="A7" s="2" t="s">
        <v>43</v>
      </c>
      <c r="B7" s="3">
        <v>46025</v>
      </c>
      <c r="C7" s="4" t="s">
        <v>34</v>
      </c>
      <c r="D7" s="4" t="s">
        <v>44</v>
      </c>
      <c r="E7" s="4" t="s">
        <v>45</v>
      </c>
      <c r="F7" s="4" t="s">
        <v>36</v>
      </c>
      <c r="G7" s="4" t="s">
        <v>37</v>
      </c>
      <c r="H7" s="4" t="s">
        <v>38</v>
      </c>
      <c r="I7" s="5">
        <v>1</v>
      </c>
      <c r="J7" s="6">
        <v>35.340000000000003</v>
      </c>
      <c r="K7" s="7">
        <v>0</v>
      </c>
      <c r="L7" s="6">
        <v>13.37</v>
      </c>
      <c r="M7" s="6">
        <f t="shared" si="0"/>
        <v>35.340000000000003</v>
      </c>
      <c r="N7" s="6">
        <f t="shared" si="1"/>
        <v>13.37</v>
      </c>
      <c r="O7" s="6">
        <f t="shared" si="2"/>
        <v>21.970000000000006</v>
      </c>
      <c r="P7" s="8">
        <f t="shared" si="3"/>
        <v>0.62167515563101317</v>
      </c>
      <c r="Q7" s="9">
        <f>YEAR(SalesDataTable[[#This Row],[Order Date]])</f>
        <v>2026</v>
      </c>
      <c r="R7" s="8" t="str">
        <f>"Q"&amp;ROUNDUP(MONTH(SalesDataTable[[#This Row],[Order Date]])/3,0)</f>
        <v>Q1</v>
      </c>
      <c r="S7" s="5">
        <f>MONTH(SalesDataTable[[#This Row],[Order Date]])</f>
        <v>1</v>
      </c>
      <c r="T7" s="8" t="str">
        <f>TEXT(SalesDataTable[[#This Row],[Order Date]],"mmm")</f>
        <v>Jan</v>
      </c>
    </row>
    <row r="8" spans="1:20" ht="15.6" x14ac:dyDescent="0.3">
      <c r="A8" s="2" t="s">
        <v>46</v>
      </c>
      <c r="B8" s="3">
        <v>46025</v>
      </c>
      <c r="C8" s="4" t="s">
        <v>47</v>
      </c>
      <c r="D8" s="4" t="s">
        <v>48</v>
      </c>
      <c r="E8" s="4" t="s">
        <v>30</v>
      </c>
      <c r="F8" s="4" t="s">
        <v>24</v>
      </c>
      <c r="G8" s="4" t="s">
        <v>25</v>
      </c>
      <c r="H8" s="4" t="s">
        <v>49</v>
      </c>
      <c r="I8" s="5">
        <v>8</v>
      </c>
      <c r="J8" s="6">
        <v>49.6</v>
      </c>
      <c r="K8" s="7">
        <v>0.1</v>
      </c>
      <c r="L8" s="6">
        <v>23.05</v>
      </c>
      <c r="M8" s="6">
        <f t="shared" si="0"/>
        <v>357.12</v>
      </c>
      <c r="N8" s="6">
        <f t="shared" si="1"/>
        <v>184.4</v>
      </c>
      <c r="O8" s="6">
        <f t="shared" si="2"/>
        <v>172.72</v>
      </c>
      <c r="P8" s="8">
        <f t="shared" si="3"/>
        <v>0.4836469534050179</v>
      </c>
      <c r="Q8" s="9">
        <f>YEAR(SalesDataTable[[#This Row],[Order Date]])</f>
        <v>2026</v>
      </c>
      <c r="R8" s="8" t="str">
        <f>"Q"&amp;ROUNDUP(MONTH(SalesDataTable[[#This Row],[Order Date]])/3,0)</f>
        <v>Q1</v>
      </c>
      <c r="S8" s="5">
        <f>MONTH(SalesDataTable[[#This Row],[Order Date]])</f>
        <v>1</v>
      </c>
      <c r="T8" s="8" t="str">
        <f>TEXT(SalesDataTable[[#This Row],[Order Date]],"mmm")</f>
        <v>Jan</v>
      </c>
    </row>
    <row r="9" spans="1:20" ht="15.6" x14ac:dyDescent="0.3">
      <c r="A9" s="2" t="s">
        <v>50</v>
      </c>
      <c r="B9" s="3">
        <v>46025</v>
      </c>
      <c r="C9" s="4" t="s">
        <v>21</v>
      </c>
      <c r="D9" s="4" t="s">
        <v>22</v>
      </c>
      <c r="E9" s="4" t="s">
        <v>45</v>
      </c>
      <c r="F9" s="4" t="s">
        <v>36</v>
      </c>
      <c r="G9" s="4" t="s">
        <v>51</v>
      </c>
      <c r="H9" s="4" t="s">
        <v>52</v>
      </c>
      <c r="I9" s="5">
        <v>2</v>
      </c>
      <c r="J9" s="6">
        <v>347.51</v>
      </c>
      <c r="K9" s="7">
        <v>0</v>
      </c>
      <c r="L9" s="6">
        <v>190.16</v>
      </c>
      <c r="M9" s="6">
        <f t="shared" si="0"/>
        <v>695.02</v>
      </c>
      <c r="N9" s="6">
        <f t="shared" si="1"/>
        <v>380.32</v>
      </c>
      <c r="O9" s="6">
        <f t="shared" si="2"/>
        <v>314.7</v>
      </c>
      <c r="P9" s="8">
        <f t="shared" si="3"/>
        <v>0.4527927253891974</v>
      </c>
      <c r="Q9" s="9">
        <f>YEAR(SalesDataTable[[#This Row],[Order Date]])</f>
        <v>2026</v>
      </c>
      <c r="R9" s="8" t="str">
        <f>"Q"&amp;ROUNDUP(MONTH(SalesDataTable[[#This Row],[Order Date]])/3,0)</f>
        <v>Q1</v>
      </c>
      <c r="S9" s="5">
        <f>MONTH(SalesDataTable[[#This Row],[Order Date]])</f>
        <v>1</v>
      </c>
      <c r="T9" s="8" t="str">
        <f>TEXT(SalesDataTable[[#This Row],[Order Date]],"mmm")</f>
        <v>Jan</v>
      </c>
    </row>
    <row r="10" spans="1:20" ht="15.6" x14ac:dyDescent="0.3">
      <c r="A10" s="2" t="s">
        <v>53</v>
      </c>
      <c r="B10" s="3">
        <v>46025</v>
      </c>
      <c r="C10" s="4" t="s">
        <v>34</v>
      </c>
      <c r="D10" s="4" t="s">
        <v>54</v>
      </c>
      <c r="E10" s="4" t="s">
        <v>30</v>
      </c>
      <c r="F10" s="4" t="s">
        <v>24</v>
      </c>
      <c r="G10" s="4" t="s">
        <v>25</v>
      </c>
      <c r="H10" s="4" t="s">
        <v>55</v>
      </c>
      <c r="I10" s="5">
        <v>12</v>
      </c>
      <c r="J10" s="6">
        <v>41.22</v>
      </c>
      <c r="K10" s="7">
        <v>0.1</v>
      </c>
      <c r="L10" s="6">
        <v>16.64</v>
      </c>
      <c r="M10" s="6">
        <f t="shared" si="0"/>
        <v>445.17599999999999</v>
      </c>
      <c r="N10" s="6">
        <f t="shared" si="1"/>
        <v>199.68</v>
      </c>
      <c r="O10" s="6">
        <f t="shared" si="2"/>
        <v>245.49599999999998</v>
      </c>
      <c r="P10" s="8">
        <f t="shared" si="3"/>
        <v>0.55145829963879456</v>
      </c>
      <c r="Q10" s="9">
        <f>YEAR(SalesDataTable[[#This Row],[Order Date]])</f>
        <v>2026</v>
      </c>
      <c r="R10" s="8" t="str">
        <f>"Q"&amp;ROUNDUP(MONTH(SalesDataTable[[#This Row],[Order Date]])/3,0)</f>
        <v>Q1</v>
      </c>
      <c r="S10" s="5">
        <f>MONTH(SalesDataTable[[#This Row],[Order Date]])</f>
        <v>1</v>
      </c>
      <c r="T10" s="8" t="str">
        <f>TEXT(SalesDataTable[[#This Row],[Order Date]],"mmm")</f>
        <v>Jan</v>
      </c>
    </row>
    <row r="11" spans="1:20" ht="15.6" x14ac:dyDescent="0.3">
      <c r="A11" s="2" t="s">
        <v>56</v>
      </c>
      <c r="B11" s="3">
        <v>46025</v>
      </c>
      <c r="C11" s="4" t="s">
        <v>34</v>
      </c>
      <c r="D11" s="4" t="s">
        <v>44</v>
      </c>
      <c r="E11" s="4" t="s">
        <v>45</v>
      </c>
      <c r="F11" s="4" t="s">
        <v>40</v>
      </c>
      <c r="G11" s="4" t="s">
        <v>51</v>
      </c>
      <c r="H11" s="4" t="s">
        <v>52</v>
      </c>
      <c r="I11" s="5">
        <v>1</v>
      </c>
      <c r="J11" s="6">
        <v>332.18</v>
      </c>
      <c r="K11" s="7">
        <v>0</v>
      </c>
      <c r="L11" s="6">
        <v>195.33</v>
      </c>
      <c r="M11" s="6">
        <f t="shared" si="0"/>
        <v>332.18</v>
      </c>
      <c r="N11" s="6">
        <f t="shared" si="1"/>
        <v>195.33</v>
      </c>
      <c r="O11" s="6">
        <f t="shared" si="2"/>
        <v>136.85</v>
      </c>
      <c r="P11" s="8">
        <f t="shared" si="3"/>
        <v>0.41197543500511768</v>
      </c>
      <c r="Q11" s="9">
        <f>YEAR(SalesDataTable[[#This Row],[Order Date]])</f>
        <v>2026</v>
      </c>
      <c r="R11" s="8" t="str">
        <f>"Q"&amp;ROUNDUP(MONTH(SalesDataTable[[#This Row],[Order Date]])/3,0)</f>
        <v>Q1</v>
      </c>
      <c r="S11" s="5">
        <f>MONTH(SalesDataTable[[#This Row],[Order Date]])</f>
        <v>1</v>
      </c>
      <c r="T11" s="8" t="str">
        <f>TEXT(SalesDataTable[[#This Row],[Order Date]],"mmm")</f>
        <v>Jan</v>
      </c>
    </row>
    <row r="12" spans="1:20" ht="15.6" x14ac:dyDescent="0.3">
      <c r="A12" s="2" t="s">
        <v>57</v>
      </c>
      <c r="B12" s="3">
        <v>46025</v>
      </c>
      <c r="C12" s="4" t="s">
        <v>28</v>
      </c>
      <c r="D12" s="4" t="s">
        <v>58</v>
      </c>
      <c r="E12" s="4" t="s">
        <v>59</v>
      </c>
      <c r="F12" s="4" t="s">
        <v>24</v>
      </c>
      <c r="G12" s="4" t="s">
        <v>25</v>
      </c>
      <c r="H12" s="4" t="s">
        <v>49</v>
      </c>
      <c r="I12" s="5">
        <v>1</v>
      </c>
      <c r="J12" s="6">
        <v>49.71</v>
      </c>
      <c r="K12" s="7">
        <v>0</v>
      </c>
      <c r="L12" s="6">
        <v>23.15</v>
      </c>
      <c r="M12" s="6">
        <f t="shared" si="0"/>
        <v>49.71</v>
      </c>
      <c r="N12" s="6">
        <f t="shared" si="1"/>
        <v>23.15</v>
      </c>
      <c r="O12" s="6">
        <f t="shared" si="2"/>
        <v>26.560000000000002</v>
      </c>
      <c r="P12" s="8">
        <f t="shared" si="3"/>
        <v>0.53429893381613358</v>
      </c>
      <c r="Q12" s="9">
        <f>YEAR(SalesDataTable[[#This Row],[Order Date]])</f>
        <v>2026</v>
      </c>
      <c r="R12" s="8" t="str">
        <f>"Q"&amp;ROUNDUP(MONTH(SalesDataTable[[#This Row],[Order Date]])/3,0)</f>
        <v>Q1</v>
      </c>
      <c r="S12" s="5">
        <f>MONTH(SalesDataTable[[#This Row],[Order Date]])</f>
        <v>1</v>
      </c>
      <c r="T12" s="8" t="str">
        <f>TEXT(SalesDataTable[[#This Row],[Order Date]],"mmm")</f>
        <v>Jan</v>
      </c>
    </row>
    <row r="13" spans="1:20" ht="15.6" x14ac:dyDescent="0.3">
      <c r="A13" s="2" t="s">
        <v>60</v>
      </c>
      <c r="B13" s="3">
        <v>46026</v>
      </c>
      <c r="C13" s="4" t="s">
        <v>34</v>
      </c>
      <c r="D13" s="4" t="s">
        <v>44</v>
      </c>
      <c r="E13" s="4" t="s">
        <v>23</v>
      </c>
      <c r="F13" s="4" t="s">
        <v>36</v>
      </c>
      <c r="G13" s="4" t="s">
        <v>51</v>
      </c>
      <c r="H13" s="4" t="s">
        <v>61</v>
      </c>
      <c r="I13" s="5">
        <v>2</v>
      </c>
      <c r="J13" s="6">
        <v>194.35</v>
      </c>
      <c r="K13" s="7">
        <v>0</v>
      </c>
      <c r="L13" s="6">
        <v>104.22</v>
      </c>
      <c r="M13" s="6">
        <f t="shared" si="0"/>
        <v>388.7</v>
      </c>
      <c r="N13" s="6">
        <f t="shared" si="1"/>
        <v>208.44</v>
      </c>
      <c r="O13" s="6">
        <f t="shared" si="2"/>
        <v>180.26</v>
      </c>
      <c r="P13" s="8">
        <f t="shared" si="3"/>
        <v>0.46375096475430921</v>
      </c>
      <c r="Q13" s="9">
        <f>YEAR(SalesDataTable[[#This Row],[Order Date]])</f>
        <v>2026</v>
      </c>
      <c r="R13" s="8" t="str">
        <f>"Q"&amp;ROUNDUP(MONTH(SalesDataTable[[#This Row],[Order Date]])/3,0)</f>
        <v>Q1</v>
      </c>
      <c r="S13" s="5">
        <f>MONTH(SalesDataTable[[#This Row],[Order Date]])</f>
        <v>1</v>
      </c>
      <c r="T13" s="8" t="str">
        <f>TEXT(SalesDataTable[[#This Row],[Order Date]],"mmm")</f>
        <v>Jan</v>
      </c>
    </row>
    <row r="14" spans="1:20" ht="15.6" x14ac:dyDescent="0.3">
      <c r="A14" s="2" t="s">
        <v>62</v>
      </c>
      <c r="B14" s="3">
        <v>46026</v>
      </c>
      <c r="C14" s="4" t="s">
        <v>28</v>
      </c>
      <c r="D14" s="4" t="s">
        <v>58</v>
      </c>
      <c r="E14" s="4" t="s">
        <v>23</v>
      </c>
      <c r="F14" s="4" t="s">
        <v>36</v>
      </c>
      <c r="G14" s="4" t="s">
        <v>25</v>
      </c>
      <c r="H14" s="4" t="s">
        <v>63</v>
      </c>
      <c r="I14" s="5">
        <v>3</v>
      </c>
      <c r="J14" s="6">
        <v>102.12</v>
      </c>
      <c r="K14" s="7">
        <v>0.1</v>
      </c>
      <c r="L14" s="6">
        <v>51.28</v>
      </c>
      <c r="M14" s="6">
        <f t="shared" si="0"/>
        <v>275.72400000000005</v>
      </c>
      <c r="N14" s="6">
        <f t="shared" si="1"/>
        <v>153.84</v>
      </c>
      <c r="O14" s="6">
        <f t="shared" si="2"/>
        <v>121.88400000000004</v>
      </c>
      <c r="P14" s="8">
        <f t="shared" si="3"/>
        <v>0.44205074639857256</v>
      </c>
      <c r="Q14" s="9">
        <f>YEAR(SalesDataTable[[#This Row],[Order Date]])</f>
        <v>2026</v>
      </c>
      <c r="R14" s="8" t="str">
        <f>"Q"&amp;ROUNDUP(MONTH(SalesDataTable[[#This Row],[Order Date]])/3,0)</f>
        <v>Q1</v>
      </c>
      <c r="S14" s="5">
        <f>MONTH(SalesDataTable[[#This Row],[Order Date]])</f>
        <v>1</v>
      </c>
      <c r="T14" s="8" t="str">
        <f>TEXT(SalesDataTable[[#This Row],[Order Date]],"mmm")</f>
        <v>Jan</v>
      </c>
    </row>
    <row r="15" spans="1:20" ht="15.6" x14ac:dyDescent="0.3">
      <c r="A15" s="2" t="s">
        <v>64</v>
      </c>
      <c r="B15" s="3">
        <v>46026</v>
      </c>
      <c r="C15" s="4" t="s">
        <v>47</v>
      </c>
      <c r="D15" s="4" t="s">
        <v>65</v>
      </c>
      <c r="E15" s="4" t="s">
        <v>45</v>
      </c>
      <c r="F15" s="4" t="s">
        <v>40</v>
      </c>
      <c r="G15" s="4" t="s">
        <v>37</v>
      </c>
      <c r="H15" s="4" t="s">
        <v>66</v>
      </c>
      <c r="I15" s="5">
        <v>1</v>
      </c>
      <c r="J15" s="6">
        <v>46.99</v>
      </c>
      <c r="K15" s="7">
        <v>0.05</v>
      </c>
      <c r="L15" s="6">
        <v>18.11</v>
      </c>
      <c r="M15" s="6">
        <f t="shared" si="0"/>
        <v>44.640500000000003</v>
      </c>
      <c r="N15" s="6">
        <f t="shared" si="1"/>
        <v>18.11</v>
      </c>
      <c r="O15" s="6">
        <f t="shared" si="2"/>
        <v>26.530500000000004</v>
      </c>
      <c r="P15" s="8">
        <f t="shared" si="3"/>
        <v>0.59431457980981395</v>
      </c>
      <c r="Q15" s="9">
        <f>YEAR(SalesDataTable[[#This Row],[Order Date]])</f>
        <v>2026</v>
      </c>
      <c r="R15" s="8" t="str">
        <f>"Q"&amp;ROUNDUP(MONTH(SalesDataTable[[#This Row],[Order Date]])/3,0)</f>
        <v>Q1</v>
      </c>
      <c r="S15" s="5">
        <f>MONTH(SalesDataTable[[#This Row],[Order Date]])</f>
        <v>1</v>
      </c>
      <c r="T15" s="8" t="str">
        <f>TEXT(SalesDataTable[[#This Row],[Order Date]],"mmm")</f>
        <v>Jan</v>
      </c>
    </row>
    <row r="16" spans="1:20" ht="15.6" x14ac:dyDescent="0.3">
      <c r="A16" s="2" t="s">
        <v>67</v>
      </c>
      <c r="B16" s="3">
        <v>46026</v>
      </c>
      <c r="C16" s="4" t="s">
        <v>47</v>
      </c>
      <c r="D16" s="4" t="s">
        <v>68</v>
      </c>
      <c r="E16" s="4" t="s">
        <v>23</v>
      </c>
      <c r="F16" s="4" t="s">
        <v>36</v>
      </c>
      <c r="G16" s="4" t="s">
        <v>69</v>
      </c>
      <c r="H16" s="4" t="s">
        <v>70</v>
      </c>
      <c r="I16" s="5">
        <v>1</v>
      </c>
      <c r="J16" s="6">
        <v>40</v>
      </c>
      <c r="K16" s="7">
        <v>0</v>
      </c>
      <c r="L16" s="6">
        <v>15.04</v>
      </c>
      <c r="M16" s="6">
        <f t="shared" si="0"/>
        <v>40</v>
      </c>
      <c r="N16" s="6">
        <f t="shared" si="1"/>
        <v>15.04</v>
      </c>
      <c r="O16" s="6">
        <f t="shared" si="2"/>
        <v>24.96</v>
      </c>
      <c r="P16" s="8">
        <f t="shared" si="3"/>
        <v>0.624</v>
      </c>
      <c r="Q16" s="9">
        <f>YEAR(SalesDataTable[[#This Row],[Order Date]])</f>
        <v>2026</v>
      </c>
      <c r="R16" s="8" t="str">
        <f>"Q"&amp;ROUNDUP(MONTH(SalesDataTable[[#This Row],[Order Date]])/3,0)</f>
        <v>Q1</v>
      </c>
      <c r="S16" s="5">
        <f>MONTH(SalesDataTable[[#This Row],[Order Date]])</f>
        <v>1</v>
      </c>
      <c r="T16" s="8" t="str">
        <f>TEXT(SalesDataTable[[#This Row],[Order Date]],"mmm")</f>
        <v>Jan</v>
      </c>
    </row>
    <row r="17" spans="1:20" ht="15.6" x14ac:dyDescent="0.3">
      <c r="A17" s="2" t="s">
        <v>71</v>
      </c>
      <c r="B17" s="3">
        <v>46026</v>
      </c>
      <c r="C17" s="4" t="s">
        <v>21</v>
      </c>
      <c r="D17" s="4" t="s">
        <v>72</v>
      </c>
      <c r="E17" s="4" t="s">
        <v>23</v>
      </c>
      <c r="F17" s="4" t="s">
        <v>36</v>
      </c>
      <c r="G17" s="4" t="s">
        <v>31</v>
      </c>
      <c r="H17" s="4" t="s">
        <v>73</v>
      </c>
      <c r="I17" s="5">
        <v>1</v>
      </c>
      <c r="J17" s="6">
        <v>153.38999999999999</v>
      </c>
      <c r="K17" s="7">
        <v>0</v>
      </c>
      <c r="L17" s="6">
        <v>78.59</v>
      </c>
      <c r="M17" s="6">
        <f t="shared" si="0"/>
        <v>153.38999999999999</v>
      </c>
      <c r="N17" s="6">
        <f t="shared" si="1"/>
        <v>78.59</v>
      </c>
      <c r="O17" s="6">
        <f t="shared" si="2"/>
        <v>74.799999999999983</v>
      </c>
      <c r="P17" s="8">
        <f t="shared" si="3"/>
        <v>0.48764587000456344</v>
      </c>
      <c r="Q17" s="9">
        <f>YEAR(SalesDataTable[[#This Row],[Order Date]])</f>
        <v>2026</v>
      </c>
      <c r="R17" s="8" t="str">
        <f>"Q"&amp;ROUNDUP(MONTH(SalesDataTable[[#This Row],[Order Date]])/3,0)</f>
        <v>Q1</v>
      </c>
      <c r="S17" s="5">
        <f>MONTH(SalesDataTable[[#This Row],[Order Date]])</f>
        <v>1</v>
      </c>
      <c r="T17" s="8" t="str">
        <f>TEXT(SalesDataTable[[#This Row],[Order Date]],"mmm")</f>
        <v>Jan</v>
      </c>
    </row>
    <row r="18" spans="1:20" ht="15.6" x14ac:dyDescent="0.3">
      <c r="A18" s="2" t="s">
        <v>74</v>
      </c>
      <c r="B18" s="3">
        <v>46026</v>
      </c>
      <c r="C18" s="4" t="s">
        <v>28</v>
      </c>
      <c r="D18" s="4" t="s">
        <v>58</v>
      </c>
      <c r="E18" s="4" t="s">
        <v>23</v>
      </c>
      <c r="F18" s="4" t="s">
        <v>24</v>
      </c>
      <c r="G18" s="4" t="s">
        <v>69</v>
      </c>
      <c r="H18" s="4" t="s">
        <v>75</v>
      </c>
      <c r="I18" s="5">
        <v>2</v>
      </c>
      <c r="J18" s="6">
        <v>124.97</v>
      </c>
      <c r="K18" s="7">
        <v>0.1</v>
      </c>
      <c r="L18" s="6">
        <v>67.36</v>
      </c>
      <c r="M18" s="6">
        <f t="shared" si="0"/>
        <v>224.946</v>
      </c>
      <c r="N18" s="6">
        <f t="shared" si="1"/>
        <v>134.72</v>
      </c>
      <c r="O18" s="6">
        <f t="shared" si="2"/>
        <v>90.225999999999999</v>
      </c>
      <c r="P18" s="8">
        <f t="shared" si="3"/>
        <v>0.40110070861451191</v>
      </c>
      <c r="Q18" s="9">
        <f>YEAR(SalesDataTable[[#This Row],[Order Date]])</f>
        <v>2026</v>
      </c>
      <c r="R18" s="8" t="str">
        <f>"Q"&amp;ROUNDUP(MONTH(SalesDataTable[[#This Row],[Order Date]])/3,0)</f>
        <v>Q1</v>
      </c>
      <c r="S18" s="5">
        <f>MONTH(SalesDataTable[[#This Row],[Order Date]])</f>
        <v>1</v>
      </c>
      <c r="T18" s="8" t="str">
        <f>TEXT(SalesDataTable[[#This Row],[Order Date]],"mmm")</f>
        <v>Jan</v>
      </c>
    </row>
    <row r="19" spans="1:20" ht="15.6" x14ac:dyDescent="0.3">
      <c r="A19" s="2" t="s">
        <v>76</v>
      </c>
      <c r="B19" s="3">
        <v>46026</v>
      </c>
      <c r="C19" s="4" t="s">
        <v>47</v>
      </c>
      <c r="D19" s="4" t="s">
        <v>48</v>
      </c>
      <c r="E19" s="4" t="s">
        <v>59</v>
      </c>
      <c r="F19" s="4" t="s">
        <v>36</v>
      </c>
      <c r="G19" s="4" t="s">
        <v>25</v>
      </c>
      <c r="H19" s="4" t="s">
        <v>63</v>
      </c>
      <c r="I19" s="5">
        <v>2</v>
      </c>
      <c r="J19" s="6">
        <v>100.12</v>
      </c>
      <c r="K19" s="7">
        <v>0.1</v>
      </c>
      <c r="L19" s="6">
        <v>49.67</v>
      </c>
      <c r="M19" s="6">
        <f t="shared" si="0"/>
        <v>180.21600000000001</v>
      </c>
      <c r="N19" s="6">
        <f t="shared" si="1"/>
        <v>99.34</v>
      </c>
      <c r="O19" s="6">
        <f t="shared" si="2"/>
        <v>80.876000000000005</v>
      </c>
      <c r="P19" s="8">
        <f t="shared" si="3"/>
        <v>0.44877258401029874</v>
      </c>
      <c r="Q19" s="9">
        <f>YEAR(SalesDataTable[[#This Row],[Order Date]])</f>
        <v>2026</v>
      </c>
      <c r="R19" s="8" t="str">
        <f>"Q"&amp;ROUNDUP(MONTH(SalesDataTable[[#This Row],[Order Date]])/3,0)</f>
        <v>Q1</v>
      </c>
      <c r="S19" s="5">
        <f>MONTH(SalesDataTable[[#This Row],[Order Date]])</f>
        <v>1</v>
      </c>
      <c r="T19" s="8" t="str">
        <f>TEXT(SalesDataTable[[#This Row],[Order Date]],"mmm")</f>
        <v>Jan</v>
      </c>
    </row>
    <row r="20" spans="1:20" ht="15.6" x14ac:dyDescent="0.3">
      <c r="A20" s="2" t="s">
        <v>77</v>
      </c>
      <c r="B20" s="3">
        <v>46027</v>
      </c>
      <c r="C20" s="4" t="s">
        <v>47</v>
      </c>
      <c r="D20" s="4" t="s">
        <v>68</v>
      </c>
      <c r="E20" s="4" t="s">
        <v>59</v>
      </c>
      <c r="F20" s="4" t="s">
        <v>24</v>
      </c>
      <c r="G20" s="4" t="s">
        <v>69</v>
      </c>
      <c r="H20" s="4" t="s">
        <v>70</v>
      </c>
      <c r="I20" s="5">
        <v>1</v>
      </c>
      <c r="J20" s="6">
        <v>40.6</v>
      </c>
      <c r="K20" s="7">
        <v>0.15</v>
      </c>
      <c r="L20" s="6">
        <v>14.61</v>
      </c>
      <c r="M20" s="6">
        <f t="shared" si="0"/>
        <v>34.51</v>
      </c>
      <c r="N20" s="6">
        <f t="shared" si="1"/>
        <v>14.61</v>
      </c>
      <c r="O20" s="6">
        <f t="shared" si="2"/>
        <v>19.899999999999999</v>
      </c>
      <c r="P20" s="8">
        <f t="shared" si="3"/>
        <v>0.57664445088380178</v>
      </c>
      <c r="Q20" s="9">
        <f>YEAR(SalesDataTable[[#This Row],[Order Date]])</f>
        <v>2026</v>
      </c>
      <c r="R20" s="8" t="str">
        <f>"Q"&amp;ROUNDUP(MONTH(SalesDataTable[[#This Row],[Order Date]])/3,0)</f>
        <v>Q1</v>
      </c>
      <c r="S20" s="5">
        <f>MONTH(SalesDataTable[[#This Row],[Order Date]])</f>
        <v>1</v>
      </c>
      <c r="T20" s="8" t="str">
        <f>TEXT(SalesDataTable[[#This Row],[Order Date]],"mmm")</f>
        <v>Jan</v>
      </c>
    </row>
    <row r="21" spans="1:20" ht="15.6" x14ac:dyDescent="0.3">
      <c r="A21" s="2" t="s">
        <v>78</v>
      </c>
      <c r="B21" s="3">
        <v>46027</v>
      </c>
      <c r="C21" s="4" t="s">
        <v>47</v>
      </c>
      <c r="D21" s="4" t="s">
        <v>68</v>
      </c>
      <c r="E21" s="4" t="s">
        <v>23</v>
      </c>
      <c r="F21" s="4" t="s">
        <v>36</v>
      </c>
      <c r="G21" s="4" t="s">
        <v>25</v>
      </c>
      <c r="H21" s="4" t="s">
        <v>63</v>
      </c>
      <c r="I21" s="5">
        <v>1</v>
      </c>
      <c r="J21" s="6">
        <v>104.23</v>
      </c>
      <c r="K21" s="7">
        <v>0.1</v>
      </c>
      <c r="L21" s="6">
        <v>51.6</v>
      </c>
      <c r="M21" s="6">
        <f t="shared" si="0"/>
        <v>93.807000000000002</v>
      </c>
      <c r="N21" s="6">
        <f t="shared" si="1"/>
        <v>51.6</v>
      </c>
      <c r="O21" s="6">
        <f t="shared" si="2"/>
        <v>42.207000000000001</v>
      </c>
      <c r="P21" s="8">
        <f t="shared" si="3"/>
        <v>0.44993443986056475</v>
      </c>
      <c r="Q21" s="9">
        <f>YEAR(SalesDataTable[[#This Row],[Order Date]])</f>
        <v>2026</v>
      </c>
      <c r="R21" s="8" t="str">
        <f>"Q"&amp;ROUNDUP(MONTH(SalesDataTable[[#This Row],[Order Date]])/3,0)</f>
        <v>Q1</v>
      </c>
      <c r="S21" s="5">
        <f>MONTH(SalesDataTable[[#This Row],[Order Date]])</f>
        <v>1</v>
      </c>
      <c r="T21" s="8" t="str">
        <f>TEXT(SalesDataTable[[#This Row],[Order Date]],"mmm")</f>
        <v>Jan</v>
      </c>
    </row>
    <row r="22" spans="1:20" ht="15.6" x14ac:dyDescent="0.3">
      <c r="A22" s="2" t="s">
        <v>79</v>
      </c>
      <c r="B22" s="3">
        <v>46027</v>
      </c>
      <c r="C22" s="4" t="s">
        <v>28</v>
      </c>
      <c r="D22" s="4" t="s">
        <v>29</v>
      </c>
      <c r="E22" s="4" t="s">
        <v>45</v>
      </c>
      <c r="F22" s="4" t="s">
        <v>24</v>
      </c>
      <c r="G22" s="4" t="s">
        <v>69</v>
      </c>
      <c r="H22" s="4" t="s">
        <v>75</v>
      </c>
      <c r="I22" s="5">
        <v>5</v>
      </c>
      <c r="J22" s="6">
        <v>122.87</v>
      </c>
      <c r="K22" s="7">
        <v>0.05</v>
      </c>
      <c r="L22" s="6">
        <v>69.67</v>
      </c>
      <c r="M22" s="6">
        <f t="shared" si="0"/>
        <v>583.63250000000005</v>
      </c>
      <c r="N22" s="6">
        <f t="shared" si="1"/>
        <v>348.35</v>
      </c>
      <c r="O22" s="6">
        <f t="shared" si="2"/>
        <v>235.28250000000003</v>
      </c>
      <c r="P22" s="8">
        <f t="shared" si="3"/>
        <v>0.40313467807224584</v>
      </c>
      <c r="Q22" s="9">
        <f>YEAR(SalesDataTable[[#This Row],[Order Date]])</f>
        <v>2026</v>
      </c>
      <c r="R22" s="8" t="str">
        <f>"Q"&amp;ROUNDUP(MONTH(SalesDataTable[[#This Row],[Order Date]])/3,0)</f>
        <v>Q1</v>
      </c>
      <c r="S22" s="5">
        <f>MONTH(SalesDataTable[[#This Row],[Order Date]])</f>
        <v>1</v>
      </c>
      <c r="T22" s="8" t="str">
        <f>TEXT(SalesDataTable[[#This Row],[Order Date]],"mmm")</f>
        <v>Jan</v>
      </c>
    </row>
    <row r="23" spans="1:20" ht="15.6" x14ac:dyDescent="0.3">
      <c r="A23" s="2" t="s">
        <v>80</v>
      </c>
      <c r="B23" s="3">
        <v>46028</v>
      </c>
      <c r="C23" s="4" t="s">
        <v>34</v>
      </c>
      <c r="D23" s="4" t="s">
        <v>81</v>
      </c>
      <c r="E23" s="4" t="s">
        <v>23</v>
      </c>
      <c r="F23" s="4" t="s">
        <v>36</v>
      </c>
      <c r="G23" s="4" t="s">
        <v>37</v>
      </c>
      <c r="H23" s="4" t="s">
        <v>38</v>
      </c>
      <c r="I23" s="5">
        <v>2</v>
      </c>
      <c r="J23" s="6">
        <v>36.619999999999997</v>
      </c>
      <c r="K23" s="7">
        <v>0.05</v>
      </c>
      <c r="L23" s="6">
        <v>13.87</v>
      </c>
      <c r="M23" s="6">
        <f t="shared" si="0"/>
        <v>69.577999999999989</v>
      </c>
      <c r="N23" s="6">
        <f t="shared" si="1"/>
        <v>27.74</v>
      </c>
      <c r="O23" s="6">
        <f t="shared" si="2"/>
        <v>41.837999999999994</v>
      </c>
      <c r="P23" s="8">
        <f t="shared" si="3"/>
        <v>0.60131075914800658</v>
      </c>
      <c r="Q23" s="9">
        <f>YEAR(SalesDataTable[[#This Row],[Order Date]])</f>
        <v>2026</v>
      </c>
      <c r="R23" s="8" t="str">
        <f>"Q"&amp;ROUNDUP(MONTH(SalesDataTable[[#This Row],[Order Date]])/3,0)</f>
        <v>Q1</v>
      </c>
      <c r="S23" s="5">
        <f>MONTH(SalesDataTable[[#This Row],[Order Date]])</f>
        <v>1</v>
      </c>
      <c r="T23" s="8" t="str">
        <f>TEXT(SalesDataTable[[#This Row],[Order Date]],"mmm")</f>
        <v>Jan</v>
      </c>
    </row>
    <row r="24" spans="1:20" ht="15.6" x14ac:dyDescent="0.3">
      <c r="A24" s="2" t="s">
        <v>82</v>
      </c>
      <c r="B24" s="3">
        <v>46028</v>
      </c>
      <c r="C24" s="4" t="s">
        <v>47</v>
      </c>
      <c r="D24" s="4" t="s">
        <v>65</v>
      </c>
      <c r="E24" s="4" t="s">
        <v>23</v>
      </c>
      <c r="F24" s="4" t="s">
        <v>36</v>
      </c>
      <c r="G24" s="4" t="s">
        <v>31</v>
      </c>
      <c r="H24" s="4" t="s">
        <v>32</v>
      </c>
      <c r="I24" s="5">
        <v>1</v>
      </c>
      <c r="J24" s="6">
        <v>93.4</v>
      </c>
      <c r="K24" s="7">
        <v>0</v>
      </c>
      <c r="L24" s="6">
        <v>46.11</v>
      </c>
      <c r="M24" s="6">
        <f t="shared" si="0"/>
        <v>93.4</v>
      </c>
      <c r="N24" s="6">
        <f t="shared" si="1"/>
        <v>46.11</v>
      </c>
      <c r="O24" s="6">
        <f t="shared" si="2"/>
        <v>47.290000000000006</v>
      </c>
      <c r="P24" s="8">
        <f t="shared" si="3"/>
        <v>0.50631691648822275</v>
      </c>
      <c r="Q24" s="9">
        <f>YEAR(SalesDataTable[[#This Row],[Order Date]])</f>
        <v>2026</v>
      </c>
      <c r="R24" s="8" t="str">
        <f>"Q"&amp;ROUNDUP(MONTH(SalesDataTable[[#This Row],[Order Date]])/3,0)</f>
        <v>Q1</v>
      </c>
      <c r="S24" s="5">
        <f>MONTH(SalesDataTable[[#This Row],[Order Date]])</f>
        <v>1</v>
      </c>
      <c r="T24" s="8" t="str">
        <f>TEXT(SalesDataTable[[#This Row],[Order Date]],"mmm")</f>
        <v>Jan</v>
      </c>
    </row>
    <row r="25" spans="1:20" ht="15.6" x14ac:dyDescent="0.3">
      <c r="A25" s="2" t="s">
        <v>83</v>
      </c>
      <c r="B25" s="3">
        <v>46028</v>
      </c>
      <c r="C25" s="4" t="s">
        <v>28</v>
      </c>
      <c r="D25" s="4" t="s">
        <v>29</v>
      </c>
      <c r="E25" s="4" t="s">
        <v>59</v>
      </c>
      <c r="F25" s="4" t="s">
        <v>36</v>
      </c>
      <c r="G25" s="4" t="s">
        <v>51</v>
      </c>
      <c r="H25" s="4" t="s">
        <v>84</v>
      </c>
      <c r="I25" s="5">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9">
        <f>YEAR(SalesDataTable[[#This Row],[Order Date]])</f>
        <v>2026</v>
      </c>
      <c r="R25" s="8" t="str">
        <f>"Q"&amp;ROUNDUP(MONTH(SalesDataTable[[#This Row],[Order Date]])/3,0)</f>
        <v>Q1</v>
      </c>
      <c r="S25" s="5">
        <f>MONTH(SalesDataTable[[#This Row],[Order Date]])</f>
        <v>1</v>
      </c>
      <c r="T25" s="8" t="str">
        <f>TEXT(SalesDataTable[[#This Row],[Order Date]],"mmm")</f>
        <v>Jan</v>
      </c>
    </row>
    <row r="26" spans="1:20" ht="15.6" x14ac:dyDescent="0.3">
      <c r="A26" s="2" t="s">
        <v>85</v>
      </c>
      <c r="B26" s="3">
        <v>46028</v>
      </c>
      <c r="C26" s="4" t="s">
        <v>28</v>
      </c>
      <c r="D26" s="4" t="s">
        <v>86</v>
      </c>
      <c r="E26" s="4" t="s">
        <v>59</v>
      </c>
      <c r="F26" s="4" t="s">
        <v>36</v>
      </c>
      <c r="G26" s="4" t="s">
        <v>69</v>
      </c>
      <c r="H26" s="4" t="s">
        <v>87</v>
      </c>
      <c r="I26" s="5">
        <v>2</v>
      </c>
      <c r="J26" s="6">
        <v>35.78</v>
      </c>
      <c r="K26" s="7">
        <v>0</v>
      </c>
      <c r="L26" s="6">
        <v>13.84</v>
      </c>
      <c r="M26" s="6">
        <f t="shared" si="0"/>
        <v>71.56</v>
      </c>
      <c r="N26" s="6">
        <f t="shared" si="1"/>
        <v>27.68</v>
      </c>
      <c r="O26" s="6">
        <f t="shared" si="2"/>
        <v>43.88</v>
      </c>
      <c r="P26" s="8">
        <f t="shared" si="3"/>
        <v>0.61319172722191173</v>
      </c>
      <c r="Q26" s="9">
        <f>YEAR(SalesDataTable[[#This Row],[Order Date]])</f>
        <v>2026</v>
      </c>
      <c r="R26" s="8" t="str">
        <f>"Q"&amp;ROUNDUP(MONTH(SalesDataTable[[#This Row],[Order Date]])/3,0)</f>
        <v>Q1</v>
      </c>
      <c r="S26" s="5">
        <f>MONTH(SalesDataTable[[#This Row],[Order Date]])</f>
        <v>1</v>
      </c>
      <c r="T26" s="8" t="str">
        <f>TEXT(SalesDataTable[[#This Row],[Order Date]],"mmm")</f>
        <v>Jan</v>
      </c>
    </row>
    <row r="27" spans="1:20" ht="15.6" x14ac:dyDescent="0.3">
      <c r="A27" s="2" t="s">
        <v>88</v>
      </c>
      <c r="B27" s="3">
        <v>46029</v>
      </c>
      <c r="C27" s="4" t="s">
        <v>28</v>
      </c>
      <c r="D27" s="4" t="s">
        <v>89</v>
      </c>
      <c r="E27" s="4" t="s">
        <v>59</v>
      </c>
      <c r="F27" s="4" t="s">
        <v>36</v>
      </c>
      <c r="G27" s="4" t="s">
        <v>25</v>
      </c>
      <c r="H27" s="4" t="s">
        <v>26</v>
      </c>
      <c r="I27" s="5">
        <v>3</v>
      </c>
      <c r="J27" s="6">
        <v>81.64</v>
      </c>
      <c r="K27" s="7">
        <v>0</v>
      </c>
      <c r="L27" s="6">
        <v>43.84</v>
      </c>
      <c r="M27" s="6">
        <f t="shared" si="0"/>
        <v>244.92000000000002</v>
      </c>
      <c r="N27" s="6">
        <f t="shared" si="1"/>
        <v>131.52000000000001</v>
      </c>
      <c r="O27" s="6">
        <f t="shared" si="2"/>
        <v>113.4</v>
      </c>
      <c r="P27" s="8">
        <f t="shared" si="3"/>
        <v>0.46300832925036745</v>
      </c>
      <c r="Q27" s="9">
        <f>YEAR(SalesDataTable[[#This Row],[Order Date]])</f>
        <v>2026</v>
      </c>
      <c r="R27" s="8" t="str">
        <f>"Q"&amp;ROUNDUP(MONTH(SalesDataTable[[#This Row],[Order Date]])/3,0)</f>
        <v>Q1</v>
      </c>
      <c r="S27" s="5">
        <f>MONTH(SalesDataTable[[#This Row],[Order Date]])</f>
        <v>1</v>
      </c>
      <c r="T27" s="8" t="str">
        <f>TEXT(SalesDataTable[[#This Row],[Order Date]],"mmm")</f>
        <v>Jan</v>
      </c>
    </row>
    <row r="28" spans="1:20" ht="15.6" x14ac:dyDescent="0.3">
      <c r="A28" s="2" t="s">
        <v>90</v>
      </c>
      <c r="B28" s="3">
        <v>46029</v>
      </c>
      <c r="C28" s="4" t="s">
        <v>28</v>
      </c>
      <c r="D28" s="4" t="s">
        <v>89</v>
      </c>
      <c r="E28" s="4" t="s">
        <v>23</v>
      </c>
      <c r="F28" s="4" t="s">
        <v>24</v>
      </c>
      <c r="G28" s="4" t="s">
        <v>37</v>
      </c>
      <c r="H28" s="4" t="s">
        <v>91</v>
      </c>
      <c r="I28" s="5">
        <v>2</v>
      </c>
      <c r="J28" s="6">
        <v>131.63999999999999</v>
      </c>
      <c r="K28" s="7">
        <v>0.05</v>
      </c>
      <c r="L28" s="6">
        <v>69.02</v>
      </c>
      <c r="M28" s="6">
        <f t="shared" si="0"/>
        <v>250.11599999999996</v>
      </c>
      <c r="N28" s="6">
        <f t="shared" si="1"/>
        <v>138.04</v>
      </c>
      <c r="O28" s="6">
        <f t="shared" si="2"/>
        <v>112.07599999999996</v>
      </c>
      <c r="P28" s="8">
        <f t="shared" si="3"/>
        <v>0.44809608341729429</v>
      </c>
      <c r="Q28" s="9">
        <f>YEAR(SalesDataTable[[#This Row],[Order Date]])</f>
        <v>2026</v>
      </c>
      <c r="R28" s="8" t="str">
        <f>"Q"&amp;ROUNDUP(MONTH(SalesDataTable[[#This Row],[Order Date]])/3,0)</f>
        <v>Q1</v>
      </c>
      <c r="S28" s="5">
        <f>MONTH(SalesDataTable[[#This Row],[Order Date]])</f>
        <v>1</v>
      </c>
      <c r="T28" s="8" t="str">
        <f>TEXT(SalesDataTable[[#This Row],[Order Date]],"mmm")</f>
        <v>Jan</v>
      </c>
    </row>
    <row r="29" spans="1:20" ht="15.6" x14ac:dyDescent="0.3">
      <c r="A29" s="2" t="s">
        <v>92</v>
      </c>
      <c r="B29" s="3">
        <v>46029</v>
      </c>
      <c r="C29" s="4" t="s">
        <v>34</v>
      </c>
      <c r="D29" s="4" t="s">
        <v>44</v>
      </c>
      <c r="E29" s="4" t="s">
        <v>59</v>
      </c>
      <c r="F29" s="4" t="s">
        <v>36</v>
      </c>
      <c r="G29" s="4" t="s">
        <v>31</v>
      </c>
      <c r="H29" s="4" t="s">
        <v>73</v>
      </c>
      <c r="I29" s="5">
        <v>2</v>
      </c>
      <c r="J29" s="6">
        <v>155.35</v>
      </c>
      <c r="K29" s="7">
        <v>0</v>
      </c>
      <c r="L29" s="6">
        <v>80.790000000000006</v>
      </c>
      <c r="M29" s="6">
        <f t="shared" si="0"/>
        <v>310.7</v>
      </c>
      <c r="N29" s="6">
        <f t="shared" si="1"/>
        <v>161.58000000000001</v>
      </c>
      <c r="O29" s="6">
        <f t="shared" si="2"/>
        <v>149.11999999999998</v>
      </c>
      <c r="P29" s="8">
        <f t="shared" si="3"/>
        <v>0.47994850337946565</v>
      </c>
      <c r="Q29" s="9">
        <f>YEAR(SalesDataTable[[#This Row],[Order Date]])</f>
        <v>2026</v>
      </c>
      <c r="R29" s="8" t="str">
        <f>"Q"&amp;ROUNDUP(MONTH(SalesDataTable[[#This Row],[Order Date]])/3,0)</f>
        <v>Q1</v>
      </c>
      <c r="S29" s="5">
        <f>MONTH(SalesDataTable[[#This Row],[Order Date]])</f>
        <v>1</v>
      </c>
      <c r="T29" s="8" t="str">
        <f>TEXT(SalesDataTable[[#This Row],[Order Date]],"mmm")</f>
        <v>Jan</v>
      </c>
    </row>
    <row r="30" spans="1:20" ht="15.6" x14ac:dyDescent="0.3">
      <c r="A30" s="2" t="s">
        <v>93</v>
      </c>
      <c r="B30" s="3">
        <v>46029</v>
      </c>
      <c r="C30" s="4" t="s">
        <v>47</v>
      </c>
      <c r="D30" s="4" t="s">
        <v>68</v>
      </c>
      <c r="E30" s="4" t="s">
        <v>23</v>
      </c>
      <c r="F30" s="4" t="s">
        <v>24</v>
      </c>
      <c r="G30" s="4" t="s">
        <v>69</v>
      </c>
      <c r="H30" s="4" t="s">
        <v>94</v>
      </c>
      <c r="I30" s="5">
        <v>2</v>
      </c>
      <c r="J30" s="6">
        <v>51.56</v>
      </c>
      <c r="K30" s="7">
        <v>0.05</v>
      </c>
      <c r="L30" s="6">
        <v>22.26</v>
      </c>
      <c r="M30" s="6">
        <f t="shared" si="0"/>
        <v>97.963999999999999</v>
      </c>
      <c r="N30" s="6">
        <f t="shared" si="1"/>
        <v>44.52</v>
      </c>
      <c r="O30" s="6">
        <f t="shared" si="2"/>
        <v>53.443999999999996</v>
      </c>
      <c r="P30" s="8">
        <f t="shared" si="3"/>
        <v>0.54554734392225712</v>
      </c>
      <c r="Q30" s="9">
        <f>YEAR(SalesDataTable[[#This Row],[Order Date]])</f>
        <v>2026</v>
      </c>
      <c r="R30" s="8" t="str">
        <f>"Q"&amp;ROUNDUP(MONTH(SalesDataTable[[#This Row],[Order Date]])/3,0)</f>
        <v>Q1</v>
      </c>
      <c r="S30" s="5">
        <f>MONTH(SalesDataTable[[#This Row],[Order Date]])</f>
        <v>1</v>
      </c>
      <c r="T30" s="8" t="str">
        <f>TEXT(SalesDataTable[[#This Row],[Order Date]],"mmm")</f>
        <v>Jan</v>
      </c>
    </row>
    <row r="31" spans="1:20" ht="15.6" x14ac:dyDescent="0.3">
      <c r="A31" s="2" t="s">
        <v>95</v>
      </c>
      <c r="B31" s="3">
        <v>46030</v>
      </c>
      <c r="C31" s="4" t="s">
        <v>28</v>
      </c>
      <c r="D31" s="4" t="s">
        <v>89</v>
      </c>
      <c r="E31" s="4" t="s">
        <v>23</v>
      </c>
      <c r="F31" s="4" t="s">
        <v>36</v>
      </c>
      <c r="G31" s="4" t="s">
        <v>25</v>
      </c>
      <c r="H31" s="4" t="s">
        <v>49</v>
      </c>
      <c r="I31" s="5">
        <v>2</v>
      </c>
      <c r="J31" s="6">
        <v>51.63</v>
      </c>
      <c r="K31" s="7">
        <v>0</v>
      </c>
      <c r="L31" s="6">
        <v>22.54</v>
      </c>
      <c r="M31" s="6">
        <f t="shared" si="0"/>
        <v>103.26</v>
      </c>
      <c r="N31" s="6">
        <f t="shared" si="1"/>
        <v>45.08</v>
      </c>
      <c r="O31" s="6">
        <f t="shared" si="2"/>
        <v>58.180000000000007</v>
      </c>
      <c r="P31" s="8">
        <f t="shared" si="3"/>
        <v>0.5634321131125315</v>
      </c>
      <c r="Q31" s="9">
        <f>YEAR(SalesDataTable[[#This Row],[Order Date]])</f>
        <v>2026</v>
      </c>
      <c r="R31" s="8" t="str">
        <f>"Q"&amp;ROUNDUP(MONTH(SalesDataTable[[#This Row],[Order Date]])/3,0)</f>
        <v>Q1</v>
      </c>
      <c r="S31" s="5">
        <f>MONTH(SalesDataTable[[#This Row],[Order Date]])</f>
        <v>1</v>
      </c>
      <c r="T31" s="8" t="str">
        <f>TEXT(SalesDataTable[[#This Row],[Order Date]],"mmm")</f>
        <v>Jan</v>
      </c>
    </row>
    <row r="32" spans="1:20" ht="15.6" x14ac:dyDescent="0.3">
      <c r="A32" s="2" t="s">
        <v>96</v>
      </c>
      <c r="B32" s="3">
        <v>46030</v>
      </c>
      <c r="C32" s="4" t="s">
        <v>21</v>
      </c>
      <c r="D32" s="4" t="s">
        <v>72</v>
      </c>
      <c r="E32" s="4" t="s">
        <v>30</v>
      </c>
      <c r="F32" s="4" t="s">
        <v>40</v>
      </c>
      <c r="G32" s="4" t="s">
        <v>51</v>
      </c>
      <c r="H32" s="4" t="s">
        <v>52</v>
      </c>
      <c r="I32" s="5">
        <v>5</v>
      </c>
      <c r="J32" s="6">
        <v>344.88</v>
      </c>
      <c r="K32" s="7">
        <v>0.15</v>
      </c>
      <c r="L32" s="6">
        <v>190.66</v>
      </c>
      <c r="M32" s="6">
        <f t="shared" si="0"/>
        <v>1465.74</v>
      </c>
      <c r="N32" s="6">
        <f t="shared" si="1"/>
        <v>953.3</v>
      </c>
      <c r="O32" s="6">
        <f t="shared" si="2"/>
        <v>512.44000000000005</v>
      </c>
      <c r="P32" s="8">
        <f t="shared" si="3"/>
        <v>0.34961180018284282</v>
      </c>
      <c r="Q32" s="9">
        <f>YEAR(SalesDataTable[[#This Row],[Order Date]])</f>
        <v>2026</v>
      </c>
      <c r="R32" s="8" t="str">
        <f>"Q"&amp;ROUNDUP(MONTH(SalesDataTable[[#This Row],[Order Date]])/3,0)</f>
        <v>Q1</v>
      </c>
      <c r="S32" s="5">
        <f>MONTH(SalesDataTable[[#This Row],[Order Date]])</f>
        <v>1</v>
      </c>
      <c r="T32" s="8" t="str">
        <f>TEXT(SalesDataTable[[#This Row],[Order Date]],"mmm")</f>
        <v>Jan</v>
      </c>
    </row>
    <row r="33" spans="1:20" ht="15.6" x14ac:dyDescent="0.3">
      <c r="A33" s="2" t="s">
        <v>97</v>
      </c>
      <c r="B33" s="3">
        <v>46030</v>
      </c>
      <c r="C33" s="4" t="s">
        <v>34</v>
      </c>
      <c r="D33" s="4" t="s">
        <v>44</v>
      </c>
      <c r="E33" s="4" t="s">
        <v>45</v>
      </c>
      <c r="F33" s="4" t="s">
        <v>36</v>
      </c>
      <c r="G33" s="4" t="s">
        <v>31</v>
      </c>
      <c r="H33" s="4" t="s">
        <v>32</v>
      </c>
      <c r="I33" s="5">
        <v>2</v>
      </c>
      <c r="J33" s="6">
        <v>94.06</v>
      </c>
      <c r="K33" s="7">
        <v>0.15</v>
      </c>
      <c r="L33" s="6">
        <v>46.33</v>
      </c>
      <c r="M33" s="6">
        <f t="shared" si="0"/>
        <v>159.90199999999999</v>
      </c>
      <c r="N33" s="6">
        <f t="shared" si="1"/>
        <v>92.66</v>
      </c>
      <c r="O33" s="6">
        <f t="shared" si="2"/>
        <v>67.24199999999999</v>
      </c>
      <c r="P33" s="8">
        <f t="shared" si="3"/>
        <v>0.42052006854198193</v>
      </c>
      <c r="Q33" s="9">
        <f>YEAR(SalesDataTable[[#This Row],[Order Date]])</f>
        <v>2026</v>
      </c>
      <c r="R33" s="8" t="str">
        <f>"Q"&amp;ROUNDUP(MONTH(SalesDataTable[[#This Row],[Order Date]])/3,0)</f>
        <v>Q1</v>
      </c>
      <c r="S33" s="5">
        <f>MONTH(SalesDataTable[[#This Row],[Order Date]])</f>
        <v>1</v>
      </c>
      <c r="T33" s="8" t="str">
        <f>TEXT(SalesDataTable[[#This Row],[Order Date]],"mmm")</f>
        <v>Jan</v>
      </c>
    </row>
    <row r="34" spans="1:20" ht="15.6" x14ac:dyDescent="0.3">
      <c r="A34" s="2" t="s">
        <v>98</v>
      </c>
      <c r="B34" s="3">
        <v>46030</v>
      </c>
      <c r="C34" s="4" t="s">
        <v>21</v>
      </c>
      <c r="D34" s="4" t="s">
        <v>22</v>
      </c>
      <c r="E34" s="4" t="s">
        <v>23</v>
      </c>
      <c r="F34" s="4" t="s">
        <v>40</v>
      </c>
      <c r="G34" s="4" t="s">
        <v>31</v>
      </c>
      <c r="H34" s="4" t="s">
        <v>99</v>
      </c>
      <c r="I34" s="5">
        <v>1</v>
      </c>
      <c r="J34" s="6">
        <v>72.38</v>
      </c>
      <c r="K34" s="7">
        <v>0</v>
      </c>
      <c r="L34" s="6">
        <v>31.65</v>
      </c>
      <c r="M34" s="6">
        <f t="shared" si="0"/>
        <v>72.38</v>
      </c>
      <c r="N34" s="6">
        <f t="shared" si="1"/>
        <v>31.65</v>
      </c>
      <c r="O34" s="6">
        <f t="shared" si="2"/>
        <v>40.729999999999997</v>
      </c>
      <c r="P34" s="8">
        <f t="shared" si="3"/>
        <v>0.56272450953302011</v>
      </c>
      <c r="Q34" s="9">
        <f>YEAR(SalesDataTable[[#This Row],[Order Date]])</f>
        <v>2026</v>
      </c>
      <c r="R34" s="8" t="str">
        <f>"Q"&amp;ROUNDUP(MONTH(SalesDataTable[[#This Row],[Order Date]])/3,0)</f>
        <v>Q1</v>
      </c>
      <c r="S34" s="5">
        <f>MONTH(SalesDataTable[[#This Row],[Order Date]])</f>
        <v>1</v>
      </c>
      <c r="T34" s="8" t="str">
        <f>TEXT(SalesDataTable[[#This Row],[Order Date]],"mmm")</f>
        <v>Jan</v>
      </c>
    </row>
    <row r="35" spans="1:20" ht="15.6" x14ac:dyDescent="0.3">
      <c r="A35" s="2" t="s">
        <v>100</v>
      </c>
      <c r="B35" s="3">
        <v>46030</v>
      </c>
      <c r="C35" s="4" t="s">
        <v>28</v>
      </c>
      <c r="D35" s="4" t="s">
        <v>58</v>
      </c>
      <c r="E35" s="4" t="s">
        <v>23</v>
      </c>
      <c r="F35" s="4" t="s">
        <v>36</v>
      </c>
      <c r="G35" s="4" t="s">
        <v>31</v>
      </c>
      <c r="H35" s="4" t="s">
        <v>73</v>
      </c>
      <c r="I35" s="5">
        <v>1</v>
      </c>
      <c r="J35" s="6">
        <v>153.69</v>
      </c>
      <c r="K35" s="7">
        <v>0</v>
      </c>
      <c r="L35" s="6">
        <v>77.47</v>
      </c>
      <c r="M35" s="6">
        <f t="shared" si="0"/>
        <v>153.69</v>
      </c>
      <c r="N35" s="6">
        <f t="shared" si="1"/>
        <v>77.47</v>
      </c>
      <c r="O35" s="6">
        <f t="shared" si="2"/>
        <v>76.22</v>
      </c>
      <c r="P35" s="8">
        <f t="shared" si="3"/>
        <v>0.49593337237295854</v>
      </c>
      <c r="Q35" s="9">
        <f>YEAR(SalesDataTable[[#This Row],[Order Date]])</f>
        <v>2026</v>
      </c>
      <c r="R35" s="8" t="str">
        <f>"Q"&amp;ROUNDUP(MONTH(SalesDataTable[[#This Row],[Order Date]])/3,0)</f>
        <v>Q1</v>
      </c>
      <c r="S35" s="5">
        <f>MONTH(SalesDataTable[[#This Row],[Order Date]])</f>
        <v>1</v>
      </c>
      <c r="T35" s="8" t="str">
        <f>TEXT(SalesDataTable[[#This Row],[Order Date]],"mmm")</f>
        <v>Jan</v>
      </c>
    </row>
    <row r="36" spans="1:20" ht="15.6" x14ac:dyDescent="0.3">
      <c r="A36" s="2" t="s">
        <v>101</v>
      </c>
      <c r="B36" s="3">
        <v>46031</v>
      </c>
      <c r="C36" s="4" t="s">
        <v>47</v>
      </c>
      <c r="D36" s="4" t="s">
        <v>102</v>
      </c>
      <c r="E36" s="4" t="s">
        <v>30</v>
      </c>
      <c r="F36" s="4" t="s">
        <v>40</v>
      </c>
      <c r="G36" s="4" t="s">
        <v>37</v>
      </c>
      <c r="H36" s="4" t="s">
        <v>103</v>
      </c>
      <c r="I36" s="5">
        <v>15</v>
      </c>
      <c r="J36" s="6">
        <v>168.62</v>
      </c>
      <c r="K36" s="7">
        <v>0.05</v>
      </c>
      <c r="L36" s="6">
        <v>86.09</v>
      </c>
      <c r="M36" s="6">
        <f t="shared" si="0"/>
        <v>2402.835</v>
      </c>
      <c r="N36" s="6">
        <f t="shared" si="1"/>
        <v>1291.3500000000001</v>
      </c>
      <c r="O36" s="6">
        <f t="shared" si="2"/>
        <v>1111.4849999999999</v>
      </c>
      <c r="P36" s="8">
        <f t="shared" si="3"/>
        <v>0.46257233642759488</v>
      </c>
      <c r="Q36" s="9">
        <f>YEAR(SalesDataTable[[#This Row],[Order Date]])</f>
        <v>2026</v>
      </c>
      <c r="R36" s="8" t="str">
        <f>"Q"&amp;ROUNDUP(MONTH(SalesDataTable[[#This Row],[Order Date]])/3,0)</f>
        <v>Q1</v>
      </c>
      <c r="S36" s="5">
        <f>MONTH(SalesDataTable[[#This Row],[Order Date]])</f>
        <v>1</v>
      </c>
      <c r="T36" s="8" t="str">
        <f>TEXT(SalesDataTable[[#This Row],[Order Date]],"mmm")</f>
        <v>Jan</v>
      </c>
    </row>
    <row r="37" spans="1:20" ht="15.6" x14ac:dyDescent="0.3">
      <c r="A37" s="2" t="s">
        <v>104</v>
      </c>
      <c r="B37" s="3">
        <v>46031</v>
      </c>
      <c r="C37" s="4" t="s">
        <v>47</v>
      </c>
      <c r="D37" s="4" t="s">
        <v>48</v>
      </c>
      <c r="E37" s="4" t="s">
        <v>23</v>
      </c>
      <c r="F37" s="4" t="s">
        <v>36</v>
      </c>
      <c r="G37" s="4" t="s">
        <v>31</v>
      </c>
      <c r="H37" s="4" t="s">
        <v>73</v>
      </c>
      <c r="I37" s="5">
        <v>1</v>
      </c>
      <c r="J37" s="6">
        <v>152.75</v>
      </c>
      <c r="K37" s="7">
        <v>0.05</v>
      </c>
      <c r="L37" s="6">
        <v>79.88</v>
      </c>
      <c r="M37" s="6">
        <f t="shared" si="0"/>
        <v>145.11249999999998</v>
      </c>
      <c r="N37" s="6">
        <f t="shared" si="1"/>
        <v>79.88</v>
      </c>
      <c r="O37" s="6">
        <f t="shared" si="2"/>
        <v>65.232499999999987</v>
      </c>
      <c r="P37" s="8">
        <f t="shared" si="3"/>
        <v>0.44953053665259707</v>
      </c>
      <c r="Q37" s="9">
        <f>YEAR(SalesDataTable[[#This Row],[Order Date]])</f>
        <v>2026</v>
      </c>
      <c r="R37" s="8" t="str">
        <f>"Q"&amp;ROUNDUP(MONTH(SalesDataTable[[#This Row],[Order Date]])/3,0)</f>
        <v>Q1</v>
      </c>
      <c r="S37" s="5">
        <f>MONTH(SalesDataTable[[#This Row],[Order Date]])</f>
        <v>1</v>
      </c>
      <c r="T37" s="8" t="str">
        <f>TEXT(SalesDataTable[[#This Row],[Order Date]],"mmm")</f>
        <v>Jan</v>
      </c>
    </row>
    <row r="38" spans="1:20" ht="15.6" x14ac:dyDescent="0.3">
      <c r="A38" s="2" t="s">
        <v>105</v>
      </c>
      <c r="B38" s="3">
        <v>46031</v>
      </c>
      <c r="C38" s="4" t="s">
        <v>28</v>
      </c>
      <c r="D38" s="4" t="s">
        <v>106</v>
      </c>
      <c r="E38" s="4" t="s">
        <v>59</v>
      </c>
      <c r="F38" s="4" t="s">
        <v>36</v>
      </c>
      <c r="G38" s="4" t="s">
        <v>69</v>
      </c>
      <c r="H38" s="4" t="s">
        <v>87</v>
      </c>
      <c r="I38" s="5">
        <v>2</v>
      </c>
      <c r="J38" s="6">
        <v>36.72</v>
      </c>
      <c r="K38" s="7">
        <v>0.05</v>
      </c>
      <c r="L38" s="6">
        <v>14.15</v>
      </c>
      <c r="M38" s="6">
        <f t="shared" si="0"/>
        <v>69.768000000000001</v>
      </c>
      <c r="N38" s="6">
        <f t="shared" si="1"/>
        <v>28.3</v>
      </c>
      <c r="O38" s="6">
        <f t="shared" si="2"/>
        <v>41.468000000000004</v>
      </c>
      <c r="P38" s="8">
        <f t="shared" si="3"/>
        <v>0.59436991170737308</v>
      </c>
      <c r="Q38" s="9">
        <f>YEAR(SalesDataTable[[#This Row],[Order Date]])</f>
        <v>2026</v>
      </c>
      <c r="R38" s="8" t="str">
        <f>"Q"&amp;ROUNDUP(MONTH(SalesDataTable[[#This Row],[Order Date]])/3,0)</f>
        <v>Q1</v>
      </c>
      <c r="S38" s="5">
        <f>MONTH(SalesDataTable[[#This Row],[Order Date]])</f>
        <v>1</v>
      </c>
      <c r="T38" s="8" t="str">
        <f>TEXT(SalesDataTable[[#This Row],[Order Date]],"mmm")</f>
        <v>Jan</v>
      </c>
    </row>
    <row r="39" spans="1:20" ht="15.6" x14ac:dyDescent="0.3">
      <c r="A39" s="2" t="s">
        <v>107</v>
      </c>
      <c r="B39" s="3">
        <v>46032</v>
      </c>
      <c r="C39" s="4" t="s">
        <v>21</v>
      </c>
      <c r="D39" s="4" t="s">
        <v>108</v>
      </c>
      <c r="E39" s="4" t="s">
        <v>23</v>
      </c>
      <c r="F39" s="4" t="s">
        <v>24</v>
      </c>
      <c r="G39" s="4" t="s">
        <v>31</v>
      </c>
      <c r="H39" s="4" t="s">
        <v>41</v>
      </c>
      <c r="I39" s="5">
        <v>6</v>
      </c>
      <c r="J39" s="6">
        <v>141.31</v>
      </c>
      <c r="K39" s="7">
        <v>0.05</v>
      </c>
      <c r="L39" s="6">
        <v>79.349999999999994</v>
      </c>
      <c r="M39" s="6">
        <f t="shared" si="0"/>
        <v>805.46699999999998</v>
      </c>
      <c r="N39" s="6">
        <f t="shared" si="1"/>
        <v>476.09999999999997</v>
      </c>
      <c r="O39" s="6">
        <f t="shared" si="2"/>
        <v>329.36700000000002</v>
      </c>
      <c r="P39" s="8">
        <f t="shared" si="3"/>
        <v>0.4089143316858419</v>
      </c>
      <c r="Q39" s="9">
        <f>YEAR(SalesDataTable[[#This Row],[Order Date]])</f>
        <v>2026</v>
      </c>
      <c r="R39" s="8" t="str">
        <f>"Q"&amp;ROUNDUP(MONTH(SalesDataTable[[#This Row],[Order Date]])/3,0)</f>
        <v>Q1</v>
      </c>
      <c r="S39" s="5">
        <f>MONTH(SalesDataTable[[#This Row],[Order Date]])</f>
        <v>1</v>
      </c>
      <c r="T39" s="8" t="str">
        <f>TEXT(SalesDataTable[[#This Row],[Order Date]],"mmm")</f>
        <v>Jan</v>
      </c>
    </row>
    <row r="40" spans="1:20" ht="15.6" x14ac:dyDescent="0.3">
      <c r="A40" s="2" t="s">
        <v>109</v>
      </c>
      <c r="B40" s="3">
        <v>46032</v>
      </c>
      <c r="C40" s="4" t="s">
        <v>34</v>
      </c>
      <c r="D40" s="4" t="s">
        <v>81</v>
      </c>
      <c r="E40" s="4" t="s">
        <v>23</v>
      </c>
      <c r="F40" s="4" t="s">
        <v>40</v>
      </c>
      <c r="G40" s="4" t="s">
        <v>51</v>
      </c>
      <c r="H40" s="4" t="s">
        <v>110</v>
      </c>
      <c r="I40" s="5">
        <v>2</v>
      </c>
      <c r="J40" s="6">
        <v>121.23</v>
      </c>
      <c r="K40" s="7">
        <v>0</v>
      </c>
      <c r="L40" s="6">
        <v>59.66</v>
      </c>
      <c r="M40" s="6">
        <f t="shared" si="0"/>
        <v>242.46</v>
      </c>
      <c r="N40" s="6">
        <f t="shared" si="1"/>
        <v>119.32</v>
      </c>
      <c r="O40" s="6">
        <f t="shared" si="2"/>
        <v>123.14000000000001</v>
      </c>
      <c r="P40" s="8">
        <f t="shared" si="3"/>
        <v>0.50787758805576178</v>
      </c>
      <c r="Q40" s="9">
        <f>YEAR(SalesDataTable[[#This Row],[Order Date]])</f>
        <v>2026</v>
      </c>
      <c r="R40" s="8" t="str">
        <f>"Q"&amp;ROUNDUP(MONTH(SalesDataTable[[#This Row],[Order Date]])/3,0)</f>
        <v>Q1</v>
      </c>
      <c r="S40" s="5">
        <f>MONTH(SalesDataTable[[#This Row],[Order Date]])</f>
        <v>1</v>
      </c>
      <c r="T40" s="8" t="str">
        <f>TEXT(SalesDataTable[[#This Row],[Order Date]],"mmm")</f>
        <v>Jan</v>
      </c>
    </row>
    <row r="41" spans="1:20" ht="15.6" x14ac:dyDescent="0.3">
      <c r="A41" s="2" t="s">
        <v>111</v>
      </c>
      <c r="B41" s="3">
        <v>46032</v>
      </c>
      <c r="C41" s="4" t="s">
        <v>47</v>
      </c>
      <c r="D41" s="4" t="s">
        <v>68</v>
      </c>
      <c r="E41" s="4" t="s">
        <v>23</v>
      </c>
      <c r="F41" s="4" t="s">
        <v>36</v>
      </c>
      <c r="G41" s="4" t="s">
        <v>37</v>
      </c>
      <c r="H41" s="4" t="s">
        <v>103</v>
      </c>
      <c r="I41" s="5">
        <v>3</v>
      </c>
      <c r="J41" s="6">
        <v>161.58000000000001</v>
      </c>
      <c r="K41" s="7">
        <v>0</v>
      </c>
      <c r="L41" s="6">
        <v>85.58</v>
      </c>
      <c r="M41" s="6">
        <f t="shared" si="0"/>
        <v>484.74</v>
      </c>
      <c r="N41" s="6">
        <f t="shared" si="1"/>
        <v>256.74</v>
      </c>
      <c r="O41" s="6">
        <f t="shared" si="2"/>
        <v>228</v>
      </c>
      <c r="P41" s="8">
        <f t="shared" si="3"/>
        <v>0.47035524198539425</v>
      </c>
      <c r="Q41" s="9">
        <f>YEAR(SalesDataTable[[#This Row],[Order Date]])</f>
        <v>2026</v>
      </c>
      <c r="R41" s="8" t="str">
        <f>"Q"&amp;ROUNDUP(MONTH(SalesDataTable[[#This Row],[Order Date]])/3,0)</f>
        <v>Q1</v>
      </c>
      <c r="S41" s="5">
        <f>MONTH(SalesDataTable[[#This Row],[Order Date]])</f>
        <v>1</v>
      </c>
      <c r="T41" s="8" t="str">
        <f>TEXT(SalesDataTable[[#This Row],[Order Date]],"mmm")</f>
        <v>Jan</v>
      </c>
    </row>
    <row r="42" spans="1:20" ht="15.6" x14ac:dyDescent="0.3">
      <c r="A42" s="2" t="s">
        <v>112</v>
      </c>
      <c r="B42" s="3">
        <v>46032</v>
      </c>
      <c r="C42" s="4" t="s">
        <v>47</v>
      </c>
      <c r="D42" s="4" t="s">
        <v>68</v>
      </c>
      <c r="E42" s="4" t="s">
        <v>45</v>
      </c>
      <c r="F42" s="4" t="s">
        <v>24</v>
      </c>
      <c r="G42" s="4" t="s">
        <v>37</v>
      </c>
      <c r="H42" s="4" t="s">
        <v>103</v>
      </c>
      <c r="I42" s="5">
        <v>2</v>
      </c>
      <c r="J42" s="6">
        <v>166.84</v>
      </c>
      <c r="K42" s="7">
        <v>0</v>
      </c>
      <c r="L42" s="6">
        <v>88.67</v>
      </c>
      <c r="M42" s="6">
        <f t="shared" si="0"/>
        <v>333.68</v>
      </c>
      <c r="N42" s="6">
        <f t="shared" si="1"/>
        <v>177.34</v>
      </c>
      <c r="O42" s="6">
        <f t="shared" si="2"/>
        <v>156.34</v>
      </c>
      <c r="P42" s="8">
        <f t="shared" si="3"/>
        <v>0.4685327259649964</v>
      </c>
      <c r="Q42" s="9">
        <f>YEAR(SalesDataTable[[#This Row],[Order Date]])</f>
        <v>2026</v>
      </c>
      <c r="R42" s="8" t="str">
        <f>"Q"&amp;ROUNDUP(MONTH(SalesDataTable[[#This Row],[Order Date]])/3,0)</f>
        <v>Q1</v>
      </c>
      <c r="S42" s="5">
        <f>MONTH(SalesDataTable[[#This Row],[Order Date]])</f>
        <v>1</v>
      </c>
      <c r="T42" s="8" t="str">
        <f>TEXT(SalesDataTable[[#This Row],[Order Date]],"mmm")</f>
        <v>Jan</v>
      </c>
    </row>
    <row r="43" spans="1:20" ht="15.6" x14ac:dyDescent="0.3">
      <c r="A43" s="2" t="s">
        <v>113</v>
      </c>
      <c r="B43" s="3">
        <v>46033</v>
      </c>
      <c r="C43" s="4" t="s">
        <v>34</v>
      </c>
      <c r="D43" s="4" t="s">
        <v>54</v>
      </c>
      <c r="E43" s="4" t="s">
        <v>23</v>
      </c>
      <c r="F43" s="4" t="s">
        <v>24</v>
      </c>
      <c r="G43" s="4" t="s">
        <v>31</v>
      </c>
      <c r="H43" s="4" t="s">
        <v>73</v>
      </c>
      <c r="I43" s="5">
        <v>1</v>
      </c>
      <c r="J43" s="6">
        <v>150.96</v>
      </c>
      <c r="K43" s="7">
        <v>0</v>
      </c>
      <c r="L43" s="6">
        <v>77.5</v>
      </c>
      <c r="M43" s="6">
        <f t="shared" si="0"/>
        <v>150.96</v>
      </c>
      <c r="N43" s="6">
        <f t="shared" si="1"/>
        <v>77.5</v>
      </c>
      <c r="O43" s="6">
        <f t="shared" si="2"/>
        <v>73.460000000000008</v>
      </c>
      <c r="P43" s="8">
        <f t="shared" si="3"/>
        <v>0.48661897191308956</v>
      </c>
      <c r="Q43" s="9">
        <f>YEAR(SalesDataTable[[#This Row],[Order Date]])</f>
        <v>2026</v>
      </c>
      <c r="R43" s="8" t="str">
        <f>"Q"&amp;ROUNDUP(MONTH(SalesDataTable[[#This Row],[Order Date]])/3,0)</f>
        <v>Q1</v>
      </c>
      <c r="S43" s="5">
        <f>MONTH(SalesDataTable[[#This Row],[Order Date]])</f>
        <v>1</v>
      </c>
      <c r="T43" s="8" t="str">
        <f>TEXT(SalesDataTable[[#This Row],[Order Date]],"mmm")</f>
        <v>Jan</v>
      </c>
    </row>
    <row r="44" spans="1:20" ht="15.6" x14ac:dyDescent="0.3">
      <c r="A44" s="2" t="s">
        <v>114</v>
      </c>
      <c r="B44" s="3">
        <v>46033</v>
      </c>
      <c r="C44" s="4" t="s">
        <v>47</v>
      </c>
      <c r="D44" s="4" t="s">
        <v>65</v>
      </c>
      <c r="E44" s="4" t="s">
        <v>45</v>
      </c>
      <c r="F44" s="4" t="s">
        <v>24</v>
      </c>
      <c r="G44" s="4" t="s">
        <v>37</v>
      </c>
      <c r="H44" s="4" t="s">
        <v>38</v>
      </c>
      <c r="I44" s="5">
        <v>3</v>
      </c>
      <c r="J44" s="6">
        <v>36.33</v>
      </c>
      <c r="K44" s="7">
        <v>0.05</v>
      </c>
      <c r="L44" s="6">
        <v>13.27</v>
      </c>
      <c r="M44" s="6">
        <f t="shared" si="0"/>
        <v>103.54049999999999</v>
      </c>
      <c r="N44" s="6">
        <f t="shared" si="1"/>
        <v>39.81</v>
      </c>
      <c r="O44" s="6">
        <f t="shared" si="2"/>
        <v>63.730499999999992</v>
      </c>
      <c r="P44" s="8">
        <f t="shared" si="3"/>
        <v>0.61551277036521934</v>
      </c>
      <c r="Q44" s="9">
        <f>YEAR(SalesDataTable[[#This Row],[Order Date]])</f>
        <v>2026</v>
      </c>
      <c r="R44" s="8" t="str">
        <f>"Q"&amp;ROUNDUP(MONTH(SalesDataTable[[#This Row],[Order Date]])/3,0)</f>
        <v>Q1</v>
      </c>
      <c r="S44" s="5">
        <f>MONTH(SalesDataTable[[#This Row],[Order Date]])</f>
        <v>1</v>
      </c>
      <c r="T44" s="8" t="str">
        <f>TEXT(SalesDataTable[[#This Row],[Order Date]],"mmm")</f>
        <v>Jan</v>
      </c>
    </row>
    <row r="45" spans="1:20" ht="15.6" x14ac:dyDescent="0.3">
      <c r="A45" s="2" t="s">
        <v>115</v>
      </c>
      <c r="B45" s="3">
        <v>46033</v>
      </c>
      <c r="C45" s="4" t="s">
        <v>47</v>
      </c>
      <c r="D45" s="4" t="s">
        <v>68</v>
      </c>
      <c r="E45" s="4" t="s">
        <v>23</v>
      </c>
      <c r="F45" s="4" t="s">
        <v>24</v>
      </c>
      <c r="G45" s="4" t="s">
        <v>37</v>
      </c>
      <c r="H45" s="4" t="s">
        <v>38</v>
      </c>
      <c r="I45" s="5">
        <v>1</v>
      </c>
      <c r="J45" s="6">
        <v>35.340000000000003</v>
      </c>
      <c r="K45" s="7">
        <v>0.1</v>
      </c>
      <c r="L45" s="6">
        <v>13.36</v>
      </c>
      <c r="M45" s="6">
        <f t="shared" si="0"/>
        <v>31.806000000000004</v>
      </c>
      <c r="N45" s="6">
        <f t="shared" si="1"/>
        <v>13.36</v>
      </c>
      <c r="O45" s="6">
        <f t="shared" si="2"/>
        <v>18.446000000000005</v>
      </c>
      <c r="P45" s="8">
        <f t="shared" si="3"/>
        <v>0.5799534678991386</v>
      </c>
      <c r="Q45" s="9">
        <f>YEAR(SalesDataTable[[#This Row],[Order Date]])</f>
        <v>2026</v>
      </c>
      <c r="R45" s="8" t="str">
        <f>"Q"&amp;ROUNDUP(MONTH(SalesDataTable[[#This Row],[Order Date]])/3,0)</f>
        <v>Q1</v>
      </c>
      <c r="S45" s="5">
        <f>MONTH(SalesDataTable[[#This Row],[Order Date]])</f>
        <v>1</v>
      </c>
      <c r="T45" s="8" t="str">
        <f>TEXT(SalesDataTable[[#This Row],[Order Date]],"mmm")</f>
        <v>Jan</v>
      </c>
    </row>
    <row r="46" spans="1:20" ht="15.6" x14ac:dyDescent="0.3">
      <c r="A46" s="2" t="s">
        <v>116</v>
      </c>
      <c r="B46" s="3">
        <v>46033</v>
      </c>
      <c r="C46" s="4" t="s">
        <v>47</v>
      </c>
      <c r="D46" s="4" t="s">
        <v>68</v>
      </c>
      <c r="E46" s="4" t="s">
        <v>23</v>
      </c>
      <c r="F46" s="4" t="s">
        <v>24</v>
      </c>
      <c r="G46" s="4" t="s">
        <v>37</v>
      </c>
      <c r="H46" s="4" t="s">
        <v>66</v>
      </c>
      <c r="I46" s="5">
        <v>2</v>
      </c>
      <c r="J46" s="6">
        <v>46.27</v>
      </c>
      <c r="K46" s="7">
        <v>0</v>
      </c>
      <c r="L46" s="6">
        <v>18.23</v>
      </c>
      <c r="M46" s="6">
        <f t="shared" si="0"/>
        <v>92.54</v>
      </c>
      <c r="N46" s="6">
        <f t="shared" si="1"/>
        <v>36.46</v>
      </c>
      <c r="O46" s="6">
        <f t="shared" si="2"/>
        <v>56.080000000000005</v>
      </c>
      <c r="P46" s="8">
        <f t="shared" si="3"/>
        <v>0.60600821266479366</v>
      </c>
      <c r="Q46" s="9">
        <f>YEAR(SalesDataTable[[#This Row],[Order Date]])</f>
        <v>2026</v>
      </c>
      <c r="R46" s="8" t="str">
        <f>"Q"&amp;ROUNDUP(MONTH(SalesDataTable[[#This Row],[Order Date]])/3,0)</f>
        <v>Q1</v>
      </c>
      <c r="S46" s="5">
        <f>MONTH(SalesDataTable[[#This Row],[Order Date]])</f>
        <v>1</v>
      </c>
      <c r="T46" s="8" t="str">
        <f>TEXT(SalesDataTable[[#This Row],[Order Date]],"mmm")</f>
        <v>Jan</v>
      </c>
    </row>
    <row r="47" spans="1:20" ht="15.6" x14ac:dyDescent="0.3">
      <c r="A47" s="2" t="s">
        <v>117</v>
      </c>
      <c r="B47" s="3">
        <v>46033</v>
      </c>
      <c r="C47" s="4" t="s">
        <v>47</v>
      </c>
      <c r="D47" s="4" t="s">
        <v>65</v>
      </c>
      <c r="E47" s="4" t="s">
        <v>23</v>
      </c>
      <c r="F47" s="4" t="s">
        <v>24</v>
      </c>
      <c r="G47" s="4" t="s">
        <v>25</v>
      </c>
      <c r="H47" s="4" t="s">
        <v>26</v>
      </c>
      <c r="I47" s="5">
        <v>1</v>
      </c>
      <c r="J47" s="6">
        <v>79.930000000000007</v>
      </c>
      <c r="K47" s="7">
        <v>0.05</v>
      </c>
      <c r="L47" s="6">
        <v>43.73</v>
      </c>
      <c r="M47" s="6">
        <f t="shared" si="0"/>
        <v>75.933500000000009</v>
      </c>
      <c r="N47" s="6">
        <f t="shared" si="1"/>
        <v>43.73</v>
      </c>
      <c r="O47" s="6">
        <f t="shared" si="2"/>
        <v>32.203500000000012</v>
      </c>
      <c r="P47" s="8">
        <f t="shared" si="3"/>
        <v>0.42410135184075554</v>
      </c>
      <c r="Q47" s="9">
        <f>YEAR(SalesDataTable[[#This Row],[Order Date]])</f>
        <v>2026</v>
      </c>
      <c r="R47" s="8" t="str">
        <f>"Q"&amp;ROUNDUP(MONTH(SalesDataTable[[#This Row],[Order Date]])/3,0)</f>
        <v>Q1</v>
      </c>
      <c r="S47" s="5">
        <f>MONTH(SalesDataTable[[#This Row],[Order Date]])</f>
        <v>1</v>
      </c>
      <c r="T47" s="8" t="str">
        <f>TEXT(SalesDataTable[[#This Row],[Order Date]],"mmm")</f>
        <v>Jan</v>
      </c>
    </row>
    <row r="48" spans="1:20" ht="15.6" x14ac:dyDescent="0.3">
      <c r="A48" s="2" t="s">
        <v>118</v>
      </c>
      <c r="B48" s="3">
        <v>46034</v>
      </c>
      <c r="C48" s="4" t="s">
        <v>28</v>
      </c>
      <c r="D48" s="4" t="s">
        <v>89</v>
      </c>
      <c r="E48" s="4" t="s">
        <v>45</v>
      </c>
      <c r="F48" s="4" t="s">
        <v>36</v>
      </c>
      <c r="G48" s="4" t="s">
        <v>31</v>
      </c>
      <c r="H48" s="4" t="s">
        <v>41</v>
      </c>
      <c r="I48" s="5">
        <v>1</v>
      </c>
      <c r="J48" s="6">
        <v>141.25</v>
      </c>
      <c r="K48" s="7">
        <v>0</v>
      </c>
      <c r="L48" s="6">
        <v>78.72</v>
      </c>
      <c r="M48" s="6">
        <f t="shared" si="0"/>
        <v>141.25</v>
      </c>
      <c r="N48" s="6">
        <f t="shared" si="1"/>
        <v>78.72</v>
      </c>
      <c r="O48" s="6">
        <f t="shared" si="2"/>
        <v>62.53</v>
      </c>
      <c r="P48" s="8">
        <f t="shared" si="3"/>
        <v>0.44269026548672569</v>
      </c>
      <c r="Q48" s="9">
        <f>YEAR(SalesDataTable[[#This Row],[Order Date]])</f>
        <v>2026</v>
      </c>
      <c r="R48" s="8" t="str">
        <f>"Q"&amp;ROUNDUP(MONTH(SalesDataTable[[#This Row],[Order Date]])/3,0)</f>
        <v>Q1</v>
      </c>
      <c r="S48" s="5">
        <f>MONTH(SalesDataTable[[#This Row],[Order Date]])</f>
        <v>1</v>
      </c>
      <c r="T48" s="8" t="str">
        <f>TEXT(SalesDataTable[[#This Row],[Order Date]],"mmm")</f>
        <v>Jan</v>
      </c>
    </row>
    <row r="49" spans="1:20" ht="15.6" x14ac:dyDescent="0.3">
      <c r="A49" s="2" t="s">
        <v>119</v>
      </c>
      <c r="B49" s="3">
        <v>46034</v>
      </c>
      <c r="C49" s="4" t="s">
        <v>47</v>
      </c>
      <c r="D49" s="4" t="s">
        <v>68</v>
      </c>
      <c r="E49" s="4" t="s">
        <v>23</v>
      </c>
      <c r="F49" s="4" t="s">
        <v>24</v>
      </c>
      <c r="G49" s="4" t="s">
        <v>25</v>
      </c>
      <c r="H49" s="4" t="s">
        <v>63</v>
      </c>
      <c r="I49" s="5">
        <v>2</v>
      </c>
      <c r="J49" s="6">
        <v>103.64</v>
      </c>
      <c r="K49" s="7">
        <v>0.1</v>
      </c>
      <c r="L49" s="6">
        <v>50.96</v>
      </c>
      <c r="M49" s="6">
        <f t="shared" si="0"/>
        <v>186.55199999999999</v>
      </c>
      <c r="N49" s="6">
        <f t="shared" si="1"/>
        <v>101.92</v>
      </c>
      <c r="O49" s="6">
        <f t="shared" si="2"/>
        <v>84.631999999999991</v>
      </c>
      <c r="P49" s="8">
        <f t="shared" si="3"/>
        <v>0.45366439384193147</v>
      </c>
      <c r="Q49" s="9">
        <f>YEAR(SalesDataTable[[#This Row],[Order Date]])</f>
        <v>2026</v>
      </c>
      <c r="R49" s="8" t="str">
        <f>"Q"&amp;ROUNDUP(MONTH(SalesDataTable[[#This Row],[Order Date]])/3,0)</f>
        <v>Q1</v>
      </c>
      <c r="S49" s="5">
        <f>MONTH(SalesDataTable[[#This Row],[Order Date]])</f>
        <v>1</v>
      </c>
      <c r="T49" s="8" t="str">
        <f>TEXT(SalesDataTable[[#This Row],[Order Date]],"mmm")</f>
        <v>Jan</v>
      </c>
    </row>
    <row r="50" spans="1:20" ht="15.6" x14ac:dyDescent="0.3">
      <c r="A50" s="2" t="s">
        <v>120</v>
      </c>
      <c r="B50" s="3">
        <v>46034</v>
      </c>
      <c r="C50" s="4" t="s">
        <v>21</v>
      </c>
      <c r="D50" s="4" t="s">
        <v>22</v>
      </c>
      <c r="E50" s="4" t="s">
        <v>23</v>
      </c>
      <c r="F50" s="4" t="s">
        <v>36</v>
      </c>
      <c r="G50" s="4" t="s">
        <v>37</v>
      </c>
      <c r="H50" s="4" t="s">
        <v>91</v>
      </c>
      <c r="I50" s="5">
        <v>1</v>
      </c>
      <c r="J50" s="6">
        <v>136.18</v>
      </c>
      <c r="K50" s="7">
        <v>0</v>
      </c>
      <c r="L50" s="6">
        <v>68.34</v>
      </c>
      <c r="M50" s="6">
        <f t="shared" si="0"/>
        <v>136.18</v>
      </c>
      <c r="N50" s="6">
        <f t="shared" si="1"/>
        <v>68.34</v>
      </c>
      <c r="O50" s="6">
        <f t="shared" si="2"/>
        <v>67.84</v>
      </c>
      <c r="P50" s="8">
        <f t="shared" si="3"/>
        <v>0.498164194448524</v>
      </c>
      <c r="Q50" s="9">
        <f>YEAR(SalesDataTable[[#This Row],[Order Date]])</f>
        <v>2026</v>
      </c>
      <c r="R50" s="8" t="str">
        <f>"Q"&amp;ROUNDUP(MONTH(SalesDataTable[[#This Row],[Order Date]])/3,0)</f>
        <v>Q1</v>
      </c>
      <c r="S50" s="5">
        <f>MONTH(SalesDataTable[[#This Row],[Order Date]])</f>
        <v>1</v>
      </c>
      <c r="T50" s="8" t="str">
        <f>TEXT(SalesDataTable[[#This Row],[Order Date]],"mmm")</f>
        <v>Jan</v>
      </c>
    </row>
    <row r="51" spans="1:20" ht="15.6" x14ac:dyDescent="0.3">
      <c r="A51" s="2" t="s">
        <v>121</v>
      </c>
      <c r="B51" s="3">
        <v>46034</v>
      </c>
      <c r="C51" s="4" t="s">
        <v>34</v>
      </c>
      <c r="D51" s="4" t="s">
        <v>35</v>
      </c>
      <c r="E51" s="4" t="s">
        <v>59</v>
      </c>
      <c r="F51" s="4" t="s">
        <v>36</v>
      </c>
      <c r="G51" s="4" t="s">
        <v>69</v>
      </c>
      <c r="H51" s="4" t="s">
        <v>87</v>
      </c>
      <c r="I51" s="5">
        <v>1</v>
      </c>
      <c r="J51" s="6">
        <v>36.43</v>
      </c>
      <c r="K51" s="7">
        <v>0</v>
      </c>
      <c r="L51" s="6">
        <v>14.33</v>
      </c>
      <c r="M51" s="6">
        <f t="shared" si="0"/>
        <v>36.43</v>
      </c>
      <c r="N51" s="6">
        <f t="shared" si="1"/>
        <v>14.33</v>
      </c>
      <c r="O51" s="6">
        <f t="shared" si="2"/>
        <v>22.1</v>
      </c>
      <c r="P51" s="8">
        <f t="shared" si="3"/>
        <v>0.60664287674993145</v>
      </c>
      <c r="Q51" s="9">
        <f>YEAR(SalesDataTable[[#This Row],[Order Date]])</f>
        <v>2026</v>
      </c>
      <c r="R51" s="8" t="str">
        <f>"Q"&amp;ROUNDUP(MONTH(SalesDataTable[[#This Row],[Order Date]])/3,0)</f>
        <v>Q1</v>
      </c>
      <c r="S51" s="5">
        <f>MONTH(SalesDataTable[[#This Row],[Order Date]])</f>
        <v>1</v>
      </c>
      <c r="T51" s="8" t="str">
        <f>TEXT(SalesDataTable[[#This Row],[Order Date]],"mmm")</f>
        <v>Jan</v>
      </c>
    </row>
    <row r="52" spans="1:20" ht="15.6" x14ac:dyDescent="0.3">
      <c r="A52" s="2" t="s">
        <v>122</v>
      </c>
      <c r="B52" s="3">
        <v>46034</v>
      </c>
      <c r="C52" s="4" t="s">
        <v>47</v>
      </c>
      <c r="D52" s="4" t="s">
        <v>65</v>
      </c>
      <c r="E52" s="4" t="s">
        <v>23</v>
      </c>
      <c r="F52" s="4" t="s">
        <v>36</v>
      </c>
      <c r="G52" s="4" t="s">
        <v>69</v>
      </c>
      <c r="H52" s="4" t="s">
        <v>94</v>
      </c>
      <c r="I52" s="5">
        <v>2</v>
      </c>
      <c r="J52" s="6">
        <v>50.51</v>
      </c>
      <c r="K52" s="7">
        <v>0.1</v>
      </c>
      <c r="L52" s="6">
        <v>21.84</v>
      </c>
      <c r="M52" s="6">
        <f t="shared" si="0"/>
        <v>90.917999999999992</v>
      </c>
      <c r="N52" s="6">
        <f t="shared" si="1"/>
        <v>43.68</v>
      </c>
      <c r="O52" s="6">
        <f t="shared" si="2"/>
        <v>47.237999999999992</v>
      </c>
      <c r="P52" s="8">
        <f t="shared" si="3"/>
        <v>0.5195670824259222</v>
      </c>
      <c r="Q52" s="9">
        <f>YEAR(SalesDataTable[[#This Row],[Order Date]])</f>
        <v>2026</v>
      </c>
      <c r="R52" s="8" t="str">
        <f>"Q"&amp;ROUNDUP(MONTH(SalesDataTable[[#This Row],[Order Date]])/3,0)</f>
        <v>Q1</v>
      </c>
      <c r="S52" s="5">
        <f>MONTH(SalesDataTable[[#This Row],[Order Date]])</f>
        <v>1</v>
      </c>
      <c r="T52" s="8" t="str">
        <f>TEXT(SalesDataTable[[#This Row],[Order Date]],"mmm")</f>
        <v>Jan</v>
      </c>
    </row>
    <row r="53" spans="1:20" ht="15.6" x14ac:dyDescent="0.3">
      <c r="A53" s="2" t="s">
        <v>123</v>
      </c>
      <c r="B53" s="3">
        <v>46034</v>
      </c>
      <c r="C53" s="4" t="s">
        <v>47</v>
      </c>
      <c r="D53" s="4" t="s">
        <v>102</v>
      </c>
      <c r="E53" s="4" t="s">
        <v>45</v>
      </c>
      <c r="F53" s="4" t="s">
        <v>24</v>
      </c>
      <c r="G53" s="4" t="s">
        <v>69</v>
      </c>
      <c r="H53" s="4" t="s">
        <v>75</v>
      </c>
      <c r="I53" s="5">
        <v>1</v>
      </c>
      <c r="J53" s="6">
        <v>123</v>
      </c>
      <c r="K53" s="7">
        <v>0</v>
      </c>
      <c r="L53" s="6">
        <v>67.3</v>
      </c>
      <c r="M53" s="6">
        <f t="shared" si="0"/>
        <v>123</v>
      </c>
      <c r="N53" s="6">
        <f t="shared" si="1"/>
        <v>67.3</v>
      </c>
      <c r="O53" s="6">
        <f t="shared" si="2"/>
        <v>55.7</v>
      </c>
      <c r="P53" s="8">
        <f t="shared" si="3"/>
        <v>0.45284552845528458</v>
      </c>
      <c r="Q53" s="9">
        <f>YEAR(SalesDataTable[[#This Row],[Order Date]])</f>
        <v>2026</v>
      </c>
      <c r="R53" s="8" t="str">
        <f>"Q"&amp;ROUNDUP(MONTH(SalesDataTable[[#This Row],[Order Date]])/3,0)</f>
        <v>Q1</v>
      </c>
      <c r="S53" s="5">
        <f>MONTH(SalesDataTable[[#This Row],[Order Date]])</f>
        <v>1</v>
      </c>
      <c r="T53" s="8" t="str">
        <f>TEXT(SalesDataTable[[#This Row],[Order Date]],"mmm")</f>
        <v>Jan</v>
      </c>
    </row>
    <row r="54" spans="1:20" ht="15.6" x14ac:dyDescent="0.3">
      <c r="A54" s="2" t="s">
        <v>124</v>
      </c>
      <c r="B54" s="3">
        <v>46034</v>
      </c>
      <c r="C54" s="4" t="s">
        <v>28</v>
      </c>
      <c r="D54" s="4" t="s">
        <v>106</v>
      </c>
      <c r="E54" s="4" t="s">
        <v>23</v>
      </c>
      <c r="F54" s="4" t="s">
        <v>36</v>
      </c>
      <c r="G54" s="4" t="s">
        <v>31</v>
      </c>
      <c r="H54" s="4" t="s">
        <v>99</v>
      </c>
      <c r="I54" s="5">
        <v>2</v>
      </c>
      <c r="J54" s="6">
        <v>72.239999999999995</v>
      </c>
      <c r="K54" s="7">
        <v>0</v>
      </c>
      <c r="L54" s="6">
        <v>32.94</v>
      </c>
      <c r="M54" s="6">
        <f t="shared" si="0"/>
        <v>144.47999999999999</v>
      </c>
      <c r="N54" s="6">
        <f t="shared" si="1"/>
        <v>65.88</v>
      </c>
      <c r="O54" s="6">
        <f t="shared" si="2"/>
        <v>78.599999999999994</v>
      </c>
      <c r="P54" s="8">
        <f t="shared" si="3"/>
        <v>0.54401993355481726</v>
      </c>
      <c r="Q54" s="9">
        <f>YEAR(SalesDataTable[[#This Row],[Order Date]])</f>
        <v>2026</v>
      </c>
      <c r="R54" s="8" t="str">
        <f>"Q"&amp;ROUNDUP(MONTH(SalesDataTable[[#This Row],[Order Date]])/3,0)</f>
        <v>Q1</v>
      </c>
      <c r="S54" s="5">
        <f>MONTH(SalesDataTable[[#This Row],[Order Date]])</f>
        <v>1</v>
      </c>
      <c r="T54" s="8" t="str">
        <f>TEXT(SalesDataTable[[#This Row],[Order Date]],"mmm")</f>
        <v>Jan</v>
      </c>
    </row>
    <row r="55" spans="1:20" ht="15.6" x14ac:dyDescent="0.3">
      <c r="A55" s="2" t="s">
        <v>125</v>
      </c>
      <c r="B55" s="3">
        <v>46034</v>
      </c>
      <c r="C55" s="4" t="s">
        <v>34</v>
      </c>
      <c r="D55" s="4" t="s">
        <v>44</v>
      </c>
      <c r="E55" s="4" t="s">
        <v>45</v>
      </c>
      <c r="F55" s="4" t="s">
        <v>24</v>
      </c>
      <c r="G55" s="4" t="s">
        <v>31</v>
      </c>
      <c r="H55" s="4" t="s">
        <v>73</v>
      </c>
      <c r="I55" s="5">
        <v>1</v>
      </c>
      <c r="J55" s="6">
        <v>151.11000000000001</v>
      </c>
      <c r="K55" s="7">
        <v>0.15</v>
      </c>
      <c r="L55" s="6">
        <v>79.650000000000006</v>
      </c>
      <c r="M55" s="6">
        <f t="shared" si="0"/>
        <v>128.4435</v>
      </c>
      <c r="N55" s="6">
        <f t="shared" si="1"/>
        <v>79.650000000000006</v>
      </c>
      <c r="O55" s="6">
        <f t="shared" si="2"/>
        <v>48.793499999999995</v>
      </c>
      <c r="P55" s="8">
        <f t="shared" si="3"/>
        <v>0.37988298356865075</v>
      </c>
      <c r="Q55" s="9">
        <f>YEAR(SalesDataTable[[#This Row],[Order Date]])</f>
        <v>2026</v>
      </c>
      <c r="R55" s="8" t="str">
        <f>"Q"&amp;ROUNDUP(MONTH(SalesDataTable[[#This Row],[Order Date]])/3,0)</f>
        <v>Q1</v>
      </c>
      <c r="S55" s="5">
        <f>MONTH(SalesDataTable[[#This Row],[Order Date]])</f>
        <v>1</v>
      </c>
      <c r="T55" s="8" t="str">
        <f>TEXT(SalesDataTable[[#This Row],[Order Date]],"mmm")</f>
        <v>Jan</v>
      </c>
    </row>
    <row r="56" spans="1:20" ht="15.6" x14ac:dyDescent="0.3">
      <c r="A56" s="2" t="s">
        <v>126</v>
      </c>
      <c r="B56" s="3">
        <v>46035</v>
      </c>
      <c r="C56" s="4" t="s">
        <v>47</v>
      </c>
      <c r="D56" s="4" t="s">
        <v>48</v>
      </c>
      <c r="E56" s="4" t="s">
        <v>23</v>
      </c>
      <c r="F56" s="4" t="s">
        <v>36</v>
      </c>
      <c r="G56" s="4" t="s">
        <v>31</v>
      </c>
      <c r="H56" s="4" t="s">
        <v>32</v>
      </c>
      <c r="I56" s="5">
        <v>1</v>
      </c>
      <c r="J56" s="6">
        <v>94.32</v>
      </c>
      <c r="K56" s="7">
        <v>0</v>
      </c>
      <c r="L56" s="6">
        <v>45.93</v>
      </c>
      <c r="M56" s="6">
        <f t="shared" si="0"/>
        <v>94.32</v>
      </c>
      <c r="N56" s="6">
        <f t="shared" si="1"/>
        <v>45.93</v>
      </c>
      <c r="O56" s="6">
        <f t="shared" si="2"/>
        <v>48.389999999999993</v>
      </c>
      <c r="P56" s="8">
        <f t="shared" si="3"/>
        <v>0.51304071246819338</v>
      </c>
      <c r="Q56" s="9">
        <f>YEAR(SalesDataTable[[#This Row],[Order Date]])</f>
        <v>2026</v>
      </c>
      <c r="R56" s="8" t="str">
        <f>"Q"&amp;ROUNDUP(MONTH(SalesDataTable[[#This Row],[Order Date]])/3,0)</f>
        <v>Q1</v>
      </c>
      <c r="S56" s="5">
        <f>MONTH(SalesDataTable[[#This Row],[Order Date]])</f>
        <v>1</v>
      </c>
      <c r="T56" s="8" t="str">
        <f>TEXT(SalesDataTable[[#This Row],[Order Date]],"mmm")</f>
        <v>Jan</v>
      </c>
    </row>
    <row r="57" spans="1:20" ht="15.6" x14ac:dyDescent="0.3">
      <c r="A57" s="2" t="s">
        <v>127</v>
      </c>
      <c r="B57" s="3">
        <v>46035</v>
      </c>
      <c r="C57" s="4" t="s">
        <v>28</v>
      </c>
      <c r="D57" s="4" t="s">
        <v>89</v>
      </c>
      <c r="E57" s="4" t="s">
        <v>23</v>
      </c>
      <c r="F57" s="4" t="s">
        <v>24</v>
      </c>
      <c r="G57" s="4" t="s">
        <v>25</v>
      </c>
      <c r="H57" s="4" t="s">
        <v>49</v>
      </c>
      <c r="I57" s="5">
        <v>3</v>
      </c>
      <c r="J57" s="6">
        <v>51.52</v>
      </c>
      <c r="K57" s="7">
        <v>0</v>
      </c>
      <c r="L57" s="6">
        <v>21.92</v>
      </c>
      <c r="M57" s="6">
        <f t="shared" si="0"/>
        <v>154.56</v>
      </c>
      <c r="N57" s="6">
        <f t="shared" si="1"/>
        <v>65.760000000000005</v>
      </c>
      <c r="O57" s="6">
        <f t="shared" si="2"/>
        <v>88.8</v>
      </c>
      <c r="P57" s="8">
        <f t="shared" si="3"/>
        <v>0.57453416149068315</v>
      </c>
      <c r="Q57" s="9">
        <f>YEAR(SalesDataTable[[#This Row],[Order Date]])</f>
        <v>2026</v>
      </c>
      <c r="R57" s="8" t="str">
        <f>"Q"&amp;ROUNDUP(MONTH(SalesDataTable[[#This Row],[Order Date]])/3,0)</f>
        <v>Q1</v>
      </c>
      <c r="S57" s="5">
        <f>MONTH(SalesDataTable[[#This Row],[Order Date]])</f>
        <v>1</v>
      </c>
      <c r="T57" s="8" t="str">
        <f>TEXT(SalesDataTable[[#This Row],[Order Date]],"mmm")</f>
        <v>Jan</v>
      </c>
    </row>
    <row r="58" spans="1:20" ht="15.6" x14ac:dyDescent="0.3">
      <c r="A58" s="2" t="s">
        <v>128</v>
      </c>
      <c r="B58" s="3">
        <v>46036</v>
      </c>
      <c r="C58" s="4" t="s">
        <v>21</v>
      </c>
      <c r="D58" s="4" t="s">
        <v>108</v>
      </c>
      <c r="E58" s="4" t="s">
        <v>23</v>
      </c>
      <c r="F58" s="4" t="s">
        <v>36</v>
      </c>
      <c r="G58" s="4" t="s">
        <v>31</v>
      </c>
      <c r="H58" s="4" t="s">
        <v>41</v>
      </c>
      <c r="I58" s="5">
        <v>2</v>
      </c>
      <c r="J58" s="6">
        <v>146.4</v>
      </c>
      <c r="K58" s="7">
        <v>0.05</v>
      </c>
      <c r="L58" s="6">
        <v>81.72</v>
      </c>
      <c r="M58" s="6">
        <f t="shared" si="0"/>
        <v>278.16000000000003</v>
      </c>
      <c r="N58" s="6">
        <f t="shared" si="1"/>
        <v>163.44</v>
      </c>
      <c r="O58" s="6">
        <f t="shared" si="2"/>
        <v>114.72000000000003</v>
      </c>
      <c r="P58" s="8">
        <f t="shared" si="3"/>
        <v>0.4124245038826575</v>
      </c>
      <c r="Q58" s="9">
        <f>YEAR(SalesDataTable[[#This Row],[Order Date]])</f>
        <v>2026</v>
      </c>
      <c r="R58" s="8" t="str">
        <f>"Q"&amp;ROUNDUP(MONTH(SalesDataTable[[#This Row],[Order Date]])/3,0)</f>
        <v>Q1</v>
      </c>
      <c r="S58" s="5">
        <f>MONTH(SalesDataTable[[#This Row],[Order Date]])</f>
        <v>1</v>
      </c>
      <c r="T58" s="8" t="str">
        <f>TEXT(SalesDataTable[[#This Row],[Order Date]],"mmm")</f>
        <v>Jan</v>
      </c>
    </row>
    <row r="59" spans="1:20" ht="15.6" x14ac:dyDescent="0.3">
      <c r="A59" s="2" t="s">
        <v>129</v>
      </c>
      <c r="B59" s="3">
        <v>46036</v>
      </c>
      <c r="C59" s="4" t="s">
        <v>21</v>
      </c>
      <c r="D59" s="4" t="s">
        <v>22</v>
      </c>
      <c r="E59" s="4" t="s">
        <v>30</v>
      </c>
      <c r="F59" s="4" t="s">
        <v>40</v>
      </c>
      <c r="G59" s="4" t="s">
        <v>37</v>
      </c>
      <c r="H59" s="4" t="s">
        <v>66</v>
      </c>
      <c r="I59" s="5">
        <v>3</v>
      </c>
      <c r="J59" s="6">
        <v>47.32</v>
      </c>
      <c r="K59" s="7">
        <v>0.1</v>
      </c>
      <c r="L59" s="6">
        <v>18.420000000000002</v>
      </c>
      <c r="M59" s="6">
        <f t="shared" si="0"/>
        <v>127.76400000000001</v>
      </c>
      <c r="N59" s="6">
        <f t="shared" si="1"/>
        <v>55.260000000000005</v>
      </c>
      <c r="O59" s="6">
        <f t="shared" si="2"/>
        <v>72.504000000000005</v>
      </c>
      <c r="P59" s="8">
        <f t="shared" si="3"/>
        <v>0.56748379825302897</v>
      </c>
      <c r="Q59" s="9">
        <f>YEAR(SalesDataTable[[#This Row],[Order Date]])</f>
        <v>2026</v>
      </c>
      <c r="R59" s="8" t="str">
        <f>"Q"&amp;ROUNDUP(MONTH(SalesDataTable[[#This Row],[Order Date]])/3,0)</f>
        <v>Q1</v>
      </c>
      <c r="S59" s="5">
        <f>MONTH(SalesDataTable[[#This Row],[Order Date]])</f>
        <v>1</v>
      </c>
      <c r="T59" s="8" t="str">
        <f>TEXT(SalesDataTable[[#This Row],[Order Date]],"mmm")</f>
        <v>Jan</v>
      </c>
    </row>
    <row r="60" spans="1:20" ht="15.6" x14ac:dyDescent="0.3">
      <c r="A60" s="2" t="s">
        <v>130</v>
      </c>
      <c r="B60" s="3">
        <v>46036</v>
      </c>
      <c r="C60" s="4" t="s">
        <v>47</v>
      </c>
      <c r="D60" s="4" t="s">
        <v>102</v>
      </c>
      <c r="E60" s="4" t="s">
        <v>45</v>
      </c>
      <c r="F60" s="4" t="s">
        <v>40</v>
      </c>
      <c r="G60" s="4" t="s">
        <v>69</v>
      </c>
      <c r="H60" s="4" t="s">
        <v>70</v>
      </c>
      <c r="I60" s="5">
        <v>2</v>
      </c>
      <c r="J60" s="6">
        <v>40.450000000000003</v>
      </c>
      <c r="K60" s="7">
        <v>0.05</v>
      </c>
      <c r="L60" s="6">
        <v>15.14</v>
      </c>
      <c r="M60" s="6">
        <f t="shared" si="0"/>
        <v>76.855000000000004</v>
      </c>
      <c r="N60" s="6">
        <f t="shared" si="1"/>
        <v>30.28</v>
      </c>
      <c r="O60" s="6">
        <f t="shared" si="2"/>
        <v>46.575000000000003</v>
      </c>
      <c r="P60" s="8">
        <f t="shared" si="3"/>
        <v>0.60601132001821612</v>
      </c>
      <c r="Q60" s="9">
        <f>YEAR(SalesDataTable[[#This Row],[Order Date]])</f>
        <v>2026</v>
      </c>
      <c r="R60" s="8" t="str">
        <f>"Q"&amp;ROUNDUP(MONTH(SalesDataTable[[#This Row],[Order Date]])/3,0)</f>
        <v>Q1</v>
      </c>
      <c r="S60" s="5">
        <f>MONTH(SalesDataTable[[#This Row],[Order Date]])</f>
        <v>1</v>
      </c>
      <c r="T60" s="8" t="str">
        <f>TEXT(SalesDataTable[[#This Row],[Order Date]],"mmm")</f>
        <v>Jan</v>
      </c>
    </row>
    <row r="61" spans="1:20" ht="15.6" x14ac:dyDescent="0.3">
      <c r="A61" s="2" t="s">
        <v>131</v>
      </c>
      <c r="B61" s="3">
        <v>46036</v>
      </c>
      <c r="C61" s="4" t="s">
        <v>21</v>
      </c>
      <c r="D61" s="4" t="s">
        <v>22</v>
      </c>
      <c r="E61" s="4" t="s">
        <v>23</v>
      </c>
      <c r="F61" s="4" t="s">
        <v>24</v>
      </c>
      <c r="G61" s="4" t="s">
        <v>37</v>
      </c>
      <c r="H61" s="4" t="s">
        <v>66</v>
      </c>
      <c r="I61" s="5">
        <v>2</v>
      </c>
      <c r="J61" s="6">
        <v>47.05</v>
      </c>
      <c r="K61" s="7">
        <v>0.1</v>
      </c>
      <c r="L61" s="6">
        <v>18.8</v>
      </c>
      <c r="M61" s="6">
        <f t="shared" si="0"/>
        <v>84.69</v>
      </c>
      <c r="N61" s="6">
        <f t="shared" si="1"/>
        <v>37.6</v>
      </c>
      <c r="O61" s="6">
        <f t="shared" si="2"/>
        <v>47.089999999999996</v>
      </c>
      <c r="P61" s="8">
        <f t="shared" si="3"/>
        <v>0.55602786633604906</v>
      </c>
      <c r="Q61" s="9">
        <f>YEAR(SalesDataTable[[#This Row],[Order Date]])</f>
        <v>2026</v>
      </c>
      <c r="R61" s="8" t="str">
        <f>"Q"&amp;ROUNDUP(MONTH(SalesDataTable[[#This Row],[Order Date]])/3,0)</f>
        <v>Q1</v>
      </c>
      <c r="S61" s="5">
        <f>MONTH(SalesDataTable[[#This Row],[Order Date]])</f>
        <v>1</v>
      </c>
      <c r="T61" s="8" t="str">
        <f>TEXT(SalesDataTable[[#This Row],[Order Date]],"mmm")</f>
        <v>Jan</v>
      </c>
    </row>
    <row r="62" spans="1:20" ht="15.6" x14ac:dyDescent="0.3">
      <c r="A62" s="2" t="s">
        <v>132</v>
      </c>
      <c r="B62" s="3">
        <v>46037</v>
      </c>
      <c r="C62" s="4" t="s">
        <v>47</v>
      </c>
      <c r="D62" s="4" t="s">
        <v>68</v>
      </c>
      <c r="E62" s="4" t="s">
        <v>45</v>
      </c>
      <c r="F62" s="4" t="s">
        <v>40</v>
      </c>
      <c r="G62" s="4" t="s">
        <v>69</v>
      </c>
      <c r="H62" s="4" t="s">
        <v>75</v>
      </c>
      <c r="I62" s="5">
        <v>3</v>
      </c>
      <c r="J62" s="6">
        <v>123.14</v>
      </c>
      <c r="K62" s="7">
        <v>0.05</v>
      </c>
      <c r="L62" s="6">
        <v>70.67</v>
      </c>
      <c r="M62" s="6">
        <f t="shared" si="0"/>
        <v>350.94900000000001</v>
      </c>
      <c r="N62" s="6">
        <f t="shared" si="1"/>
        <v>212.01</v>
      </c>
      <c r="O62" s="6">
        <f t="shared" si="2"/>
        <v>138.93900000000002</v>
      </c>
      <c r="P62" s="8">
        <f t="shared" si="3"/>
        <v>0.39589513006163296</v>
      </c>
      <c r="Q62" s="9">
        <f>YEAR(SalesDataTable[[#This Row],[Order Date]])</f>
        <v>2026</v>
      </c>
      <c r="R62" s="8" t="str">
        <f>"Q"&amp;ROUNDUP(MONTH(SalesDataTable[[#This Row],[Order Date]])/3,0)</f>
        <v>Q1</v>
      </c>
      <c r="S62" s="5">
        <f>MONTH(SalesDataTable[[#This Row],[Order Date]])</f>
        <v>1</v>
      </c>
      <c r="T62" s="8" t="str">
        <f>TEXT(SalesDataTable[[#This Row],[Order Date]],"mmm")</f>
        <v>Jan</v>
      </c>
    </row>
    <row r="63" spans="1:20" ht="15.6" x14ac:dyDescent="0.3">
      <c r="A63" s="2" t="s">
        <v>133</v>
      </c>
      <c r="B63" s="3">
        <v>46037</v>
      </c>
      <c r="C63" s="4" t="s">
        <v>47</v>
      </c>
      <c r="D63" s="4" t="s">
        <v>102</v>
      </c>
      <c r="E63" s="4" t="s">
        <v>23</v>
      </c>
      <c r="F63" s="4" t="s">
        <v>24</v>
      </c>
      <c r="G63" s="4" t="s">
        <v>31</v>
      </c>
      <c r="H63" s="4" t="s">
        <v>73</v>
      </c>
      <c r="I63" s="5">
        <v>2</v>
      </c>
      <c r="J63" s="6">
        <v>151.33000000000001</v>
      </c>
      <c r="K63" s="7">
        <v>0.1</v>
      </c>
      <c r="L63" s="6">
        <v>78.44</v>
      </c>
      <c r="M63" s="6">
        <f t="shared" si="0"/>
        <v>272.39400000000001</v>
      </c>
      <c r="N63" s="6">
        <f t="shared" si="1"/>
        <v>156.88</v>
      </c>
      <c r="O63" s="6">
        <f t="shared" si="2"/>
        <v>115.51400000000001</v>
      </c>
      <c r="P63" s="8">
        <f t="shared" si="3"/>
        <v>0.42406954631893512</v>
      </c>
      <c r="Q63" s="9">
        <f>YEAR(SalesDataTable[[#This Row],[Order Date]])</f>
        <v>2026</v>
      </c>
      <c r="R63" s="8" t="str">
        <f>"Q"&amp;ROUNDUP(MONTH(SalesDataTable[[#This Row],[Order Date]])/3,0)</f>
        <v>Q1</v>
      </c>
      <c r="S63" s="5">
        <f>MONTH(SalesDataTable[[#This Row],[Order Date]])</f>
        <v>1</v>
      </c>
      <c r="T63" s="8" t="str">
        <f>TEXT(SalesDataTable[[#This Row],[Order Date]],"mmm")</f>
        <v>Jan</v>
      </c>
    </row>
    <row r="64" spans="1:20" ht="15.6" x14ac:dyDescent="0.3">
      <c r="A64" s="2" t="s">
        <v>134</v>
      </c>
      <c r="B64" s="3">
        <v>46037</v>
      </c>
      <c r="C64" s="4" t="s">
        <v>28</v>
      </c>
      <c r="D64" s="4" t="s">
        <v>106</v>
      </c>
      <c r="E64" s="4" t="s">
        <v>23</v>
      </c>
      <c r="F64" s="4" t="s">
        <v>24</v>
      </c>
      <c r="G64" s="4" t="s">
        <v>31</v>
      </c>
      <c r="H64" s="4" t="s">
        <v>41</v>
      </c>
      <c r="I64" s="5">
        <v>5</v>
      </c>
      <c r="J64" s="6">
        <v>144.01</v>
      </c>
      <c r="K64" s="7">
        <v>0.05</v>
      </c>
      <c r="L64" s="6">
        <v>79.64</v>
      </c>
      <c r="M64" s="6">
        <f t="shared" si="0"/>
        <v>684.0474999999999</v>
      </c>
      <c r="N64" s="6">
        <f t="shared" si="1"/>
        <v>398.2</v>
      </c>
      <c r="O64" s="6">
        <f t="shared" si="2"/>
        <v>285.84749999999991</v>
      </c>
      <c r="P64" s="8">
        <f t="shared" si="3"/>
        <v>0.41787668254032062</v>
      </c>
      <c r="Q64" s="9">
        <f>YEAR(SalesDataTable[[#This Row],[Order Date]])</f>
        <v>2026</v>
      </c>
      <c r="R64" s="8" t="str">
        <f>"Q"&amp;ROUNDUP(MONTH(SalesDataTable[[#This Row],[Order Date]])/3,0)</f>
        <v>Q1</v>
      </c>
      <c r="S64" s="5">
        <f>MONTH(SalesDataTable[[#This Row],[Order Date]])</f>
        <v>1</v>
      </c>
      <c r="T64" s="8" t="str">
        <f>TEXT(SalesDataTable[[#This Row],[Order Date]],"mmm")</f>
        <v>Jan</v>
      </c>
    </row>
    <row r="65" spans="1:20" ht="15.6" x14ac:dyDescent="0.3">
      <c r="A65" s="2" t="s">
        <v>135</v>
      </c>
      <c r="B65" s="3">
        <v>46037</v>
      </c>
      <c r="C65" s="4" t="s">
        <v>47</v>
      </c>
      <c r="D65" s="4" t="s">
        <v>68</v>
      </c>
      <c r="E65" s="4" t="s">
        <v>23</v>
      </c>
      <c r="F65" s="4" t="s">
        <v>24</v>
      </c>
      <c r="G65" s="4" t="s">
        <v>31</v>
      </c>
      <c r="H65" s="4" t="s">
        <v>32</v>
      </c>
      <c r="I65" s="5">
        <v>3</v>
      </c>
      <c r="J65" s="6">
        <v>91.19</v>
      </c>
      <c r="K65" s="7">
        <v>0</v>
      </c>
      <c r="L65" s="6">
        <v>44.47</v>
      </c>
      <c r="M65" s="6">
        <f t="shared" si="0"/>
        <v>273.57</v>
      </c>
      <c r="N65" s="6">
        <f t="shared" si="1"/>
        <v>133.41</v>
      </c>
      <c r="O65" s="6">
        <f t="shared" si="2"/>
        <v>140.16</v>
      </c>
      <c r="P65" s="8">
        <f t="shared" si="3"/>
        <v>0.5123368790437548</v>
      </c>
      <c r="Q65" s="9">
        <f>YEAR(SalesDataTable[[#This Row],[Order Date]])</f>
        <v>2026</v>
      </c>
      <c r="R65" s="8" t="str">
        <f>"Q"&amp;ROUNDUP(MONTH(SalesDataTable[[#This Row],[Order Date]])/3,0)</f>
        <v>Q1</v>
      </c>
      <c r="S65" s="5">
        <f>MONTH(SalesDataTable[[#This Row],[Order Date]])</f>
        <v>1</v>
      </c>
      <c r="T65" s="8" t="str">
        <f>TEXT(SalesDataTable[[#This Row],[Order Date]],"mmm")</f>
        <v>Jan</v>
      </c>
    </row>
    <row r="66" spans="1:20" ht="15.6" x14ac:dyDescent="0.3">
      <c r="A66" s="2" t="s">
        <v>136</v>
      </c>
      <c r="B66" s="3">
        <v>46037</v>
      </c>
      <c r="C66" s="4" t="s">
        <v>47</v>
      </c>
      <c r="D66" s="4" t="s">
        <v>65</v>
      </c>
      <c r="E66" s="4" t="s">
        <v>45</v>
      </c>
      <c r="F66" s="4" t="s">
        <v>36</v>
      </c>
      <c r="G66" s="4" t="s">
        <v>37</v>
      </c>
      <c r="H66" s="4" t="s">
        <v>66</v>
      </c>
      <c r="I66" s="5">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9">
        <f>YEAR(SalesDataTable[[#This Row],[Order Date]])</f>
        <v>2026</v>
      </c>
      <c r="R66" s="8" t="str">
        <f>"Q"&amp;ROUNDUP(MONTH(SalesDataTable[[#This Row],[Order Date]])/3,0)</f>
        <v>Q1</v>
      </c>
      <c r="S66" s="5">
        <f>MONTH(SalesDataTable[[#This Row],[Order Date]])</f>
        <v>1</v>
      </c>
      <c r="T66" s="8" t="str">
        <f>TEXT(SalesDataTable[[#This Row],[Order Date]],"mmm")</f>
        <v>Jan</v>
      </c>
    </row>
    <row r="67" spans="1:20" ht="15.6" x14ac:dyDescent="0.3">
      <c r="A67" s="2" t="s">
        <v>137</v>
      </c>
      <c r="B67" s="3">
        <v>46037</v>
      </c>
      <c r="C67" s="4" t="s">
        <v>28</v>
      </c>
      <c r="D67" s="4" t="s">
        <v>29</v>
      </c>
      <c r="E67" s="4" t="s">
        <v>59</v>
      </c>
      <c r="F67" s="4" t="s">
        <v>36</v>
      </c>
      <c r="G67" s="4" t="s">
        <v>69</v>
      </c>
      <c r="H67" s="4" t="s">
        <v>70</v>
      </c>
      <c r="I67" s="5">
        <v>1</v>
      </c>
      <c r="J67" s="6">
        <v>40.72</v>
      </c>
      <c r="K67" s="7">
        <v>0</v>
      </c>
      <c r="L67" s="6">
        <v>14.94</v>
      </c>
      <c r="M67" s="6">
        <f t="shared" si="4"/>
        <v>40.72</v>
      </c>
      <c r="N67" s="6">
        <f t="shared" si="5"/>
        <v>14.94</v>
      </c>
      <c r="O67" s="6">
        <f t="shared" si="6"/>
        <v>25.78</v>
      </c>
      <c r="P67" s="8">
        <f t="shared" si="7"/>
        <v>0.6331041257367388</v>
      </c>
      <c r="Q67" s="9">
        <f>YEAR(SalesDataTable[[#This Row],[Order Date]])</f>
        <v>2026</v>
      </c>
      <c r="R67" s="8" t="str">
        <f>"Q"&amp;ROUNDUP(MONTH(SalesDataTable[[#This Row],[Order Date]])/3,0)</f>
        <v>Q1</v>
      </c>
      <c r="S67" s="5">
        <f>MONTH(SalesDataTable[[#This Row],[Order Date]])</f>
        <v>1</v>
      </c>
      <c r="T67" s="8" t="str">
        <f>TEXT(SalesDataTable[[#This Row],[Order Date]],"mmm")</f>
        <v>Jan</v>
      </c>
    </row>
    <row r="68" spans="1:20" ht="15.6" x14ac:dyDescent="0.3">
      <c r="A68" s="2" t="s">
        <v>138</v>
      </c>
      <c r="B68" s="3">
        <v>46037</v>
      </c>
      <c r="C68" s="4" t="s">
        <v>28</v>
      </c>
      <c r="D68" s="4" t="s">
        <v>89</v>
      </c>
      <c r="E68" s="4" t="s">
        <v>23</v>
      </c>
      <c r="F68" s="4" t="s">
        <v>40</v>
      </c>
      <c r="G68" s="4" t="s">
        <v>37</v>
      </c>
      <c r="H68" s="4" t="s">
        <v>38</v>
      </c>
      <c r="I68" s="5">
        <v>2</v>
      </c>
      <c r="J68" s="6">
        <v>37.090000000000003</v>
      </c>
      <c r="K68" s="7">
        <v>0</v>
      </c>
      <c r="L68" s="6">
        <v>13.29</v>
      </c>
      <c r="M68" s="6">
        <f t="shared" si="4"/>
        <v>74.180000000000007</v>
      </c>
      <c r="N68" s="6">
        <f t="shared" si="5"/>
        <v>26.58</v>
      </c>
      <c r="O68" s="6">
        <f t="shared" si="6"/>
        <v>47.600000000000009</v>
      </c>
      <c r="P68" s="8">
        <f t="shared" si="7"/>
        <v>0.64168239417632789</v>
      </c>
      <c r="Q68" s="9">
        <f>YEAR(SalesDataTable[[#This Row],[Order Date]])</f>
        <v>2026</v>
      </c>
      <c r="R68" s="8" t="str">
        <f>"Q"&amp;ROUNDUP(MONTH(SalesDataTable[[#This Row],[Order Date]])/3,0)</f>
        <v>Q1</v>
      </c>
      <c r="S68" s="5">
        <f>MONTH(SalesDataTable[[#This Row],[Order Date]])</f>
        <v>1</v>
      </c>
      <c r="T68" s="8" t="str">
        <f>TEXT(SalesDataTable[[#This Row],[Order Date]],"mmm")</f>
        <v>Jan</v>
      </c>
    </row>
    <row r="69" spans="1:20" ht="15.6" x14ac:dyDescent="0.3">
      <c r="A69" s="2" t="s">
        <v>139</v>
      </c>
      <c r="B69" s="3">
        <v>46038</v>
      </c>
      <c r="C69" s="4" t="s">
        <v>34</v>
      </c>
      <c r="D69" s="4" t="s">
        <v>81</v>
      </c>
      <c r="E69" s="4" t="s">
        <v>23</v>
      </c>
      <c r="F69" s="4" t="s">
        <v>36</v>
      </c>
      <c r="G69" s="4" t="s">
        <v>51</v>
      </c>
      <c r="H69" s="4" t="s">
        <v>110</v>
      </c>
      <c r="I69" s="5">
        <v>1</v>
      </c>
      <c r="J69" s="6">
        <v>124.45</v>
      </c>
      <c r="K69" s="7">
        <v>0.15</v>
      </c>
      <c r="L69" s="6">
        <v>59.77</v>
      </c>
      <c r="M69" s="6">
        <f t="shared" si="4"/>
        <v>105.7825</v>
      </c>
      <c r="N69" s="6">
        <f t="shared" si="5"/>
        <v>59.77</v>
      </c>
      <c r="O69" s="6">
        <f t="shared" si="6"/>
        <v>46.012499999999996</v>
      </c>
      <c r="P69" s="8">
        <f t="shared" si="7"/>
        <v>0.43497270342447941</v>
      </c>
      <c r="Q69" s="9">
        <f>YEAR(SalesDataTable[[#This Row],[Order Date]])</f>
        <v>2026</v>
      </c>
      <c r="R69" s="8" t="str">
        <f>"Q"&amp;ROUNDUP(MONTH(SalesDataTable[[#This Row],[Order Date]])/3,0)</f>
        <v>Q1</v>
      </c>
      <c r="S69" s="5">
        <f>MONTH(SalesDataTable[[#This Row],[Order Date]])</f>
        <v>1</v>
      </c>
      <c r="T69" s="8" t="str">
        <f>TEXT(SalesDataTable[[#This Row],[Order Date]],"mmm")</f>
        <v>Jan</v>
      </c>
    </row>
    <row r="70" spans="1:20" ht="15.6" x14ac:dyDescent="0.3">
      <c r="A70" s="2" t="s">
        <v>140</v>
      </c>
      <c r="B70" s="3">
        <v>46038</v>
      </c>
      <c r="C70" s="4" t="s">
        <v>21</v>
      </c>
      <c r="D70" s="4" t="s">
        <v>22</v>
      </c>
      <c r="E70" s="4" t="s">
        <v>45</v>
      </c>
      <c r="F70" s="4" t="s">
        <v>36</v>
      </c>
      <c r="G70" s="4" t="s">
        <v>37</v>
      </c>
      <c r="H70" s="4" t="s">
        <v>38</v>
      </c>
      <c r="I70" s="5">
        <v>1</v>
      </c>
      <c r="J70" s="6">
        <v>35.93</v>
      </c>
      <c r="K70" s="7">
        <v>0.05</v>
      </c>
      <c r="L70" s="6">
        <v>13.33</v>
      </c>
      <c r="M70" s="6">
        <f t="shared" si="4"/>
        <v>34.133499999999998</v>
      </c>
      <c r="N70" s="6">
        <f t="shared" si="5"/>
        <v>13.33</v>
      </c>
      <c r="O70" s="6">
        <f t="shared" si="6"/>
        <v>20.8035</v>
      </c>
      <c r="P70" s="8">
        <f t="shared" si="7"/>
        <v>0.60947456311248482</v>
      </c>
      <c r="Q70" s="9">
        <f>YEAR(SalesDataTable[[#This Row],[Order Date]])</f>
        <v>2026</v>
      </c>
      <c r="R70" s="8" t="str">
        <f>"Q"&amp;ROUNDUP(MONTH(SalesDataTable[[#This Row],[Order Date]])/3,0)</f>
        <v>Q1</v>
      </c>
      <c r="S70" s="5">
        <f>MONTH(SalesDataTable[[#This Row],[Order Date]])</f>
        <v>1</v>
      </c>
      <c r="T70" s="8" t="str">
        <f>TEXT(SalesDataTable[[#This Row],[Order Date]],"mmm")</f>
        <v>Jan</v>
      </c>
    </row>
    <row r="71" spans="1:20" ht="15.6" x14ac:dyDescent="0.3">
      <c r="A71" s="2" t="s">
        <v>141</v>
      </c>
      <c r="B71" s="3">
        <v>46038</v>
      </c>
      <c r="C71" s="4" t="s">
        <v>47</v>
      </c>
      <c r="D71" s="4" t="s">
        <v>102</v>
      </c>
      <c r="E71" s="4" t="s">
        <v>23</v>
      </c>
      <c r="F71" s="4" t="s">
        <v>24</v>
      </c>
      <c r="G71" s="4" t="s">
        <v>51</v>
      </c>
      <c r="H71" s="4" t="s">
        <v>110</v>
      </c>
      <c r="I71" s="5">
        <v>4</v>
      </c>
      <c r="J71" s="6">
        <v>121.8</v>
      </c>
      <c r="K71" s="7">
        <v>0.05</v>
      </c>
      <c r="L71" s="6">
        <v>59.57</v>
      </c>
      <c r="M71" s="6">
        <f t="shared" si="4"/>
        <v>462.84</v>
      </c>
      <c r="N71" s="6">
        <f t="shared" si="5"/>
        <v>238.28</v>
      </c>
      <c r="O71" s="6">
        <f t="shared" si="6"/>
        <v>224.55999999999997</v>
      </c>
      <c r="P71" s="8">
        <f t="shared" si="7"/>
        <v>0.48517846339987897</v>
      </c>
      <c r="Q71" s="9">
        <f>YEAR(SalesDataTable[[#This Row],[Order Date]])</f>
        <v>2026</v>
      </c>
      <c r="R71" s="8" t="str">
        <f>"Q"&amp;ROUNDUP(MONTH(SalesDataTable[[#This Row],[Order Date]])/3,0)</f>
        <v>Q1</v>
      </c>
      <c r="S71" s="5">
        <f>MONTH(SalesDataTable[[#This Row],[Order Date]])</f>
        <v>1</v>
      </c>
      <c r="T71" s="8" t="str">
        <f>TEXT(SalesDataTable[[#This Row],[Order Date]],"mmm")</f>
        <v>Jan</v>
      </c>
    </row>
    <row r="72" spans="1:20" ht="15.6" x14ac:dyDescent="0.3">
      <c r="A72" s="2" t="s">
        <v>142</v>
      </c>
      <c r="B72" s="3">
        <v>46038</v>
      </c>
      <c r="C72" s="4" t="s">
        <v>28</v>
      </c>
      <c r="D72" s="4" t="s">
        <v>86</v>
      </c>
      <c r="E72" s="4" t="s">
        <v>45</v>
      </c>
      <c r="F72" s="4" t="s">
        <v>24</v>
      </c>
      <c r="G72" s="4" t="s">
        <v>31</v>
      </c>
      <c r="H72" s="4" t="s">
        <v>32</v>
      </c>
      <c r="I72" s="5">
        <v>1</v>
      </c>
      <c r="J72" s="6">
        <v>92.6</v>
      </c>
      <c r="K72" s="7">
        <v>0.05</v>
      </c>
      <c r="L72" s="6">
        <v>44.15</v>
      </c>
      <c r="M72" s="6">
        <f t="shared" si="4"/>
        <v>87.969999999999985</v>
      </c>
      <c r="N72" s="6">
        <f t="shared" si="5"/>
        <v>44.15</v>
      </c>
      <c r="O72" s="6">
        <f t="shared" si="6"/>
        <v>43.819999999999986</v>
      </c>
      <c r="P72" s="8">
        <f t="shared" si="7"/>
        <v>0.4981243605774695</v>
      </c>
      <c r="Q72" s="9">
        <f>YEAR(SalesDataTable[[#This Row],[Order Date]])</f>
        <v>2026</v>
      </c>
      <c r="R72" s="8" t="str">
        <f>"Q"&amp;ROUNDUP(MONTH(SalesDataTable[[#This Row],[Order Date]])/3,0)</f>
        <v>Q1</v>
      </c>
      <c r="S72" s="5">
        <f>MONTH(SalesDataTable[[#This Row],[Order Date]])</f>
        <v>1</v>
      </c>
      <c r="T72" s="8" t="str">
        <f>TEXT(SalesDataTable[[#This Row],[Order Date]],"mmm")</f>
        <v>Jan</v>
      </c>
    </row>
    <row r="73" spans="1:20" ht="15.6" x14ac:dyDescent="0.3">
      <c r="A73" s="2" t="s">
        <v>143</v>
      </c>
      <c r="B73" s="3">
        <v>46038</v>
      </c>
      <c r="C73" s="4" t="s">
        <v>28</v>
      </c>
      <c r="D73" s="4" t="s">
        <v>89</v>
      </c>
      <c r="E73" s="4" t="s">
        <v>30</v>
      </c>
      <c r="F73" s="4" t="s">
        <v>40</v>
      </c>
      <c r="G73" s="4" t="s">
        <v>25</v>
      </c>
      <c r="H73" s="4" t="s">
        <v>63</v>
      </c>
      <c r="I73" s="5">
        <v>10</v>
      </c>
      <c r="J73" s="6">
        <v>102.68</v>
      </c>
      <c r="K73" s="7">
        <v>0.15</v>
      </c>
      <c r="L73" s="6">
        <v>51.07</v>
      </c>
      <c r="M73" s="6">
        <f t="shared" si="4"/>
        <v>872.78000000000009</v>
      </c>
      <c r="N73" s="6">
        <f t="shared" si="5"/>
        <v>510.7</v>
      </c>
      <c r="O73" s="6">
        <f t="shared" si="6"/>
        <v>362.0800000000001</v>
      </c>
      <c r="P73" s="8">
        <f t="shared" si="7"/>
        <v>0.41485826897958256</v>
      </c>
      <c r="Q73" s="9">
        <f>YEAR(SalesDataTable[[#This Row],[Order Date]])</f>
        <v>2026</v>
      </c>
      <c r="R73" s="8" t="str">
        <f>"Q"&amp;ROUNDUP(MONTH(SalesDataTable[[#This Row],[Order Date]])/3,0)</f>
        <v>Q1</v>
      </c>
      <c r="S73" s="5">
        <f>MONTH(SalesDataTable[[#This Row],[Order Date]])</f>
        <v>1</v>
      </c>
      <c r="T73" s="8" t="str">
        <f>TEXT(SalesDataTable[[#This Row],[Order Date]],"mmm")</f>
        <v>Jan</v>
      </c>
    </row>
    <row r="74" spans="1:20" ht="15.6" x14ac:dyDescent="0.3">
      <c r="A74" s="2" t="s">
        <v>144</v>
      </c>
      <c r="B74" s="3">
        <v>46038</v>
      </c>
      <c r="C74" s="4" t="s">
        <v>47</v>
      </c>
      <c r="D74" s="4" t="s">
        <v>102</v>
      </c>
      <c r="E74" s="4" t="s">
        <v>59</v>
      </c>
      <c r="F74" s="4" t="s">
        <v>36</v>
      </c>
      <c r="G74" s="4" t="s">
        <v>25</v>
      </c>
      <c r="H74" s="4" t="s">
        <v>55</v>
      </c>
      <c r="I74" s="5">
        <v>3</v>
      </c>
      <c r="J74" s="6">
        <v>40.92</v>
      </c>
      <c r="K74" s="7">
        <v>0.15</v>
      </c>
      <c r="L74" s="6">
        <v>16.71</v>
      </c>
      <c r="M74" s="6">
        <f t="shared" si="4"/>
        <v>104.346</v>
      </c>
      <c r="N74" s="6">
        <f t="shared" si="5"/>
        <v>50.13</v>
      </c>
      <c r="O74" s="6">
        <f t="shared" si="6"/>
        <v>54.216000000000001</v>
      </c>
      <c r="P74" s="8">
        <f t="shared" si="7"/>
        <v>0.51957909263412105</v>
      </c>
      <c r="Q74" s="9">
        <f>YEAR(SalesDataTable[[#This Row],[Order Date]])</f>
        <v>2026</v>
      </c>
      <c r="R74" s="8" t="str">
        <f>"Q"&amp;ROUNDUP(MONTH(SalesDataTable[[#This Row],[Order Date]])/3,0)</f>
        <v>Q1</v>
      </c>
      <c r="S74" s="5">
        <f>MONTH(SalesDataTable[[#This Row],[Order Date]])</f>
        <v>1</v>
      </c>
      <c r="T74" s="8" t="str">
        <f>TEXT(SalesDataTable[[#This Row],[Order Date]],"mmm")</f>
        <v>Jan</v>
      </c>
    </row>
    <row r="75" spans="1:20" ht="15.6" x14ac:dyDescent="0.3">
      <c r="A75" s="2" t="s">
        <v>145</v>
      </c>
      <c r="B75" s="3">
        <v>46038</v>
      </c>
      <c r="C75" s="4" t="s">
        <v>34</v>
      </c>
      <c r="D75" s="4" t="s">
        <v>146</v>
      </c>
      <c r="E75" s="4" t="s">
        <v>45</v>
      </c>
      <c r="F75" s="4" t="s">
        <v>36</v>
      </c>
      <c r="G75" s="4" t="s">
        <v>25</v>
      </c>
      <c r="H75" s="4" t="s">
        <v>63</v>
      </c>
      <c r="I75" s="5">
        <v>4</v>
      </c>
      <c r="J75" s="6">
        <v>102.68</v>
      </c>
      <c r="K75" s="7">
        <v>0</v>
      </c>
      <c r="L75" s="6">
        <v>50.83</v>
      </c>
      <c r="M75" s="6">
        <f t="shared" si="4"/>
        <v>410.72</v>
      </c>
      <c r="N75" s="6">
        <f t="shared" si="5"/>
        <v>203.32</v>
      </c>
      <c r="O75" s="6">
        <f t="shared" si="6"/>
        <v>207.40000000000003</v>
      </c>
      <c r="P75" s="8">
        <f t="shared" si="7"/>
        <v>0.50496688741721862</v>
      </c>
      <c r="Q75" s="9">
        <f>YEAR(SalesDataTable[[#This Row],[Order Date]])</f>
        <v>2026</v>
      </c>
      <c r="R75" s="8" t="str">
        <f>"Q"&amp;ROUNDUP(MONTH(SalesDataTable[[#This Row],[Order Date]])/3,0)</f>
        <v>Q1</v>
      </c>
      <c r="S75" s="5">
        <f>MONTH(SalesDataTable[[#This Row],[Order Date]])</f>
        <v>1</v>
      </c>
      <c r="T75" s="8" t="str">
        <f>TEXT(SalesDataTable[[#This Row],[Order Date]],"mmm")</f>
        <v>Jan</v>
      </c>
    </row>
    <row r="76" spans="1:20" ht="15.6" x14ac:dyDescent="0.3">
      <c r="A76" s="2" t="s">
        <v>147</v>
      </c>
      <c r="B76" s="3">
        <v>46039</v>
      </c>
      <c r="C76" s="4" t="s">
        <v>21</v>
      </c>
      <c r="D76" s="4" t="s">
        <v>72</v>
      </c>
      <c r="E76" s="4" t="s">
        <v>59</v>
      </c>
      <c r="F76" s="4" t="s">
        <v>36</v>
      </c>
      <c r="G76" s="4" t="s">
        <v>37</v>
      </c>
      <c r="H76" s="4" t="s">
        <v>103</v>
      </c>
      <c r="I76" s="5">
        <v>2</v>
      </c>
      <c r="J76" s="6">
        <v>164.38</v>
      </c>
      <c r="K76" s="7">
        <v>0.05</v>
      </c>
      <c r="L76" s="6">
        <v>85.93</v>
      </c>
      <c r="M76" s="6">
        <f t="shared" si="4"/>
        <v>312.322</v>
      </c>
      <c r="N76" s="6">
        <f t="shared" si="5"/>
        <v>171.86</v>
      </c>
      <c r="O76" s="6">
        <f t="shared" si="6"/>
        <v>140.46199999999999</v>
      </c>
      <c r="P76" s="8">
        <f t="shared" si="7"/>
        <v>0.44973456881039436</v>
      </c>
      <c r="Q76" s="9">
        <f>YEAR(SalesDataTable[[#This Row],[Order Date]])</f>
        <v>2026</v>
      </c>
      <c r="R76" s="8" t="str">
        <f>"Q"&amp;ROUNDUP(MONTH(SalesDataTable[[#This Row],[Order Date]])/3,0)</f>
        <v>Q1</v>
      </c>
      <c r="S76" s="5">
        <f>MONTH(SalesDataTable[[#This Row],[Order Date]])</f>
        <v>1</v>
      </c>
      <c r="T76" s="8" t="str">
        <f>TEXT(SalesDataTable[[#This Row],[Order Date]],"mmm")</f>
        <v>Jan</v>
      </c>
    </row>
    <row r="77" spans="1:20" ht="15.6" x14ac:dyDescent="0.3">
      <c r="A77" s="2" t="s">
        <v>148</v>
      </c>
      <c r="B77" s="3">
        <v>46039</v>
      </c>
      <c r="C77" s="4" t="s">
        <v>21</v>
      </c>
      <c r="D77" s="4" t="s">
        <v>108</v>
      </c>
      <c r="E77" s="4" t="s">
        <v>45</v>
      </c>
      <c r="F77" s="4" t="s">
        <v>24</v>
      </c>
      <c r="G77" s="4" t="s">
        <v>25</v>
      </c>
      <c r="H77" s="4" t="s">
        <v>49</v>
      </c>
      <c r="I77" s="5">
        <v>1</v>
      </c>
      <c r="J77" s="6">
        <v>51.78</v>
      </c>
      <c r="K77" s="7">
        <v>0</v>
      </c>
      <c r="L77" s="6">
        <v>22.64</v>
      </c>
      <c r="M77" s="6">
        <f t="shared" si="4"/>
        <v>51.78</v>
      </c>
      <c r="N77" s="6">
        <f t="shared" si="5"/>
        <v>22.64</v>
      </c>
      <c r="O77" s="6">
        <f t="shared" si="6"/>
        <v>29.14</v>
      </c>
      <c r="P77" s="8">
        <f t="shared" si="7"/>
        <v>0.56276554654306687</v>
      </c>
      <c r="Q77" s="9">
        <f>YEAR(SalesDataTable[[#This Row],[Order Date]])</f>
        <v>2026</v>
      </c>
      <c r="R77" s="8" t="str">
        <f>"Q"&amp;ROUNDUP(MONTH(SalesDataTable[[#This Row],[Order Date]])/3,0)</f>
        <v>Q1</v>
      </c>
      <c r="S77" s="5">
        <f>MONTH(SalesDataTable[[#This Row],[Order Date]])</f>
        <v>1</v>
      </c>
      <c r="T77" s="8" t="str">
        <f>TEXT(SalesDataTable[[#This Row],[Order Date]],"mmm")</f>
        <v>Jan</v>
      </c>
    </row>
    <row r="78" spans="1:20" ht="15.6" x14ac:dyDescent="0.3">
      <c r="A78" s="2" t="s">
        <v>149</v>
      </c>
      <c r="B78" s="3">
        <v>46039</v>
      </c>
      <c r="C78" s="4" t="s">
        <v>28</v>
      </c>
      <c r="D78" s="4" t="s">
        <v>86</v>
      </c>
      <c r="E78" s="4" t="s">
        <v>45</v>
      </c>
      <c r="F78" s="4" t="s">
        <v>24</v>
      </c>
      <c r="G78" s="4" t="s">
        <v>69</v>
      </c>
      <c r="H78" s="4" t="s">
        <v>94</v>
      </c>
      <c r="I78" s="5">
        <v>1</v>
      </c>
      <c r="J78" s="6">
        <v>50.52</v>
      </c>
      <c r="K78" s="7">
        <v>0.05</v>
      </c>
      <c r="L78" s="6">
        <v>22.37</v>
      </c>
      <c r="M78" s="6">
        <f t="shared" si="4"/>
        <v>47.994</v>
      </c>
      <c r="N78" s="6">
        <f t="shared" si="5"/>
        <v>22.37</v>
      </c>
      <c r="O78" s="6">
        <f t="shared" si="6"/>
        <v>25.623999999999999</v>
      </c>
      <c r="P78" s="8">
        <f t="shared" si="7"/>
        <v>0.5339000708421886</v>
      </c>
      <c r="Q78" s="9">
        <f>YEAR(SalesDataTable[[#This Row],[Order Date]])</f>
        <v>2026</v>
      </c>
      <c r="R78" s="8" t="str">
        <f>"Q"&amp;ROUNDUP(MONTH(SalesDataTable[[#This Row],[Order Date]])/3,0)</f>
        <v>Q1</v>
      </c>
      <c r="S78" s="5">
        <f>MONTH(SalesDataTable[[#This Row],[Order Date]])</f>
        <v>1</v>
      </c>
      <c r="T78" s="8" t="str">
        <f>TEXT(SalesDataTable[[#This Row],[Order Date]],"mmm")</f>
        <v>Jan</v>
      </c>
    </row>
    <row r="79" spans="1:20" ht="15.6" x14ac:dyDescent="0.3">
      <c r="A79" s="2" t="s">
        <v>150</v>
      </c>
      <c r="B79" s="3">
        <v>46039</v>
      </c>
      <c r="C79" s="4" t="s">
        <v>28</v>
      </c>
      <c r="D79" s="4" t="s">
        <v>106</v>
      </c>
      <c r="E79" s="4" t="s">
        <v>59</v>
      </c>
      <c r="F79" s="4" t="s">
        <v>36</v>
      </c>
      <c r="G79" s="4" t="s">
        <v>51</v>
      </c>
      <c r="H79" s="4" t="s">
        <v>61</v>
      </c>
      <c r="I79" s="5">
        <v>1</v>
      </c>
      <c r="J79" s="6">
        <v>199.02</v>
      </c>
      <c r="K79" s="7">
        <v>0</v>
      </c>
      <c r="L79" s="6">
        <v>106.49</v>
      </c>
      <c r="M79" s="6">
        <f t="shared" si="4"/>
        <v>199.02</v>
      </c>
      <c r="N79" s="6">
        <f t="shared" si="5"/>
        <v>106.49</v>
      </c>
      <c r="O79" s="6">
        <f t="shared" si="6"/>
        <v>92.530000000000015</v>
      </c>
      <c r="P79" s="8">
        <f t="shared" si="7"/>
        <v>0.46492814792483173</v>
      </c>
      <c r="Q79" s="9">
        <f>YEAR(SalesDataTable[[#This Row],[Order Date]])</f>
        <v>2026</v>
      </c>
      <c r="R79" s="8" t="str">
        <f>"Q"&amp;ROUNDUP(MONTH(SalesDataTable[[#This Row],[Order Date]])/3,0)</f>
        <v>Q1</v>
      </c>
      <c r="S79" s="5">
        <f>MONTH(SalesDataTable[[#This Row],[Order Date]])</f>
        <v>1</v>
      </c>
      <c r="T79" s="8" t="str">
        <f>TEXT(SalesDataTable[[#This Row],[Order Date]],"mmm")</f>
        <v>Jan</v>
      </c>
    </row>
    <row r="80" spans="1:20" ht="15.6" x14ac:dyDescent="0.3">
      <c r="A80" s="2" t="s">
        <v>151</v>
      </c>
      <c r="B80" s="3">
        <v>46040</v>
      </c>
      <c r="C80" s="4" t="s">
        <v>47</v>
      </c>
      <c r="D80" s="4" t="s">
        <v>68</v>
      </c>
      <c r="E80" s="4" t="s">
        <v>45</v>
      </c>
      <c r="F80" s="4" t="s">
        <v>24</v>
      </c>
      <c r="G80" s="4" t="s">
        <v>51</v>
      </c>
      <c r="H80" s="4" t="s">
        <v>84</v>
      </c>
      <c r="I80" s="5">
        <v>3</v>
      </c>
      <c r="J80" s="6">
        <v>80.27</v>
      </c>
      <c r="K80" s="7">
        <v>0.1</v>
      </c>
      <c r="L80" s="6">
        <v>39.26</v>
      </c>
      <c r="M80" s="6">
        <f t="shared" si="4"/>
        <v>216.72900000000001</v>
      </c>
      <c r="N80" s="6">
        <f t="shared" si="5"/>
        <v>117.78</v>
      </c>
      <c r="O80" s="6">
        <f t="shared" si="6"/>
        <v>98.949000000000012</v>
      </c>
      <c r="P80" s="8">
        <f t="shared" si="7"/>
        <v>0.45655634455933447</v>
      </c>
      <c r="Q80" s="9">
        <f>YEAR(SalesDataTable[[#This Row],[Order Date]])</f>
        <v>2026</v>
      </c>
      <c r="R80" s="8" t="str">
        <f>"Q"&amp;ROUNDUP(MONTH(SalesDataTable[[#This Row],[Order Date]])/3,0)</f>
        <v>Q1</v>
      </c>
      <c r="S80" s="5">
        <f>MONTH(SalesDataTable[[#This Row],[Order Date]])</f>
        <v>1</v>
      </c>
      <c r="T80" s="8" t="str">
        <f>TEXT(SalesDataTable[[#This Row],[Order Date]],"mmm")</f>
        <v>Jan</v>
      </c>
    </row>
    <row r="81" spans="1:20" ht="15.6" x14ac:dyDescent="0.3">
      <c r="A81" s="2" t="s">
        <v>152</v>
      </c>
      <c r="B81" s="3">
        <v>46040</v>
      </c>
      <c r="C81" s="4" t="s">
        <v>28</v>
      </c>
      <c r="D81" s="4" t="s">
        <v>29</v>
      </c>
      <c r="E81" s="4" t="s">
        <v>45</v>
      </c>
      <c r="F81" s="4" t="s">
        <v>36</v>
      </c>
      <c r="G81" s="4" t="s">
        <v>51</v>
      </c>
      <c r="H81" s="4" t="s">
        <v>52</v>
      </c>
      <c r="I81" s="5">
        <v>4</v>
      </c>
      <c r="J81" s="6">
        <v>333.28</v>
      </c>
      <c r="K81" s="7">
        <v>0</v>
      </c>
      <c r="L81" s="6">
        <v>195.76</v>
      </c>
      <c r="M81" s="6">
        <f t="shared" si="4"/>
        <v>1333.12</v>
      </c>
      <c r="N81" s="6">
        <f t="shared" si="5"/>
        <v>783.04</v>
      </c>
      <c r="O81" s="6">
        <f t="shared" si="6"/>
        <v>550.07999999999993</v>
      </c>
      <c r="P81" s="8">
        <f t="shared" si="7"/>
        <v>0.41262602016322608</v>
      </c>
      <c r="Q81" s="9">
        <f>YEAR(SalesDataTable[[#This Row],[Order Date]])</f>
        <v>2026</v>
      </c>
      <c r="R81" s="8" t="str">
        <f>"Q"&amp;ROUNDUP(MONTH(SalesDataTable[[#This Row],[Order Date]])/3,0)</f>
        <v>Q1</v>
      </c>
      <c r="S81" s="5">
        <f>MONTH(SalesDataTable[[#This Row],[Order Date]])</f>
        <v>1</v>
      </c>
      <c r="T81" s="8" t="str">
        <f>TEXT(SalesDataTable[[#This Row],[Order Date]],"mmm")</f>
        <v>Jan</v>
      </c>
    </row>
    <row r="82" spans="1:20" ht="15.6" x14ac:dyDescent="0.3">
      <c r="A82" s="2" t="s">
        <v>153</v>
      </c>
      <c r="B82" s="3">
        <v>46040</v>
      </c>
      <c r="C82" s="4" t="s">
        <v>47</v>
      </c>
      <c r="D82" s="4" t="s">
        <v>102</v>
      </c>
      <c r="E82" s="4" t="s">
        <v>59</v>
      </c>
      <c r="F82" s="4" t="s">
        <v>36</v>
      </c>
      <c r="G82" s="4" t="s">
        <v>25</v>
      </c>
      <c r="H82" s="4" t="s">
        <v>63</v>
      </c>
      <c r="I82" s="5">
        <v>1</v>
      </c>
      <c r="J82" s="6">
        <v>104.36</v>
      </c>
      <c r="K82" s="7">
        <v>0</v>
      </c>
      <c r="L82" s="6">
        <v>51.63</v>
      </c>
      <c r="M82" s="6">
        <f t="shared" si="4"/>
        <v>104.36</v>
      </c>
      <c r="N82" s="6">
        <f t="shared" si="5"/>
        <v>51.63</v>
      </c>
      <c r="O82" s="6">
        <f t="shared" si="6"/>
        <v>52.73</v>
      </c>
      <c r="P82" s="8">
        <f t="shared" si="7"/>
        <v>0.50527021847451126</v>
      </c>
      <c r="Q82" s="9">
        <f>YEAR(SalesDataTable[[#This Row],[Order Date]])</f>
        <v>2026</v>
      </c>
      <c r="R82" s="8" t="str">
        <f>"Q"&amp;ROUNDUP(MONTH(SalesDataTable[[#This Row],[Order Date]])/3,0)</f>
        <v>Q1</v>
      </c>
      <c r="S82" s="5">
        <f>MONTH(SalesDataTable[[#This Row],[Order Date]])</f>
        <v>1</v>
      </c>
      <c r="T82" s="8" t="str">
        <f>TEXT(SalesDataTable[[#This Row],[Order Date]],"mmm")</f>
        <v>Jan</v>
      </c>
    </row>
    <row r="83" spans="1:20" ht="15.6" x14ac:dyDescent="0.3">
      <c r="A83" s="2" t="s">
        <v>154</v>
      </c>
      <c r="B83" s="3">
        <v>46040</v>
      </c>
      <c r="C83" s="4" t="s">
        <v>34</v>
      </c>
      <c r="D83" s="4" t="s">
        <v>54</v>
      </c>
      <c r="E83" s="4" t="s">
        <v>59</v>
      </c>
      <c r="F83" s="4" t="s">
        <v>36</v>
      </c>
      <c r="G83" s="4" t="s">
        <v>25</v>
      </c>
      <c r="H83" s="4" t="s">
        <v>26</v>
      </c>
      <c r="I83" s="5">
        <v>1</v>
      </c>
      <c r="J83" s="6">
        <v>83.52</v>
      </c>
      <c r="K83" s="7">
        <v>0.05</v>
      </c>
      <c r="L83" s="6">
        <v>42.97</v>
      </c>
      <c r="M83" s="6">
        <f t="shared" si="4"/>
        <v>79.343999999999994</v>
      </c>
      <c r="N83" s="6">
        <f t="shared" si="5"/>
        <v>42.97</v>
      </c>
      <c r="O83" s="6">
        <f t="shared" si="6"/>
        <v>36.373999999999995</v>
      </c>
      <c r="P83" s="8">
        <f t="shared" si="7"/>
        <v>0.45843416011292598</v>
      </c>
      <c r="Q83" s="9">
        <f>YEAR(SalesDataTable[[#This Row],[Order Date]])</f>
        <v>2026</v>
      </c>
      <c r="R83" s="8" t="str">
        <f>"Q"&amp;ROUNDUP(MONTH(SalesDataTable[[#This Row],[Order Date]])/3,0)</f>
        <v>Q1</v>
      </c>
      <c r="S83" s="5">
        <f>MONTH(SalesDataTable[[#This Row],[Order Date]])</f>
        <v>1</v>
      </c>
      <c r="T83" s="8" t="str">
        <f>TEXT(SalesDataTable[[#This Row],[Order Date]],"mmm")</f>
        <v>Jan</v>
      </c>
    </row>
    <row r="84" spans="1:20" ht="15.6" x14ac:dyDescent="0.3">
      <c r="A84" s="2" t="s">
        <v>155</v>
      </c>
      <c r="B84" s="3">
        <v>46041</v>
      </c>
      <c r="C84" s="4" t="s">
        <v>34</v>
      </c>
      <c r="D84" s="4" t="s">
        <v>81</v>
      </c>
      <c r="E84" s="4" t="s">
        <v>23</v>
      </c>
      <c r="F84" s="4" t="s">
        <v>36</v>
      </c>
      <c r="G84" s="4" t="s">
        <v>69</v>
      </c>
      <c r="H84" s="4" t="s">
        <v>75</v>
      </c>
      <c r="I84" s="5">
        <v>2</v>
      </c>
      <c r="J84" s="6">
        <v>125.93</v>
      </c>
      <c r="K84" s="7">
        <v>0</v>
      </c>
      <c r="L84" s="6">
        <v>69.150000000000006</v>
      </c>
      <c r="M84" s="6">
        <f t="shared" si="4"/>
        <v>251.86</v>
      </c>
      <c r="N84" s="6">
        <f t="shared" si="5"/>
        <v>138.30000000000001</v>
      </c>
      <c r="O84" s="6">
        <f t="shared" si="6"/>
        <v>113.56</v>
      </c>
      <c r="P84" s="8">
        <f t="shared" si="7"/>
        <v>0.45088541253077102</v>
      </c>
      <c r="Q84" s="9">
        <f>YEAR(SalesDataTable[[#This Row],[Order Date]])</f>
        <v>2026</v>
      </c>
      <c r="R84" s="8" t="str">
        <f>"Q"&amp;ROUNDUP(MONTH(SalesDataTable[[#This Row],[Order Date]])/3,0)</f>
        <v>Q1</v>
      </c>
      <c r="S84" s="5">
        <f>MONTH(SalesDataTable[[#This Row],[Order Date]])</f>
        <v>1</v>
      </c>
      <c r="T84" s="8" t="str">
        <f>TEXT(SalesDataTable[[#This Row],[Order Date]],"mmm")</f>
        <v>Jan</v>
      </c>
    </row>
    <row r="85" spans="1:20" ht="15.6" x14ac:dyDescent="0.3">
      <c r="A85" s="2" t="s">
        <v>156</v>
      </c>
      <c r="B85" s="3">
        <v>46041</v>
      </c>
      <c r="C85" s="4" t="s">
        <v>28</v>
      </c>
      <c r="D85" s="4" t="s">
        <v>58</v>
      </c>
      <c r="E85" s="4" t="s">
        <v>23</v>
      </c>
      <c r="F85" s="4" t="s">
        <v>40</v>
      </c>
      <c r="G85" s="4" t="s">
        <v>25</v>
      </c>
      <c r="H85" s="4" t="s">
        <v>49</v>
      </c>
      <c r="I85" s="5">
        <v>1</v>
      </c>
      <c r="J85" s="6">
        <v>49.85</v>
      </c>
      <c r="K85" s="7">
        <v>0</v>
      </c>
      <c r="L85" s="6">
        <v>23.07</v>
      </c>
      <c r="M85" s="6">
        <f t="shared" si="4"/>
        <v>49.85</v>
      </c>
      <c r="N85" s="6">
        <f t="shared" si="5"/>
        <v>23.07</v>
      </c>
      <c r="O85" s="6">
        <f t="shared" si="6"/>
        <v>26.78</v>
      </c>
      <c r="P85" s="8">
        <f t="shared" si="7"/>
        <v>0.53721163490471413</v>
      </c>
      <c r="Q85" s="9">
        <f>YEAR(SalesDataTable[[#This Row],[Order Date]])</f>
        <v>2026</v>
      </c>
      <c r="R85" s="8" t="str">
        <f>"Q"&amp;ROUNDUP(MONTH(SalesDataTable[[#This Row],[Order Date]])/3,0)</f>
        <v>Q1</v>
      </c>
      <c r="S85" s="5">
        <f>MONTH(SalesDataTable[[#This Row],[Order Date]])</f>
        <v>1</v>
      </c>
      <c r="T85" s="8" t="str">
        <f>TEXT(SalesDataTable[[#This Row],[Order Date]],"mmm")</f>
        <v>Jan</v>
      </c>
    </row>
    <row r="86" spans="1:20" ht="15.6" x14ac:dyDescent="0.3">
      <c r="A86" s="2" t="s">
        <v>157</v>
      </c>
      <c r="B86" s="3">
        <v>46041</v>
      </c>
      <c r="C86" s="4" t="s">
        <v>28</v>
      </c>
      <c r="D86" s="4" t="s">
        <v>29</v>
      </c>
      <c r="E86" s="4" t="s">
        <v>23</v>
      </c>
      <c r="F86" s="4" t="s">
        <v>24</v>
      </c>
      <c r="G86" s="4" t="s">
        <v>37</v>
      </c>
      <c r="H86" s="4" t="s">
        <v>38</v>
      </c>
      <c r="I86" s="5">
        <v>1</v>
      </c>
      <c r="J86" s="6">
        <v>36.130000000000003</v>
      </c>
      <c r="K86" s="7">
        <v>0</v>
      </c>
      <c r="L86" s="6">
        <v>13.39</v>
      </c>
      <c r="M86" s="6">
        <f t="shared" si="4"/>
        <v>36.130000000000003</v>
      </c>
      <c r="N86" s="6">
        <f t="shared" si="5"/>
        <v>13.39</v>
      </c>
      <c r="O86" s="6">
        <f t="shared" si="6"/>
        <v>22.740000000000002</v>
      </c>
      <c r="P86" s="8">
        <f t="shared" si="7"/>
        <v>0.62939385552172711</v>
      </c>
      <c r="Q86" s="9">
        <f>YEAR(SalesDataTable[[#This Row],[Order Date]])</f>
        <v>2026</v>
      </c>
      <c r="R86" s="8" t="str">
        <f>"Q"&amp;ROUNDUP(MONTH(SalesDataTable[[#This Row],[Order Date]])/3,0)</f>
        <v>Q1</v>
      </c>
      <c r="S86" s="5">
        <f>MONTH(SalesDataTable[[#This Row],[Order Date]])</f>
        <v>1</v>
      </c>
      <c r="T86" s="8" t="str">
        <f>TEXT(SalesDataTable[[#This Row],[Order Date]],"mmm")</f>
        <v>Jan</v>
      </c>
    </row>
    <row r="87" spans="1:20" ht="15.6" x14ac:dyDescent="0.3">
      <c r="A87" s="2" t="s">
        <v>158</v>
      </c>
      <c r="B87" s="3">
        <v>46041</v>
      </c>
      <c r="C87" s="4" t="s">
        <v>47</v>
      </c>
      <c r="D87" s="4" t="s">
        <v>102</v>
      </c>
      <c r="E87" s="4" t="s">
        <v>45</v>
      </c>
      <c r="F87" s="4" t="s">
        <v>24</v>
      </c>
      <c r="G87" s="4" t="s">
        <v>25</v>
      </c>
      <c r="H87" s="4" t="s">
        <v>63</v>
      </c>
      <c r="I87" s="5">
        <v>1</v>
      </c>
      <c r="J87" s="6">
        <v>104.83</v>
      </c>
      <c r="K87" s="7">
        <v>0.05</v>
      </c>
      <c r="L87" s="6">
        <v>51.06</v>
      </c>
      <c r="M87" s="6">
        <f t="shared" si="4"/>
        <v>99.588499999999996</v>
      </c>
      <c r="N87" s="6">
        <f t="shared" si="5"/>
        <v>51.06</v>
      </c>
      <c r="O87" s="6">
        <f t="shared" si="6"/>
        <v>48.528499999999994</v>
      </c>
      <c r="P87" s="8">
        <f t="shared" si="7"/>
        <v>0.48729019916958277</v>
      </c>
      <c r="Q87" s="9">
        <f>YEAR(SalesDataTable[[#This Row],[Order Date]])</f>
        <v>2026</v>
      </c>
      <c r="R87" s="8" t="str">
        <f>"Q"&amp;ROUNDUP(MONTH(SalesDataTable[[#This Row],[Order Date]])/3,0)</f>
        <v>Q1</v>
      </c>
      <c r="S87" s="5">
        <f>MONTH(SalesDataTable[[#This Row],[Order Date]])</f>
        <v>1</v>
      </c>
      <c r="T87" s="8" t="str">
        <f>TEXT(SalesDataTable[[#This Row],[Order Date]],"mmm")</f>
        <v>Jan</v>
      </c>
    </row>
    <row r="88" spans="1:20" ht="15.6" x14ac:dyDescent="0.3">
      <c r="A88" s="2" t="s">
        <v>159</v>
      </c>
      <c r="B88" s="3">
        <v>46041</v>
      </c>
      <c r="C88" s="4" t="s">
        <v>21</v>
      </c>
      <c r="D88" s="4" t="s">
        <v>22</v>
      </c>
      <c r="E88" s="4" t="s">
        <v>45</v>
      </c>
      <c r="F88" s="4" t="s">
        <v>24</v>
      </c>
      <c r="G88" s="4" t="s">
        <v>37</v>
      </c>
      <c r="H88" s="4" t="s">
        <v>38</v>
      </c>
      <c r="I88" s="5">
        <v>1</v>
      </c>
      <c r="J88" s="6">
        <v>35.46</v>
      </c>
      <c r="K88" s="7">
        <v>0.05</v>
      </c>
      <c r="L88" s="6">
        <v>13.81</v>
      </c>
      <c r="M88" s="6">
        <f t="shared" si="4"/>
        <v>33.686999999999998</v>
      </c>
      <c r="N88" s="6">
        <f t="shared" si="5"/>
        <v>13.81</v>
      </c>
      <c r="O88" s="6">
        <f t="shared" si="6"/>
        <v>19.876999999999995</v>
      </c>
      <c r="P88" s="8">
        <f t="shared" si="7"/>
        <v>0.59004957401965141</v>
      </c>
      <c r="Q88" s="9">
        <f>YEAR(SalesDataTable[[#This Row],[Order Date]])</f>
        <v>2026</v>
      </c>
      <c r="R88" s="8" t="str">
        <f>"Q"&amp;ROUNDUP(MONTH(SalesDataTable[[#This Row],[Order Date]])/3,0)</f>
        <v>Q1</v>
      </c>
      <c r="S88" s="5">
        <f>MONTH(SalesDataTable[[#This Row],[Order Date]])</f>
        <v>1</v>
      </c>
      <c r="T88" s="8" t="str">
        <f>TEXT(SalesDataTable[[#This Row],[Order Date]],"mmm")</f>
        <v>Jan</v>
      </c>
    </row>
    <row r="89" spans="1:20" ht="15.6" x14ac:dyDescent="0.3">
      <c r="A89" s="2" t="s">
        <v>160</v>
      </c>
      <c r="B89" s="3">
        <v>46042</v>
      </c>
      <c r="C89" s="4" t="s">
        <v>47</v>
      </c>
      <c r="D89" s="4" t="s">
        <v>68</v>
      </c>
      <c r="E89" s="4" t="s">
        <v>59</v>
      </c>
      <c r="F89" s="4" t="s">
        <v>24</v>
      </c>
      <c r="G89" s="4" t="s">
        <v>37</v>
      </c>
      <c r="H89" s="4" t="s">
        <v>103</v>
      </c>
      <c r="I89" s="5">
        <v>1</v>
      </c>
      <c r="J89" s="6">
        <v>165.42</v>
      </c>
      <c r="K89" s="7">
        <v>0</v>
      </c>
      <c r="L89" s="6">
        <v>85.69</v>
      </c>
      <c r="M89" s="6">
        <f t="shared" si="4"/>
        <v>165.42</v>
      </c>
      <c r="N89" s="6">
        <f t="shared" si="5"/>
        <v>85.69</v>
      </c>
      <c r="O89" s="6">
        <f t="shared" si="6"/>
        <v>79.72999999999999</v>
      </c>
      <c r="P89" s="8">
        <f t="shared" si="7"/>
        <v>0.48198524966751299</v>
      </c>
      <c r="Q89" s="9">
        <f>YEAR(SalesDataTable[[#This Row],[Order Date]])</f>
        <v>2026</v>
      </c>
      <c r="R89" s="8" t="str">
        <f>"Q"&amp;ROUNDUP(MONTH(SalesDataTable[[#This Row],[Order Date]])/3,0)</f>
        <v>Q1</v>
      </c>
      <c r="S89" s="5">
        <f>MONTH(SalesDataTable[[#This Row],[Order Date]])</f>
        <v>1</v>
      </c>
      <c r="T89" s="8" t="str">
        <f>TEXT(SalesDataTable[[#This Row],[Order Date]],"mmm")</f>
        <v>Jan</v>
      </c>
    </row>
    <row r="90" spans="1:20" ht="15.6" x14ac:dyDescent="0.3">
      <c r="A90" s="2" t="s">
        <v>161</v>
      </c>
      <c r="B90" s="3">
        <v>46042</v>
      </c>
      <c r="C90" s="4" t="s">
        <v>34</v>
      </c>
      <c r="D90" s="4" t="s">
        <v>54</v>
      </c>
      <c r="E90" s="4" t="s">
        <v>23</v>
      </c>
      <c r="F90" s="4" t="s">
        <v>24</v>
      </c>
      <c r="G90" s="4" t="s">
        <v>51</v>
      </c>
      <c r="H90" s="4" t="s">
        <v>110</v>
      </c>
      <c r="I90" s="5">
        <v>1</v>
      </c>
      <c r="J90" s="6">
        <v>122.86</v>
      </c>
      <c r="K90" s="7">
        <v>0.05</v>
      </c>
      <c r="L90" s="6">
        <v>60.36</v>
      </c>
      <c r="M90" s="6">
        <f t="shared" si="4"/>
        <v>116.717</v>
      </c>
      <c r="N90" s="6">
        <f t="shared" si="5"/>
        <v>60.36</v>
      </c>
      <c r="O90" s="6">
        <f t="shared" si="6"/>
        <v>56.356999999999999</v>
      </c>
      <c r="P90" s="8">
        <f t="shared" si="7"/>
        <v>0.48285168398776529</v>
      </c>
      <c r="Q90" s="9">
        <f>YEAR(SalesDataTable[[#This Row],[Order Date]])</f>
        <v>2026</v>
      </c>
      <c r="R90" s="8" t="str">
        <f>"Q"&amp;ROUNDUP(MONTH(SalesDataTable[[#This Row],[Order Date]])/3,0)</f>
        <v>Q1</v>
      </c>
      <c r="S90" s="5">
        <f>MONTH(SalesDataTable[[#This Row],[Order Date]])</f>
        <v>1</v>
      </c>
      <c r="T90" s="8" t="str">
        <f>TEXT(SalesDataTable[[#This Row],[Order Date]],"mmm")</f>
        <v>Jan</v>
      </c>
    </row>
    <row r="91" spans="1:20" ht="15.6" x14ac:dyDescent="0.3">
      <c r="A91" s="2" t="s">
        <v>162</v>
      </c>
      <c r="B91" s="3">
        <v>46042</v>
      </c>
      <c r="C91" s="4" t="s">
        <v>21</v>
      </c>
      <c r="D91" s="4" t="s">
        <v>22</v>
      </c>
      <c r="E91" s="4" t="s">
        <v>45</v>
      </c>
      <c r="F91" s="4" t="s">
        <v>24</v>
      </c>
      <c r="G91" s="4" t="s">
        <v>69</v>
      </c>
      <c r="H91" s="4" t="s">
        <v>87</v>
      </c>
      <c r="I91" s="5">
        <v>2</v>
      </c>
      <c r="J91" s="6">
        <v>35.82</v>
      </c>
      <c r="K91" s="7">
        <v>0</v>
      </c>
      <c r="L91" s="6">
        <v>14.09</v>
      </c>
      <c r="M91" s="6">
        <f t="shared" si="4"/>
        <v>71.64</v>
      </c>
      <c r="N91" s="6">
        <f t="shared" si="5"/>
        <v>28.18</v>
      </c>
      <c r="O91" s="6">
        <f t="shared" si="6"/>
        <v>43.46</v>
      </c>
      <c r="P91" s="8">
        <f t="shared" si="7"/>
        <v>0.60664433277498608</v>
      </c>
      <c r="Q91" s="9">
        <f>YEAR(SalesDataTable[[#This Row],[Order Date]])</f>
        <v>2026</v>
      </c>
      <c r="R91" s="8" t="str">
        <f>"Q"&amp;ROUNDUP(MONTH(SalesDataTable[[#This Row],[Order Date]])/3,0)</f>
        <v>Q1</v>
      </c>
      <c r="S91" s="5">
        <f>MONTH(SalesDataTable[[#This Row],[Order Date]])</f>
        <v>1</v>
      </c>
      <c r="T91" s="8" t="str">
        <f>TEXT(SalesDataTable[[#This Row],[Order Date]],"mmm")</f>
        <v>Jan</v>
      </c>
    </row>
    <row r="92" spans="1:20" ht="15.6" x14ac:dyDescent="0.3">
      <c r="A92" s="2" t="s">
        <v>163</v>
      </c>
      <c r="B92" s="3">
        <v>46042</v>
      </c>
      <c r="C92" s="4" t="s">
        <v>21</v>
      </c>
      <c r="D92" s="4" t="s">
        <v>22</v>
      </c>
      <c r="E92" s="4" t="s">
        <v>23</v>
      </c>
      <c r="F92" s="4" t="s">
        <v>36</v>
      </c>
      <c r="G92" s="4" t="s">
        <v>51</v>
      </c>
      <c r="H92" s="4" t="s">
        <v>110</v>
      </c>
      <c r="I92" s="5">
        <v>3</v>
      </c>
      <c r="J92" s="6">
        <v>120.29</v>
      </c>
      <c r="K92" s="7">
        <v>0.1</v>
      </c>
      <c r="L92" s="6">
        <v>62.41</v>
      </c>
      <c r="M92" s="6">
        <f t="shared" si="4"/>
        <v>324.78300000000002</v>
      </c>
      <c r="N92" s="6">
        <f t="shared" si="5"/>
        <v>187.23</v>
      </c>
      <c r="O92" s="6">
        <f t="shared" si="6"/>
        <v>137.55300000000003</v>
      </c>
      <c r="P92" s="8">
        <f t="shared" si="7"/>
        <v>0.42352278290427769</v>
      </c>
      <c r="Q92" s="9">
        <f>YEAR(SalesDataTable[[#This Row],[Order Date]])</f>
        <v>2026</v>
      </c>
      <c r="R92" s="8" t="str">
        <f>"Q"&amp;ROUNDUP(MONTH(SalesDataTable[[#This Row],[Order Date]])/3,0)</f>
        <v>Q1</v>
      </c>
      <c r="S92" s="5">
        <f>MONTH(SalesDataTable[[#This Row],[Order Date]])</f>
        <v>1</v>
      </c>
      <c r="T92" s="8" t="str">
        <f>TEXT(SalesDataTable[[#This Row],[Order Date]],"mmm")</f>
        <v>Jan</v>
      </c>
    </row>
    <row r="93" spans="1:20" ht="15.6" x14ac:dyDescent="0.3">
      <c r="A93" s="2" t="s">
        <v>164</v>
      </c>
      <c r="B93" s="3">
        <v>46042</v>
      </c>
      <c r="C93" s="4" t="s">
        <v>28</v>
      </c>
      <c r="D93" s="4" t="s">
        <v>86</v>
      </c>
      <c r="E93" s="4" t="s">
        <v>59</v>
      </c>
      <c r="F93" s="4" t="s">
        <v>24</v>
      </c>
      <c r="G93" s="4" t="s">
        <v>51</v>
      </c>
      <c r="H93" s="4" t="s">
        <v>84</v>
      </c>
      <c r="I93" s="5">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9">
        <f>YEAR(SalesDataTable[[#This Row],[Order Date]])</f>
        <v>2026</v>
      </c>
      <c r="R93" s="8" t="str">
        <f>"Q"&amp;ROUNDUP(MONTH(SalesDataTable[[#This Row],[Order Date]])/3,0)</f>
        <v>Q1</v>
      </c>
      <c r="S93" s="5">
        <f>MONTH(SalesDataTable[[#This Row],[Order Date]])</f>
        <v>1</v>
      </c>
      <c r="T93" s="8" t="str">
        <f>TEXT(SalesDataTable[[#This Row],[Order Date]],"mmm")</f>
        <v>Jan</v>
      </c>
    </row>
    <row r="94" spans="1:20" ht="15.6" x14ac:dyDescent="0.3">
      <c r="A94" s="2" t="s">
        <v>165</v>
      </c>
      <c r="B94" s="3">
        <v>46043</v>
      </c>
      <c r="C94" s="4" t="s">
        <v>21</v>
      </c>
      <c r="D94" s="4" t="s">
        <v>108</v>
      </c>
      <c r="E94" s="4" t="s">
        <v>45</v>
      </c>
      <c r="F94" s="4" t="s">
        <v>36</v>
      </c>
      <c r="G94" s="4" t="s">
        <v>69</v>
      </c>
      <c r="H94" s="4" t="s">
        <v>87</v>
      </c>
      <c r="I94" s="5">
        <v>2</v>
      </c>
      <c r="J94" s="6">
        <v>35.97</v>
      </c>
      <c r="K94" s="7">
        <v>0</v>
      </c>
      <c r="L94" s="6">
        <v>13.55</v>
      </c>
      <c r="M94" s="6">
        <f t="shared" si="4"/>
        <v>71.94</v>
      </c>
      <c r="N94" s="6">
        <f t="shared" si="5"/>
        <v>27.1</v>
      </c>
      <c r="O94" s="6">
        <f t="shared" si="6"/>
        <v>44.839999999999996</v>
      </c>
      <c r="P94" s="8">
        <f t="shared" si="7"/>
        <v>0.62329719210453149</v>
      </c>
      <c r="Q94" s="9">
        <f>YEAR(SalesDataTable[[#This Row],[Order Date]])</f>
        <v>2026</v>
      </c>
      <c r="R94" s="8" t="str">
        <f>"Q"&amp;ROUNDUP(MONTH(SalesDataTable[[#This Row],[Order Date]])/3,0)</f>
        <v>Q1</v>
      </c>
      <c r="S94" s="5">
        <f>MONTH(SalesDataTable[[#This Row],[Order Date]])</f>
        <v>1</v>
      </c>
      <c r="T94" s="8" t="str">
        <f>TEXT(SalesDataTable[[#This Row],[Order Date]],"mmm")</f>
        <v>Jan</v>
      </c>
    </row>
    <row r="95" spans="1:20" ht="15.6" x14ac:dyDescent="0.3">
      <c r="A95" s="2" t="s">
        <v>166</v>
      </c>
      <c r="B95" s="3">
        <v>46043</v>
      </c>
      <c r="C95" s="4" t="s">
        <v>28</v>
      </c>
      <c r="D95" s="4" t="s">
        <v>86</v>
      </c>
      <c r="E95" s="4" t="s">
        <v>23</v>
      </c>
      <c r="F95" s="4" t="s">
        <v>36</v>
      </c>
      <c r="G95" s="4" t="s">
        <v>31</v>
      </c>
      <c r="H95" s="4" t="s">
        <v>99</v>
      </c>
      <c r="I95" s="5">
        <v>1</v>
      </c>
      <c r="J95" s="6">
        <v>72.239999999999995</v>
      </c>
      <c r="K95" s="7">
        <v>0</v>
      </c>
      <c r="L95" s="6">
        <v>33.26</v>
      </c>
      <c r="M95" s="6">
        <f t="shared" si="4"/>
        <v>72.239999999999995</v>
      </c>
      <c r="N95" s="6">
        <f t="shared" si="5"/>
        <v>33.26</v>
      </c>
      <c r="O95" s="6">
        <f t="shared" si="6"/>
        <v>38.979999999999997</v>
      </c>
      <c r="P95" s="8">
        <f t="shared" si="7"/>
        <v>0.53959025470653377</v>
      </c>
      <c r="Q95" s="9">
        <f>YEAR(SalesDataTable[[#This Row],[Order Date]])</f>
        <v>2026</v>
      </c>
      <c r="R95" s="8" t="str">
        <f>"Q"&amp;ROUNDUP(MONTH(SalesDataTable[[#This Row],[Order Date]])/3,0)</f>
        <v>Q1</v>
      </c>
      <c r="S95" s="5">
        <f>MONTH(SalesDataTable[[#This Row],[Order Date]])</f>
        <v>1</v>
      </c>
      <c r="T95" s="8" t="str">
        <f>TEXT(SalesDataTable[[#This Row],[Order Date]],"mmm")</f>
        <v>Jan</v>
      </c>
    </row>
    <row r="96" spans="1:20" ht="15.6" x14ac:dyDescent="0.3">
      <c r="A96" s="2" t="s">
        <v>167</v>
      </c>
      <c r="B96" s="3">
        <v>46043</v>
      </c>
      <c r="C96" s="4" t="s">
        <v>21</v>
      </c>
      <c r="D96" s="4" t="s">
        <v>108</v>
      </c>
      <c r="E96" s="4" t="s">
        <v>23</v>
      </c>
      <c r="F96" s="4" t="s">
        <v>24</v>
      </c>
      <c r="G96" s="4" t="s">
        <v>31</v>
      </c>
      <c r="H96" s="4" t="s">
        <v>73</v>
      </c>
      <c r="I96" s="5">
        <v>5</v>
      </c>
      <c r="J96" s="6">
        <v>152.81</v>
      </c>
      <c r="K96" s="7">
        <v>0</v>
      </c>
      <c r="L96" s="6">
        <v>78.989999999999995</v>
      </c>
      <c r="M96" s="6">
        <f t="shared" si="4"/>
        <v>764.05</v>
      </c>
      <c r="N96" s="6">
        <f t="shared" si="5"/>
        <v>394.95</v>
      </c>
      <c r="O96" s="6">
        <f t="shared" si="6"/>
        <v>369.09999999999997</v>
      </c>
      <c r="P96" s="8">
        <f t="shared" si="7"/>
        <v>0.48308356782933054</v>
      </c>
      <c r="Q96" s="9">
        <f>YEAR(SalesDataTable[[#This Row],[Order Date]])</f>
        <v>2026</v>
      </c>
      <c r="R96" s="8" t="str">
        <f>"Q"&amp;ROUNDUP(MONTH(SalesDataTable[[#This Row],[Order Date]])/3,0)</f>
        <v>Q1</v>
      </c>
      <c r="S96" s="5">
        <f>MONTH(SalesDataTable[[#This Row],[Order Date]])</f>
        <v>1</v>
      </c>
      <c r="T96" s="8" t="str">
        <f>TEXT(SalesDataTable[[#This Row],[Order Date]],"mmm")</f>
        <v>Jan</v>
      </c>
    </row>
    <row r="97" spans="1:20" ht="15.6" x14ac:dyDescent="0.3">
      <c r="A97" s="2" t="s">
        <v>168</v>
      </c>
      <c r="B97" s="3">
        <v>46043</v>
      </c>
      <c r="C97" s="4" t="s">
        <v>21</v>
      </c>
      <c r="D97" s="4" t="s">
        <v>108</v>
      </c>
      <c r="E97" s="4" t="s">
        <v>23</v>
      </c>
      <c r="F97" s="4" t="s">
        <v>36</v>
      </c>
      <c r="G97" s="4" t="s">
        <v>25</v>
      </c>
      <c r="H97" s="4" t="s">
        <v>26</v>
      </c>
      <c r="I97" s="5">
        <v>3</v>
      </c>
      <c r="J97" s="6">
        <v>83.34</v>
      </c>
      <c r="K97" s="7">
        <v>0</v>
      </c>
      <c r="L97" s="6">
        <v>41.44</v>
      </c>
      <c r="M97" s="6">
        <f t="shared" si="4"/>
        <v>250.02</v>
      </c>
      <c r="N97" s="6">
        <f t="shared" si="5"/>
        <v>124.32</v>
      </c>
      <c r="O97" s="6">
        <f t="shared" si="6"/>
        <v>125.70000000000002</v>
      </c>
      <c r="P97" s="8">
        <f t="shared" si="7"/>
        <v>0.50275977921766268</v>
      </c>
      <c r="Q97" s="9">
        <f>YEAR(SalesDataTable[[#This Row],[Order Date]])</f>
        <v>2026</v>
      </c>
      <c r="R97" s="8" t="str">
        <f>"Q"&amp;ROUNDUP(MONTH(SalesDataTable[[#This Row],[Order Date]])/3,0)</f>
        <v>Q1</v>
      </c>
      <c r="S97" s="5">
        <f>MONTH(SalesDataTable[[#This Row],[Order Date]])</f>
        <v>1</v>
      </c>
      <c r="T97" s="8" t="str">
        <f>TEXT(SalesDataTable[[#This Row],[Order Date]],"mmm")</f>
        <v>Jan</v>
      </c>
    </row>
    <row r="98" spans="1:20" ht="15.6" x14ac:dyDescent="0.3">
      <c r="A98" s="2" t="s">
        <v>169</v>
      </c>
      <c r="B98" s="3">
        <v>46043</v>
      </c>
      <c r="C98" s="4" t="s">
        <v>47</v>
      </c>
      <c r="D98" s="4" t="s">
        <v>102</v>
      </c>
      <c r="E98" s="4" t="s">
        <v>23</v>
      </c>
      <c r="F98" s="4" t="s">
        <v>24</v>
      </c>
      <c r="G98" s="4" t="s">
        <v>69</v>
      </c>
      <c r="H98" s="4" t="s">
        <v>87</v>
      </c>
      <c r="I98" s="5">
        <v>1</v>
      </c>
      <c r="J98" s="6">
        <v>35.869999999999997</v>
      </c>
      <c r="K98" s="7">
        <v>0</v>
      </c>
      <c r="L98" s="6">
        <v>13.64</v>
      </c>
      <c r="M98" s="6">
        <f t="shared" si="4"/>
        <v>35.869999999999997</v>
      </c>
      <c r="N98" s="6">
        <f t="shared" si="5"/>
        <v>13.64</v>
      </c>
      <c r="O98" s="6">
        <f t="shared" si="6"/>
        <v>22.229999999999997</v>
      </c>
      <c r="P98" s="8">
        <f t="shared" si="7"/>
        <v>0.61973794257039305</v>
      </c>
      <c r="Q98" s="9">
        <f>YEAR(SalesDataTable[[#This Row],[Order Date]])</f>
        <v>2026</v>
      </c>
      <c r="R98" s="8" t="str">
        <f>"Q"&amp;ROUNDUP(MONTH(SalesDataTable[[#This Row],[Order Date]])/3,0)</f>
        <v>Q1</v>
      </c>
      <c r="S98" s="5">
        <f>MONTH(SalesDataTable[[#This Row],[Order Date]])</f>
        <v>1</v>
      </c>
      <c r="T98" s="8" t="str">
        <f>TEXT(SalesDataTable[[#This Row],[Order Date]],"mmm")</f>
        <v>Jan</v>
      </c>
    </row>
    <row r="99" spans="1:20" ht="15.6" x14ac:dyDescent="0.3">
      <c r="A99" s="2" t="s">
        <v>170</v>
      </c>
      <c r="B99" s="3">
        <v>46044</v>
      </c>
      <c r="C99" s="4" t="s">
        <v>47</v>
      </c>
      <c r="D99" s="4" t="s">
        <v>48</v>
      </c>
      <c r="E99" s="4" t="s">
        <v>59</v>
      </c>
      <c r="F99" s="4" t="s">
        <v>36</v>
      </c>
      <c r="G99" s="4" t="s">
        <v>51</v>
      </c>
      <c r="H99" s="4" t="s">
        <v>61</v>
      </c>
      <c r="I99" s="5">
        <v>1</v>
      </c>
      <c r="J99" s="6">
        <v>199.42</v>
      </c>
      <c r="K99" s="7">
        <v>0.05</v>
      </c>
      <c r="L99" s="6">
        <v>101.82</v>
      </c>
      <c r="M99" s="6">
        <f t="shared" si="4"/>
        <v>189.44899999999998</v>
      </c>
      <c r="N99" s="6">
        <f t="shared" si="5"/>
        <v>101.82</v>
      </c>
      <c r="O99" s="6">
        <f t="shared" si="6"/>
        <v>87.628999999999991</v>
      </c>
      <c r="P99" s="8">
        <f t="shared" si="7"/>
        <v>0.46254664843836601</v>
      </c>
      <c r="Q99" s="9">
        <f>YEAR(SalesDataTable[[#This Row],[Order Date]])</f>
        <v>2026</v>
      </c>
      <c r="R99" s="8" t="str">
        <f>"Q"&amp;ROUNDUP(MONTH(SalesDataTable[[#This Row],[Order Date]])/3,0)</f>
        <v>Q1</v>
      </c>
      <c r="S99" s="5">
        <f>MONTH(SalesDataTable[[#This Row],[Order Date]])</f>
        <v>1</v>
      </c>
      <c r="T99" s="8" t="str">
        <f>TEXT(SalesDataTable[[#This Row],[Order Date]],"mmm")</f>
        <v>Jan</v>
      </c>
    </row>
    <row r="100" spans="1:20" ht="15.6" x14ac:dyDescent="0.3">
      <c r="A100" s="2" t="s">
        <v>171</v>
      </c>
      <c r="B100" s="3">
        <v>46044</v>
      </c>
      <c r="C100" s="4" t="s">
        <v>34</v>
      </c>
      <c r="D100" s="4" t="s">
        <v>54</v>
      </c>
      <c r="E100" s="4" t="s">
        <v>23</v>
      </c>
      <c r="F100" s="4" t="s">
        <v>36</v>
      </c>
      <c r="G100" s="4" t="s">
        <v>51</v>
      </c>
      <c r="H100" s="4" t="s">
        <v>52</v>
      </c>
      <c r="I100" s="5">
        <v>3</v>
      </c>
      <c r="J100" s="6">
        <v>347.41</v>
      </c>
      <c r="K100" s="7">
        <v>0.1</v>
      </c>
      <c r="L100" s="6">
        <v>192.13</v>
      </c>
      <c r="M100" s="6">
        <f t="shared" si="4"/>
        <v>938.00700000000006</v>
      </c>
      <c r="N100" s="6">
        <f t="shared" si="5"/>
        <v>576.39</v>
      </c>
      <c r="O100" s="6">
        <f t="shared" si="6"/>
        <v>361.61700000000008</v>
      </c>
      <c r="P100" s="8">
        <f t="shared" si="7"/>
        <v>0.38551631277804971</v>
      </c>
      <c r="Q100" s="9">
        <f>YEAR(SalesDataTable[[#This Row],[Order Date]])</f>
        <v>2026</v>
      </c>
      <c r="R100" s="8" t="str">
        <f>"Q"&amp;ROUNDUP(MONTH(SalesDataTable[[#This Row],[Order Date]])/3,0)</f>
        <v>Q1</v>
      </c>
      <c r="S100" s="5">
        <f>MONTH(SalesDataTable[[#This Row],[Order Date]])</f>
        <v>1</v>
      </c>
      <c r="T100" s="8" t="str">
        <f>TEXT(SalesDataTable[[#This Row],[Order Date]],"mmm")</f>
        <v>Jan</v>
      </c>
    </row>
    <row r="101" spans="1:20" ht="15.6" x14ac:dyDescent="0.3">
      <c r="A101" s="2" t="s">
        <v>172</v>
      </c>
      <c r="B101" s="3">
        <v>46044</v>
      </c>
      <c r="C101" s="4" t="s">
        <v>21</v>
      </c>
      <c r="D101" s="4" t="s">
        <v>72</v>
      </c>
      <c r="E101" s="4" t="s">
        <v>23</v>
      </c>
      <c r="F101" s="4" t="s">
        <v>36</v>
      </c>
      <c r="G101" s="4" t="s">
        <v>25</v>
      </c>
      <c r="H101" s="4" t="s">
        <v>55</v>
      </c>
      <c r="I101" s="5">
        <v>1</v>
      </c>
      <c r="J101" s="6">
        <v>40.28</v>
      </c>
      <c r="K101" s="7">
        <v>0</v>
      </c>
      <c r="L101" s="6">
        <v>16.79</v>
      </c>
      <c r="M101" s="6">
        <f t="shared" si="4"/>
        <v>40.28</v>
      </c>
      <c r="N101" s="6">
        <f t="shared" si="5"/>
        <v>16.79</v>
      </c>
      <c r="O101" s="6">
        <f t="shared" si="6"/>
        <v>23.490000000000002</v>
      </c>
      <c r="P101" s="8">
        <f t="shared" si="7"/>
        <v>0.58316782522343602</v>
      </c>
      <c r="Q101" s="9">
        <f>YEAR(SalesDataTable[[#This Row],[Order Date]])</f>
        <v>2026</v>
      </c>
      <c r="R101" s="8" t="str">
        <f>"Q"&amp;ROUNDUP(MONTH(SalesDataTable[[#This Row],[Order Date]])/3,0)</f>
        <v>Q1</v>
      </c>
      <c r="S101" s="5">
        <f>MONTH(SalesDataTable[[#This Row],[Order Date]])</f>
        <v>1</v>
      </c>
      <c r="T101" s="8" t="str">
        <f>TEXT(SalesDataTable[[#This Row],[Order Date]],"mmm")</f>
        <v>Jan</v>
      </c>
    </row>
    <row r="102" spans="1:20" ht="15.6" x14ac:dyDescent="0.3">
      <c r="A102" s="2" t="s">
        <v>173</v>
      </c>
      <c r="B102" s="3">
        <v>46044</v>
      </c>
      <c r="C102" s="4" t="s">
        <v>47</v>
      </c>
      <c r="D102" s="4" t="s">
        <v>102</v>
      </c>
      <c r="E102" s="4" t="s">
        <v>23</v>
      </c>
      <c r="F102" s="4" t="s">
        <v>24</v>
      </c>
      <c r="G102" s="4" t="s">
        <v>51</v>
      </c>
      <c r="H102" s="4" t="s">
        <v>61</v>
      </c>
      <c r="I102" s="5">
        <v>3</v>
      </c>
      <c r="J102" s="6">
        <v>195.49</v>
      </c>
      <c r="K102" s="7">
        <v>0.05</v>
      </c>
      <c r="L102" s="6">
        <v>106.38</v>
      </c>
      <c r="M102" s="6">
        <f t="shared" si="4"/>
        <v>557.14649999999995</v>
      </c>
      <c r="N102" s="6">
        <f t="shared" si="5"/>
        <v>319.14</v>
      </c>
      <c r="O102" s="6">
        <f t="shared" si="6"/>
        <v>238.00649999999996</v>
      </c>
      <c r="P102" s="8">
        <f t="shared" si="7"/>
        <v>0.42718836069148775</v>
      </c>
      <c r="Q102" s="9">
        <f>YEAR(SalesDataTable[[#This Row],[Order Date]])</f>
        <v>2026</v>
      </c>
      <c r="R102" s="8" t="str">
        <f>"Q"&amp;ROUNDUP(MONTH(SalesDataTable[[#This Row],[Order Date]])/3,0)</f>
        <v>Q1</v>
      </c>
      <c r="S102" s="5">
        <f>MONTH(SalesDataTable[[#This Row],[Order Date]])</f>
        <v>1</v>
      </c>
      <c r="T102" s="8" t="str">
        <f>TEXT(SalesDataTable[[#This Row],[Order Date]],"mmm")</f>
        <v>Jan</v>
      </c>
    </row>
    <row r="103" spans="1:20" ht="15.6" x14ac:dyDescent="0.3">
      <c r="A103" s="2" t="s">
        <v>174</v>
      </c>
      <c r="B103" s="3">
        <v>46045</v>
      </c>
      <c r="C103" s="4" t="s">
        <v>28</v>
      </c>
      <c r="D103" s="4" t="s">
        <v>86</v>
      </c>
      <c r="E103" s="4" t="s">
        <v>23</v>
      </c>
      <c r="F103" s="4" t="s">
        <v>24</v>
      </c>
      <c r="G103" s="4" t="s">
        <v>69</v>
      </c>
      <c r="H103" s="4" t="s">
        <v>87</v>
      </c>
      <c r="I103" s="5">
        <v>2</v>
      </c>
      <c r="J103" s="6">
        <v>35.75</v>
      </c>
      <c r="K103" s="7">
        <v>0</v>
      </c>
      <c r="L103" s="6">
        <v>13.94</v>
      </c>
      <c r="M103" s="6">
        <f t="shared" si="4"/>
        <v>71.5</v>
      </c>
      <c r="N103" s="6">
        <f t="shared" si="5"/>
        <v>27.88</v>
      </c>
      <c r="O103" s="6">
        <f t="shared" si="6"/>
        <v>43.620000000000005</v>
      </c>
      <c r="P103" s="8">
        <f t="shared" si="7"/>
        <v>0.61006993006993016</v>
      </c>
      <c r="Q103" s="9">
        <f>YEAR(SalesDataTable[[#This Row],[Order Date]])</f>
        <v>2026</v>
      </c>
      <c r="R103" s="8" t="str">
        <f>"Q"&amp;ROUNDUP(MONTH(SalesDataTable[[#This Row],[Order Date]])/3,0)</f>
        <v>Q1</v>
      </c>
      <c r="S103" s="5">
        <f>MONTH(SalesDataTable[[#This Row],[Order Date]])</f>
        <v>1</v>
      </c>
      <c r="T103" s="8" t="str">
        <f>TEXT(SalesDataTable[[#This Row],[Order Date]],"mmm")</f>
        <v>Jan</v>
      </c>
    </row>
    <row r="104" spans="1:20" ht="15.6" x14ac:dyDescent="0.3">
      <c r="A104" s="2" t="s">
        <v>175</v>
      </c>
      <c r="B104" s="3">
        <v>46045</v>
      </c>
      <c r="C104" s="4" t="s">
        <v>21</v>
      </c>
      <c r="D104" s="4" t="s">
        <v>108</v>
      </c>
      <c r="E104" s="4" t="s">
        <v>23</v>
      </c>
      <c r="F104" s="4" t="s">
        <v>24</v>
      </c>
      <c r="G104" s="4" t="s">
        <v>25</v>
      </c>
      <c r="H104" s="4" t="s">
        <v>63</v>
      </c>
      <c r="I104" s="5">
        <v>1</v>
      </c>
      <c r="J104" s="6">
        <v>103.39</v>
      </c>
      <c r="K104" s="7">
        <v>0</v>
      </c>
      <c r="L104" s="6">
        <v>51.32</v>
      </c>
      <c r="M104" s="6">
        <f t="shared" si="4"/>
        <v>103.39</v>
      </c>
      <c r="N104" s="6">
        <f t="shared" si="5"/>
        <v>51.32</v>
      </c>
      <c r="O104" s="6">
        <f t="shared" si="6"/>
        <v>52.07</v>
      </c>
      <c r="P104" s="8">
        <f t="shared" si="7"/>
        <v>0.50362704323435536</v>
      </c>
      <c r="Q104" s="9">
        <f>YEAR(SalesDataTable[[#This Row],[Order Date]])</f>
        <v>2026</v>
      </c>
      <c r="R104" s="8" t="str">
        <f>"Q"&amp;ROUNDUP(MONTH(SalesDataTable[[#This Row],[Order Date]])/3,0)</f>
        <v>Q1</v>
      </c>
      <c r="S104" s="5">
        <f>MONTH(SalesDataTable[[#This Row],[Order Date]])</f>
        <v>1</v>
      </c>
      <c r="T104" s="8" t="str">
        <f>TEXT(SalesDataTable[[#This Row],[Order Date]],"mmm")</f>
        <v>Jan</v>
      </c>
    </row>
    <row r="105" spans="1:20" ht="15.6" x14ac:dyDescent="0.3">
      <c r="A105" s="2" t="s">
        <v>176</v>
      </c>
      <c r="B105" s="3">
        <v>46045</v>
      </c>
      <c r="C105" s="4" t="s">
        <v>21</v>
      </c>
      <c r="D105" s="4" t="s">
        <v>108</v>
      </c>
      <c r="E105" s="4" t="s">
        <v>23</v>
      </c>
      <c r="F105" s="4" t="s">
        <v>36</v>
      </c>
      <c r="G105" s="4" t="s">
        <v>51</v>
      </c>
      <c r="H105" s="4" t="s">
        <v>84</v>
      </c>
      <c r="I105" s="5">
        <v>3</v>
      </c>
      <c r="J105" s="6">
        <v>81.98</v>
      </c>
      <c r="K105" s="7">
        <v>0.1</v>
      </c>
      <c r="L105" s="6">
        <v>40.229999999999997</v>
      </c>
      <c r="M105" s="6">
        <f t="shared" si="4"/>
        <v>221.346</v>
      </c>
      <c r="N105" s="6">
        <f t="shared" si="5"/>
        <v>120.69</v>
      </c>
      <c r="O105" s="6">
        <f t="shared" si="6"/>
        <v>100.65600000000001</v>
      </c>
      <c r="P105" s="8">
        <f t="shared" si="7"/>
        <v>0.45474505977067581</v>
      </c>
      <c r="Q105" s="9">
        <f>YEAR(SalesDataTable[[#This Row],[Order Date]])</f>
        <v>2026</v>
      </c>
      <c r="R105" s="8" t="str">
        <f>"Q"&amp;ROUNDUP(MONTH(SalesDataTable[[#This Row],[Order Date]])/3,0)</f>
        <v>Q1</v>
      </c>
      <c r="S105" s="5">
        <f>MONTH(SalesDataTable[[#This Row],[Order Date]])</f>
        <v>1</v>
      </c>
      <c r="T105" s="8" t="str">
        <f>TEXT(SalesDataTable[[#This Row],[Order Date]],"mmm")</f>
        <v>Jan</v>
      </c>
    </row>
    <row r="106" spans="1:20" ht="15.6" x14ac:dyDescent="0.3">
      <c r="A106" s="2" t="s">
        <v>177</v>
      </c>
      <c r="B106" s="3">
        <v>46045</v>
      </c>
      <c r="C106" s="4" t="s">
        <v>34</v>
      </c>
      <c r="D106" s="4" t="s">
        <v>35</v>
      </c>
      <c r="E106" s="4" t="s">
        <v>30</v>
      </c>
      <c r="F106" s="4" t="s">
        <v>40</v>
      </c>
      <c r="G106" s="4" t="s">
        <v>51</v>
      </c>
      <c r="H106" s="4" t="s">
        <v>52</v>
      </c>
      <c r="I106" s="5">
        <v>10</v>
      </c>
      <c r="J106" s="6">
        <v>337.69</v>
      </c>
      <c r="K106" s="7">
        <v>0.1</v>
      </c>
      <c r="L106" s="6">
        <v>200.27</v>
      </c>
      <c r="M106" s="6">
        <f t="shared" si="4"/>
        <v>3039.21</v>
      </c>
      <c r="N106" s="6">
        <f t="shared" si="5"/>
        <v>2002.7</v>
      </c>
      <c r="O106" s="6">
        <f t="shared" si="6"/>
        <v>1036.51</v>
      </c>
      <c r="P106" s="8">
        <f t="shared" si="7"/>
        <v>0.34104586389226149</v>
      </c>
      <c r="Q106" s="9">
        <f>YEAR(SalesDataTable[[#This Row],[Order Date]])</f>
        <v>2026</v>
      </c>
      <c r="R106" s="8" t="str">
        <f>"Q"&amp;ROUNDUP(MONTH(SalesDataTable[[#This Row],[Order Date]])/3,0)</f>
        <v>Q1</v>
      </c>
      <c r="S106" s="5">
        <f>MONTH(SalesDataTable[[#This Row],[Order Date]])</f>
        <v>1</v>
      </c>
      <c r="T106" s="8" t="str">
        <f>TEXT(SalesDataTable[[#This Row],[Order Date]],"mmm")</f>
        <v>Jan</v>
      </c>
    </row>
    <row r="107" spans="1:20" ht="15.6" x14ac:dyDescent="0.3">
      <c r="A107" s="2" t="s">
        <v>178</v>
      </c>
      <c r="B107" s="3">
        <v>46045</v>
      </c>
      <c r="C107" s="4" t="s">
        <v>47</v>
      </c>
      <c r="D107" s="4" t="s">
        <v>68</v>
      </c>
      <c r="E107" s="4" t="s">
        <v>23</v>
      </c>
      <c r="F107" s="4" t="s">
        <v>36</v>
      </c>
      <c r="G107" s="4" t="s">
        <v>51</v>
      </c>
      <c r="H107" s="4" t="s">
        <v>52</v>
      </c>
      <c r="I107" s="5">
        <v>2</v>
      </c>
      <c r="J107" s="6">
        <v>333.29</v>
      </c>
      <c r="K107" s="7">
        <v>0</v>
      </c>
      <c r="L107" s="6">
        <v>197.18</v>
      </c>
      <c r="M107" s="6">
        <f t="shared" si="4"/>
        <v>666.58</v>
      </c>
      <c r="N107" s="6">
        <f t="shared" si="5"/>
        <v>394.36</v>
      </c>
      <c r="O107" s="6">
        <f t="shared" si="6"/>
        <v>272.22000000000003</v>
      </c>
      <c r="P107" s="8">
        <f t="shared" si="7"/>
        <v>0.40838308980167426</v>
      </c>
      <c r="Q107" s="9">
        <f>YEAR(SalesDataTable[[#This Row],[Order Date]])</f>
        <v>2026</v>
      </c>
      <c r="R107" s="8" t="str">
        <f>"Q"&amp;ROUNDUP(MONTH(SalesDataTable[[#This Row],[Order Date]])/3,0)</f>
        <v>Q1</v>
      </c>
      <c r="S107" s="5">
        <f>MONTH(SalesDataTable[[#This Row],[Order Date]])</f>
        <v>1</v>
      </c>
      <c r="T107" s="8" t="str">
        <f>TEXT(SalesDataTable[[#This Row],[Order Date]],"mmm")</f>
        <v>Jan</v>
      </c>
    </row>
    <row r="108" spans="1:20" ht="15.6" x14ac:dyDescent="0.3">
      <c r="A108" s="2" t="s">
        <v>179</v>
      </c>
      <c r="B108" s="3">
        <v>46045</v>
      </c>
      <c r="C108" s="4" t="s">
        <v>21</v>
      </c>
      <c r="D108" s="4" t="s">
        <v>108</v>
      </c>
      <c r="E108" s="4" t="s">
        <v>45</v>
      </c>
      <c r="F108" s="4" t="s">
        <v>36</v>
      </c>
      <c r="G108" s="4" t="s">
        <v>25</v>
      </c>
      <c r="H108" s="4" t="s">
        <v>26</v>
      </c>
      <c r="I108" s="5">
        <v>1</v>
      </c>
      <c r="J108" s="6">
        <v>80.11</v>
      </c>
      <c r="K108" s="7">
        <v>0.05</v>
      </c>
      <c r="L108" s="6">
        <v>43.54</v>
      </c>
      <c r="M108" s="6">
        <f t="shared" si="4"/>
        <v>76.104500000000002</v>
      </c>
      <c r="N108" s="6">
        <f t="shared" si="5"/>
        <v>43.54</v>
      </c>
      <c r="O108" s="6">
        <f t="shared" si="6"/>
        <v>32.564500000000002</v>
      </c>
      <c r="P108" s="8">
        <f t="shared" si="7"/>
        <v>0.42789191177919839</v>
      </c>
      <c r="Q108" s="9">
        <f>YEAR(SalesDataTable[[#This Row],[Order Date]])</f>
        <v>2026</v>
      </c>
      <c r="R108" s="8" t="str">
        <f>"Q"&amp;ROUNDUP(MONTH(SalesDataTable[[#This Row],[Order Date]])/3,0)</f>
        <v>Q1</v>
      </c>
      <c r="S108" s="5">
        <f>MONTH(SalesDataTable[[#This Row],[Order Date]])</f>
        <v>1</v>
      </c>
      <c r="T108" s="8" t="str">
        <f>TEXT(SalesDataTable[[#This Row],[Order Date]],"mmm")</f>
        <v>Jan</v>
      </c>
    </row>
    <row r="109" spans="1:20" ht="15.6" x14ac:dyDescent="0.3">
      <c r="A109" s="2" t="s">
        <v>180</v>
      </c>
      <c r="B109" s="3">
        <v>46045</v>
      </c>
      <c r="C109" s="4" t="s">
        <v>47</v>
      </c>
      <c r="D109" s="4" t="s">
        <v>102</v>
      </c>
      <c r="E109" s="4" t="s">
        <v>45</v>
      </c>
      <c r="F109" s="4" t="s">
        <v>36</v>
      </c>
      <c r="G109" s="4" t="s">
        <v>51</v>
      </c>
      <c r="H109" s="4" t="s">
        <v>84</v>
      </c>
      <c r="I109" s="5">
        <v>1</v>
      </c>
      <c r="J109" s="6">
        <v>82.6</v>
      </c>
      <c r="K109" s="7">
        <v>0.05</v>
      </c>
      <c r="L109" s="6">
        <v>38.299999999999997</v>
      </c>
      <c r="M109" s="6">
        <f t="shared" si="4"/>
        <v>78.469999999999985</v>
      </c>
      <c r="N109" s="6">
        <f t="shared" si="5"/>
        <v>38.299999999999997</v>
      </c>
      <c r="O109" s="6">
        <f t="shared" si="6"/>
        <v>40.169999999999987</v>
      </c>
      <c r="P109" s="8">
        <f t="shared" si="7"/>
        <v>0.51191538167452522</v>
      </c>
      <c r="Q109" s="9">
        <f>YEAR(SalesDataTable[[#This Row],[Order Date]])</f>
        <v>2026</v>
      </c>
      <c r="R109" s="8" t="str">
        <f>"Q"&amp;ROUNDUP(MONTH(SalesDataTable[[#This Row],[Order Date]])/3,0)</f>
        <v>Q1</v>
      </c>
      <c r="S109" s="5">
        <f>MONTH(SalesDataTable[[#This Row],[Order Date]])</f>
        <v>1</v>
      </c>
      <c r="T109" s="8" t="str">
        <f>TEXT(SalesDataTable[[#This Row],[Order Date]],"mmm")</f>
        <v>Jan</v>
      </c>
    </row>
    <row r="110" spans="1:20" ht="15.6" x14ac:dyDescent="0.3">
      <c r="A110" s="2" t="s">
        <v>181</v>
      </c>
      <c r="B110" s="3">
        <v>46046</v>
      </c>
      <c r="C110" s="4" t="s">
        <v>21</v>
      </c>
      <c r="D110" s="4" t="s">
        <v>108</v>
      </c>
      <c r="E110" s="4" t="s">
        <v>23</v>
      </c>
      <c r="F110" s="4" t="s">
        <v>24</v>
      </c>
      <c r="G110" s="4" t="s">
        <v>31</v>
      </c>
      <c r="H110" s="4" t="s">
        <v>32</v>
      </c>
      <c r="I110" s="5">
        <v>1</v>
      </c>
      <c r="J110" s="6">
        <v>94.07</v>
      </c>
      <c r="K110" s="7">
        <v>0</v>
      </c>
      <c r="L110" s="6">
        <v>46.28</v>
      </c>
      <c r="M110" s="6">
        <f t="shared" si="4"/>
        <v>94.07</v>
      </c>
      <c r="N110" s="6">
        <f t="shared" si="5"/>
        <v>46.28</v>
      </c>
      <c r="O110" s="6">
        <f t="shared" si="6"/>
        <v>47.789999999999992</v>
      </c>
      <c r="P110" s="8">
        <f t="shared" si="7"/>
        <v>0.50802593813117891</v>
      </c>
      <c r="Q110" s="9">
        <f>YEAR(SalesDataTable[[#This Row],[Order Date]])</f>
        <v>2026</v>
      </c>
      <c r="R110" s="8" t="str">
        <f>"Q"&amp;ROUNDUP(MONTH(SalesDataTable[[#This Row],[Order Date]])/3,0)</f>
        <v>Q1</v>
      </c>
      <c r="S110" s="5">
        <f>MONTH(SalesDataTable[[#This Row],[Order Date]])</f>
        <v>1</v>
      </c>
      <c r="T110" s="8" t="str">
        <f>TEXT(SalesDataTable[[#This Row],[Order Date]],"mmm")</f>
        <v>Jan</v>
      </c>
    </row>
    <row r="111" spans="1:20" ht="15.6" x14ac:dyDescent="0.3">
      <c r="A111" s="2" t="s">
        <v>182</v>
      </c>
      <c r="B111" s="3">
        <v>46046</v>
      </c>
      <c r="C111" s="4" t="s">
        <v>21</v>
      </c>
      <c r="D111" s="4" t="s">
        <v>108</v>
      </c>
      <c r="E111" s="4" t="s">
        <v>23</v>
      </c>
      <c r="F111" s="4" t="s">
        <v>24</v>
      </c>
      <c r="G111" s="4" t="s">
        <v>37</v>
      </c>
      <c r="H111" s="4" t="s">
        <v>103</v>
      </c>
      <c r="I111" s="5">
        <v>1</v>
      </c>
      <c r="J111" s="6">
        <v>163.71</v>
      </c>
      <c r="K111" s="7">
        <v>0</v>
      </c>
      <c r="L111" s="6">
        <v>90.06</v>
      </c>
      <c r="M111" s="6">
        <f t="shared" si="4"/>
        <v>163.71</v>
      </c>
      <c r="N111" s="6">
        <f t="shared" si="5"/>
        <v>90.06</v>
      </c>
      <c r="O111" s="6">
        <f t="shared" si="6"/>
        <v>73.650000000000006</v>
      </c>
      <c r="P111" s="8">
        <f t="shared" si="7"/>
        <v>0.44988088693421296</v>
      </c>
      <c r="Q111" s="9">
        <f>YEAR(SalesDataTable[[#This Row],[Order Date]])</f>
        <v>2026</v>
      </c>
      <c r="R111" s="8" t="str">
        <f>"Q"&amp;ROUNDUP(MONTH(SalesDataTable[[#This Row],[Order Date]])/3,0)</f>
        <v>Q1</v>
      </c>
      <c r="S111" s="5">
        <f>MONTH(SalesDataTable[[#This Row],[Order Date]])</f>
        <v>1</v>
      </c>
      <c r="T111" s="8" t="str">
        <f>TEXT(SalesDataTable[[#This Row],[Order Date]],"mmm")</f>
        <v>Jan</v>
      </c>
    </row>
    <row r="112" spans="1:20" ht="15.6" x14ac:dyDescent="0.3">
      <c r="A112" s="2" t="s">
        <v>183</v>
      </c>
      <c r="B112" s="3">
        <v>46046</v>
      </c>
      <c r="C112" s="4" t="s">
        <v>47</v>
      </c>
      <c r="D112" s="4" t="s">
        <v>68</v>
      </c>
      <c r="E112" s="4" t="s">
        <v>45</v>
      </c>
      <c r="F112" s="4" t="s">
        <v>24</v>
      </c>
      <c r="G112" s="4" t="s">
        <v>51</v>
      </c>
      <c r="H112" s="4" t="s">
        <v>61</v>
      </c>
      <c r="I112" s="5">
        <v>4</v>
      </c>
      <c r="J112" s="6">
        <v>191.43</v>
      </c>
      <c r="K112" s="7">
        <v>0</v>
      </c>
      <c r="L112" s="6">
        <v>106.82</v>
      </c>
      <c r="M112" s="6">
        <f t="shared" si="4"/>
        <v>765.72</v>
      </c>
      <c r="N112" s="6">
        <f t="shared" si="5"/>
        <v>427.28</v>
      </c>
      <c r="O112" s="6">
        <f t="shared" si="6"/>
        <v>338.44000000000005</v>
      </c>
      <c r="P112" s="8">
        <f t="shared" si="7"/>
        <v>0.441989238886277</v>
      </c>
      <c r="Q112" s="9">
        <f>YEAR(SalesDataTable[[#This Row],[Order Date]])</f>
        <v>2026</v>
      </c>
      <c r="R112" s="8" t="str">
        <f>"Q"&amp;ROUNDUP(MONTH(SalesDataTable[[#This Row],[Order Date]])/3,0)</f>
        <v>Q1</v>
      </c>
      <c r="S112" s="5">
        <f>MONTH(SalesDataTable[[#This Row],[Order Date]])</f>
        <v>1</v>
      </c>
      <c r="T112" s="8" t="str">
        <f>TEXT(SalesDataTable[[#This Row],[Order Date]],"mmm")</f>
        <v>Jan</v>
      </c>
    </row>
    <row r="113" spans="1:20" ht="15.6" x14ac:dyDescent="0.3">
      <c r="A113" s="2" t="s">
        <v>184</v>
      </c>
      <c r="B113" s="3">
        <v>46046</v>
      </c>
      <c r="C113" s="4" t="s">
        <v>28</v>
      </c>
      <c r="D113" s="4" t="s">
        <v>86</v>
      </c>
      <c r="E113" s="4" t="s">
        <v>30</v>
      </c>
      <c r="F113" s="4" t="s">
        <v>40</v>
      </c>
      <c r="G113" s="4" t="s">
        <v>37</v>
      </c>
      <c r="H113" s="4" t="s">
        <v>66</v>
      </c>
      <c r="I113" s="5">
        <v>3</v>
      </c>
      <c r="J113" s="6">
        <v>46.94</v>
      </c>
      <c r="K113" s="7">
        <v>0.05</v>
      </c>
      <c r="L113" s="6">
        <v>18.18</v>
      </c>
      <c r="M113" s="6">
        <f t="shared" si="4"/>
        <v>133.779</v>
      </c>
      <c r="N113" s="6">
        <f t="shared" si="5"/>
        <v>54.54</v>
      </c>
      <c r="O113" s="6">
        <f t="shared" si="6"/>
        <v>79.239000000000004</v>
      </c>
      <c r="P113" s="8">
        <f t="shared" si="7"/>
        <v>0.59231269481757232</v>
      </c>
      <c r="Q113" s="9">
        <f>YEAR(SalesDataTable[[#This Row],[Order Date]])</f>
        <v>2026</v>
      </c>
      <c r="R113" s="8" t="str">
        <f>"Q"&amp;ROUNDUP(MONTH(SalesDataTable[[#This Row],[Order Date]])/3,0)</f>
        <v>Q1</v>
      </c>
      <c r="S113" s="5">
        <f>MONTH(SalesDataTable[[#This Row],[Order Date]])</f>
        <v>1</v>
      </c>
      <c r="T113" s="8" t="str">
        <f>TEXT(SalesDataTable[[#This Row],[Order Date]],"mmm")</f>
        <v>Jan</v>
      </c>
    </row>
    <row r="114" spans="1:20" ht="15.6" x14ac:dyDescent="0.3">
      <c r="A114" s="2" t="s">
        <v>185</v>
      </c>
      <c r="B114" s="3">
        <v>46046</v>
      </c>
      <c r="C114" s="4" t="s">
        <v>47</v>
      </c>
      <c r="D114" s="4" t="s">
        <v>65</v>
      </c>
      <c r="E114" s="4" t="s">
        <v>23</v>
      </c>
      <c r="F114" s="4" t="s">
        <v>24</v>
      </c>
      <c r="G114" s="4" t="s">
        <v>31</v>
      </c>
      <c r="H114" s="4" t="s">
        <v>41</v>
      </c>
      <c r="I114" s="5">
        <v>1</v>
      </c>
      <c r="J114" s="6">
        <v>147.21</v>
      </c>
      <c r="K114" s="7">
        <v>0</v>
      </c>
      <c r="L114" s="6">
        <v>79.510000000000005</v>
      </c>
      <c r="M114" s="6">
        <f t="shared" si="4"/>
        <v>147.21</v>
      </c>
      <c r="N114" s="6">
        <f t="shared" si="5"/>
        <v>79.510000000000005</v>
      </c>
      <c r="O114" s="6">
        <f t="shared" si="6"/>
        <v>67.7</v>
      </c>
      <c r="P114" s="8">
        <f t="shared" si="7"/>
        <v>0.45988723592147274</v>
      </c>
      <c r="Q114" s="9">
        <f>YEAR(SalesDataTable[[#This Row],[Order Date]])</f>
        <v>2026</v>
      </c>
      <c r="R114" s="8" t="str">
        <f>"Q"&amp;ROUNDUP(MONTH(SalesDataTable[[#This Row],[Order Date]])/3,0)</f>
        <v>Q1</v>
      </c>
      <c r="S114" s="5">
        <f>MONTH(SalesDataTable[[#This Row],[Order Date]])</f>
        <v>1</v>
      </c>
      <c r="T114" s="8" t="str">
        <f>TEXT(SalesDataTable[[#This Row],[Order Date]],"mmm")</f>
        <v>Jan</v>
      </c>
    </row>
    <row r="115" spans="1:20" ht="15.6" x14ac:dyDescent="0.3">
      <c r="A115" s="2" t="s">
        <v>186</v>
      </c>
      <c r="B115" s="3">
        <v>46047</v>
      </c>
      <c r="C115" s="4" t="s">
        <v>21</v>
      </c>
      <c r="D115" s="4" t="s">
        <v>22</v>
      </c>
      <c r="E115" s="4" t="s">
        <v>23</v>
      </c>
      <c r="F115" s="4" t="s">
        <v>40</v>
      </c>
      <c r="G115" s="4" t="s">
        <v>37</v>
      </c>
      <c r="H115" s="4" t="s">
        <v>38</v>
      </c>
      <c r="I115" s="5">
        <v>1</v>
      </c>
      <c r="J115" s="6">
        <v>35.729999999999997</v>
      </c>
      <c r="K115" s="7">
        <v>0</v>
      </c>
      <c r="L115" s="6">
        <v>13.57</v>
      </c>
      <c r="M115" s="6">
        <f t="shared" si="4"/>
        <v>35.729999999999997</v>
      </c>
      <c r="N115" s="6">
        <f t="shared" si="5"/>
        <v>13.57</v>
      </c>
      <c r="O115" s="6">
        <f t="shared" si="6"/>
        <v>22.159999999999997</v>
      </c>
      <c r="P115" s="8">
        <f t="shared" si="7"/>
        <v>0.62020710887209629</v>
      </c>
      <c r="Q115" s="9">
        <f>YEAR(SalesDataTable[[#This Row],[Order Date]])</f>
        <v>2026</v>
      </c>
      <c r="R115" s="8" t="str">
        <f>"Q"&amp;ROUNDUP(MONTH(SalesDataTable[[#This Row],[Order Date]])/3,0)</f>
        <v>Q1</v>
      </c>
      <c r="S115" s="5">
        <f>MONTH(SalesDataTable[[#This Row],[Order Date]])</f>
        <v>1</v>
      </c>
      <c r="T115" s="8" t="str">
        <f>TEXT(SalesDataTable[[#This Row],[Order Date]],"mmm")</f>
        <v>Jan</v>
      </c>
    </row>
    <row r="116" spans="1:20" ht="15.6" x14ac:dyDescent="0.3">
      <c r="A116" s="2" t="s">
        <v>187</v>
      </c>
      <c r="B116" s="3">
        <v>46047</v>
      </c>
      <c r="C116" s="4" t="s">
        <v>28</v>
      </c>
      <c r="D116" s="4" t="s">
        <v>106</v>
      </c>
      <c r="E116" s="4" t="s">
        <v>23</v>
      </c>
      <c r="F116" s="4" t="s">
        <v>36</v>
      </c>
      <c r="G116" s="4" t="s">
        <v>25</v>
      </c>
      <c r="H116" s="4" t="s">
        <v>63</v>
      </c>
      <c r="I116" s="5">
        <v>2</v>
      </c>
      <c r="J116" s="6">
        <v>103.99</v>
      </c>
      <c r="K116" s="7">
        <v>0.15</v>
      </c>
      <c r="L116" s="6">
        <v>51.94</v>
      </c>
      <c r="M116" s="6">
        <f t="shared" si="4"/>
        <v>176.78299999999999</v>
      </c>
      <c r="N116" s="6">
        <f t="shared" si="5"/>
        <v>103.88</v>
      </c>
      <c r="O116" s="6">
        <f t="shared" si="6"/>
        <v>72.902999999999992</v>
      </c>
      <c r="P116" s="8">
        <f t="shared" si="7"/>
        <v>0.41238693765803269</v>
      </c>
      <c r="Q116" s="9">
        <f>YEAR(SalesDataTable[[#This Row],[Order Date]])</f>
        <v>2026</v>
      </c>
      <c r="R116" s="8" t="str">
        <f>"Q"&amp;ROUNDUP(MONTH(SalesDataTable[[#This Row],[Order Date]])/3,0)</f>
        <v>Q1</v>
      </c>
      <c r="S116" s="5">
        <f>MONTH(SalesDataTable[[#This Row],[Order Date]])</f>
        <v>1</v>
      </c>
      <c r="T116" s="8" t="str">
        <f>TEXT(SalesDataTable[[#This Row],[Order Date]],"mmm")</f>
        <v>Jan</v>
      </c>
    </row>
    <row r="117" spans="1:20" ht="15.6" x14ac:dyDescent="0.3">
      <c r="A117" s="2" t="s">
        <v>188</v>
      </c>
      <c r="B117" s="3">
        <v>46047</v>
      </c>
      <c r="C117" s="4" t="s">
        <v>28</v>
      </c>
      <c r="D117" s="4" t="s">
        <v>89</v>
      </c>
      <c r="E117" s="4" t="s">
        <v>23</v>
      </c>
      <c r="F117" s="4" t="s">
        <v>24</v>
      </c>
      <c r="G117" s="4" t="s">
        <v>31</v>
      </c>
      <c r="H117" s="4" t="s">
        <v>99</v>
      </c>
      <c r="I117" s="5">
        <v>2</v>
      </c>
      <c r="J117" s="6">
        <v>72.739999999999995</v>
      </c>
      <c r="K117" s="7">
        <v>0</v>
      </c>
      <c r="L117" s="6">
        <v>31.96</v>
      </c>
      <c r="M117" s="6">
        <f t="shared" si="4"/>
        <v>145.47999999999999</v>
      </c>
      <c r="N117" s="6">
        <f t="shared" si="5"/>
        <v>63.92</v>
      </c>
      <c r="O117" s="6">
        <f t="shared" si="6"/>
        <v>81.559999999999988</v>
      </c>
      <c r="P117" s="8">
        <f t="shared" si="7"/>
        <v>0.56062689029419843</v>
      </c>
      <c r="Q117" s="9">
        <f>YEAR(SalesDataTable[[#This Row],[Order Date]])</f>
        <v>2026</v>
      </c>
      <c r="R117" s="8" t="str">
        <f>"Q"&amp;ROUNDUP(MONTH(SalesDataTable[[#This Row],[Order Date]])/3,0)</f>
        <v>Q1</v>
      </c>
      <c r="S117" s="5">
        <f>MONTH(SalesDataTable[[#This Row],[Order Date]])</f>
        <v>1</v>
      </c>
      <c r="T117" s="8" t="str">
        <f>TEXT(SalesDataTable[[#This Row],[Order Date]],"mmm")</f>
        <v>Jan</v>
      </c>
    </row>
    <row r="118" spans="1:20" ht="15.6" x14ac:dyDescent="0.3">
      <c r="A118" s="2" t="s">
        <v>189</v>
      </c>
      <c r="B118" s="3">
        <v>46048</v>
      </c>
      <c r="C118" s="4" t="s">
        <v>34</v>
      </c>
      <c r="D118" s="4" t="s">
        <v>81</v>
      </c>
      <c r="E118" s="4" t="s">
        <v>45</v>
      </c>
      <c r="F118" s="4" t="s">
        <v>24</v>
      </c>
      <c r="G118" s="4" t="s">
        <v>25</v>
      </c>
      <c r="H118" s="4" t="s">
        <v>63</v>
      </c>
      <c r="I118" s="5">
        <v>1</v>
      </c>
      <c r="J118" s="6">
        <v>100.01</v>
      </c>
      <c r="K118" s="7">
        <v>0.05</v>
      </c>
      <c r="L118" s="6">
        <v>49.41</v>
      </c>
      <c r="M118" s="6">
        <f t="shared" si="4"/>
        <v>95.009500000000003</v>
      </c>
      <c r="N118" s="6">
        <f t="shared" si="5"/>
        <v>49.41</v>
      </c>
      <c r="O118" s="6">
        <f t="shared" si="6"/>
        <v>45.599500000000006</v>
      </c>
      <c r="P118" s="8">
        <f t="shared" si="7"/>
        <v>0.47994674216788852</v>
      </c>
      <c r="Q118" s="9">
        <f>YEAR(SalesDataTable[[#This Row],[Order Date]])</f>
        <v>2026</v>
      </c>
      <c r="R118" s="8" t="str">
        <f>"Q"&amp;ROUNDUP(MONTH(SalesDataTable[[#This Row],[Order Date]])/3,0)</f>
        <v>Q1</v>
      </c>
      <c r="S118" s="5">
        <f>MONTH(SalesDataTable[[#This Row],[Order Date]])</f>
        <v>1</v>
      </c>
      <c r="T118" s="8" t="str">
        <f>TEXT(SalesDataTable[[#This Row],[Order Date]],"mmm")</f>
        <v>Jan</v>
      </c>
    </row>
    <row r="119" spans="1:20" ht="15.6" x14ac:dyDescent="0.3">
      <c r="A119" s="2" t="s">
        <v>190</v>
      </c>
      <c r="B119" s="3">
        <v>46048</v>
      </c>
      <c r="C119" s="4" t="s">
        <v>47</v>
      </c>
      <c r="D119" s="4" t="s">
        <v>65</v>
      </c>
      <c r="E119" s="4" t="s">
        <v>23</v>
      </c>
      <c r="F119" s="4" t="s">
        <v>40</v>
      </c>
      <c r="G119" s="4" t="s">
        <v>37</v>
      </c>
      <c r="H119" s="4" t="s">
        <v>66</v>
      </c>
      <c r="I119" s="5">
        <v>2</v>
      </c>
      <c r="J119" s="6">
        <v>45.73</v>
      </c>
      <c r="K119" s="7">
        <v>0</v>
      </c>
      <c r="L119" s="6">
        <v>18.11</v>
      </c>
      <c r="M119" s="6">
        <f t="shared" si="4"/>
        <v>91.46</v>
      </c>
      <c r="N119" s="6">
        <f t="shared" si="5"/>
        <v>36.22</v>
      </c>
      <c r="O119" s="6">
        <f t="shared" si="6"/>
        <v>55.239999999999995</v>
      </c>
      <c r="P119" s="8">
        <f t="shared" si="7"/>
        <v>0.60397988191559149</v>
      </c>
      <c r="Q119" s="9">
        <f>YEAR(SalesDataTable[[#This Row],[Order Date]])</f>
        <v>2026</v>
      </c>
      <c r="R119" s="8" t="str">
        <f>"Q"&amp;ROUNDUP(MONTH(SalesDataTable[[#This Row],[Order Date]])/3,0)</f>
        <v>Q1</v>
      </c>
      <c r="S119" s="5">
        <f>MONTH(SalesDataTable[[#This Row],[Order Date]])</f>
        <v>1</v>
      </c>
      <c r="T119" s="8" t="str">
        <f>TEXT(SalesDataTable[[#This Row],[Order Date]],"mmm")</f>
        <v>Jan</v>
      </c>
    </row>
    <row r="120" spans="1:20" ht="15.6" x14ac:dyDescent="0.3">
      <c r="A120" s="2" t="s">
        <v>191</v>
      </c>
      <c r="B120" s="3">
        <v>46048</v>
      </c>
      <c r="C120" s="4" t="s">
        <v>34</v>
      </c>
      <c r="D120" s="4" t="s">
        <v>146</v>
      </c>
      <c r="E120" s="4" t="s">
        <v>23</v>
      </c>
      <c r="F120" s="4" t="s">
        <v>24</v>
      </c>
      <c r="G120" s="4" t="s">
        <v>31</v>
      </c>
      <c r="H120" s="4" t="s">
        <v>41</v>
      </c>
      <c r="I120" s="5">
        <v>2</v>
      </c>
      <c r="J120" s="6">
        <v>143.66</v>
      </c>
      <c r="K120" s="7">
        <v>0.15</v>
      </c>
      <c r="L120" s="6">
        <v>78.14</v>
      </c>
      <c r="M120" s="6">
        <f t="shared" si="4"/>
        <v>244.22199999999998</v>
      </c>
      <c r="N120" s="6">
        <f t="shared" si="5"/>
        <v>156.28</v>
      </c>
      <c r="O120" s="6">
        <f t="shared" si="6"/>
        <v>87.941999999999979</v>
      </c>
      <c r="P120" s="8">
        <f t="shared" si="7"/>
        <v>0.36009040954541355</v>
      </c>
      <c r="Q120" s="9">
        <f>YEAR(SalesDataTable[[#This Row],[Order Date]])</f>
        <v>2026</v>
      </c>
      <c r="R120" s="8" t="str">
        <f>"Q"&amp;ROUNDUP(MONTH(SalesDataTable[[#This Row],[Order Date]])/3,0)</f>
        <v>Q1</v>
      </c>
      <c r="S120" s="5">
        <f>MONTH(SalesDataTable[[#This Row],[Order Date]])</f>
        <v>1</v>
      </c>
      <c r="T120" s="8" t="str">
        <f>TEXT(SalesDataTable[[#This Row],[Order Date]],"mmm")</f>
        <v>Jan</v>
      </c>
    </row>
    <row r="121" spans="1:20" ht="15.6" x14ac:dyDescent="0.3">
      <c r="A121" s="2" t="s">
        <v>192</v>
      </c>
      <c r="B121" s="3">
        <v>46048</v>
      </c>
      <c r="C121" s="4" t="s">
        <v>34</v>
      </c>
      <c r="D121" s="4" t="s">
        <v>81</v>
      </c>
      <c r="E121" s="4" t="s">
        <v>23</v>
      </c>
      <c r="F121" s="4" t="s">
        <v>40</v>
      </c>
      <c r="G121" s="4" t="s">
        <v>51</v>
      </c>
      <c r="H121" s="4" t="s">
        <v>110</v>
      </c>
      <c r="I121" s="5">
        <v>2</v>
      </c>
      <c r="J121" s="6">
        <v>121.88</v>
      </c>
      <c r="K121" s="7">
        <v>0.05</v>
      </c>
      <c r="L121" s="6">
        <v>62.17</v>
      </c>
      <c r="M121" s="6">
        <f t="shared" si="4"/>
        <v>231.57199999999997</v>
      </c>
      <c r="N121" s="6">
        <f t="shared" si="5"/>
        <v>124.34</v>
      </c>
      <c r="O121" s="6">
        <f t="shared" si="6"/>
        <v>107.23199999999997</v>
      </c>
      <c r="P121" s="8">
        <f t="shared" si="7"/>
        <v>0.46306116456220953</v>
      </c>
      <c r="Q121" s="9">
        <f>YEAR(SalesDataTable[[#This Row],[Order Date]])</f>
        <v>2026</v>
      </c>
      <c r="R121" s="8" t="str">
        <f>"Q"&amp;ROUNDUP(MONTH(SalesDataTable[[#This Row],[Order Date]])/3,0)</f>
        <v>Q1</v>
      </c>
      <c r="S121" s="5">
        <f>MONTH(SalesDataTable[[#This Row],[Order Date]])</f>
        <v>1</v>
      </c>
      <c r="T121" s="8" t="str">
        <f>TEXT(SalesDataTable[[#This Row],[Order Date]],"mmm")</f>
        <v>Jan</v>
      </c>
    </row>
    <row r="122" spans="1:20" ht="15.6" x14ac:dyDescent="0.3">
      <c r="A122" s="2" t="s">
        <v>193</v>
      </c>
      <c r="B122" s="3">
        <v>46048</v>
      </c>
      <c r="C122" s="4" t="s">
        <v>21</v>
      </c>
      <c r="D122" s="4" t="s">
        <v>108</v>
      </c>
      <c r="E122" s="4" t="s">
        <v>23</v>
      </c>
      <c r="F122" s="4" t="s">
        <v>24</v>
      </c>
      <c r="G122" s="4" t="s">
        <v>69</v>
      </c>
      <c r="H122" s="4" t="s">
        <v>94</v>
      </c>
      <c r="I122" s="5">
        <v>3</v>
      </c>
      <c r="J122" s="6">
        <v>50.92</v>
      </c>
      <c r="K122" s="7">
        <v>0.05</v>
      </c>
      <c r="L122" s="6">
        <v>21.87</v>
      </c>
      <c r="M122" s="6">
        <f t="shared" si="4"/>
        <v>145.12199999999999</v>
      </c>
      <c r="N122" s="6">
        <f t="shared" si="5"/>
        <v>65.61</v>
      </c>
      <c r="O122" s="6">
        <f t="shared" si="6"/>
        <v>79.511999999999986</v>
      </c>
      <c r="P122" s="8">
        <f t="shared" si="7"/>
        <v>0.54789763095877941</v>
      </c>
      <c r="Q122" s="9">
        <f>YEAR(SalesDataTable[[#This Row],[Order Date]])</f>
        <v>2026</v>
      </c>
      <c r="R122" s="8" t="str">
        <f>"Q"&amp;ROUNDUP(MONTH(SalesDataTable[[#This Row],[Order Date]])/3,0)</f>
        <v>Q1</v>
      </c>
      <c r="S122" s="5">
        <f>MONTH(SalesDataTable[[#This Row],[Order Date]])</f>
        <v>1</v>
      </c>
      <c r="T122" s="8" t="str">
        <f>TEXT(SalesDataTable[[#This Row],[Order Date]],"mmm")</f>
        <v>Jan</v>
      </c>
    </row>
    <row r="123" spans="1:20" ht="15.6" x14ac:dyDescent="0.3">
      <c r="A123" s="2" t="s">
        <v>194</v>
      </c>
      <c r="B123" s="3">
        <v>46049</v>
      </c>
      <c r="C123" s="4" t="s">
        <v>21</v>
      </c>
      <c r="D123" s="4" t="s">
        <v>22</v>
      </c>
      <c r="E123" s="4" t="s">
        <v>23</v>
      </c>
      <c r="F123" s="4" t="s">
        <v>24</v>
      </c>
      <c r="G123" s="4" t="s">
        <v>25</v>
      </c>
      <c r="H123" s="4" t="s">
        <v>63</v>
      </c>
      <c r="I123" s="5">
        <v>1</v>
      </c>
      <c r="J123" s="6">
        <v>103.78</v>
      </c>
      <c r="K123" s="7">
        <v>0</v>
      </c>
      <c r="L123" s="6">
        <v>49.36</v>
      </c>
      <c r="M123" s="6">
        <f t="shared" si="4"/>
        <v>103.78</v>
      </c>
      <c r="N123" s="6">
        <f t="shared" si="5"/>
        <v>49.36</v>
      </c>
      <c r="O123" s="6">
        <f t="shared" si="6"/>
        <v>54.42</v>
      </c>
      <c r="P123" s="8">
        <f t="shared" si="7"/>
        <v>0.52437849296588934</v>
      </c>
      <c r="Q123" s="9">
        <f>YEAR(SalesDataTable[[#This Row],[Order Date]])</f>
        <v>2026</v>
      </c>
      <c r="R123" s="8" t="str">
        <f>"Q"&amp;ROUNDUP(MONTH(SalesDataTable[[#This Row],[Order Date]])/3,0)</f>
        <v>Q1</v>
      </c>
      <c r="S123" s="5">
        <f>MONTH(SalesDataTable[[#This Row],[Order Date]])</f>
        <v>1</v>
      </c>
      <c r="T123" s="8" t="str">
        <f>TEXT(SalesDataTable[[#This Row],[Order Date]],"mmm")</f>
        <v>Jan</v>
      </c>
    </row>
    <row r="124" spans="1:20" ht="15.6" x14ac:dyDescent="0.3">
      <c r="A124" s="2" t="s">
        <v>195</v>
      </c>
      <c r="B124" s="3">
        <v>46049</v>
      </c>
      <c r="C124" s="4" t="s">
        <v>28</v>
      </c>
      <c r="D124" s="4" t="s">
        <v>58</v>
      </c>
      <c r="E124" s="4" t="s">
        <v>59</v>
      </c>
      <c r="F124" s="4" t="s">
        <v>36</v>
      </c>
      <c r="G124" s="4" t="s">
        <v>31</v>
      </c>
      <c r="H124" s="4" t="s">
        <v>73</v>
      </c>
      <c r="I124" s="5">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9">
        <f>YEAR(SalesDataTable[[#This Row],[Order Date]])</f>
        <v>2026</v>
      </c>
      <c r="R124" s="8" t="str">
        <f>"Q"&amp;ROUNDUP(MONTH(SalesDataTable[[#This Row],[Order Date]])/3,0)</f>
        <v>Q1</v>
      </c>
      <c r="S124" s="5">
        <f>MONTH(SalesDataTable[[#This Row],[Order Date]])</f>
        <v>1</v>
      </c>
      <c r="T124" s="8" t="str">
        <f>TEXT(SalesDataTable[[#This Row],[Order Date]],"mmm")</f>
        <v>Jan</v>
      </c>
    </row>
    <row r="125" spans="1:20" ht="15.6" x14ac:dyDescent="0.3">
      <c r="A125" s="2" t="s">
        <v>196</v>
      </c>
      <c r="B125" s="3">
        <v>46049</v>
      </c>
      <c r="C125" s="4" t="s">
        <v>28</v>
      </c>
      <c r="D125" s="4" t="s">
        <v>89</v>
      </c>
      <c r="E125" s="4" t="s">
        <v>23</v>
      </c>
      <c r="F125" s="4" t="s">
        <v>40</v>
      </c>
      <c r="G125" s="4" t="s">
        <v>37</v>
      </c>
      <c r="H125" s="4" t="s">
        <v>91</v>
      </c>
      <c r="I125" s="5">
        <v>2</v>
      </c>
      <c r="J125" s="6">
        <v>132.91999999999999</v>
      </c>
      <c r="K125" s="7">
        <v>0</v>
      </c>
      <c r="L125" s="6">
        <v>69.02</v>
      </c>
      <c r="M125" s="6">
        <f t="shared" si="4"/>
        <v>265.83999999999997</v>
      </c>
      <c r="N125" s="6">
        <f t="shared" si="5"/>
        <v>138.04</v>
      </c>
      <c r="O125" s="6">
        <f t="shared" si="6"/>
        <v>127.79999999999998</v>
      </c>
      <c r="P125" s="8">
        <f t="shared" si="7"/>
        <v>0.48074029491423409</v>
      </c>
      <c r="Q125" s="9">
        <f>YEAR(SalesDataTable[[#This Row],[Order Date]])</f>
        <v>2026</v>
      </c>
      <c r="R125" s="8" t="str">
        <f>"Q"&amp;ROUNDUP(MONTH(SalesDataTable[[#This Row],[Order Date]])/3,0)</f>
        <v>Q1</v>
      </c>
      <c r="S125" s="5">
        <f>MONTH(SalesDataTable[[#This Row],[Order Date]])</f>
        <v>1</v>
      </c>
      <c r="T125" s="8" t="str">
        <f>TEXT(SalesDataTable[[#This Row],[Order Date]],"mmm")</f>
        <v>Jan</v>
      </c>
    </row>
    <row r="126" spans="1:20" ht="15.6" x14ac:dyDescent="0.3">
      <c r="A126" s="2" t="s">
        <v>197</v>
      </c>
      <c r="B126" s="3">
        <v>46049</v>
      </c>
      <c r="C126" s="4" t="s">
        <v>47</v>
      </c>
      <c r="D126" s="4" t="s">
        <v>68</v>
      </c>
      <c r="E126" s="4" t="s">
        <v>45</v>
      </c>
      <c r="F126" s="4" t="s">
        <v>24</v>
      </c>
      <c r="G126" s="4" t="s">
        <v>31</v>
      </c>
      <c r="H126" s="4" t="s">
        <v>99</v>
      </c>
      <c r="I126" s="5">
        <v>1</v>
      </c>
      <c r="J126" s="6">
        <v>71.41</v>
      </c>
      <c r="K126" s="7">
        <v>0.05</v>
      </c>
      <c r="L126" s="6">
        <v>32.28</v>
      </c>
      <c r="M126" s="6">
        <f t="shared" si="4"/>
        <v>67.839499999999987</v>
      </c>
      <c r="N126" s="6">
        <f t="shared" si="5"/>
        <v>32.28</v>
      </c>
      <c r="O126" s="6">
        <f t="shared" si="6"/>
        <v>35.559499999999986</v>
      </c>
      <c r="P126" s="8">
        <f t="shared" si="7"/>
        <v>0.52417102130764515</v>
      </c>
      <c r="Q126" s="9">
        <f>YEAR(SalesDataTable[[#This Row],[Order Date]])</f>
        <v>2026</v>
      </c>
      <c r="R126" s="8" t="str">
        <f>"Q"&amp;ROUNDUP(MONTH(SalesDataTable[[#This Row],[Order Date]])/3,0)</f>
        <v>Q1</v>
      </c>
      <c r="S126" s="5">
        <f>MONTH(SalesDataTable[[#This Row],[Order Date]])</f>
        <v>1</v>
      </c>
      <c r="T126" s="8" t="str">
        <f>TEXT(SalesDataTable[[#This Row],[Order Date]],"mmm")</f>
        <v>Jan</v>
      </c>
    </row>
    <row r="127" spans="1:20" ht="15.6" x14ac:dyDescent="0.3">
      <c r="A127" s="2" t="s">
        <v>198</v>
      </c>
      <c r="B127" s="3">
        <v>46049</v>
      </c>
      <c r="C127" s="4" t="s">
        <v>47</v>
      </c>
      <c r="D127" s="4" t="s">
        <v>68</v>
      </c>
      <c r="E127" s="4" t="s">
        <v>23</v>
      </c>
      <c r="F127" s="4" t="s">
        <v>36</v>
      </c>
      <c r="G127" s="4" t="s">
        <v>51</v>
      </c>
      <c r="H127" s="4" t="s">
        <v>61</v>
      </c>
      <c r="I127" s="5">
        <v>1</v>
      </c>
      <c r="J127" s="6">
        <v>199.67</v>
      </c>
      <c r="K127" s="7">
        <v>0</v>
      </c>
      <c r="L127" s="6">
        <v>103.81</v>
      </c>
      <c r="M127" s="6">
        <f t="shared" si="4"/>
        <v>199.67</v>
      </c>
      <c r="N127" s="6">
        <f t="shared" si="5"/>
        <v>103.81</v>
      </c>
      <c r="O127" s="6">
        <f t="shared" si="6"/>
        <v>95.859999999999985</v>
      </c>
      <c r="P127" s="8">
        <f t="shared" si="7"/>
        <v>0.4800921520508839</v>
      </c>
      <c r="Q127" s="9">
        <f>YEAR(SalesDataTable[[#This Row],[Order Date]])</f>
        <v>2026</v>
      </c>
      <c r="R127" s="8" t="str">
        <f>"Q"&amp;ROUNDUP(MONTH(SalesDataTable[[#This Row],[Order Date]])/3,0)</f>
        <v>Q1</v>
      </c>
      <c r="S127" s="5">
        <f>MONTH(SalesDataTable[[#This Row],[Order Date]])</f>
        <v>1</v>
      </c>
      <c r="T127" s="8" t="str">
        <f>TEXT(SalesDataTable[[#This Row],[Order Date]],"mmm")</f>
        <v>Jan</v>
      </c>
    </row>
    <row r="128" spans="1:20" ht="15.6" x14ac:dyDescent="0.3">
      <c r="A128" s="2" t="s">
        <v>199</v>
      </c>
      <c r="B128" s="3">
        <v>46049</v>
      </c>
      <c r="C128" s="4" t="s">
        <v>21</v>
      </c>
      <c r="D128" s="4" t="s">
        <v>22</v>
      </c>
      <c r="E128" s="4" t="s">
        <v>45</v>
      </c>
      <c r="F128" s="4" t="s">
        <v>24</v>
      </c>
      <c r="G128" s="4" t="s">
        <v>51</v>
      </c>
      <c r="H128" s="4" t="s">
        <v>61</v>
      </c>
      <c r="I128" s="5">
        <v>1</v>
      </c>
      <c r="J128" s="6">
        <v>196.88</v>
      </c>
      <c r="K128" s="7">
        <v>0</v>
      </c>
      <c r="L128" s="6">
        <v>102.76</v>
      </c>
      <c r="M128" s="6">
        <f t="shared" si="4"/>
        <v>196.88</v>
      </c>
      <c r="N128" s="6">
        <f t="shared" si="5"/>
        <v>102.76</v>
      </c>
      <c r="O128" s="6">
        <f t="shared" si="6"/>
        <v>94.11999999999999</v>
      </c>
      <c r="P128" s="8">
        <f t="shared" si="7"/>
        <v>0.47805770012190163</v>
      </c>
      <c r="Q128" s="9">
        <f>YEAR(SalesDataTable[[#This Row],[Order Date]])</f>
        <v>2026</v>
      </c>
      <c r="R128" s="8" t="str">
        <f>"Q"&amp;ROUNDUP(MONTH(SalesDataTable[[#This Row],[Order Date]])/3,0)</f>
        <v>Q1</v>
      </c>
      <c r="S128" s="5">
        <f>MONTH(SalesDataTable[[#This Row],[Order Date]])</f>
        <v>1</v>
      </c>
      <c r="T128" s="8" t="str">
        <f>TEXT(SalesDataTable[[#This Row],[Order Date]],"mmm")</f>
        <v>Jan</v>
      </c>
    </row>
    <row r="129" spans="1:20" ht="15.6" x14ac:dyDescent="0.3">
      <c r="A129" s="2" t="s">
        <v>200</v>
      </c>
      <c r="B129" s="3">
        <v>46050</v>
      </c>
      <c r="C129" s="4" t="s">
        <v>47</v>
      </c>
      <c r="D129" s="4" t="s">
        <v>65</v>
      </c>
      <c r="E129" s="4" t="s">
        <v>23</v>
      </c>
      <c r="F129" s="4" t="s">
        <v>24</v>
      </c>
      <c r="G129" s="4" t="s">
        <v>25</v>
      </c>
      <c r="H129" s="4" t="s">
        <v>49</v>
      </c>
      <c r="I129" s="5">
        <v>3</v>
      </c>
      <c r="J129" s="6">
        <v>49.95</v>
      </c>
      <c r="K129" s="7">
        <v>0</v>
      </c>
      <c r="L129" s="6">
        <v>22.55</v>
      </c>
      <c r="M129" s="6">
        <f t="shared" si="4"/>
        <v>149.85000000000002</v>
      </c>
      <c r="N129" s="6">
        <f t="shared" si="5"/>
        <v>67.650000000000006</v>
      </c>
      <c r="O129" s="6">
        <f t="shared" si="6"/>
        <v>82.200000000000017</v>
      </c>
      <c r="P129" s="8">
        <f t="shared" si="7"/>
        <v>0.54854854854854862</v>
      </c>
      <c r="Q129" s="9">
        <f>YEAR(SalesDataTable[[#This Row],[Order Date]])</f>
        <v>2026</v>
      </c>
      <c r="R129" s="8" t="str">
        <f>"Q"&amp;ROUNDUP(MONTH(SalesDataTable[[#This Row],[Order Date]])/3,0)</f>
        <v>Q1</v>
      </c>
      <c r="S129" s="5">
        <f>MONTH(SalesDataTable[[#This Row],[Order Date]])</f>
        <v>1</v>
      </c>
      <c r="T129" s="8" t="str">
        <f>TEXT(SalesDataTable[[#This Row],[Order Date]],"mmm")</f>
        <v>Jan</v>
      </c>
    </row>
    <row r="130" spans="1:20" ht="15.6" x14ac:dyDescent="0.3">
      <c r="A130" s="2" t="s">
        <v>201</v>
      </c>
      <c r="B130" s="3">
        <v>46050</v>
      </c>
      <c r="C130" s="4" t="s">
        <v>28</v>
      </c>
      <c r="D130" s="4" t="s">
        <v>58</v>
      </c>
      <c r="E130" s="4" t="s">
        <v>59</v>
      </c>
      <c r="F130" s="4" t="s">
        <v>40</v>
      </c>
      <c r="G130" s="4" t="s">
        <v>31</v>
      </c>
      <c r="H130" s="4" t="s">
        <v>99</v>
      </c>
      <c r="I130" s="5">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9">
        <f>YEAR(SalesDataTable[[#This Row],[Order Date]])</f>
        <v>2026</v>
      </c>
      <c r="R130" s="8" t="str">
        <f>"Q"&amp;ROUNDUP(MONTH(SalesDataTable[[#This Row],[Order Date]])/3,0)</f>
        <v>Q1</v>
      </c>
      <c r="S130" s="5">
        <f>MONTH(SalesDataTable[[#This Row],[Order Date]])</f>
        <v>1</v>
      </c>
      <c r="T130" s="8" t="str">
        <f>TEXT(SalesDataTable[[#This Row],[Order Date]],"mmm")</f>
        <v>Jan</v>
      </c>
    </row>
    <row r="131" spans="1:20" ht="15.6" x14ac:dyDescent="0.3">
      <c r="A131" s="2" t="s">
        <v>202</v>
      </c>
      <c r="B131" s="3">
        <v>46050</v>
      </c>
      <c r="C131" s="4" t="s">
        <v>34</v>
      </c>
      <c r="D131" s="4" t="s">
        <v>146</v>
      </c>
      <c r="E131" s="4" t="s">
        <v>59</v>
      </c>
      <c r="F131" s="4" t="s">
        <v>24</v>
      </c>
      <c r="G131" s="4" t="s">
        <v>31</v>
      </c>
      <c r="H131" s="4" t="s">
        <v>99</v>
      </c>
      <c r="I131" s="5">
        <v>2</v>
      </c>
      <c r="J131" s="6">
        <v>70.290000000000006</v>
      </c>
      <c r="K131" s="7">
        <v>0.15</v>
      </c>
      <c r="L131" s="6">
        <v>31.84</v>
      </c>
      <c r="M131" s="6">
        <f t="shared" si="8"/>
        <v>119.49300000000001</v>
      </c>
      <c r="N131" s="6">
        <f t="shared" si="9"/>
        <v>63.68</v>
      </c>
      <c r="O131" s="6">
        <f t="shared" si="10"/>
        <v>55.813000000000009</v>
      </c>
      <c r="P131" s="8">
        <f t="shared" si="11"/>
        <v>0.46708175374289712</v>
      </c>
      <c r="Q131" s="9">
        <f>YEAR(SalesDataTable[[#This Row],[Order Date]])</f>
        <v>2026</v>
      </c>
      <c r="R131" s="8" t="str">
        <f>"Q"&amp;ROUNDUP(MONTH(SalesDataTable[[#This Row],[Order Date]])/3,0)</f>
        <v>Q1</v>
      </c>
      <c r="S131" s="5">
        <f>MONTH(SalesDataTable[[#This Row],[Order Date]])</f>
        <v>1</v>
      </c>
      <c r="T131" s="8" t="str">
        <f>TEXT(SalesDataTable[[#This Row],[Order Date]],"mmm")</f>
        <v>Jan</v>
      </c>
    </row>
    <row r="132" spans="1:20" ht="15.6" x14ac:dyDescent="0.3">
      <c r="A132" s="2" t="s">
        <v>203</v>
      </c>
      <c r="B132" s="3">
        <v>46050</v>
      </c>
      <c r="C132" s="4" t="s">
        <v>34</v>
      </c>
      <c r="D132" s="4" t="s">
        <v>146</v>
      </c>
      <c r="E132" s="4" t="s">
        <v>23</v>
      </c>
      <c r="F132" s="4" t="s">
        <v>40</v>
      </c>
      <c r="G132" s="4" t="s">
        <v>31</v>
      </c>
      <c r="H132" s="4" t="s">
        <v>32</v>
      </c>
      <c r="I132" s="5">
        <v>4</v>
      </c>
      <c r="J132" s="6">
        <v>91.46</v>
      </c>
      <c r="K132" s="7">
        <v>0</v>
      </c>
      <c r="L132" s="6">
        <v>44.04</v>
      </c>
      <c r="M132" s="6">
        <f t="shared" si="8"/>
        <v>365.84</v>
      </c>
      <c r="N132" s="6">
        <f t="shared" si="9"/>
        <v>176.16</v>
      </c>
      <c r="O132" s="6">
        <f t="shared" si="10"/>
        <v>189.67999999999998</v>
      </c>
      <c r="P132" s="8">
        <f t="shared" si="11"/>
        <v>0.51847802317953207</v>
      </c>
      <c r="Q132" s="9">
        <f>YEAR(SalesDataTable[[#This Row],[Order Date]])</f>
        <v>2026</v>
      </c>
      <c r="R132" s="8" t="str">
        <f>"Q"&amp;ROUNDUP(MONTH(SalesDataTable[[#This Row],[Order Date]])/3,0)</f>
        <v>Q1</v>
      </c>
      <c r="S132" s="5">
        <f>MONTH(SalesDataTable[[#This Row],[Order Date]])</f>
        <v>1</v>
      </c>
      <c r="T132" s="8" t="str">
        <f>TEXT(SalesDataTable[[#This Row],[Order Date]],"mmm")</f>
        <v>Jan</v>
      </c>
    </row>
    <row r="133" spans="1:20" ht="15.6" x14ac:dyDescent="0.3">
      <c r="A133" s="2" t="s">
        <v>204</v>
      </c>
      <c r="B133" s="3">
        <v>46051</v>
      </c>
      <c r="C133" s="4" t="s">
        <v>28</v>
      </c>
      <c r="D133" s="4" t="s">
        <v>89</v>
      </c>
      <c r="E133" s="4" t="s">
        <v>23</v>
      </c>
      <c r="F133" s="4" t="s">
        <v>36</v>
      </c>
      <c r="G133" s="4" t="s">
        <v>51</v>
      </c>
      <c r="H133" s="4" t="s">
        <v>110</v>
      </c>
      <c r="I133" s="5">
        <v>2</v>
      </c>
      <c r="J133" s="6">
        <v>123.27</v>
      </c>
      <c r="K133" s="7">
        <v>0</v>
      </c>
      <c r="L133" s="6">
        <v>60.26</v>
      </c>
      <c r="M133" s="6">
        <f t="shared" si="8"/>
        <v>246.54</v>
      </c>
      <c r="N133" s="6">
        <f t="shared" si="9"/>
        <v>120.52</v>
      </c>
      <c r="O133" s="6">
        <f t="shared" si="10"/>
        <v>126.02</v>
      </c>
      <c r="P133" s="8">
        <f t="shared" si="11"/>
        <v>0.51115437657175311</v>
      </c>
      <c r="Q133" s="9">
        <f>YEAR(SalesDataTable[[#This Row],[Order Date]])</f>
        <v>2026</v>
      </c>
      <c r="R133" s="8" t="str">
        <f>"Q"&amp;ROUNDUP(MONTH(SalesDataTable[[#This Row],[Order Date]])/3,0)</f>
        <v>Q1</v>
      </c>
      <c r="S133" s="5">
        <f>MONTH(SalesDataTable[[#This Row],[Order Date]])</f>
        <v>1</v>
      </c>
      <c r="T133" s="8" t="str">
        <f>TEXT(SalesDataTable[[#This Row],[Order Date]],"mmm")</f>
        <v>Jan</v>
      </c>
    </row>
    <row r="134" spans="1:20" ht="15.6" x14ac:dyDescent="0.3">
      <c r="A134" s="2" t="s">
        <v>205</v>
      </c>
      <c r="B134" s="3">
        <v>46051</v>
      </c>
      <c r="C134" s="4" t="s">
        <v>34</v>
      </c>
      <c r="D134" s="4" t="s">
        <v>54</v>
      </c>
      <c r="E134" s="4" t="s">
        <v>30</v>
      </c>
      <c r="F134" s="4" t="s">
        <v>40</v>
      </c>
      <c r="G134" s="4" t="s">
        <v>69</v>
      </c>
      <c r="H134" s="4" t="s">
        <v>94</v>
      </c>
      <c r="I134" s="5">
        <v>3</v>
      </c>
      <c r="J134" s="6">
        <v>49.63</v>
      </c>
      <c r="K134" s="7">
        <v>0.1</v>
      </c>
      <c r="L134" s="6">
        <v>22.06</v>
      </c>
      <c r="M134" s="6">
        <f t="shared" si="8"/>
        <v>134.001</v>
      </c>
      <c r="N134" s="6">
        <f t="shared" si="9"/>
        <v>66.179999999999993</v>
      </c>
      <c r="O134" s="6">
        <f t="shared" si="10"/>
        <v>67.821000000000012</v>
      </c>
      <c r="P134" s="8">
        <f t="shared" si="11"/>
        <v>0.50612308863366695</v>
      </c>
      <c r="Q134" s="9">
        <f>YEAR(SalesDataTable[[#This Row],[Order Date]])</f>
        <v>2026</v>
      </c>
      <c r="R134" s="8" t="str">
        <f>"Q"&amp;ROUNDUP(MONTH(SalesDataTable[[#This Row],[Order Date]])/3,0)</f>
        <v>Q1</v>
      </c>
      <c r="S134" s="5">
        <f>MONTH(SalesDataTable[[#This Row],[Order Date]])</f>
        <v>1</v>
      </c>
      <c r="T134" s="8" t="str">
        <f>TEXT(SalesDataTable[[#This Row],[Order Date]],"mmm")</f>
        <v>Jan</v>
      </c>
    </row>
    <row r="135" spans="1:20" ht="15.6" x14ac:dyDescent="0.3">
      <c r="A135" s="2" t="s">
        <v>206</v>
      </c>
      <c r="B135" s="3">
        <v>46051</v>
      </c>
      <c r="C135" s="4" t="s">
        <v>21</v>
      </c>
      <c r="D135" s="4" t="s">
        <v>72</v>
      </c>
      <c r="E135" s="4" t="s">
        <v>30</v>
      </c>
      <c r="F135" s="4" t="s">
        <v>40</v>
      </c>
      <c r="G135" s="4" t="s">
        <v>37</v>
      </c>
      <c r="H135" s="4" t="s">
        <v>91</v>
      </c>
      <c r="I135" s="5">
        <v>12</v>
      </c>
      <c r="J135" s="6">
        <v>132.21</v>
      </c>
      <c r="K135" s="7">
        <v>0.1</v>
      </c>
      <c r="L135" s="6">
        <v>68.95</v>
      </c>
      <c r="M135" s="6">
        <f t="shared" si="8"/>
        <v>1427.8679999999999</v>
      </c>
      <c r="N135" s="6">
        <f t="shared" si="9"/>
        <v>827.40000000000009</v>
      </c>
      <c r="O135" s="6">
        <f t="shared" si="10"/>
        <v>600.46799999999985</v>
      </c>
      <c r="P135" s="8">
        <f t="shared" si="11"/>
        <v>0.42053467127213429</v>
      </c>
      <c r="Q135" s="9">
        <f>YEAR(SalesDataTable[[#This Row],[Order Date]])</f>
        <v>2026</v>
      </c>
      <c r="R135" s="8" t="str">
        <f>"Q"&amp;ROUNDUP(MONTH(SalesDataTable[[#This Row],[Order Date]])/3,0)</f>
        <v>Q1</v>
      </c>
      <c r="S135" s="5">
        <f>MONTH(SalesDataTable[[#This Row],[Order Date]])</f>
        <v>1</v>
      </c>
      <c r="T135" s="8" t="str">
        <f>TEXT(SalesDataTable[[#This Row],[Order Date]],"mmm")</f>
        <v>Jan</v>
      </c>
    </row>
    <row r="136" spans="1:20" ht="15.6" x14ac:dyDescent="0.3">
      <c r="A136" s="2" t="s">
        <v>207</v>
      </c>
      <c r="B136" s="3">
        <v>46052</v>
      </c>
      <c r="C136" s="4" t="s">
        <v>28</v>
      </c>
      <c r="D136" s="4" t="s">
        <v>29</v>
      </c>
      <c r="E136" s="4" t="s">
        <v>45</v>
      </c>
      <c r="F136" s="4" t="s">
        <v>40</v>
      </c>
      <c r="G136" s="4" t="s">
        <v>25</v>
      </c>
      <c r="H136" s="4" t="s">
        <v>55</v>
      </c>
      <c r="I136" s="5">
        <v>1</v>
      </c>
      <c r="J136" s="6">
        <v>39.549999999999997</v>
      </c>
      <c r="K136" s="7">
        <v>0</v>
      </c>
      <c r="L136" s="6">
        <v>17.059999999999999</v>
      </c>
      <c r="M136" s="6">
        <f t="shared" si="8"/>
        <v>39.549999999999997</v>
      </c>
      <c r="N136" s="6">
        <f t="shared" si="9"/>
        <v>17.059999999999999</v>
      </c>
      <c r="O136" s="6">
        <f t="shared" si="10"/>
        <v>22.49</v>
      </c>
      <c r="P136" s="8">
        <f t="shared" si="11"/>
        <v>0.56864728192161818</v>
      </c>
      <c r="Q136" s="9">
        <f>YEAR(SalesDataTable[[#This Row],[Order Date]])</f>
        <v>2026</v>
      </c>
      <c r="R136" s="8" t="str">
        <f>"Q"&amp;ROUNDUP(MONTH(SalesDataTable[[#This Row],[Order Date]])/3,0)</f>
        <v>Q1</v>
      </c>
      <c r="S136" s="5">
        <f>MONTH(SalesDataTable[[#This Row],[Order Date]])</f>
        <v>1</v>
      </c>
      <c r="T136" s="8" t="str">
        <f>TEXT(SalesDataTable[[#This Row],[Order Date]],"mmm")</f>
        <v>Jan</v>
      </c>
    </row>
    <row r="137" spans="1:20" ht="15.6" x14ac:dyDescent="0.3">
      <c r="A137" s="2" t="s">
        <v>208</v>
      </c>
      <c r="B137" s="3">
        <v>46052</v>
      </c>
      <c r="C137" s="4" t="s">
        <v>28</v>
      </c>
      <c r="D137" s="4" t="s">
        <v>89</v>
      </c>
      <c r="E137" s="4" t="s">
        <v>23</v>
      </c>
      <c r="F137" s="4" t="s">
        <v>36</v>
      </c>
      <c r="G137" s="4" t="s">
        <v>51</v>
      </c>
      <c r="H137" s="4" t="s">
        <v>84</v>
      </c>
      <c r="I137" s="5">
        <v>3</v>
      </c>
      <c r="J137" s="6">
        <v>80.08</v>
      </c>
      <c r="K137" s="7">
        <v>0</v>
      </c>
      <c r="L137" s="6">
        <v>39.450000000000003</v>
      </c>
      <c r="M137" s="6">
        <f t="shared" si="8"/>
        <v>240.24</v>
      </c>
      <c r="N137" s="6">
        <f t="shared" si="9"/>
        <v>118.35000000000001</v>
      </c>
      <c r="O137" s="6">
        <f t="shared" si="10"/>
        <v>121.89</v>
      </c>
      <c r="P137" s="8">
        <f t="shared" si="11"/>
        <v>0.50736763236763238</v>
      </c>
      <c r="Q137" s="9">
        <f>YEAR(SalesDataTable[[#This Row],[Order Date]])</f>
        <v>2026</v>
      </c>
      <c r="R137" s="8" t="str">
        <f>"Q"&amp;ROUNDUP(MONTH(SalesDataTable[[#This Row],[Order Date]])/3,0)</f>
        <v>Q1</v>
      </c>
      <c r="S137" s="5">
        <f>MONTH(SalesDataTable[[#This Row],[Order Date]])</f>
        <v>1</v>
      </c>
      <c r="T137" s="8" t="str">
        <f>TEXT(SalesDataTable[[#This Row],[Order Date]],"mmm")</f>
        <v>Jan</v>
      </c>
    </row>
    <row r="138" spans="1:20" ht="15.6" x14ac:dyDescent="0.3">
      <c r="A138" s="2" t="s">
        <v>209</v>
      </c>
      <c r="B138" s="3">
        <v>46052</v>
      </c>
      <c r="C138" s="4" t="s">
        <v>34</v>
      </c>
      <c r="D138" s="4" t="s">
        <v>54</v>
      </c>
      <c r="E138" s="4" t="s">
        <v>45</v>
      </c>
      <c r="F138" s="4" t="s">
        <v>24</v>
      </c>
      <c r="G138" s="4" t="s">
        <v>69</v>
      </c>
      <c r="H138" s="4" t="s">
        <v>75</v>
      </c>
      <c r="I138" s="5">
        <v>1</v>
      </c>
      <c r="J138" s="6">
        <v>120.48</v>
      </c>
      <c r="K138" s="7">
        <v>0</v>
      </c>
      <c r="L138" s="6">
        <v>69.55</v>
      </c>
      <c r="M138" s="6">
        <f t="shared" si="8"/>
        <v>120.48</v>
      </c>
      <c r="N138" s="6">
        <f t="shared" si="9"/>
        <v>69.55</v>
      </c>
      <c r="O138" s="6">
        <f t="shared" si="10"/>
        <v>50.930000000000007</v>
      </c>
      <c r="P138" s="8">
        <f t="shared" si="11"/>
        <v>0.42272576361221786</v>
      </c>
      <c r="Q138" s="9">
        <f>YEAR(SalesDataTable[[#This Row],[Order Date]])</f>
        <v>2026</v>
      </c>
      <c r="R138" s="8" t="str">
        <f>"Q"&amp;ROUNDUP(MONTH(SalesDataTable[[#This Row],[Order Date]])/3,0)</f>
        <v>Q1</v>
      </c>
      <c r="S138" s="5">
        <f>MONTH(SalesDataTable[[#This Row],[Order Date]])</f>
        <v>1</v>
      </c>
      <c r="T138" s="8" t="str">
        <f>TEXT(SalesDataTable[[#This Row],[Order Date]],"mmm")</f>
        <v>Jan</v>
      </c>
    </row>
    <row r="139" spans="1:20" ht="15.6" x14ac:dyDescent="0.3">
      <c r="A139" s="2" t="s">
        <v>210</v>
      </c>
      <c r="B139" s="3">
        <v>46052</v>
      </c>
      <c r="C139" s="4" t="s">
        <v>47</v>
      </c>
      <c r="D139" s="4" t="s">
        <v>65</v>
      </c>
      <c r="E139" s="4" t="s">
        <v>23</v>
      </c>
      <c r="F139" s="4" t="s">
        <v>24</v>
      </c>
      <c r="G139" s="4" t="s">
        <v>69</v>
      </c>
      <c r="H139" s="4" t="s">
        <v>70</v>
      </c>
      <c r="I139" s="5">
        <v>1</v>
      </c>
      <c r="J139" s="6">
        <v>39.369999999999997</v>
      </c>
      <c r="K139" s="7">
        <v>0.05</v>
      </c>
      <c r="L139" s="6">
        <v>14.66</v>
      </c>
      <c r="M139" s="6">
        <f t="shared" si="8"/>
        <v>37.401499999999999</v>
      </c>
      <c r="N139" s="6">
        <f t="shared" si="9"/>
        <v>14.66</v>
      </c>
      <c r="O139" s="6">
        <f t="shared" si="10"/>
        <v>22.741499999999998</v>
      </c>
      <c r="P139" s="8">
        <f t="shared" si="11"/>
        <v>0.60803711081106371</v>
      </c>
      <c r="Q139" s="9">
        <f>YEAR(SalesDataTable[[#This Row],[Order Date]])</f>
        <v>2026</v>
      </c>
      <c r="R139" s="8" t="str">
        <f>"Q"&amp;ROUNDUP(MONTH(SalesDataTable[[#This Row],[Order Date]])/3,0)</f>
        <v>Q1</v>
      </c>
      <c r="S139" s="5">
        <f>MONTH(SalesDataTable[[#This Row],[Order Date]])</f>
        <v>1</v>
      </c>
      <c r="T139" s="8" t="str">
        <f>TEXT(SalesDataTable[[#This Row],[Order Date]],"mmm")</f>
        <v>Jan</v>
      </c>
    </row>
    <row r="140" spans="1:20" ht="15.6" x14ac:dyDescent="0.3">
      <c r="A140" s="2" t="s">
        <v>211</v>
      </c>
      <c r="B140" s="3">
        <v>46052</v>
      </c>
      <c r="C140" s="4" t="s">
        <v>28</v>
      </c>
      <c r="D140" s="4" t="s">
        <v>89</v>
      </c>
      <c r="E140" s="4" t="s">
        <v>30</v>
      </c>
      <c r="F140" s="4" t="s">
        <v>40</v>
      </c>
      <c r="G140" s="4" t="s">
        <v>51</v>
      </c>
      <c r="H140" s="4" t="s">
        <v>84</v>
      </c>
      <c r="I140" s="5">
        <v>8</v>
      </c>
      <c r="J140" s="6">
        <v>81.06</v>
      </c>
      <c r="K140" s="7">
        <v>0.15</v>
      </c>
      <c r="L140" s="6">
        <v>39.549999999999997</v>
      </c>
      <c r="M140" s="6">
        <f t="shared" si="8"/>
        <v>551.20799999999997</v>
      </c>
      <c r="N140" s="6">
        <f t="shared" si="9"/>
        <v>316.39999999999998</v>
      </c>
      <c r="O140" s="6">
        <f t="shared" si="10"/>
        <v>234.80799999999999</v>
      </c>
      <c r="P140" s="8">
        <f t="shared" si="11"/>
        <v>0.42598801178502488</v>
      </c>
      <c r="Q140" s="9">
        <f>YEAR(SalesDataTable[[#This Row],[Order Date]])</f>
        <v>2026</v>
      </c>
      <c r="R140" s="8" t="str">
        <f>"Q"&amp;ROUNDUP(MONTH(SalesDataTable[[#This Row],[Order Date]])/3,0)</f>
        <v>Q1</v>
      </c>
      <c r="S140" s="5">
        <f>MONTH(SalesDataTable[[#This Row],[Order Date]])</f>
        <v>1</v>
      </c>
      <c r="T140" s="8" t="str">
        <f>TEXT(SalesDataTable[[#This Row],[Order Date]],"mmm")</f>
        <v>Jan</v>
      </c>
    </row>
    <row r="141" spans="1:20" ht="15.6" x14ac:dyDescent="0.3">
      <c r="A141" s="2" t="s">
        <v>212</v>
      </c>
      <c r="B141" s="3">
        <v>46052</v>
      </c>
      <c r="C141" s="4" t="s">
        <v>28</v>
      </c>
      <c r="D141" s="4" t="s">
        <v>89</v>
      </c>
      <c r="E141" s="4" t="s">
        <v>59</v>
      </c>
      <c r="F141" s="4" t="s">
        <v>24</v>
      </c>
      <c r="G141" s="4" t="s">
        <v>69</v>
      </c>
      <c r="H141" s="4" t="s">
        <v>75</v>
      </c>
      <c r="I141" s="5">
        <v>5</v>
      </c>
      <c r="J141" s="6">
        <v>120.4</v>
      </c>
      <c r="K141" s="7">
        <v>0</v>
      </c>
      <c r="L141" s="6">
        <v>69.510000000000005</v>
      </c>
      <c r="M141" s="6">
        <f t="shared" si="8"/>
        <v>602</v>
      </c>
      <c r="N141" s="6">
        <f t="shared" si="9"/>
        <v>347.55</v>
      </c>
      <c r="O141" s="6">
        <f t="shared" si="10"/>
        <v>254.45</v>
      </c>
      <c r="P141" s="8">
        <f t="shared" si="11"/>
        <v>0.42267441860465116</v>
      </c>
      <c r="Q141" s="9">
        <f>YEAR(SalesDataTable[[#This Row],[Order Date]])</f>
        <v>2026</v>
      </c>
      <c r="R141" s="8" t="str">
        <f>"Q"&amp;ROUNDUP(MONTH(SalesDataTable[[#This Row],[Order Date]])/3,0)</f>
        <v>Q1</v>
      </c>
      <c r="S141" s="5">
        <f>MONTH(SalesDataTable[[#This Row],[Order Date]])</f>
        <v>1</v>
      </c>
      <c r="T141" s="8" t="str">
        <f>TEXT(SalesDataTable[[#This Row],[Order Date]],"mmm")</f>
        <v>Jan</v>
      </c>
    </row>
    <row r="142" spans="1:20" ht="15.6" x14ac:dyDescent="0.3">
      <c r="A142" s="2" t="s">
        <v>213</v>
      </c>
      <c r="B142" s="3">
        <v>46053</v>
      </c>
      <c r="C142" s="4" t="s">
        <v>34</v>
      </c>
      <c r="D142" s="4" t="s">
        <v>81</v>
      </c>
      <c r="E142" s="4" t="s">
        <v>30</v>
      </c>
      <c r="F142" s="4" t="s">
        <v>40</v>
      </c>
      <c r="G142" s="4" t="s">
        <v>37</v>
      </c>
      <c r="H142" s="4" t="s">
        <v>66</v>
      </c>
      <c r="I142" s="5">
        <v>10</v>
      </c>
      <c r="J142" s="6">
        <v>47.71</v>
      </c>
      <c r="K142" s="7">
        <v>0.1</v>
      </c>
      <c r="L142" s="6">
        <v>18.649999999999999</v>
      </c>
      <c r="M142" s="6">
        <f t="shared" si="8"/>
        <v>429.39000000000004</v>
      </c>
      <c r="N142" s="6">
        <f t="shared" si="9"/>
        <v>186.5</v>
      </c>
      <c r="O142" s="6">
        <f t="shared" si="10"/>
        <v>242.89000000000004</v>
      </c>
      <c r="P142" s="8">
        <f t="shared" si="11"/>
        <v>0.56566291716155481</v>
      </c>
      <c r="Q142" s="9">
        <f>YEAR(SalesDataTable[[#This Row],[Order Date]])</f>
        <v>2026</v>
      </c>
      <c r="R142" s="8" t="str">
        <f>"Q"&amp;ROUNDUP(MONTH(SalesDataTable[[#This Row],[Order Date]])/3,0)</f>
        <v>Q1</v>
      </c>
      <c r="S142" s="5">
        <f>MONTH(SalesDataTable[[#This Row],[Order Date]])</f>
        <v>1</v>
      </c>
      <c r="T142" s="8" t="str">
        <f>TEXT(SalesDataTable[[#This Row],[Order Date]],"mmm")</f>
        <v>Jan</v>
      </c>
    </row>
    <row r="143" spans="1:20" ht="15.6" x14ac:dyDescent="0.3">
      <c r="A143" s="2" t="s">
        <v>214</v>
      </c>
      <c r="B143" s="3">
        <v>46053</v>
      </c>
      <c r="C143" s="4" t="s">
        <v>21</v>
      </c>
      <c r="D143" s="4" t="s">
        <v>72</v>
      </c>
      <c r="E143" s="4" t="s">
        <v>23</v>
      </c>
      <c r="F143" s="4" t="s">
        <v>40</v>
      </c>
      <c r="G143" s="4" t="s">
        <v>25</v>
      </c>
      <c r="H143" s="4" t="s">
        <v>63</v>
      </c>
      <c r="I143" s="5">
        <v>1</v>
      </c>
      <c r="J143" s="6">
        <v>102.92</v>
      </c>
      <c r="K143" s="7">
        <v>0.05</v>
      </c>
      <c r="L143" s="6">
        <v>50.92</v>
      </c>
      <c r="M143" s="6">
        <f t="shared" si="8"/>
        <v>97.774000000000001</v>
      </c>
      <c r="N143" s="6">
        <f t="shared" si="9"/>
        <v>50.92</v>
      </c>
      <c r="O143" s="6">
        <f t="shared" si="10"/>
        <v>46.853999999999999</v>
      </c>
      <c r="P143" s="8">
        <f t="shared" si="11"/>
        <v>0.4792071511853867</v>
      </c>
      <c r="Q143" s="9">
        <f>YEAR(SalesDataTable[[#This Row],[Order Date]])</f>
        <v>2026</v>
      </c>
      <c r="R143" s="8" t="str">
        <f>"Q"&amp;ROUNDUP(MONTH(SalesDataTable[[#This Row],[Order Date]])/3,0)</f>
        <v>Q1</v>
      </c>
      <c r="S143" s="5">
        <f>MONTH(SalesDataTable[[#This Row],[Order Date]])</f>
        <v>1</v>
      </c>
      <c r="T143" s="8" t="str">
        <f>TEXT(SalesDataTable[[#This Row],[Order Date]],"mmm")</f>
        <v>Jan</v>
      </c>
    </row>
    <row r="144" spans="1:20" ht="15.6" x14ac:dyDescent="0.3">
      <c r="A144" s="2" t="s">
        <v>215</v>
      </c>
      <c r="B144" s="3">
        <v>46053</v>
      </c>
      <c r="C144" s="4" t="s">
        <v>28</v>
      </c>
      <c r="D144" s="4" t="s">
        <v>29</v>
      </c>
      <c r="E144" s="4" t="s">
        <v>23</v>
      </c>
      <c r="F144" s="4" t="s">
        <v>24</v>
      </c>
      <c r="G144" s="4" t="s">
        <v>31</v>
      </c>
      <c r="H144" s="4" t="s">
        <v>99</v>
      </c>
      <c r="I144" s="5">
        <v>1</v>
      </c>
      <c r="J144" s="6">
        <v>72.69</v>
      </c>
      <c r="K144" s="7">
        <v>0.1</v>
      </c>
      <c r="L144" s="6">
        <v>32.67</v>
      </c>
      <c r="M144" s="6">
        <f t="shared" si="8"/>
        <v>65.421000000000006</v>
      </c>
      <c r="N144" s="6">
        <f t="shared" si="9"/>
        <v>32.67</v>
      </c>
      <c r="O144" s="6">
        <f t="shared" si="10"/>
        <v>32.751000000000005</v>
      </c>
      <c r="P144" s="8">
        <f t="shared" si="11"/>
        <v>0.50061906727197691</v>
      </c>
      <c r="Q144" s="9">
        <f>YEAR(SalesDataTable[[#This Row],[Order Date]])</f>
        <v>2026</v>
      </c>
      <c r="R144" s="8" t="str">
        <f>"Q"&amp;ROUNDUP(MONTH(SalesDataTable[[#This Row],[Order Date]])/3,0)</f>
        <v>Q1</v>
      </c>
      <c r="S144" s="5">
        <f>MONTH(SalesDataTable[[#This Row],[Order Date]])</f>
        <v>1</v>
      </c>
      <c r="T144" s="8" t="str">
        <f>TEXT(SalesDataTable[[#This Row],[Order Date]],"mmm")</f>
        <v>Jan</v>
      </c>
    </row>
    <row r="145" spans="1:20" ht="15.6" x14ac:dyDescent="0.3">
      <c r="A145" s="2" t="s">
        <v>216</v>
      </c>
      <c r="B145" s="3">
        <v>46053</v>
      </c>
      <c r="C145" s="4" t="s">
        <v>21</v>
      </c>
      <c r="D145" s="4" t="s">
        <v>22</v>
      </c>
      <c r="E145" s="4" t="s">
        <v>23</v>
      </c>
      <c r="F145" s="4" t="s">
        <v>36</v>
      </c>
      <c r="G145" s="4" t="s">
        <v>25</v>
      </c>
      <c r="H145" s="4" t="s">
        <v>26</v>
      </c>
      <c r="I145" s="5">
        <v>1</v>
      </c>
      <c r="J145" s="6">
        <v>79.989999999999995</v>
      </c>
      <c r="K145" s="7">
        <v>0.05</v>
      </c>
      <c r="L145" s="6">
        <v>43.02</v>
      </c>
      <c r="M145" s="6">
        <f t="shared" si="8"/>
        <v>75.990499999999997</v>
      </c>
      <c r="N145" s="6">
        <f t="shared" si="9"/>
        <v>43.02</v>
      </c>
      <c r="O145" s="6">
        <f t="shared" si="10"/>
        <v>32.970499999999994</v>
      </c>
      <c r="P145" s="8">
        <f t="shared" si="11"/>
        <v>0.43387660299642711</v>
      </c>
      <c r="Q145" s="9">
        <f>YEAR(SalesDataTable[[#This Row],[Order Date]])</f>
        <v>2026</v>
      </c>
      <c r="R145" s="8" t="str">
        <f>"Q"&amp;ROUNDUP(MONTH(SalesDataTable[[#This Row],[Order Date]])/3,0)</f>
        <v>Q1</v>
      </c>
      <c r="S145" s="5">
        <f>MONTH(SalesDataTable[[#This Row],[Order Date]])</f>
        <v>1</v>
      </c>
      <c r="T145" s="8" t="str">
        <f>TEXT(SalesDataTable[[#This Row],[Order Date]],"mmm")</f>
        <v>Jan</v>
      </c>
    </row>
    <row r="146" spans="1:20" ht="15.6" x14ac:dyDescent="0.3">
      <c r="A146" s="2" t="s">
        <v>217</v>
      </c>
      <c r="B146" s="3">
        <v>46053</v>
      </c>
      <c r="C146" s="4" t="s">
        <v>28</v>
      </c>
      <c r="D146" s="4" t="s">
        <v>58</v>
      </c>
      <c r="E146" s="4" t="s">
        <v>30</v>
      </c>
      <c r="F146" s="4" t="s">
        <v>40</v>
      </c>
      <c r="G146" s="4" t="s">
        <v>69</v>
      </c>
      <c r="H146" s="4" t="s">
        <v>94</v>
      </c>
      <c r="I146" s="5">
        <v>4</v>
      </c>
      <c r="J146" s="6">
        <v>51.11</v>
      </c>
      <c r="K146" s="7">
        <v>0.15</v>
      </c>
      <c r="L146" s="6">
        <v>22.25</v>
      </c>
      <c r="M146" s="6">
        <f t="shared" si="8"/>
        <v>173.774</v>
      </c>
      <c r="N146" s="6">
        <f t="shared" si="9"/>
        <v>89</v>
      </c>
      <c r="O146" s="6">
        <f t="shared" si="10"/>
        <v>84.774000000000001</v>
      </c>
      <c r="P146" s="8">
        <f t="shared" si="11"/>
        <v>0.48784052850253778</v>
      </c>
      <c r="Q146" s="9">
        <f>YEAR(SalesDataTable[[#This Row],[Order Date]])</f>
        <v>2026</v>
      </c>
      <c r="R146" s="8" t="str">
        <f>"Q"&amp;ROUNDUP(MONTH(SalesDataTable[[#This Row],[Order Date]])/3,0)</f>
        <v>Q1</v>
      </c>
      <c r="S146" s="5">
        <f>MONTH(SalesDataTable[[#This Row],[Order Date]])</f>
        <v>1</v>
      </c>
      <c r="T146" s="8" t="str">
        <f>TEXT(SalesDataTable[[#This Row],[Order Date]],"mmm")</f>
        <v>Jan</v>
      </c>
    </row>
    <row r="147" spans="1:20" ht="15.6" x14ac:dyDescent="0.3">
      <c r="A147" s="2" t="s">
        <v>218</v>
      </c>
      <c r="B147" s="3">
        <v>46053</v>
      </c>
      <c r="C147" s="4" t="s">
        <v>21</v>
      </c>
      <c r="D147" s="4" t="s">
        <v>108</v>
      </c>
      <c r="E147" s="4" t="s">
        <v>23</v>
      </c>
      <c r="F147" s="4" t="s">
        <v>24</v>
      </c>
      <c r="G147" s="4" t="s">
        <v>69</v>
      </c>
      <c r="H147" s="4" t="s">
        <v>75</v>
      </c>
      <c r="I147" s="5">
        <v>2</v>
      </c>
      <c r="J147" s="6">
        <v>124.83</v>
      </c>
      <c r="K147" s="7">
        <v>0</v>
      </c>
      <c r="L147" s="6">
        <v>70.91</v>
      </c>
      <c r="M147" s="6">
        <f t="shared" si="8"/>
        <v>249.66</v>
      </c>
      <c r="N147" s="6">
        <f t="shared" si="9"/>
        <v>141.82</v>
      </c>
      <c r="O147" s="6">
        <f t="shared" si="10"/>
        <v>107.84</v>
      </c>
      <c r="P147" s="8">
        <f t="shared" si="11"/>
        <v>0.43194744853000083</v>
      </c>
      <c r="Q147" s="9">
        <f>YEAR(SalesDataTable[[#This Row],[Order Date]])</f>
        <v>2026</v>
      </c>
      <c r="R147" s="8" t="str">
        <f>"Q"&amp;ROUNDUP(MONTH(SalesDataTable[[#This Row],[Order Date]])/3,0)</f>
        <v>Q1</v>
      </c>
      <c r="S147" s="5">
        <f>MONTH(SalesDataTable[[#This Row],[Order Date]])</f>
        <v>1</v>
      </c>
      <c r="T147" s="8" t="str">
        <f>TEXT(SalesDataTable[[#This Row],[Order Date]],"mmm")</f>
        <v>Jan</v>
      </c>
    </row>
    <row r="148" spans="1:20" ht="15.6" x14ac:dyDescent="0.3">
      <c r="A148" s="2" t="s">
        <v>219</v>
      </c>
      <c r="B148" s="3">
        <v>46053</v>
      </c>
      <c r="C148" s="4" t="s">
        <v>28</v>
      </c>
      <c r="D148" s="4" t="s">
        <v>86</v>
      </c>
      <c r="E148" s="4" t="s">
        <v>45</v>
      </c>
      <c r="F148" s="4" t="s">
        <v>36</v>
      </c>
      <c r="G148" s="4" t="s">
        <v>25</v>
      </c>
      <c r="H148" s="4" t="s">
        <v>55</v>
      </c>
      <c r="I148" s="5">
        <v>6</v>
      </c>
      <c r="J148" s="6">
        <v>41.07</v>
      </c>
      <c r="K148" s="7">
        <v>0.1</v>
      </c>
      <c r="L148" s="6">
        <v>16.29</v>
      </c>
      <c r="M148" s="6">
        <f t="shared" si="8"/>
        <v>221.77800000000002</v>
      </c>
      <c r="N148" s="6">
        <f t="shared" si="9"/>
        <v>97.74</v>
      </c>
      <c r="O148" s="6">
        <f t="shared" si="10"/>
        <v>124.03800000000003</v>
      </c>
      <c r="P148" s="8">
        <f t="shared" si="11"/>
        <v>0.55928901874847825</v>
      </c>
      <c r="Q148" s="9">
        <f>YEAR(SalesDataTable[[#This Row],[Order Date]])</f>
        <v>2026</v>
      </c>
      <c r="R148" s="8" t="str">
        <f>"Q"&amp;ROUNDUP(MONTH(SalesDataTable[[#This Row],[Order Date]])/3,0)</f>
        <v>Q1</v>
      </c>
      <c r="S148" s="5">
        <f>MONTH(SalesDataTable[[#This Row],[Order Date]])</f>
        <v>1</v>
      </c>
      <c r="T148" s="8" t="str">
        <f>TEXT(SalesDataTable[[#This Row],[Order Date]],"mmm")</f>
        <v>Jan</v>
      </c>
    </row>
    <row r="149" spans="1:20" ht="15.6" x14ac:dyDescent="0.3">
      <c r="A149" s="2" t="s">
        <v>220</v>
      </c>
      <c r="B149" s="3">
        <v>46053</v>
      </c>
      <c r="C149" s="4" t="s">
        <v>21</v>
      </c>
      <c r="D149" s="4" t="s">
        <v>108</v>
      </c>
      <c r="E149" s="4" t="s">
        <v>23</v>
      </c>
      <c r="F149" s="4" t="s">
        <v>36</v>
      </c>
      <c r="G149" s="4" t="s">
        <v>37</v>
      </c>
      <c r="H149" s="4" t="s">
        <v>38</v>
      </c>
      <c r="I149" s="5">
        <v>1</v>
      </c>
      <c r="J149" s="6">
        <v>36.020000000000003</v>
      </c>
      <c r="K149" s="7">
        <v>0</v>
      </c>
      <c r="L149" s="6">
        <v>13.34</v>
      </c>
      <c r="M149" s="6">
        <f t="shared" si="8"/>
        <v>36.020000000000003</v>
      </c>
      <c r="N149" s="6">
        <f t="shared" si="9"/>
        <v>13.34</v>
      </c>
      <c r="O149" s="6">
        <f t="shared" si="10"/>
        <v>22.680000000000003</v>
      </c>
      <c r="P149" s="8">
        <f t="shared" si="11"/>
        <v>0.62965019433647973</v>
      </c>
      <c r="Q149" s="9">
        <f>YEAR(SalesDataTable[[#This Row],[Order Date]])</f>
        <v>2026</v>
      </c>
      <c r="R149" s="8" t="str">
        <f>"Q"&amp;ROUNDUP(MONTH(SalesDataTable[[#This Row],[Order Date]])/3,0)</f>
        <v>Q1</v>
      </c>
      <c r="S149" s="5">
        <f>MONTH(SalesDataTable[[#This Row],[Order Date]])</f>
        <v>1</v>
      </c>
      <c r="T149" s="8" t="str">
        <f>TEXT(SalesDataTable[[#This Row],[Order Date]],"mmm")</f>
        <v>Jan</v>
      </c>
    </row>
    <row r="150" spans="1:20" ht="15.6" x14ac:dyDescent="0.3">
      <c r="A150" s="2" t="s">
        <v>221</v>
      </c>
      <c r="B150" s="3">
        <v>46053</v>
      </c>
      <c r="C150" s="4" t="s">
        <v>21</v>
      </c>
      <c r="D150" s="4" t="s">
        <v>22</v>
      </c>
      <c r="E150" s="4" t="s">
        <v>45</v>
      </c>
      <c r="F150" s="4" t="s">
        <v>24</v>
      </c>
      <c r="G150" s="4" t="s">
        <v>69</v>
      </c>
      <c r="H150" s="4" t="s">
        <v>87</v>
      </c>
      <c r="I150" s="5">
        <v>1</v>
      </c>
      <c r="J150" s="6">
        <v>35.82</v>
      </c>
      <c r="K150" s="7">
        <v>0.05</v>
      </c>
      <c r="L150" s="6">
        <v>14.32</v>
      </c>
      <c r="M150" s="6">
        <f t="shared" si="8"/>
        <v>34.028999999999996</v>
      </c>
      <c r="N150" s="6">
        <f t="shared" si="9"/>
        <v>14.32</v>
      </c>
      <c r="O150" s="6">
        <f t="shared" si="10"/>
        <v>19.708999999999996</v>
      </c>
      <c r="P150" s="8">
        <f t="shared" si="11"/>
        <v>0.57918246201769075</v>
      </c>
      <c r="Q150" s="9">
        <f>YEAR(SalesDataTable[[#This Row],[Order Date]])</f>
        <v>2026</v>
      </c>
      <c r="R150" s="8" t="str">
        <f>"Q"&amp;ROUNDUP(MONTH(SalesDataTable[[#This Row],[Order Date]])/3,0)</f>
        <v>Q1</v>
      </c>
      <c r="S150" s="5">
        <f>MONTH(SalesDataTable[[#This Row],[Order Date]])</f>
        <v>1</v>
      </c>
      <c r="T150" s="8" t="str">
        <f>TEXT(SalesDataTable[[#This Row],[Order Date]],"mmm")</f>
        <v>Jan</v>
      </c>
    </row>
    <row r="151" spans="1:20" ht="15.6" x14ac:dyDescent="0.3">
      <c r="A151" s="2" t="s">
        <v>222</v>
      </c>
      <c r="B151" s="3">
        <v>46053</v>
      </c>
      <c r="C151" s="4" t="s">
        <v>34</v>
      </c>
      <c r="D151" s="4" t="s">
        <v>44</v>
      </c>
      <c r="E151" s="4" t="s">
        <v>45</v>
      </c>
      <c r="F151" s="4" t="s">
        <v>24</v>
      </c>
      <c r="G151" s="4" t="s">
        <v>25</v>
      </c>
      <c r="H151" s="4" t="s">
        <v>63</v>
      </c>
      <c r="I151" s="5">
        <v>3</v>
      </c>
      <c r="J151" s="6">
        <v>103.94</v>
      </c>
      <c r="K151" s="7">
        <v>0.1</v>
      </c>
      <c r="L151" s="6">
        <v>50.67</v>
      </c>
      <c r="M151" s="6">
        <f t="shared" si="8"/>
        <v>280.63799999999998</v>
      </c>
      <c r="N151" s="6">
        <f t="shared" si="9"/>
        <v>152.01</v>
      </c>
      <c r="O151" s="6">
        <f t="shared" si="10"/>
        <v>128.62799999999999</v>
      </c>
      <c r="P151" s="8">
        <f t="shared" si="11"/>
        <v>0.45834135077929572</v>
      </c>
      <c r="Q151" s="9">
        <f>YEAR(SalesDataTable[[#This Row],[Order Date]])</f>
        <v>2026</v>
      </c>
      <c r="R151" s="8" t="str">
        <f>"Q"&amp;ROUNDUP(MONTH(SalesDataTable[[#This Row],[Order Date]])/3,0)</f>
        <v>Q1</v>
      </c>
      <c r="S151" s="5">
        <f>MONTH(SalesDataTable[[#This Row],[Order Date]])</f>
        <v>1</v>
      </c>
      <c r="T151" s="8" t="str">
        <f>TEXT(SalesDataTable[[#This Row],[Order Date]],"mmm")</f>
        <v>Jan</v>
      </c>
    </row>
    <row r="152" spans="1:20" ht="15.6" x14ac:dyDescent="0.3">
      <c r="A152" s="2" t="s">
        <v>223</v>
      </c>
      <c r="B152" s="3">
        <v>46054</v>
      </c>
      <c r="C152" s="4" t="s">
        <v>21</v>
      </c>
      <c r="D152" s="4" t="s">
        <v>22</v>
      </c>
      <c r="E152" s="4" t="s">
        <v>23</v>
      </c>
      <c r="F152" s="4" t="s">
        <v>24</v>
      </c>
      <c r="G152" s="4" t="s">
        <v>31</v>
      </c>
      <c r="H152" s="4" t="s">
        <v>41</v>
      </c>
      <c r="I152" s="5">
        <v>1</v>
      </c>
      <c r="J152" s="6">
        <v>140.53</v>
      </c>
      <c r="K152" s="7">
        <v>0</v>
      </c>
      <c r="L152" s="6">
        <v>77.36</v>
      </c>
      <c r="M152" s="6">
        <f t="shared" si="8"/>
        <v>140.53</v>
      </c>
      <c r="N152" s="6">
        <f t="shared" si="9"/>
        <v>77.36</v>
      </c>
      <c r="O152" s="6">
        <f t="shared" si="10"/>
        <v>63.17</v>
      </c>
      <c r="P152" s="8">
        <f t="shared" si="11"/>
        <v>0.44951255959581587</v>
      </c>
      <c r="Q152" s="9">
        <f>YEAR(SalesDataTable[[#This Row],[Order Date]])</f>
        <v>2026</v>
      </c>
      <c r="R152" s="8" t="str">
        <f>"Q"&amp;ROUNDUP(MONTH(SalesDataTable[[#This Row],[Order Date]])/3,0)</f>
        <v>Q1</v>
      </c>
      <c r="S152" s="5">
        <f>MONTH(SalesDataTable[[#This Row],[Order Date]])</f>
        <v>2</v>
      </c>
      <c r="T152" s="8" t="str">
        <f>TEXT(SalesDataTable[[#This Row],[Order Date]],"mmm")</f>
        <v>Feb</v>
      </c>
    </row>
    <row r="153" spans="1:20" ht="15.6" x14ac:dyDescent="0.3">
      <c r="A153" s="2" t="s">
        <v>224</v>
      </c>
      <c r="B153" s="3">
        <v>46054</v>
      </c>
      <c r="C153" s="4" t="s">
        <v>47</v>
      </c>
      <c r="D153" s="4" t="s">
        <v>65</v>
      </c>
      <c r="E153" s="4" t="s">
        <v>45</v>
      </c>
      <c r="F153" s="4" t="s">
        <v>24</v>
      </c>
      <c r="G153" s="4" t="s">
        <v>31</v>
      </c>
      <c r="H153" s="4" t="s">
        <v>41</v>
      </c>
      <c r="I153" s="5">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9">
        <f>YEAR(SalesDataTable[[#This Row],[Order Date]])</f>
        <v>2026</v>
      </c>
      <c r="R153" s="8" t="str">
        <f>"Q"&amp;ROUNDUP(MONTH(SalesDataTable[[#This Row],[Order Date]])/3,0)</f>
        <v>Q1</v>
      </c>
      <c r="S153" s="5">
        <f>MONTH(SalesDataTable[[#This Row],[Order Date]])</f>
        <v>2</v>
      </c>
      <c r="T153" s="8" t="str">
        <f>TEXT(SalesDataTable[[#This Row],[Order Date]],"mmm")</f>
        <v>Feb</v>
      </c>
    </row>
    <row r="154" spans="1:20" ht="15.6" x14ac:dyDescent="0.3">
      <c r="A154" s="2" t="s">
        <v>225</v>
      </c>
      <c r="B154" s="3">
        <v>46054</v>
      </c>
      <c r="C154" s="4" t="s">
        <v>34</v>
      </c>
      <c r="D154" s="4" t="s">
        <v>54</v>
      </c>
      <c r="E154" s="4" t="s">
        <v>30</v>
      </c>
      <c r="F154" s="4" t="s">
        <v>40</v>
      </c>
      <c r="G154" s="4" t="s">
        <v>51</v>
      </c>
      <c r="H154" s="4" t="s">
        <v>110</v>
      </c>
      <c r="I154" s="5">
        <v>12</v>
      </c>
      <c r="J154" s="6">
        <v>124.84</v>
      </c>
      <c r="K154" s="7">
        <v>0.1</v>
      </c>
      <c r="L154" s="6">
        <v>59.47</v>
      </c>
      <c r="M154" s="6">
        <f t="shared" si="8"/>
        <v>1348.2719999999999</v>
      </c>
      <c r="N154" s="6">
        <f t="shared" si="9"/>
        <v>713.64</v>
      </c>
      <c r="O154" s="6">
        <f t="shared" si="10"/>
        <v>634.63199999999995</v>
      </c>
      <c r="P154" s="8">
        <f t="shared" si="11"/>
        <v>0.47070027412866244</v>
      </c>
      <c r="Q154" s="9">
        <f>YEAR(SalesDataTable[[#This Row],[Order Date]])</f>
        <v>2026</v>
      </c>
      <c r="R154" s="8" t="str">
        <f>"Q"&amp;ROUNDUP(MONTH(SalesDataTable[[#This Row],[Order Date]])/3,0)</f>
        <v>Q1</v>
      </c>
      <c r="S154" s="5">
        <f>MONTH(SalesDataTable[[#This Row],[Order Date]])</f>
        <v>2</v>
      </c>
      <c r="T154" s="8" t="str">
        <f>TEXT(SalesDataTable[[#This Row],[Order Date]],"mmm")</f>
        <v>Feb</v>
      </c>
    </row>
    <row r="155" spans="1:20" ht="15.6" x14ac:dyDescent="0.3">
      <c r="A155" s="2" t="s">
        <v>226</v>
      </c>
      <c r="B155" s="3">
        <v>46054</v>
      </c>
      <c r="C155" s="4" t="s">
        <v>28</v>
      </c>
      <c r="D155" s="4" t="s">
        <v>89</v>
      </c>
      <c r="E155" s="4" t="s">
        <v>23</v>
      </c>
      <c r="F155" s="4" t="s">
        <v>24</v>
      </c>
      <c r="G155" s="4" t="s">
        <v>69</v>
      </c>
      <c r="H155" s="4" t="s">
        <v>87</v>
      </c>
      <c r="I155" s="5">
        <v>3</v>
      </c>
      <c r="J155" s="6">
        <v>35.36</v>
      </c>
      <c r="K155" s="7">
        <v>0</v>
      </c>
      <c r="L155" s="6">
        <v>13.7</v>
      </c>
      <c r="M155" s="6">
        <f t="shared" si="8"/>
        <v>106.08</v>
      </c>
      <c r="N155" s="6">
        <f t="shared" si="9"/>
        <v>41.099999999999994</v>
      </c>
      <c r="O155" s="6">
        <f t="shared" si="10"/>
        <v>64.98</v>
      </c>
      <c r="P155" s="8">
        <f t="shared" si="11"/>
        <v>0.61255656108597289</v>
      </c>
      <c r="Q155" s="9">
        <f>YEAR(SalesDataTable[[#This Row],[Order Date]])</f>
        <v>2026</v>
      </c>
      <c r="R155" s="8" t="str">
        <f>"Q"&amp;ROUNDUP(MONTH(SalesDataTable[[#This Row],[Order Date]])/3,0)</f>
        <v>Q1</v>
      </c>
      <c r="S155" s="5">
        <f>MONTH(SalesDataTable[[#This Row],[Order Date]])</f>
        <v>2</v>
      </c>
      <c r="T155" s="8" t="str">
        <f>TEXT(SalesDataTable[[#This Row],[Order Date]],"mmm")</f>
        <v>Feb</v>
      </c>
    </row>
    <row r="156" spans="1:20" ht="15.6" x14ac:dyDescent="0.3">
      <c r="A156" s="2" t="s">
        <v>227</v>
      </c>
      <c r="B156" s="3">
        <v>46054</v>
      </c>
      <c r="C156" s="4" t="s">
        <v>47</v>
      </c>
      <c r="D156" s="4" t="s">
        <v>102</v>
      </c>
      <c r="E156" s="4" t="s">
        <v>59</v>
      </c>
      <c r="F156" s="4" t="s">
        <v>24</v>
      </c>
      <c r="G156" s="4" t="s">
        <v>69</v>
      </c>
      <c r="H156" s="4" t="s">
        <v>75</v>
      </c>
      <c r="I156" s="5">
        <v>2</v>
      </c>
      <c r="J156" s="6">
        <v>122.43</v>
      </c>
      <c r="K156" s="7">
        <v>0</v>
      </c>
      <c r="L156" s="6">
        <v>69.08</v>
      </c>
      <c r="M156" s="6">
        <f t="shared" si="8"/>
        <v>244.86</v>
      </c>
      <c r="N156" s="6">
        <f t="shared" si="9"/>
        <v>138.16</v>
      </c>
      <c r="O156" s="6">
        <f t="shared" si="10"/>
        <v>106.70000000000002</v>
      </c>
      <c r="P156" s="8">
        <f t="shared" si="11"/>
        <v>0.43575920934411505</v>
      </c>
      <c r="Q156" s="9">
        <f>YEAR(SalesDataTable[[#This Row],[Order Date]])</f>
        <v>2026</v>
      </c>
      <c r="R156" s="8" t="str">
        <f>"Q"&amp;ROUNDUP(MONTH(SalesDataTable[[#This Row],[Order Date]])/3,0)</f>
        <v>Q1</v>
      </c>
      <c r="S156" s="5">
        <f>MONTH(SalesDataTable[[#This Row],[Order Date]])</f>
        <v>2</v>
      </c>
      <c r="T156" s="8" t="str">
        <f>TEXT(SalesDataTable[[#This Row],[Order Date]],"mmm")</f>
        <v>Feb</v>
      </c>
    </row>
    <row r="157" spans="1:20" ht="15.6" x14ac:dyDescent="0.3">
      <c r="A157" s="2" t="s">
        <v>228</v>
      </c>
      <c r="B157" s="3">
        <v>46054</v>
      </c>
      <c r="C157" s="4" t="s">
        <v>21</v>
      </c>
      <c r="D157" s="4" t="s">
        <v>108</v>
      </c>
      <c r="E157" s="4" t="s">
        <v>59</v>
      </c>
      <c r="F157" s="4" t="s">
        <v>36</v>
      </c>
      <c r="G157" s="4" t="s">
        <v>31</v>
      </c>
      <c r="H157" s="4" t="s">
        <v>41</v>
      </c>
      <c r="I157" s="5">
        <v>2</v>
      </c>
      <c r="J157" s="6">
        <v>140.47</v>
      </c>
      <c r="K157" s="7">
        <v>0.05</v>
      </c>
      <c r="L157" s="6">
        <v>78.39</v>
      </c>
      <c r="M157" s="6">
        <f t="shared" si="8"/>
        <v>266.89299999999997</v>
      </c>
      <c r="N157" s="6">
        <f t="shared" si="9"/>
        <v>156.78</v>
      </c>
      <c r="O157" s="6">
        <f t="shared" si="10"/>
        <v>110.11299999999997</v>
      </c>
      <c r="P157" s="8">
        <f t="shared" si="11"/>
        <v>0.41257357817552348</v>
      </c>
      <c r="Q157" s="9">
        <f>YEAR(SalesDataTable[[#This Row],[Order Date]])</f>
        <v>2026</v>
      </c>
      <c r="R157" s="8" t="str">
        <f>"Q"&amp;ROUNDUP(MONTH(SalesDataTable[[#This Row],[Order Date]])/3,0)</f>
        <v>Q1</v>
      </c>
      <c r="S157" s="5">
        <f>MONTH(SalesDataTable[[#This Row],[Order Date]])</f>
        <v>2</v>
      </c>
      <c r="T157" s="8" t="str">
        <f>TEXT(SalesDataTable[[#This Row],[Order Date]],"mmm")</f>
        <v>Feb</v>
      </c>
    </row>
    <row r="158" spans="1:20" ht="15.6" x14ac:dyDescent="0.3">
      <c r="A158" s="2" t="s">
        <v>229</v>
      </c>
      <c r="B158" s="3">
        <v>46055</v>
      </c>
      <c r="C158" s="4" t="s">
        <v>28</v>
      </c>
      <c r="D158" s="4" t="s">
        <v>106</v>
      </c>
      <c r="E158" s="4" t="s">
        <v>23</v>
      </c>
      <c r="F158" s="4" t="s">
        <v>24</v>
      </c>
      <c r="G158" s="4" t="s">
        <v>37</v>
      </c>
      <c r="H158" s="4" t="s">
        <v>66</v>
      </c>
      <c r="I158" s="5">
        <v>1</v>
      </c>
      <c r="J158" s="6">
        <v>45.43</v>
      </c>
      <c r="K158" s="7">
        <v>0.05</v>
      </c>
      <c r="L158" s="6">
        <v>18.670000000000002</v>
      </c>
      <c r="M158" s="6">
        <f t="shared" si="8"/>
        <v>43.158499999999997</v>
      </c>
      <c r="N158" s="6">
        <f t="shared" si="9"/>
        <v>18.670000000000002</v>
      </c>
      <c r="O158" s="6">
        <f t="shared" si="10"/>
        <v>24.488499999999995</v>
      </c>
      <c r="P158" s="8">
        <f t="shared" si="11"/>
        <v>0.56740850585632019</v>
      </c>
      <c r="Q158" s="9">
        <f>YEAR(SalesDataTable[[#This Row],[Order Date]])</f>
        <v>2026</v>
      </c>
      <c r="R158" s="8" t="str">
        <f>"Q"&amp;ROUNDUP(MONTH(SalesDataTable[[#This Row],[Order Date]])/3,0)</f>
        <v>Q1</v>
      </c>
      <c r="S158" s="5">
        <f>MONTH(SalesDataTable[[#This Row],[Order Date]])</f>
        <v>2</v>
      </c>
      <c r="T158" s="8" t="str">
        <f>TEXT(SalesDataTable[[#This Row],[Order Date]],"mmm")</f>
        <v>Feb</v>
      </c>
    </row>
    <row r="159" spans="1:20" ht="15.6" x14ac:dyDescent="0.3">
      <c r="A159" s="2" t="s">
        <v>230</v>
      </c>
      <c r="B159" s="3">
        <v>46055</v>
      </c>
      <c r="C159" s="4" t="s">
        <v>47</v>
      </c>
      <c r="D159" s="4" t="s">
        <v>102</v>
      </c>
      <c r="E159" s="4" t="s">
        <v>30</v>
      </c>
      <c r="F159" s="4" t="s">
        <v>40</v>
      </c>
      <c r="G159" s="4" t="s">
        <v>25</v>
      </c>
      <c r="H159" s="4" t="s">
        <v>63</v>
      </c>
      <c r="I159" s="5">
        <v>8</v>
      </c>
      <c r="J159" s="6">
        <v>102.78</v>
      </c>
      <c r="K159" s="7">
        <v>0.15</v>
      </c>
      <c r="L159" s="6">
        <v>50.39</v>
      </c>
      <c r="M159" s="6">
        <f t="shared" si="8"/>
        <v>698.904</v>
      </c>
      <c r="N159" s="6">
        <f t="shared" si="9"/>
        <v>403.12</v>
      </c>
      <c r="O159" s="6">
        <f t="shared" si="10"/>
        <v>295.78399999999999</v>
      </c>
      <c r="P159" s="8">
        <f t="shared" si="11"/>
        <v>0.42321119924911005</v>
      </c>
      <c r="Q159" s="9">
        <f>YEAR(SalesDataTable[[#This Row],[Order Date]])</f>
        <v>2026</v>
      </c>
      <c r="R159" s="8" t="str">
        <f>"Q"&amp;ROUNDUP(MONTH(SalesDataTable[[#This Row],[Order Date]])/3,0)</f>
        <v>Q1</v>
      </c>
      <c r="S159" s="5">
        <f>MONTH(SalesDataTable[[#This Row],[Order Date]])</f>
        <v>2</v>
      </c>
      <c r="T159" s="8" t="str">
        <f>TEXT(SalesDataTable[[#This Row],[Order Date]],"mmm")</f>
        <v>Feb</v>
      </c>
    </row>
    <row r="160" spans="1:20" ht="15.6" x14ac:dyDescent="0.3">
      <c r="A160" s="2" t="s">
        <v>231</v>
      </c>
      <c r="B160" s="3">
        <v>46055</v>
      </c>
      <c r="C160" s="4" t="s">
        <v>28</v>
      </c>
      <c r="D160" s="4" t="s">
        <v>86</v>
      </c>
      <c r="E160" s="4" t="s">
        <v>59</v>
      </c>
      <c r="F160" s="4" t="s">
        <v>36</v>
      </c>
      <c r="G160" s="4" t="s">
        <v>51</v>
      </c>
      <c r="H160" s="4" t="s">
        <v>110</v>
      </c>
      <c r="I160" s="5">
        <v>1</v>
      </c>
      <c r="J160" s="6">
        <v>123.95</v>
      </c>
      <c r="K160" s="7">
        <v>0</v>
      </c>
      <c r="L160" s="6">
        <v>61.32</v>
      </c>
      <c r="M160" s="6">
        <f t="shared" si="8"/>
        <v>123.95</v>
      </c>
      <c r="N160" s="6">
        <f t="shared" si="9"/>
        <v>61.32</v>
      </c>
      <c r="O160" s="6">
        <f t="shared" si="10"/>
        <v>62.63</v>
      </c>
      <c r="P160" s="8">
        <f t="shared" si="11"/>
        <v>0.50528438886647842</v>
      </c>
      <c r="Q160" s="9">
        <f>YEAR(SalesDataTable[[#This Row],[Order Date]])</f>
        <v>2026</v>
      </c>
      <c r="R160" s="8" t="str">
        <f>"Q"&amp;ROUNDUP(MONTH(SalesDataTable[[#This Row],[Order Date]])/3,0)</f>
        <v>Q1</v>
      </c>
      <c r="S160" s="5">
        <f>MONTH(SalesDataTable[[#This Row],[Order Date]])</f>
        <v>2</v>
      </c>
      <c r="T160" s="8" t="str">
        <f>TEXT(SalesDataTable[[#This Row],[Order Date]],"mmm")</f>
        <v>Feb</v>
      </c>
    </row>
    <row r="161" spans="1:20" ht="15.6" x14ac:dyDescent="0.3">
      <c r="A161" s="2" t="s">
        <v>232</v>
      </c>
      <c r="B161" s="3">
        <v>46055</v>
      </c>
      <c r="C161" s="4" t="s">
        <v>28</v>
      </c>
      <c r="D161" s="4" t="s">
        <v>86</v>
      </c>
      <c r="E161" s="4" t="s">
        <v>59</v>
      </c>
      <c r="F161" s="4" t="s">
        <v>24</v>
      </c>
      <c r="G161" s="4" t="s">
        <v>51</v>
      </c>
      <c r="H161" s="4" t="s">
        <v>61</v>
      </c>
      <c r="I161" s="5">
        <v>3</v>
      </c>
      <c r="J161" s="6">
        <v>199.9</v>
      </c>
      <c r="K161" s="7">
        <v>0</v>
      </c>
      <c r="L161" s="6">
        <v>104.18</v>
      </c>
      <c r="M161" s="6">
        <f t="shared" si="8"/>
        <v>599.70000000000005</v>
      </c>
      <c r="N161" s="6">
        <f t="shared" si="9"/>
        <v>312.54000000000002</v>
      </c>
      <c r="O161" s="6">
        <f t="shared" si="10"/>
        <v>287.16000000000003</v>
      </c>
      <c r="P161" s="8">
        <f t="shared" si="11"/>
        <v>0.47883941970985494</v>
      </c>
      <c r="Q161" s="9">
        <f>YEAR(SalesDataTable[[#This Row],[Order Date]])</f>
        <v>2026</v>
      </c>
      <c r="R161" s="8" t="str">
        <f>"Q"&amp;ROUNDUP(MONTH(SalesDataTable[[#This Row],[Order Date]])/3,0)</f>
        <v>Q1</v>
      </c>
      <c r="S161" s="5">
        <f>MONTH(SalesDataTable[[#This Row],[Order Date]])</f>
        <v>2</v>
      </c>
      <c r="T161" s="8" t="str">
        <f>TEXT(SalesDataTable[[#This Row],[Order Date]],"mmm")</f>
        <v>Feb</v>
      </c>
    </row>
    <row r="162" spans="1:20" ht="15.6" x14ac:dyDescent="0.3">
      <c r="A162" s="2" t="s">
        <v>233</v>
      </c>
      <c r="B162" s="3">
        <v>46055</v>
      </c>
      <c r="C162" s="4" t="s">
        <v>28</v>
      </c>
      <c r="D162" s="4" t="s">
        <v>89</v>
      </c>
      <c r="E162" s="4" t="s">
        <v>59</v>
      </c>
      <c r="F162" s="4" t="s">
        <v>24</v>
      </c>
      <c r="G162" s="4" t="s">
        <v>31</v>
      </c>
      <c r="H162" s="4" t="s">
        <v>32</v>
      </c>
      <c r="I162" s="5">
        <v>1</v>
      </c>
      <c r="J162" s="6">
        <v>93.78</v>
      </c>
      <c r="K162" s="7">
        <v>0</v>
      </c>
      <c r="L162" s="6">
        <v>44.21</v>
      </c>
      <c r="M162" s="6">
        <f t="shared" si="8"/>
        <v>93.78</v>
      </c>
      <c r="N162" s="6">
        <f t="shared" si="9"/>
        <v>44.21</v>
      </c>
      <c r="O162" s="6">
        <f t="shared" si="10"/>
        <v>49.57</v>
      </c>
      <c r="P162" s="8">
        <f t="shared" si="11"/>
        <v>0.52857752185967155</v>
      </c>
      <c r="Q162" s="9">
        <f>YEAR(SalesDataTable[[#This Row],[Order Date]])</f>
        <v>2026</v>
      </c>
      <c r="R162" s="8" t="str">
        <f>"Q"&amp;ROUNDUP(MONTH(SalesDataTable[[#This Row],[Order Date]])/3,0)</f>
        <v>Q1</v>
      </c>
      <c r="S162" s="5">
        <f>MONTH(SalesDataTable[[#This Row],[Order Date]])</f>
        <v>2</v>
      </c>
      <c r="T162" s="8" t="str">
        <f>TEXT(SalesDataTable[[#This Row],[Order Date]],"mmm")</f>
        <v>Feb</v>
      </c>
    </row>
    <row r="163" spans="1:20" ht="15.6" x14ac:dyDescent="0.3">
      <c r="A163" s="2" t="s">
        <v>234</v>
      </c>
      <c r="B163" s="3">
        <v>46055</v>
      </c>
      <c r="C163" s="4" t="s">
        <v>21</v>
      </c>
      <c r="D163" s="4" t="s">
        <v>22</v>
      </c>
      <c r="E163" s="4" t="s">
        <v>23</v>
      </c>
      <c r="F163" s="4" t="s">
        <v>40</v>
      </c>
      <c r="G163" s="4" t="s">
        <v>69</v>
      </c>
      <c r="H163" s="4" t="s">
        <v>70</v>
      </c>
      <c r="I163" s="5">
        <v>1</v>
      </c>
      <c r="J163" s="6">
        <v>39.39</v>
      </c>
      <c r="K163" s="7">
        <v>0.1</v>
      </c>
      <c r="L163" s="6">
        <v>15.09</v>
      </c>
      <c r="M163" s="6">
        <f t="shared" si="8"/>
        <v>35.451000000000001</v>
      </c>
      <c r="N163" s="6">
        <f t="shared" si="9"/>
        <v>15.09</v>
      </c>
      <c r="O163" s="6">
        <f t="shared" si="10"/>
        <v>20.361000000000001</v>
      </c>
      <c r="P163" s="8">
        <f t="shared" si="11"/>
        <v>0.57434204958957435</v>
      </c>
      <c r="Q163" s="9">
        <f>YEAR(SalesDataTable[[#This Row],[Order Date]])</f>
        <v>2026</v>
      </c>
      <c r="R163" s="8" t="str">
        <f>"Q"&amp;ROUNDUP(MONTH(SalesDataTable[[#This Row],[Order Date]])/3,0)</f>
        <v>Q1</v>
      </c>
      <c r="S163" s="5">
        <f>MONTH(SalesDataTable[[#This Row],[Order Date]])</f>
        <v>2</v>
      </c>
      <c r="T163" s="8" t="str">
        <f>TEXT(SalesDataTable[[#This Row],[Order Date]],"mmm")</f>
        <v>Feb</v>
      </c>
    </row>
    <row r="164" spans="1:20" ht="15.6" x14ac:dyDescent="0.3">
      <c r="A164" s="2" t="s">
        <v>235</v>
      </c>
      <c r="B164" s="3">
        <v>46055</v>
      </c>
      <c r="C164" s="4" t="s">
        <v>21</v>
      </c>
      <c r="D164" s="4" t="s">
        <v>22</v>
      </c>
      <c r="E164" s="4" t="s">
        <v>23</v>
      </c>
      <c r="F164" s="4" t="s">
        <v>36</v>
      </c>
      <c r="G164" s="4" t="s">
        <v>25</v>
      </c>
      <c r="H164" s="4" t="s">
        <v>63</v>
      </c>
      <c r="I164" s="5">
        <v>6</v>
      </c>
      <c r="J164" s="6">
        <v>101.64</v>
      </c>
      <c r="K164" s="7">
        <v>0</v>
      </c>
      <c r="L164" s="6">
        <v>51.06</v>
      </c>
      <c r="M164" s="6">
        <f t="shared" si="8"/>
        <v>609.84</v>
      </c>
      <c r="N164" s="6">
        <f t="shared" si="9"/>
        <v>306.36</v>
      </c>
      <c r="O164" s="6">
        <f t="shared" si="10"/>
        <v>303.48</v>
      </c>
      <c r="P164" s="8">
        <f t="shared" si="11"/>
        <v>0.49763872491145217</v>
      </c>
      <c r="Q164" s="9">
        <f>YEAR(SalesDataTable[[#This Row],[Order Date]])</f>
        <v>2026</v>
      </c>
      <c r="R164" s="8" t="str">
        <f>"Q"&amp;ROUNDUP(MONTH(SalesDataTable[[#This Row],[Order Date]])/3,0)</f>
        <v>Q1</v>
      </c>
      <c r="S164" s="5">
        <f>MONTH(SalesDataTable[[#This Row],[Order Date]])</f>
        <v>2</v>
      </c>
      <c r="T164" s="8" t="str">
        <f>TEXT(SalesDataTable[[#This Row],[Order Date]],"mmm")</f>
        <v>Feb</v>
      </c>
    </row>
    <row r="165" spans="1:20" ht="15.6" x14ac:dyDescent="0.3">
      <c r="A165" s="2" t="s">
        <v>236</v>
      </c>
      <c r="B165" s="3">
        <v>46056</v>
      </c>
      <c r="C165" s="4" t="s">
        <v>21</v>
      </c>
      <c r="D165" s="4" t="s">
        <v>22</v>
      </c>
      <c r="E165" s="4" t="s">
        <v>30</v>
      </c>
      <c r="F165" s="4" t="s">
        <v>40</v>
      </c>
      <c r="G165" s="4" t="s">
        <v>69</v>
      </c>
      <c r="H165" s="4" t="s">
        <v>87</v>
      </c>
      <c r="I165" s="5">
        <v>12</v>
      </c>
      <c r="J165" s="6">
        <v>36.74</v>
      </c>
      <c r="K165" s="7">
        <v>0.2</v>
      </c>
      <c r="L165" s="6">
        <v>13.53</v>
      </c>
      <c r="M165" s="6">
        <f t="shared" si="8"/>
        <v>352.70400000000001</v>
      </c>
      <c r="N165" s="6">
        <f t="shared" si="9"/>
        <v>162.35999999999999</v>
      </c>
      <c r="O165" s="6">
        <f t="shared" si="10"/>
        <v>190.34400000000002</v>
      </c>
      <c r="P165" s="8">
        <f t="shared" si="11"/>
        <v>0.53967065868263475</v>
      </c>
      <c r="Q165" s="9">
        <f>YEAR(SalesDataTable[[#This Row],[Order Date]])</f>
        <v>2026</v>
      </c>
      <c r="R165" s="8" t="str">
        <f>"Q"&amp;ROUNDUP(MONTH(SalesDataTable[[#This Row],[Order Date]])/3,0)</f>
        <v>Q1</v>
      </c>
      <c r="S165" s="5">
        <f>MONTH(SalesDataTable[[#This Row],[Order Date]])</f>
        <v>2</v>
      </c>
      <c r="T165" s="8" t="str">
        <f>TEXT(SalesDataTable[[#This Row],[Order Date]],"mmm")</f>
        <v>Feb</v>
      </c>
    </row>
    <row r="166" spans="1:20" ht="15.6" x14ac:dyDescent="0.3">
      <c r="A166" s="2" t="s">
        <v>237</v>
      </c>
      <c r="B166" s="3">
        <v>46056</v>
      </c>
      <c r="C166" s="4" t="s">
        <v>47</v>
      </c>
      <c r="D166" s="4" t="s">
        <v>68</v>
      </c>
      <c r="E166" s="4" t="s">
        <v>45</v>
      </c>
      <c r="F166" s="4" t="s">
        <v>36</v>
      </c>
      <c r="G166" s="4" t="s">
        <v>31</v>
      </c>
      <c r="H166" s="4" t="s">
        <v>73</v>
      </c>
      <c r="I166" s="5">
        <v>2</v>
      </c>
      <c r="J166" s="6">
        <v>154.62</v>
      </c>
      <c r="K166" s="7">
        <v>0</v>
      </c>
      <c r="L166" s="6">
        <v>78.209999999999994</v>
      </c>
      <c r="M166" s="6">
        <f t="shared" si="8"/>
        <v>309.24</v>
      </c>
      <c r="N166" s="6">
        <f t="shared" si="9"/>
        <v>156.41999999999999</v>
      </c>
      <c r="O166" s="6">
        <f t="shared" si="10"/>
        <v>152.82000000000002</v>
      </c>
      <c r="P166" s="8">
        <f t="shared" si="11"/>
        <v>0.49417927823050062</v>
      </c>
      <c r="Q166" s="9">
        <f>YEAR(SalesDataTable[[#This Row],[Order Date]])</f>
        <v>2026</v>
      </c>
      <c r="R166" s="8" t="str">
        <f>"Q"&amp;ROUNDUP(MONTH(SalesDataTable[[#This Row],[Order Date]])/3,0)</f>
        <v>Q1</v>
      </c>
      <c r="S166" s="5">
        <f>MONTH(SalesDataTable[[#This Row],[Order Date]])</f>
        <v>2</v>
      </c>
      <c r="T166" s="8" t="str">
        <f>TEXT(SalesDataTable[[#This Row],[Order Date]],"mmm")</f>
        <v>Feb</v>
      </c>
    </row>
    <row r="167" spans="1:20" ht="15.6" x14ac:dyDescent="0.3">
      <c r="A167" s="2" t="s">
        <v>238</v>
      </c>
      <c r="B167" s="3">
        <v>46057</v>
      </c>
      <c r="C167" s="4" t="s">
        <v>21</v>
      </c>
      <c r="D167" s="4" t="s">
        <v>22</v>
      </c>
      <c r="E167" s="4" t="s">
        <v>59</v>
      </c>
      <c r="F167" s="4" t="s">
        <v>36</v>
      </c>
      <c r="G167" s="4" t="s">
        <v>51</v>
      </c>
      <c r="H167" s="4" t="s">
        <v>110</v>
      </c>
      <c r="I167" s="5">
        <v>1</v>
      </c>
      <c r="J167" s="6">
        <v>125.63</v>
      </c>
      <c r="K167" s="7">
        <v>0.1</v>
      </c>
      <c r="L167" s="6">
        <v>60.38</v>
      </c>
      <c r="M167" s="6">
        <f t="shared" si="8"/>
        <v>113.06699999999999</v>
      </c>
      <c r="N167" s="6">
        <f t="shared" si="9"/>
        <v>60.38</v>
      </c>
      <c r="O167" s="6">
        <f t="shared" si="10"/>
        <v>52.686999999999991</v>
      </c>
      <c r="P167" s="8">
        <f t="shared" si="11"/>
        <v>0.46598034793529497</v>
      </c>
      <c r="Q167" s="9">
        <f>YEAR(SalesDataTable[[#This Row],[Order Date]])</f>
        <v>2026</v>
      </c>
      <c r="R167" s="8" t="str">
        <f>"Q"&amp;ROUNDUP(MONTH(SalesDataTable[[#This Row],[Order Date]])/3,0)</f>
        <v>Q1</v>
      </c>
      <c r="S167" s="5">
        <f>MONTH(SalesDataTable[[#This Row],[Order Date]])</f>
        <v>2</v>
      </c>
      <c r="T167" s="8" t="str">
        <f>TEXT(SalesDataTable[[#This Row],[Order Date]],"mmm")</f>
        <v>Feb</v>
      </c>
    </row>
    <row r="168" spans="1:20" ht="15.6" x14ac:dyDescent="0.3">
      <c r="A168" s="2" t="s">
        <v>239</v>
      </c>
      <c r="B168" s="3">
        <v>46057</v>
      </c>
      <c r="C168" s="4" t="s">
        <v>28</v>
      </c>
      <c r="D168" s="4" t="s">
        <v>86</v>
      </c>
      <c r="E168" s="4" t="s">
        <v>23</v>
      </c>
      <c r="F168" s="4" t="s">
        <v>36</v>
      </c>
      <c r="G168" s="4" t="s">
        <v>51</v>
      </c>
      <c r="H168" s="4" t="s">
        <v>84</v>
      </c>
      <c r="I168" s="5">
        <v>2</v>
      </c>
      <c r="J168" s="6">
        <v>81.59</v>
      </c>
      <c r="K168" s="7">
        <v>0.1</v>
      </c>
      <c r="L168" s="6">
        <v>38.64</v>
      </c>
      <c r="M168" s="6">
        <f t="shared" si="8"/>
        <v>146.86200000000002</v>
      </c>
      <c r="N168" s="6">
        <f t="shared" si="9"/>
        <v>77.28</v>
      </c>
      <c r="O168" s="6">
        <f t="shared" si="10"/>
        <v>69.582000000000022</v>
      </c>
      <c r="P168" s="8">
        <f t="shared" si="11"/>
        <v>0.47379172284185161</v>
      </c>
      <c r="Q168" s="9">
        <f>YEAR(SalesDataTable[[#This Row],[Order Date]])</f>
        <v>2026</v>
      </c>
      <c r="R168" s="8" t="str">
        <f>"Q"&amp;ROUNDUP(MONTH(SalesDataTable[[#This Row],[Order Date]])/3,0)</f>
        <v>Q1</v>
      </c>
      <c r="S168" s="5">
        <f>MONTH(SalesDataTable[[#This Row],[Order Date]])</f>
        <v>2</v>
      </c>
      <c r="T168" s="8" t="str">
        <f>TEXT(SalesDataTable[[#This Row],[Order Date]],"mmm")</f>
        <v>Feb</v>
      </c>
    </row>
    <row r="169" spans="1:20" ht="15.6" x14ac:dyDescent="0.3">
      <c r="A169" s="2" t="s">
        <v>240</v>
      </c>
      <c r="B169" s="3">
        <v>46057</v>
      </c>
      <c r="C169" s="4" t="s">
        <v>34</v>
      </c>
      <c r="D169" s="4" t="s">
        <v>54</v>
      </c>
      <c r="E169" s="4" t="s">
        <v>23</v>
      </c>
      <c r="F169" s="4" t="s">
        <v>36</v>
      </c>
      <c r="G169" s="4" t="s">
        <v>37</v>
      </c>
      <c r="H169" s="4" t="s">
        <v>66</v>
      </c>
      <c r="I169" s="5">
        <v>2</v>
      </c>
      <c r="J169" s="6">
        <v>45.81</v>
      </c>
      <c r="K169" s="7">
        <v>0.1</v>
      </c>
      <c r="L169" s="6">
        <v>18.420000000000002</v>
      </c>
      <c r="M169" s="6">
        <f t="shared" si="8"/>
        <v>82.458000000000013</v>
      </c>
      <c r="N169" s="6">
        <f t="shared" si="9"/>
        <v>36.840000000000003</v>
      </c>
      <c r="O169" s="6">
        <f t="shared" si="10"/>
        <v>45.618000000000009</v>
      </c>
      <c r="P169" s="8">
        <f t="shared" si="11"/>
        <v>0.55322709743141962</v>
      </c>
      <c r="Q169" s="9">
        <f>YEAR(SalesDataTable[[#This Row],[Order Date]])</f>
        <v>2026</v>
      </c>
      <c r="R169" s="8" t="str">
        <f>"Q"&amp;ROUNDUP(MONTH(SalesDataTable[[#This Row],[Order Date]])/3,0)</f>
        <v>Q1</v>
      </c>
      <c r="S169" s="5">
        <f>MONTH(SalesDataTable[[#This Row],[Order Date]])</f>
        <v>2</v>
      </c>
      <c r="T169" s="8" t="str">
        <f>TEXT(SalesDataTable[[#This Row],[Order Date]],"mmm")</f>
        <v>Feb</v>
      </c>
    </row>
    <row r="170" spans="1:20" ht="15.6" x14ac:dyDescent="0.3">
      <c r="A170" s="2" t="s">
        <v>241</v>
      </c>
      <c r="B170" s="3">
        <v>46058</v>
      </c>
      <c r="C170" s="4" t="s">
        <v>28</v>
      </c>
      <c r="D170" s="4" t="s">
        <v>89</v>
      </c>
      <c r="E170" s="4" t="s">
        <v>23</v>
      </c>
      <c r="F170" s="4" t="s">
        <v>24</v>
      </c>
      <c r="G170" s="4" t="s">
        <v>69</v>
      </c>
      <c r="H170" s="4" t="s">
        <v>75</v>
      </c>
      <c r="I170" s="5">
        <v>3</v>
      </c>
      <c r="J170" s="6">
        <v>125.63</v>
      </c>
      <c r="K170" s="7">
        <v>0</v>
      </c>
      <c r="L170" s="6">
        <v>71.05</v>
      </c>
      <c r="M170" s="6">
        <f t="shared" si="8"/>
        <v>376.89</v>
      </c>
      <c r="N170" s="6">
        <f t="shared" si="9"/>
        <v>213.14999999999998</v>
      </c>
      <c r="O170" s="6">
        <f t="shared" si="10"/>
        <v>163.74</v>
      </c>
      <c r="P170" s="8">
        <f t="shared" si="11"/>
        <v>0.43445037013452203</v>
      </c>
      <c r="Q170" s="9">
        <f>YEAR(SalesDataTable[[#This Row],[Order Date]])</f>
        <v>2026</v>
      </c>
      <c r="R170" s="8" t="str">
        <f>"Q"&amp;ROUNDUP(MONTH(SalesDataTable[[#This Row],[Order Date]])/3,0)</f>
        <v>Q1</v>
      </c>
      <c r="S170" s="5">
        <f>MONTH(SalesDataTable[[#This Row],[Order Date]])</f>
        <v>2</v>
      </c>
      <c r="T170" s="8" t="str">
        <f>TEXT(SalesDataTable[[#This Row],[Order Date]],"mmm")</f>
        <v>Feb</v>
      </c>
    </row>
    <row r="171" spans="1:20" ht="15.6" x14ac:dyDescent="0.3">
      <c r="A171" s="2" t="s">
        <v>242</v>
      </c>
      <c r="B171" s="3">
        <v>46058</v>
      </c>
      <c r="C171" s="4" t="s">
        <v>47</v>
      </c>
      <c r="D171" s="4" t="s">
        <v>68</v>
      </c>
      <c r="E171" s="4" t="s">
        <v>23</v>
      </c>
      <c r="F171" s="4" t="s">
        <v>24</v>
      </c>
      <c r="G171" s="4" t="s">
        <v>25</v>
      </c>
      <c r="H171" s="4" t="s">
        <v>63</v>
      </c>
      <c r="I171" s="5">
        <v>2</v>
      </c>
      <c r="J171" s="6">
        <v>101.01</v>
      </c>
      <c r="K171" s="7">
        <v>0</v>
      </c>
      <c r="L171" s="6">
        <v>50.26</v>
      </c>
      <c r="M171" s="6">
        <f t="shared" si="8"/>
        <v>202.02</v>
      </c>
      <c r="N171" s="6">
        <f t="shared" si="9"/>
        <v>100.52</v>
      </c>
      <c r="O171" s="6">
        <f t="shared" si="10"/>
        <v>101.50000000000001</v>
      </c>
      <c r="P171" s="8">
        <f t="shared" si="11"/>
        <v>0.50242550242550243</v>
      </c>
      <c r="Q171" s="9">
        <f>YEAR(SalesDataTable[[#This Row],[Order Date]])</f>
        <v>2026</v>
      </c>
      <c r="R171" s="8" t="str">
        <f>"Q"&amp;ROUNDUP(MONTH(SalesDataTable[[#This Row],[Order Date]])/3,0)</f>
        <v>Q1</v>
      </c>
      <c r="S171" s="5">
        <f>MONTH(SalesDataTable[[#This Row],[Order Date]])</f>
        <v>2</v>
      </c>
      <c r="T171" s="8" t="str">
        <f>TEXT(SalesDataTable[[#This Row],[Order Date]],"mmm")</f>
        <v>Feb</v>
      </c>
    </row>
    <row r="172" spans="1:20" ht="15.6" x14ac:dyDescent="0.3">
      <c r="A172" s="2" t="s">
        <v>243</v>
      </c>
      <c r="B172" s="3">
        <v>46058</v>
      </c>
      <c r="C172" s="4" t="s">
        <v>47</v>
      </c>
      <c r="D172" s="4" t="s">
        <v>102</v>
      </c>
      <c r="E172" s="4" t="s">
        <v>23</v>
      </c>
      <c r="F172" s="4" t="s">
        <v>24</v>
      </c>
      <c r="G172" s="4" t="s">
        <v>31</v>
      </c>
      <c r="H172" s="4" t="s">
        <v>73</v>
      </c>
      <c r="I172" s="5">
        <v>6</v>
      </c>
      <c r="J172" s="6">
        <v>154.22</v>
      </c>
      <c r="K172" s="7">
        <v>0</v>
      </c>
      <c r="L172" s="6">
        <v>79.599999999999994</v>
      </c>
      <c r="M172" s="6">
        <f t="shared" si="8"/>
        <v>925.31999999999994</v>
      </c>
      <c r="N172" s="6">
        <f t="shared" si="9"/>
        <v>477.59999999999997</v>
      </c>
      <c r="O172" s="6">
        <f t="shared" si="10"/>
        <v>447.71999999999997</v>
      </c>
      <c r="P172" s="8">
        <f t="shared" si="11"/>
        <v>0.4838542342108676</v>
      </c>
      <c r="Q172" s="9">
        <f>YEAR(SalesDataTable[[#This Row],[Order Date]])</f>
        <v>2026</v>
      </c>
      <c r="R172" s="8" t="str">
        <f>"Q"&amp;ROUNDUP(MONTH(SalesDataTable[[#This Row],[Order Date]])/3,0)</f>
        <v>Q1</v>
      </c>
      <c r="S172" s="5">
        <f>MONTH(SalesDataTable[[#This Row],[Order Date]])</f>
        <v>2</v>
      </c>
      <c r="T172" s="8" t="str">
        <f>TEXT(SalesDataTable[[#This Row],[Order Date]],"mmm")</f>
        <v>Feb</v>
      </c>
    </row>
    <row r="173" spans="1:20" ht="15.6" x14ac:dyDescent="0.3">
      <c r="A173" s="2" t="s">
        <v>244</v>
      </c>
      <c r="B173" s="3">
        <v>46058</v>
      </c>
      <c r="C173" s="4" t="s">
        <v>28</v>
      </c>
      <c r="D173" s="4" t="s">
        <v>106</v>
      </c>
      <c r="E173" s="4" t="s">
        <v>23</v>
      </c>
      <c r="F173" s="4" t="s">
        <v>36</v>
      </c>
      <c r="G173" s="4" t="s">
        <v>31</v>
      </c>
      <c r="H173" s="4" t="s">
        <v>99</v>
      </c>
      <c r="I173" s="5">
        <v>1</v>
      </c>
      <c r="J173" s="6">
        <v>72.78</v>
      </c>
      <c r="K173" s="7">
        <v>0.05</v>
      </c>
      <c r="L173" s="6">
        <v>33.26</v>
      </c>
      <c r="M173" s="6">
        <f t="shared" si="8"/>
        <v>69.140999999999991</v>
      </c>
      <c r="N173" s="6">
        <f t="shared" si="9"/>
        <v>33.26</v>
      </c>
      <c r="O173" s="6">
        <f t="shared" si="10"/>
        <v>35.880999999999993</v>
      </c>
      <c r="P173" s="8">
        <f t="shared" si="11"/>
        <v>0.51895402149231273</v>
      </c>
      <c r="Q173" s="9">
        <f>YEAR(SalesDataTable[[#This Row],[Order Date]])</f>
        <v>2026</v>
      </c>
      <c r="R173" s="8" t="str">
        <f>"Q"&amp;ROUNDUP(MONTH(SalesDataTable[[#This Row],[Order Date]])/3,0)</f>
        <v>Q1</v>
      </c>
      <c r="S173" s="5">
        <f>MONTH(SalesDataTable[[#This Row],[Order Date]])</f>
        <v>2</v>
      </c>
      <c r="T173" s="8" t="str">
        <f>TEXT(SalesDataTable[[#This Row],[Order Date]],"mmm")</f>
        <v>Feb</v>
      </c>
    </row>
    <row r="174" spans="1:20" ht="15.6" x14ac:dyDescent="0.3">
      <c r="A174" s="2" t="s">
        <v>245</v>
      </c>
      <c r="B174" s="3">
        <v>46058</v>
      </c>
      <c r="C174" s="4" t="s">
        <v>28</v>
      </c>
      <c r="D174" s="4" t="s">
        <v>106</v>
      </c>
      <c r="E174" s="4" t="s">
        <v>30</v>
      </c>
      <c r="F174" s="4" t="s">
        <v>40</v>
      </c>
      <c r="G174" s="4" t="s">
        <v>51</v>
      </c>
      <c r="H174" s="4" t="s">
        <v>110</v>
      </c>
      <c r="I174" s="5">
        <v>3</v>
      </c>
      <c r="J174" s="6">
        <v>122.69</v>
      </c>
      <c r="K174" s="7">
        <v>0.05</v>
      </c>
      <c r="L174" s="6">
        <v>62.08</v>
      </c>
      <c r="M174" s="6">
        <f t="shared" si="8"/>
        <v>349.66649999999998</v>
      </c>
      <c r="N174" s="6">
        <f t="shared" si="9"/>
        <v>186.24</v>
      </c>
      <c r="O174" s="6">
        <f t="shared" si="10"/>
        <v>163.42649999999998</v>
      </c>
      <c r="P174" s="8">
        <f t="shared" si="11"/>
        <v>0.46737820180085876</v>
      </c>
      <c r="Q174" s="9">
        <f>YEAR(SalesDataTable[[#This Row],[Order Date]])</f>
        <v>2026</v>
      </c>
      <c r="R174" s="8" t="str">
        <f>"Q"&amp;ROUNDUP(MONTH(SalesDataTable[[#This Row],[Order Date]])/3,0)</f>
        <v>Q1</v>
      </c>
      <c r="S174" s="5">
        <f>MONTH(SalesDataTable[[#This Row],[Order Date]])</f>
        <v>2</v>
      </c>
      <c r="T174" s="8" t="str">
        <f>TEXT(SalesDataTable[[#This Row],[Order Date]],"mmm")</f>
        <v>Feb</v>
      </c>
    </row>
    <row r="175" spans="1:20" ht="15.6" x14ac:dyDescent="0.3">
      <c r="A175" s="2" t="s">
        <v>246</v>
      </c>
      <c r="B175" s="3">
        <v>46059</v>
      </c>
      <c r="C175" s="4" t="s">
        <v>28</v>
      </c>
      <c r="D175" s="4" t="s">
        <v>29</v>
      </c>
      <c r="E175" s="4" t="s">
        <v>23</v>
      </c>
      <c r="F175" s="4" t="s">
        <v>40</v>
      </c>
      <c r="G175" s="4" t="s">
        <v>25</v>
      </c>
      <c r="H175" s="4" t="s">
        <v>63</v>
      </c>
      <c r="I175" s="5">
        <v>3</v>
      </c>
      <c r="J175" s="6">
        <v>103.22</v>
      </c>
      <c r="K175" s="7">
        <v>0</v>
      </c>
      <c r="L175" s="6">
        <v>50.74</v>
      </c>
      <c r="M175" s="6">
        <f t="shared" si="8"/>
        <v>309.65999999999997</v>
      </c>
      <c r="N175" s="6">
        <f t="shared" si="9"/>
        <v>152.22</v>
      </c>
      <c r="O175" s="6">
        <f t="shared" si="10"/>
        <v>157.43999999999997</v>
      </c>
      <c r="P175" s="8">
        <f t="shared" si="11"/>
        <v>0.50842859910869986</v>
      </c>
      <c r="Q175" s="9">
        <f>YEAR(SalesDataTable[[#This Row],[Order Date]])</f>
        <v>2026</v>
      </c>
      <c r="R175" s="8" t="str">
        <f>"Q"&amp;ROUNDUP(MONTH(SalesDataTable[[#This Row],[Order Date]])/3,0)</f>
        <v>Q1</v>
      </c>
      <c r="S175" s="5">
        <f>MONTH(SalesDataTable[[#This Row],[Order Date]])</f>
        <v>2</v>
      </c>
      <c r="T175" s="8" t="str">
        <f>TEXT(SalesDataTable[[#This Row],[Order Date]],"mmm")</f>
        <v>Feb</v>
      </c>
    </row>
    <row r="176" spans="1:20" ht="15.6" x14ac:dyDescent="0.3">
      <c r="A176" s="2" t="s">
        <v>247</v>
      </c>
      <c r="B176" s="3">
        <v>46059</v>
      </c>
      <c r="C176" s="4" t="s">
        <v>21</v>
      </c>
      <c r="D176" s="4" t="s">
        <v>108</v>
      </c>
      <c r="E176" s="4" t="s">
        <v>59</v>
      </c>
      <c r="F176" s="4" t="s">
        <v>36</v>
      </c>
      <c r="G176" s="4" t="s">
        <v>31</v>
      </c>
      <c r="H176" s="4" t="s">
        <v>32</v>
      </c>
      <c r="I176" s="5">
        <v>3</v>
      </c>
      <c r="J176" s="6">
        <v>92.96</v>
      </c>
      <c r="K176" s="7">
        <v>0.15</v>
      </c>
      <c r="L176" s="6">
        <v>44.56</v>
      </c>
      <c r="M176" s="6">
        <f t="shared" si="8"/>
        <v>237.048</v>
      </c>
      <c r="N176" s="6">
        <f t="shared" si="9"/>
        <v>133.68</v>
      </c>
      <c r="O176" s="6">
        <f t="shared" si="10"/>
        <v>103.36799999999999</v>
      </c>
      <c r="P176" s="8">
        <f t="shared" si="11"/>
        <v>0.43606358205932971</v>
      </c>
      <c r="Q176" s="9">
        <f>YEAR(SalesDataTable[[#This Row],[Order Date]])</f>
        <v>2026</v>
      </c>
      <c r="R176" s="8" t="str">
        <f>"Q"&amp;ROUNDUP(MONTH(SalesDataTable[[#This Row],[Order Date]])/3,0)</f>
        <v>Q1</v>
      </c>
      <c r="S176" s="5">
        <f>MONTH(SalesDataTable[[#This Row],[Order Date]])</f>
        <v>2</v>
      </c>
      <c r="T176" s="8" t="str">
        <f>TEXT(SalesDataTable[[#This Row],[Order Date]],"mmm")</f>
        <v>Feb</v>
      </c>
    </row>
    <row r="177" spans="1:20" ht="15.6" x14ac:dyDescent="0.3">
      <c r="A177" s="2" t="s">
        <v>248</v>
      </c>
      <c r="B177" s="3">
        <v>46059</v>
      </c>
      <c r="C177" s="4" t="s">
        <v>28</v>
      </c>
      <c r="D177" s="4" t="s">
        <v>89</v>
      </c>
      <c r="E177" s="4" t="s">
        <v>45</v>
      </c>
      <c r="F177" s="4" t="s">
        <v>36</v>
      </c>
      <c r="G177" s="4" t="s">
        <v>37</v>
      </c>
      <c r="H177" s="4" t="s">
        <v>38</v>
      </c>
      <c r="I177" s="5">
        <v>1</v>
      </c>
      <c r="J177" s="6">
        <v>36.520000000000003</v>
      </c>
      <c r="K177" s="7">
        <v>0</v>
      </c>
      <c r="L177" s="6">
        <v>13.94</v>
      </c>
      <c r="M177" s="6">
        <f t="shared" si="8"/>
        <v>36.520000000000003</v>
      </c>
      <c r="N177" s="6">
        <f t="shared" si="9"/>
        <v>13.94</v>
      </c>
      <c r="O177" s="6">
        <f t="shared" si="10"/>
        <v>22.580000000000005</v>
      </c>
      <c r="P177" s="8">
        <f t="shared" si="11"/>
        <v>0.61829134720700996</v>
      </c>
      <c r="Q177" s="9">
        <f>YEAR(SalesDataTable[[#This Row],[Order Date]])</f>
        <v>2026</v>
      </c>
      <c r="R177" s="8" t="str">
        <f>"Q"&amp;ROUNDUP(MONTH(SalesDataTable[[#This Row],[Order Date]])/3,0)</f>
        <v>Q1</v>
      </c>
      <c r="S177" s="5">
        <f>MONTH(SalesDataTable[[#This Row],[Order Date]])</f>
        <v>2</v>
      </c>
      <c r="T177" s="8" t="str">
        <f>TEXT(SalesDataTable[[#This Row],[Order Date]],"mmm")</f>
        <v>Feb</v>
      </c>
    </row>
    <row r="178" spans="1:20" ht="15.6" x14ac:dyDescent="0.3">
      <c r="A178" s="2" t="s">
        <v>249</v>
      </c>
      <c r="B178" s="3">
        <v>46059</v>
      </c>
      <c r="C178" s="4" t="s">
        <v>21</v>
      </c>
      <c r="D178" s="4" t="s">
        <v>22</v>
      </c>
      <c r="E178" s="4" t="s">
        <v>45</v>
      </c>
      <c r="F178" s="4" t="s">
        <v>24</v>
      </c>
      <c r="G178" s="4" t="s">
        <v>69</v>
      </c>
      <c r="H178" s="4" t="s">
        <v>94</v>
      </c>
      <c r="I178" s="5">
        <v>3</v>
      </c>
      <c r="J178" s="6">
        <v>50.65</v>
      </c>
      <c r="K178" s="7">
        <v>0</v>
      </c>
      <c r="L178" s="6">
        <v>21.49</v>
      </c>
      <c r="M178" s="6">
        <f t="shared" si="8"/>
        <v>151.94999999999999</v>
      </c>
      <c r="N178" s="6">
        <f t="shared" si="9"/>
        <v>64.47</v>
      </c>
      <c r="O178" s="6">
        <f t="shared" si="10"/>
        <v>87.47999999999999</v>
      </c>
      <c r="P178" s="8">
        <f t="shared" si="11"/>
        <v>0.57571569595261596</v>
      </c>
      <c r="Q178" s="9">
        <f>YEAR(SalesDataTable[[#This Row],[Order Date]])</f>
        <v>2026</v>
      </c>
      <c r="R178" s="8" t="str">
        <f>"Q"&amp;ROUNDUP(MONTH(SalesDataTable[[#This Row],[Order Date]])/3,0)</f>
        <v>Q1</v>
      </c>
      <c r="S178" s="5">
        <f>MONTH(SalesDataTable[[#This Row],[Order Date]])</f>
        <v>2</v>
      </c>
      <c r="T178" s="8" t="str">
        <f>TEXT(SalesDataTable[[#This Row],[Order Date]],"mmm")</f>
        <v>Feb</v>
      </c>
    </row>
    <row r="179" spans="1:20" ht="15.6" x14ac:dyDescent="0.3">
      <c r="A179" s="2" t="s">
        <v>250</v>
      </c>
      <c r="B179" s="3">
        <v>46060</v>
      </c>
      <c r="C179" s="4" t="s">
        <v>47</v>
      </c>
      <c r="D179" s="4" t="s">
        <v>48</v>
      </c>
      <c r="E179" s="4" t="s">
        <v>23</v>
      </c>
      <c r="F179" s="4" t="s">
        <v>24</v>
      </c>
      <c r="G179" s="4" t="s">
        <v>37</v>
      </c>
      <c r="H179" s="4" t="s">
        <v>38</v>
      </c>
      <c r="I179" s="5">
        <v>2</v>
      </c>
      <c r="J179" s="6">
        <v>37.03</v>
      </c>
      <c r="K179" s="7">
        <v>0.15</v>
      </c>
      <c r="L179" s="6">
        <v>13.87</v>
      </c>
      <c r="M179" s="6">
        <f t="shared" si="8"/>
        <v>62.951000000000001</v>
      </c>
      <c r="N179" s="6">
        <f t="shared" si="9"/>
        <v>27.74</v>
      </c>
      <c r="O179" s="6">
        <f t="shared" si="10"/>
        <v>35.210999999999999</v>
      </c>
      <c r="P179" s="8">
        <f t="shared" si="11"/>
        <v>0.55933980397451988</v>
      </c>
      <c r="Q179" s="9">
        <f>YEAR(SalesDataTable[[#This Row],[Order Date]])</f>
        <v>2026</v>
      </c>
      <c r="R179" s="8" t="str">
        <f>"Q"&amp;ROUNDUP(MONTH(SalesDataTable[[#This Row],[Order Date]])/3,0)</f>
        <v>Q1</v>
      </c>
      <c r="S179" s="5">
        <f>MONTH(SalesDataTable[[#This Row],[Order Date]])</f>
        <v>2</v>
      </c>
      <c r="T179" s="8" t="str">
        <f>TEXT(SalesDataTable[[#This Row],[Order Date]],"mmm")</f>
        <v>Feb</v>
      </c>
    </row>
    <row r="180" spans="1:20" ht="15.6" x14ac:dyDescent="0.3">
      <c r="A180" s="2" t="s">
        <v>251</v>
      </c>
      <c r="B180" s="3">
        <v>46060</v>
      </c>
      <c r="C180" s="4" t="s">
        <v>34</v>
      </c>
      <c r="D180" s="4" t="s">
        <v>35</v>
      </c>
      <c r="E180" s="4" t="s">
        <v>23</v>
      </c>
      <c r="F180" s="4" t="s">
        <v>36</v>
      </c>
      <c r="G180" s="4" t="s">
        <v>69</v>
      </c>
      <c r="H180" s="4" t="s">
        <v>87</v>
      </c>
      <c r="I180" s="5">
        <v>1</v>
      </c>
      <c r="J180" s="6">
        <v>36.619999999999997</v>
      </c>
      <c r="K180" s="7">
        <v>0</v>
      </c>
      <c r="L180" s="6">
        <v>13.55</v>
      </c>
      <c r="M180" s="6">
        <f t="shared" si="8"/>
        <v>36.619999999999997</v>
      </c>
      <c r="N180" s="6">
        <f t="shared" si="9"/>
        <v>13.55</v>
      </c>
      <c r="O180" s="6">
        <f t="shared" si="10"/>
        <v>23.069999999999997</v>
      </c>
      <c r="P180" s="8">
        <f t="shared" si="11"/>
        <v>0.62998361551064985</v>
      </c>
      <c r="Q180" s="9">
        <f>YEAR(SalesDataTable[[#This Row],[Order Date]])</f>
        <v>2026</v>
      </c>
      <c r="R180" s="8" t="str">
        <f>"Q"&amp;ROUNDUP(MONTH(SalesDataTable[[#This Row],[Order Date]])/3,0)</f>
        <v>Q1</v>
      </c>
      <c r="S180" s="5">
        <f>MONTH(SalesDataTable[[#This Row],[Order Date]])</f>
        <v>2</v>
      </c>
      <c r="T180" s="8" t="str">
        <f>TEXT(SalesDataTable[[#This Row],[Order Date]],"mmm")</f>
        <v>Feb</v>
      </c>
    </row>
    <row r="181" spans="1:20" ht="15.6" x14ac:dyDescent="0.3">
      <c r="A181" s="2" t="s">
        <v>252</v>
      </c>
      <c r="B181" s="3">
        <v>46060</v>
      </c>
      <c r="C181" s="4" t="s">
        <v>34</v>
      </c>
      <c r="D181" s="4" t="s">
        <v>146</v>
      </c>
      <c r="E181" s="4" t="s">
        <v>45</v>
      </c>
      <c r="F181" s="4" t="s">
        <v>24</v>
      </c>
      <c r="G181" s="4" t="s">
        <v>51</v>
      </c>
      <c r="H181" s="4" t="s">
        <v>84</v>
      </c>
      <c r="I181" s="5">
        <v>1</v>
      </c>
      <c r="J181" s="6">
        <v>81.47</v>
      </c>
      <c r="K181" s="7">
        <v>0</v>
      </c>
      <c r="L181" s="6">
        <v>39.18</v>
      </c>
      <c r="M181" s="6">
        <f t="shared" si="8"/>
        <v>81.47</v>
      </c>
      <c r="N181" s="6">
        <f t="shared" si="9"/>
        <v>39.18</v>
      </c>
      <c r="O181" s="6">
        <f t="shared" si="10"/>
        <v>42.29</v>
      </c>
      <c r="P181" s="8">
        <f t="shared" si="11"/>
        <v>0.51908678040996681</v>
      </c>
      <c r="Q181" s="9">
        <f>YEAR(SalesDataTable[[#This Row],[Order Date]])</f>
        <v>2026</v>
      </c>
      <c r="R181" s="8" t="str">
        <f>"Q"&amp;ROUNDUP(MONTH(SalesDataTable[[#This Row],[Order Date]])/3,0)</f>
        <v>Q1</v>
      </c>
      <c r="S181" s="5">
        <f>MONTH(SalesDataTable[[#This Row],[Order Date]])</f>
        <v>2</v>
      </c>
      <c r="T181" s="8" t="str">
        <f>TEXT(SalesDataTable[[#This Row],[Order Date]],"mmm")</f>
        <v>Feb</v>
      </c>
    </row>
    <row r="182" spans="1:20" ht="15.6" x14ac:dyDescent="0.3">
      <c r="A182" s="2" t="s">
        <v>253</v>
      </c>
      <c r="B182" s="3">
        <v>46061</v>
      </c>
      <c r="C182" s="4" t="s">
        <v>28</v>
      </c>
      <c r="D182" s="4" t="s">
        <v>29</v>
      </c>
      <c r="E182" s="4" t="s">
        <v>30</v>
      </c>
      <c r="F182" s="4" t="s">
        <v>24</v>
      </c>
      <c r="G182" s="4" t="s">
        <v>51</v>
      </c>
      <c r="H182" s="4" t="s">
        <v>110</v>
      </c>
      <c r="I182" s="5">
        <v>12</v>
      </c>
      <c r="J182" s="6">
        <v>122.75</v>
      </c>
      <c r="K182" s="7">
        <v>0.15</v>
      </c>
      <c r="L182" s="6">
        <v>62.51</v>
      </c>
      <c r="M182" s="6">
        <f t="shared" si="8"/>
        <v>1252.05</v>
      </c>
      <c r="N182" s="6">
        <f t="shared" si="9"/>
        <v>750.12</v>
      </c>
      <c r="O182" s="6">
        <f t="shared" si="10"/>
        <v>501.92999999999995</v>
      </c>
      <c r="P182" s="8">
        <f t="shared" si="11"/>
        <v>0.40088654606445429</v>
      </c>
      <c r="Q182" s="9">
        <f>YEAR(SalesDataTable[[#This Row],[Order Date]])</f>
        <v>2026</v>
      </c>
      <c r="R182" s="8" t="str">
        <f>"Q"&amp;ROUNDUP(MONTH(SalesDataTable[[#This Row],[Order Date]])/3,0)</f>
        <v>Q1</v>
      </c>
      <c r="S182" s="5">
        <f>MONTH(SalesDataTable[[#This Row],[Order Date]])</f>
        <v>2</v>
      </c>
      <c r="T182" s="8" t="str">
        <f>TEXT(SalesDataTable[[#This Row],[Order Date]],"mmm")</f>
        <v>Feb</v>
      </c>
    </row>
    <row r="183" spans="1:20" ht="15.6" x14ac:dyDescent="0.3">
      <c r="A183" s="2" t="s">
        <v>254</v>
      </c>
      <c r="B183" s="3">
        <v>46061</v>
      </c>
      <c r="C183" s="4" t="s">
        <v>21</v>
      </c>
      <c r="D183" s="4" t="s">
        <v>72</v>
      </c>
      <c r="E183" s="4" t="s">
        <v>23</v>
      </c>
      <c r="F183" s="4" t="s">
        <v>40</v>
      </c>
      <c r="G183" s="4" t="s">
        <v>69</v>
      </c>
      <c r="H183" s="4" t="s">
        <v>94</v>
      </c>
      <c r="I183" s="5">
        <v>1</v>
      </c>
      <c r="J183" s="6">
        <v>50.38</v>
      </c>
      <c r="K183" s="7">
        <v>0.05</v>
      </c>
      <c r="L183" s="6">
        <v>21.95</v>
      </c>
      <c r="M183" s="6">
        <f t="shared" si="8"/>
        <v>47.860999999999997</v>
      </c>
      <c r="N183" s="6">
        <f t="shared" si="9"/>
        <v>21.95</v>
      </c>
      <c r="O183" s="6">
        <f t="shared" si="10"/>
        <v>25.910999999999998</v>
      </c>
      <c r="P183" s="8">
        <f t="shared" si="11"/>
        <v>0.54138024696516995</v>
      </c>
      <c r="Q183" s="9">
        <f>YEAR(SalesDataTable[[#This Row],[Order Date]])</f>
        <v>2026</v>
      </c>
      <c r="R183" s="8" t="str">
        <f>"Q"&amp;ROUNDUP(MONTH(SalesDataTable[[#This Row],[Order Date]])/3,0)</f>
        <v>Q1</v>
      </c>
      <c r="S183" s="5">
        <f>MONTH(SalesDataTable[[#This Row],[Order Date]])</f>
        <v>2</v>
      </c>
      <c r="T183" s="8" t="str">
        <f>TEXT(SalesDataTable[[#This Row],[Order Date]],"mmm")</f>
        <v>Feb</v>
      </c>
    </row>
    <row r="184" spans="1:20" ht="15.6" x14ac:dyDescent="0.3">
      <c r="A184" s="2" t="s">
        <v>255</v>
      </c>
      <c r="B184" s="3">
        <v>46061</v>
      </c>
      <c r="C184" s="4" t="s">
        <v>47</v>
      </c>
      <c r="D184" s="4" t="s">
        <v>65</v>
      </c>
      <c r="E184" s="4" t="s">
        <v>23</v>
      </c>
      <c r="F184" s="4" t="s">
        <v>40</v>
      </c>
      <c r="G184" s="4" t="s">
        <v>69</v>
      </c>
      <c r="H184" s="4" t="s">
        <v>94</v>
      </c>
      <c r="I184" s="5">
        <v>2</v>
      </c>
      <c r="J184" s="6">
        <v>50.4</v>
      </c>
      <c r="K184" s="7">
        <v>0</v>
      </c>
      <c r="L184" s="6">
        <v>21.43</v>
      </c>
      <c r="M184" s="6">
        <f t="shared" si="8"/>
        <v>100.8</v>
      </c>
      <c r="N184" s="6">
        <f t="shared" si="9"/>
        <v>42.86</v>
      </c>
      <c r="O184" s="6">
        <f t="shared" si="10"/>
        <v>57.94</v>
      </c>
      <c r="P184" s="8">
        <f t="shared" si="11"/>
        <v>0.57480158730158726</v>
      </c>
      <c r="Q184" s="9">
        <f>YEAR(SalesDataTable[[#This Row],[Order Date]])</f>
        <v>2026</v>
      </c>
      <c r="R184" s="8" t="str">
        <f>"Q"&amp;ROUNDUP(MONTH(SalesDataTable[[#This Row],[Order Date]])/3,0)</f>
        <v>Q1</v>
      </c>
      <c r="S184" s="5">
        <f>MONTH(SalesDataTable[[#This Row],[Order Date]])</f>
        <v>2</v>
      </c>
      <c r="T184" s="8" t="str">
        <f>TEXT(SalesDataTable[[#This Row],[Order Date]],"mmm")</f>
        <v>Feb</v>
      </c>
    </row>
    <row r="185" spans="1:20" ht="15.6" x14ac:dyDescent="0.3">
      <c r="A185" s="2" t="s">
        <v>256</v>
      </c>
      <c r="B185" s="3">
        <v>46061</v>
      </c>
      <c r="C185" s="4" t="s">
        <v>34</v>
      </c>
      <c r="D185" s="4" t="s">
        <v>54</v>
      </c>
      <c r="E185" s="4" t="s">
        <v>23</v>
      </c>
      <c r="F185" s="4" t="s">
        <v>36</v>
      </c>
      <c r="G185" s="4" t="s">
        <v>31</v>
      </c>
      <c r="H185" s="4" t="s">
        <v>99</v>
      </c>
      <c r="I185" s="5">
        <v>1</v>
      </c>
      <c r="J185" s="6">
        <v>69.98</v>
      </c>
      <c r="K185" s="7">
        <v>0</v>
      </c>
      <c r="L185" s="6">
        <v>33.21</v>
      </c>
      <c r="M185" s="6">
        <f t="shared" si="8"/>
        <v>69.98</v>
      </c>
      <c r="N185" s="6">
        <f t="shared" si="9"/>
        <v>33.21</v>
      </c>
      <c r="O185" s="6">
        <f t="shared" si="10"/>
        <v>36.770000000000003</v>
      </c>
      <c r="P185" s="8">
        <f t="shared" si="11"/>
        <v>0.52543583881108891</v>
      </c>
      <c r="Q185" s="9">
        <f>YEAR(SalesDataTable[[#This Row],[Order Date]])</f>
        <v>2026</v>
      </c>
      <c r="R185" s="8" t="str">
        <f>"Q"&amp;ROUNDUP(MONTH(SalesDataTable[[#This Row],[Order Date]])/3,0)</f>
        <v>Q1</v>
      </c>
      <c r="S185" s="5">
        <f>MONTH(SalesDataTable[[#This Row],[Order Date]])</f>
        <v>2</v>
      </c>
      <c r="T185" s="8" t="str">
        <f>TEXT(SalesDataTable[[#This Row],[Order Date]],"mmm")</f>
        <v>Feb</v>
      </c>
    </row>
    <row r="186" spans="1:20" ht="15.6" x14ac:dyDescent="0.3">
      <c r="A186" s="2" t="s">
        <v>257</v>
      </c>
      <c r="B186" s="3">
        <v>46061</v>
      </c>
      <c r="C186" s="4" t="s">
        <v>21</v>
      </c>
      <c r="D186" s="4" t="s">
        <v>22</v>
      </c>
      <c r="E186" s="4" t="s">
        <v>45</v>
      </c>
      <c r="F186" s="4" t="s">
        <v>36</v>
      </c>
      <c r="G186" s="4" t="s">
        <v>31</v>
      </c>
      <c r="H186" s="4" t="s">
        <v>32</v>
      </c>
      <c r="I186" s="5">
        <v>3</v>
      </c>
      <c r="J186" s="6">
        <v>90.04</v>
      </c>
      <c r="K186" s="7">
        <v>0.05</v>
      </c>
      <c r="L186" s="6">
        <v>45.25</v>
      </c>
      <c r="M186" s="6">
        <f t="shared" si="8"/>
        <v>256.61399999999998</v>
      </c>
      <c r="N186" s="6">
        <f t="shared" si="9"/>
        <v>135.75</v>
      </c>
      <c r="O186" s="6">
        <f t="shared" si="10"/>
        <v>120.86399999999998</v>
      </c>
      <c r="P186" s="8">
        <f t="shared" si="11"/>
        <v>0.47099534709719654</v>
      </c>
      <c r="Q186" s="9">
        <f>YEAR(SalesDataTable[[#This Row],[Order Date]])</f>
        <v>2026</v>
      </c>
      <c r="R186" s="8" t="str">
        <f>"Q"&amp;ROUNDUP(MONTH(SalesDataTable[[#This Row],[Order Date]])/3,0)</f>
        <v>Q1</v>
      </c>
      <c r="S186" s="5">
        <f>MONTH(SalesDataTable[[#This Row],[Order Date]])</f>
        <v>2</v>
      </c>
      <c r="T186" s="8" t="str">
        <f>TEXT(SalesDataTable[[#This Row],[Order Date]],"mmm")</f>
        <v>Feb</v>
      </c>
    </row>
    <row r="187" spans="1:20" ht="15.6" x14ac:dyDescent="0.3">
      <c r="A187" s="2" t="s">
        <v>258</v>
      </c>
      <c r="B187" s="3">
        <v>46061</v>
      </c>
      <c r="C187" s="4" t="s">
        <v>28</v>
      </c>
      <c r="D187" s="4" t="s">
        <v>106</v>
      </c>
      <c r="E187" s="4" t="s">
        <v>23</v>
      </c>
      <c r="F187" s="4" t="s">
        <v>36</v>
      </c>
      <c r="G187" s="4" t="s">
        <v>69</v>
      </c>
      <c r="H187" s="4" t="s">
        <v>94</v>
      </c>
      <c r="I187" s="5">
        <v>3</v>
      </c>
      <c r="J187" s="6">
        <v>51.18</v>
      </c>
      <c r="K187" s="7">
        <v>0</v>
      </c>
      <c r="L187" s="6">
        <v>21.95</v>
      </c>
      <c r="M187" s="6">
        <f t="shared" si="8"/>
        <v>153.54</v>
      </c>
      <c r="N187" s="6">
        <f t="shared" si="9"/>
        <v>65.849999999999994</v>
      </c>
      <c r="O187" s="6">
        <f t="shared" si="10"/>
        <v>87.69</v>
      </c>
      <c r="P187" s="8">
        <f t="shared" si="11"/>
        <v>0.57112153184837833</v>
      </c>
      <c r="Q187" s="9">
        <f>YEAR(SalesDataTable[[#This Row],[Order Date]])</f>
        <v>2026</v>
      </c>
      <c r="R187" s="8" t="str">
        <f>"Q"&amp;ROUNDUP(MONTH(SalesDataTable[[#This Row],[Order Date]])/3,0)</f>
        <v>Q1</v>
      </c>
      <c r="S187" s="5">
        <f>MONTH(SalesDataTable[[#This Row],[Order Date]])</f>
        <v>2</v>
      </c>
      <c r="T187" s="8" t="str">
        <f>TEXT(SalesDataTable[[#This Row],[Order Date]],"mmm")</f>
        <v>Feb</v>
      </c>
    </row>
    <row r="188" spans="1:20" ht="15.6" x14ac:dyDescent="0.3">
      <c r="A188" s="2" t="s">
        <v>259</v>
      </c>
      <c r="B188" s="3">
        <v>46061</v>
      </c>
      <c r="C188" s="4" t="s">
        <v>21</v>
      </c>
      <c r="D188" s="4" t="s">
        <v>108</v>
      </c>
      <c r="E188" s="4" t="s">
        <v>23</v>
      </c>
      <c r="F188" s="4" t="s">
        <v>36</v>
      </c>
      <c r="G188" s="4" t="s">
        <v>37</v>
      </c>
      <c r="H188" s="4" t="s">
        <v>38</v>
      </c>
      <c r="I188" s="5">
        <v>1</v>
      </c>
      <c r="J188" s="6">
        <v>35.69</v>
      </c>
      <c r="K188" s="7">
        <v>0</v>
      </c>
      <c r="L188" s="6">
        <v>13.38</v>
      </c>
      <c r="M188" s="6">
        <f t="shared" si="8"/>
        <v>35.69</v>
      </c>
      <c r="N188" s="6">
        <f t="shared" si="9"/>
        <v>13.38</v>
      </c>
      <c r="O188" s="6">
        <f t="shared" si="10"/>
        <v>22.309999999999995</v>
      </c>
      <c r="P188" s="8">
        <f t="shared" si="11"/>
        <v>0.62510507144858496</v>
      </c>
      <c r="Q188" s="9">
        <f>YEAR(SalesDataTable[[#This Row],[Order Date]])</f>
        <v>2026</v>
      </c>
      <c r="R188" s="8" t="str">
        <f>"Q"&amp;ROUNDUP(MONTH(SalesDataTable[[#This Row],[Order Date]])/3,0)</f>
        <v>Q1</v>
      </c>
      <c r="S188" s="5">
        <f>MONTH(SalesDataTable[[#This Row],[Order Date]])</f>
        <v>2</v>
      </c>
      <c r="T188" s="8" t="str">
        <f>TEXT(SalesDataTable[[#This Row],[Order Date]],"mmm")</f>
        <v>Feb</v>
      </c>
    </row>
    <row r="189" spans="1:20" ht="15.6" x14ac:dyDescent="0.3">
      <c r="A189" s="2" t="s">
        <v>260</v>
      </c>
      <c r="B189" s="3">
        <v>46061</v>
      </c>
      <c r="C189" s="4" t="s">
        <v>47</v>
      </c>
      <c r="D189" s="4" t="s">
        <v>65</v>
      </c>
      <c r="E189" s="4" t="s">
        <v>23</v>
      </c>
      <c r="F189" s="4" t="s">
        <v>36</v>
      </c>
      <c r="G189" s="4" t="s">
        <v>25</v>
      </c>
      <c r="H189" s="4" t="s">
        <v>49</v>
      </c>
      <c r="I189" s="5">
        <v>3</v>
      </c>
      <c r="J189" s="6">
        <v>50.29</v>
      </c>
      <c r="K189" s="7">
        <v>0.05</v>
      </c>
      <c r="L189" s="6">
        <v>22.87</v>
      </c>
      <c r="M189" s="6">
        <f t="shared" si="8"/>
        <v>143.32650000000001</v>
      </c>
      <c r="N189" s="6">
        <f t="shared" si="9"/>
        <v>68.61</v>
      </c>
      <c r="O189" s="6">
        <f t="shared" si="10"/>
        <v>74.716500000000011</v>
      </c>
      <c r="P189" s="8">
        <f t="shared" si="11"/>
        <v>0.52130275978273388</v>
      </c>
      <c r="Q189" s="9">
        <f>YEAR(SalesDataTable[[#This Row],[Order Date]])</f>
        <v>2026</v>
      </c>
      <c r="R189" s="8" t="str">
        <f>"Q"&amp;ROUNDUP(MONTH(SalesDataTable[[#This Row],[Order Date]])/3,0)</f>
        <v>Q1</v>
      </c>
      <c r="S189" s="5">
        <f>MONTH(SalesDataTable[[#This Row],[Order Date]])</f>
        <v>2</v>
      </c>
      <c r="T189" s="8" t="str">
        <f>TEXT(SalesDataTable[[#This Row],[Order Date]],"mmm")</f>
        <v>Feb</v>
      </c>
    </row>
    <row r="190" spans="1:20" ht="15.6" x14ac:dyDescent="0.3">
      <c r="A190" s="2" t="s">
        <v>261</v>
      </c>
      <c r="B190" s="3">
        <v>46062</v>
      </c>
      <c r="C190" s="4" t="s">
        <v>28</v>
      </c>
      <c r="D190" s="4" t="s">
        <v>89</v>
      </c>
      <c r="E190" s="4" t="s">
        <v>59</v>
      </c>
      <c r="F190" s="4" t="s">
        <v>24</v>
      </c>
      <c r="G190" s="4" t="s">
        <v>51</v>
      </c>
      <c r="H190" s="4" t="s">
        <v>61</v>
      </c>
      <c r="I190" s="5">
        <v>1</v>
      </c>
      <c r="J190" s="6">
        <v>194.32</v>
      </c>
      <c r="K190" s="7">
        <v>0.05</v>
      </c>
      <c r="L190" s="6">
        <v>102.52</v>
      </c>
      <c r="M190" s="6">
        <f t="shared" si="8"/>
        <v>184.60399999999998</v>
      </c>
      <c r="N190" s="6">
        <f t="shared" si="9"/>
        <v>102.52</v>
      </c>
      <c r="O190" s="6">
        <f t="shared" si="10"/>
        <v>82.083999999999989</v>
      </c>
      <c r="P190" s="8">
        <f t="shared" si="11"/>
        <v>0.44464908669367942</v>
      </c>
      <c r="Q190" s="9">
        <f>YEAR(SalesDataTable[[#This Row],[Order Date]])</f>
        <v>2026</v>
      </c>
      <c r="R190" s="8" t="str">
        <f>"Q"&amp;ROUNDUP(MONTH(SalesDataTable[[#This Row],[Order Date]])/3,0)</f>
        <v>Q1</v>
      </c>
      <c r="S190" s="5">
        <f>MONTH(SalesDataTable[[#This Row],[Order Date]])</f>
        <v>2</v>
      </c>
      <c r="T190" s="8" t="str">
        <f>TEXT(SalesDataTable[[#This Row],[Order Date]],"mmm")</f>
        <v>Feb</v>
      </c>
    </row>
    <row r="191" spans="1:20" ht="15.6" x14ac:dyDescent="0.3">
      <c r="A191" s="2" t="s">
        <v>262</v>
      </c>
      <c r="B191" s="3">
        <v>46062</v>
      </c>
      <c r="C191" s="4" t="s">
        <v>47</v>
      </c>
      <c r="D191" s="4" t="s">
        <v>102</v>
      </c>
      <c r="E191" s="4" t="s">
        <v>45</v>
      </c>
      <c r="F191" s="4" t="s">
        <v>36</v>
      </c>
      <c r="G191" s="4" t="s">
        <v>69</v>
      </c>
      <c r="H191" s="4" t="s">
        <v>70</v>
      </c>
      <c r="I191" s="5">
        <v>4</v>
      </c>
      <c r="J191" s="6">
        <v>40.44</v>
      </c>
      <c r="K191" s="7">
        <v>0</v>
      </c>
      <c r="L191" s="6">
        <v>14.75</v>
      </c>
      <c r="M191" s="6">
        <f t="shared" si="8"/>
        <v>161.76</v>
      </c>
      <c r="N191" s="6">
        <f t="shared" si="9"/>
        <v>59</v>
      </c>
      <c r="O191" s="6">
        <f t="shared" si="10"/>
        <v>102.75999999999999</v>
      </c>
      <c r="P191" s="8">
        <f t="shared" si="11"/>
        <v>0.63526211671612265</v>
      </c>
      <c r="Q191" s="9">
        <f>YEAR(SalesDataTable[[#This Row],[Order Date]])</f>
        <v>2026</v>
      </c>
      <c r="R191" s="8" t="str">
        <f>"Q"&amp;ROUNDUP(MONTH(SalesDataTable[[#This Row],[Order Date]])/3,0)</f>
        <v>Q1</v>
      </c>
      <c r="S191" s="5">
        <f>MONTH(SalesDataTable[[#This Row],[Order Date]])</f>
        <v>2</v>
      </c>
      <c r="T191" s="8" t="str">
        <f>TEXT(SalesDataTable[[#This Row],[Order Date]],"mmm")</f>
        <v>Feb</v>
      </c>
    </row>
    <row r="192" spans="1:20" ht="15.6" x14ac:dyDescent="0.3">
      <c r="A192" s="2" t="s">
        <v>263</v>
      </c>
      <c r="B192" s="3">
        <v>46063</v>
      </c>
      <c r="C192" s="4" t="s">
        <v>47</v>
      </c>
      <c r="D192" s="4" t="s">
        <v>65</v>
      </c>
      <c r="E192" s="4" t="s">
        <v>23</v>
      </c>
      <c r="F192" s="4" t="s">
        <v>36</v>
      </c>
      <c r="G192" s="4" t="s">
        <v>37</v>
      </c>
      <c r="H192" s="4" t="s">
        <v>91</v>
      </c>
      <c r="I192" s="5">
        <v>3</v>
      </c>
      <c r="J192" s="6">
        <v>134.53</v>
      </c>
      <c r="K192" s="7">
        <v>0.1</v>
      </c>
      <c r="L192" s="6">
        <v>69.12</v>
      </c>
      <c r="M192" s="6">
        <f t="shared" si="8"/>
        <v>363.23100000000005</v>
      </c>
      <c r="N192" s="6">
        <f t="shared" si="9"/>
        <v>207.36</v>
      </c>
      <c r="O192" s="6">
        <f t="shared" si="10"/>
        <v>155.87100000000004</v>
      </c>
      <c r="P192" s="8">
        <f t="shared" si="11"/>
        <v>0.42912361555043488</v>
      </c>
      <c r="Q192" s="9">
        <f>YEAR(SalesDataTable[[#This Row],[Order Date]])</f>
        <v>2026</v>
      </c>
      <c r="R192" s="8" t="str">
        <f>"Q"&amp;ROUNDUP(MONTH(SalesDataTable[[#This Row],[Order Date]])/3,0)</f>
        <v>Q1</v>
      </c>
      <c r="S192" s="5">
        <f>MONTH(SalesDataTable[[#This Row],[Order Date]])</f>
        <v>2</v>
      </c>
      <c r="T192" s="8" t="str">
        <f>TEXT(SalesDataTable[[#This Row],[Order Date]],"mmm")</f>
        <v>Feb</v>
      </c>
    </row>
    <row r="193" spans="1:20" ht="15.6" x14ac:dyDescent="0.3">
      <c r="A193" s="2" t="s">
        <v>264</v>
      </c>
      <c r="B193" s="3">
        <v>46063</v>
      </c>
      <c r="C193" s="4" t="s">
        <v>34</v>
      </c>
      <c r="D193" s="4" t="s">
        <v>35</v>
      </c>
      <c r="E193" s="4" t="s">
        <v>59</v>
      </c>
      <c r="F193" s="4" t="s">
        <v>36</v>
      </c>
      <c r="G193" s="4" t="s">
        <v>31</v>
      </c>
      <c r="H193" s="4" t="s">
        <v>73</v>
      </c>
      <c r="I193" s="5">
        <v>6</v>
      </c>
      <c r="J193" s="6">
        <v>154.05000000000001</v>
      </c>
      <c r="K193" s="7">
        <v>0</v>
      </c>
      <c r="L193" s="6">
        <v>79.25</v>
      </c>
      <c r="M193" s="6">
        <f t="shared" si="8"/>
        <v>924.30000000000007</v>
      </c>
      <c r="N193" s="6">
        <f t="shared" si="9"/>
        <v>475.5</v>
      </c>
      <c r="O193" s="6">
        <f t="shared" si="10"/>
        <v>448.80000000000007</v>
      </c>
      <c r="P193" s="8">
        <f t="shared" si="11"/>
        <v>0.4855566374553717</v>
      </c>
      <c r="Q193" s="9">
        <f>YEAR(SalesDataTable[[#This Row],[Order Date]])</f>
        <v>2026</v>
      </c>
      <c r="R193" s="8" t="str">
        <f>"Q"&amp;ROUNDUP(MONTH(SalesDataTable[[#This Row],[Order Date]])/3,0)</f>
        <v>Q1</v>
      </c>
      <c r="S193" s="5">
        <f>MONTH(SalesDataTable[[#This Row],[Order Date]])</f>
        <v>2</v>
      </c>
      <c r="T193" s="8" t="str">
        <f>TEXT(SalesDataTable[[#This Row],[Order Date]],"mmm")</f>
        <v>Feb</v>
      </c>
    </row>
    <row r="194" spans="1:20" ht="15.6" x14ac:dyDescent="0.3">
      <c r="A194" s="2" t="s">
        <v>265</v>
      </c>
      <c r="B194" s="3">
        <v>46063</v>
      </c>
      <c r="C194" s="4" t="s">
        <v>34</v>
      </c>
      <c r="D194" s="4" t="s">
        <v>35</v>
      </c>
      <c r="E194" s="4" t="s">
        <v>23</v>
      </c>
      <c r="F194" s="4" t="s">
        <v>36</v>
      </c>
      <c r="G194" s="4" t="s">
        <v>37</v>
      </c>
      <c r="H194" s="4" t="s">
        <v>91</v>
      </c>
      <c r="I194" s="5">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9">
        <f>YEAR(SalesDataTable[[#This Row],[Order Date]])</f>
        <v>2026</v>
      </c>
      <c r="R194" s="8" t="str">
        <f>"Q"&amp;ROUNDUP(MONTH(SalesDataTable[[#This Row],[Order Date]])/3,0)</f>
        <v>Q1</v>
      </c>
      <c r="S194" s="5">
        <f>MONTH(SalesDataTable[[#This Row],[Order Date]])</f>
        <v>2</v>
      </c>
      <c r="T194" s="8" t="str">
        <f>TEXT(SalesDataTable[[#This Row],[Order Date]],"mmm")</f>
        <v>Feb</v>
      </c>
    </row>
    <row r="195" spans="1:20" ht="15.6" x14ac:dyDescent="0.3">
      <c r="A195" s="2" t="s">
        <v>266</v>
      </c>
      <c r="B195" s="3">
        <v>46063</v>
      </c>
      <c r="C195" s="4" t="s">
        <v>21</v>
      </c>
      <c r="D195" s="4" t="s">
        <v>22</v>
      </c>
      <c r="E195" s="4" t="s">
        <v>23</v>
      </c>
      <c r="F195" s="4" t="s">
        <v>36</v>
      </c>
      <c r="G195" s="4" t="s">
        <v>25</v>
      </c>
      <c r="H195" s="4" t="s">
        <v>55</v>
      </c>
      <c r="I195" s="5">
        <v>2</v>
      </c>
      <c r="J195" s="6">
        <v>41.03</v>
      </c>
      <c r="K195" s="7">
        <v>0</v>
      </c>
      <c r="L195" s="6">
        <v>16.260000000000002</v>
      </c>
      <c r="M195" s="6">
        <f t="shared" si="12"/>
        <v>82.06</v>
      </c>
      <c r="N195" s="6">
        <f t="shared" si="13"/>
        <v>32.520000000000003</v>
      </c>
      <c r="O195" s="6">
        <f t="shared" si="14"/>
        <v>49.54</v>
      </c>
      <c r="P195" s="8">
        <f t="shared" si="15"/>
        <v>0.60370460638557155</v>
      </c>
      <c r="Q195" s="9">
        <f>YEAR(SalesDataTable[[#This Row],[Order Date]])</f>
        <v>2026</v>
      </c>
      <c r="R195" s="8" t="str">
        <f>"Q"&amp;ROUNDUP(MONTH(SalesDataTable[[#This Row],[Order Date]])/3,0)</f>
        <v>Q1</v>
      </c>
      <c r="S195" s="5">
        <f>MONTH(SalesDataTable[[#This Row],[Order Date]])</f>
        <v>2</v>
      </c>
      <c r="T195" s="8" t="str">
        <f>TEXT(SalesDataTable[[#This Row],[Order Date]],"mmm")</f>
        <v>Feb</v>
      </c>
    </row>
    <row r="196" spans="1:20" ht="15.6" x14ac:dyDescent="0.3">
      <c r="A196" s="2" t="s">
        <v>267</v>
      </c>
      <c r="B196" s="3">
        <v>46063</v>
      </c>
      <c r="C196" s="4" t="s">
        <v>47</v>
      </c>
      <c r="D196" s="4" t="s">
        <v>68</v>
      </c>
      <c r="E196" s="4" t="s">
        <v>59</v>
      </c>
      <c r="F196" s="4" t="s">
        <v>36</v>
      </c>
      <c r="G196" s="4" t="s">
        <v>25</v>
      </c>
      <c r="H196" s="4" t="s">
        <v>26</v>
      </c>
      <c r="I196" s="5">
        <v>1</v>
      </c>
      <c r="J196" s="6">
        <v>81.44</v>
      </c>
      <c r="K196" s="7">
        <v>0.05</v>
      </c>
      <c r="L196" s="6">
        <v>43.9</v>
      </c>
      <c r="M196" s="6">
        <f t="shared" si="12"/>
        <v>77.367999999999995</v>
      </c>
      <c r="N196" s="6">
        <f t="shared" si="13"/>
        <v>43.9</v>
      </c>
      <c r="O196" s="6">
        <f t="shared" si="14"/>
        <v>33.467999999999996</v>
      </c>
      <c r="P196" s="8">
        <f t="shared" si="15"/>
        <v>0.43258194602419603</v>
      </c>
      <c r="Q196" s="9">
        <f>YEAR(SalesDataTable[[#This Row],[Order Date]])</f>
        <v>2026</v>
      </c>
      <c r="R196" s="8" t="str">
        <f>"Q"&amp;ROUNDUP(MONTH(SalesDataTable[[#This Row],[Order Date]])/3,0)</f>
        <v>Q1</v>
      </c>
      <c r="S196" s="5">
        <f>MONTH(SalesDataTable[[#This Row],[Order Date]])</f>
        <v>2</v>
      </c>
      <c r="T196" s="8" t="str">
        <f>TEXT(SalesDataTable[[#This Row],[Order Date]],"mmm")</f>
        <v>Feb</v>
      </c>
    </row>
    <row r="197" spans="1:20" ht="15.6" x14ac:dyDescent="0.3">
      <c r="A197" s="2" t="s">
        <v>268</v>
      </c>
      <c r="B197" s="3">
        <v>46063</v>
      </c>
      <c r="C197" s="4" t="s">
        <v>21</v>
      </c>
      <c r="D197" s="4" t="s">
        <v>22</v>
      </c>
      <c r="E197" s="4" t="s">
        <v>30</v>
      </c>
      <c r="F197" s="4" t="s">
        <v>40</v>
      </c>
      <c r="G197" s="4" t="s">
        <v>51</v>
      </c>
      <c r="H197" s="4" t="s">
        <v>110</v>
      </c>
      <c r="I197" s="5">
        <v>8</v>
      </c>
      <c r="J197" s="6">
        <v>122.19</v>
      </c>
      <c r="K197" s="7">
        <v>0.1</v>
      </c>
      <c r="L197" s="6">
        <v>60</v>
      </c>
      <c r="M197" s="6">
        <f t="shared" si="12"/>
        <v>879.76800000000003</v>
      </c>
      <c r="N197" s="6">
        <f t="shared" si="13"/>
        <v>480</v>
      </c>
      <c r="O197" s="6">
        <f t="shared" si="14"/>
        <v>399.76800000000003</v>
      </c>
      <c r="P197" s="8">
        <f t="shared" si="15"/>
        <v>0.45440161497121973</v>
      </c>
      <c r="Q197" s="9">
        <f>YEAR(SalesDataTable[[#This Row],[Order Date]])</f>
        <v>2026</v>
      </c>
      <c r="R197" s="8" t="str">
        <f>"Q"&amp;ROUNDUP(MONTH(SalesDataTable[[#This Row],[Order Date]])/3,0)</f>
        <v>Q1</v>
      </c>
      <c r="S197" s="5">
        <f>MONTH(SalesDataTable[[#This Row],[Order Date]])</f>
        <v>2</v>
      </c>
      <c r="T197" s="8" t="str">
        <f>TEXT(SalesDataTable[[#This Row],[Order Date]],"mmm")</f>
        <v>Feb</v>
      </c>
    </row>
    <row r="198" spans="1:20" ht="15.6" x14ac:dyDescent="0.3">
      <c r="A198" s="2" t="s">
        <v>269</v>
      </c>
      <c r="B198" s="3">
        <v>46063</v>
      </c>
      <c r="C198" s="4" t="s">
        <v>34</v>
      </c>
      <c r="D198" s="4" t="s">
        <v>146</v>
      </c>
      <c r="E198" s="4" t="s">
        <v>45</v>
      </c>
      <c r="F198" s="4" t="s">
        <v>24</v>
      </c>
      <c r="G198" s="4" t="s">
        <v>31</v>
      </c>
      <c r="H198" s="4" t="s">
        <v>41</v>
      </c>
      <c r="I198" s="5">
        <v>2</v>
      </c>
      <c r="J198" s="6">
        <v>146.33000000000001</v>
      </c>
      <c r="K198" s="7">
        <v>0.1</v>
      </c>
      <c r="L198" s="6">
        <v>81.34</v>
      </c>
      <c r="M198" s="6">
        <f t="shared" si="12"/>
        <v>263.39400000000001</v>
      </c>
      <c r="N198" s="6">
        <f t="shared" si="13"/>
        <v>162.68</v>
      </c>
      <c r="O198" s="6">
        <f t="shared" si="14"/>
        <v>100.714</v>
      </c>
      <c r="P198" s="8">
        <f t="shared" si="15"/>
        <v>0.38237013751262366</v>
      </c>
      <c r="Q198" s="9">
        <f>YEAR(SalesDataTable[[#This Row],[Order Date]])</f>
        <v>2026</v>
      </c>
      <c r="R198" s="8" t="str">
        <f>"Q"&amp;ROUNDUP(MONTH(SalesDataTable[[#This Row],[Order Date]])/3,0)</f>
        <v>Q1</v>
      </c>
      <c r="S198" s="5">
        <f>MONTH(SalesDataTable[[#This Row],[Order Date]])</f>
        <v>2</v>
      </c>
      <c r="T198" s="8" t="str">
        <f>TEXT(SalesDataTable[[#This Row],[Order Date]],"mmm")</f>
        <v>Feb</v>
      </c>
    </row>
    <row r="199" spans="1:20" ht="15.6" x14ac:dyDescent="0.3">
      <c r="A199" s="2" t="s">
        <v>270</v>
      </c>
      <c r="B199" s="3">
        <v>46063</v>
      </c>
      <c r="C199" s="4" t="s">
        <v>34</v>
      </c>
      <c r="D199" s="4" t="s">
        <v>146</v>
      </c>
      <c r="E199" s="4" t="s">
        <v>59</v>
      </c>
      <c r="F199" s="4" t="s">
        <v>24</v>
      </c>
      <c r="G199" s="4" t="s">
        <v>37</v>
      </c>
      <c r="H199" s="4" t="s">
        <v>91</v>
      </c>
      <c r="I199" s="5">
        <v>1</v>
      </c>
      <c r="J199" s="6">
        <v>131.24</v>
      </c>
      <c r="K199" s="7">
        <v>0.05</v>
      </c>
      <c r="L199" s="6">
        <v>66.14</v>
      </c>
      <c r="M199" s="6">
        <f t="shared" si="12"/>
        <v>124.678</v>
      </c>
      <c r="N199" s="6">
        <f t="shared" si="13"/>
        <v>66.14</v>
      </c>
      <c r="O199" s="6">
        <f t="shared" si="14"/>
        <v>58.537999999999997</v>
      </c>
      <c r="P199" s="8">
        <f t="shared" si="15"/>
        <v>0.46951346669019395</v>
      </c>
      <c r="Q199" s="9">
        <f>YEAR(SalesDataTable[[#This Row],[Order Date]])</f>
        <v>2026</v>
      </c>
      <c r="R199" s="8" t="str">
        <f>"Q"&amp;ROUNDUP(MONTH(SalesDataTable[[#This Row],[Order Date]])/3,0)</f>
        <v>Q1</v>
      </c>
      <c r="S199" s="5">
        <f>MONTH(SalesDataTable[[#This Row],[Order Date]])</f>
        <v>2</v>
      </c>
      <c r="T199" s="8" t="str">
        <f>TEXT(SalesDataTable[[#This Row],[Order Date]],"mmm")</f>
        <v>Feb</v>
      </c>
    </row>
    <row r="200" spans="1:20" ht="15.6" x14ac:dyDescent="0.3">
      <c r="A200" s="2" t="s">
        <v>271</v>
      </c>
      <c r="B200" s="3">
        <v>46063</v>
      </c>
      <c r="C200" s="4" t="s">
        <v>28</v>
      </c>
      <c r="D200" s="4" t="s">
        <v>29</v>
      </c>
      <c r="E200" s="4" t="s">
        <v>30</v>
      </c>
      <c r="F200" s="4" t="s">
        <v>36</v>
      </c>
      <c r="G200" s="4" t="s">
        <v>69</v>
      </c>
      <c r="H200" s="4" t="s">
        <v>94</v>
      </c>
      <c r="I200" s="5">
        <v>5</v>
      </c>
      <c r="J200" s="6">
        <v>51.37</v>
      </c>
      <c r="K200" s="7">
        <v>0.05</v>
      </c>
      <c r="L200" s="6">
        <v>21.81</v>
      </c>
      <c r="M200" s="6">
        <f t="shared" si="12"/>
        <v>244.00749999999996</v>
      </c>
      <c r="N200" s="6">
        <f t="shared" si="13"/>
        <v>109.05</v>
      </c>
      <c r="O200" s="6">
        <f t="shared" si="14"/>
        <v>134.95749999999998</v>
      </c>
      <c r="P200" s="8">
        <f t="shared" si="15"/>
        <v>0.55308750755612024</v>
      </c>
      <c r="Q200" s="9">
        <f>YEAR(SalesDataTable[[#This Row],[Order Date]])</f>
        <v>2026</v>
      </c>
      <c r="R200" s="8" t="str">
        <f>"Q"&amp;ROUNDUP(MONTH(SalesDataTable[[#This Row],[Order Date]])/3,0)</f>
        <v>Q1</v>
      </c>
      <c r="S200" s="5">
        <f>MONTH(SalesDataTable[[#This Row],[Order Date]])</f>
        <v>2</v>
      </c>
      <c r="T200" s="8" t="str">
        <f>TEXT(SalesDataTable[[#This Row],[Order Date]],"mmm")</f>
        <v>Feb</v>
      </c>
    </row>
    <row r="201" spans="1:20" ht="15.6" x14ac:dyDescent="0.3">
      <c r="A201" s="2" t="s">
        <v>272</v>
      </c>
      <c r="B201" s="3">
        <v>46064</v>
      </c>
      <c r="C201" s="4" t="s">
        <v>28</v>
      </c>
      <c r="D201" s="4" t="s">
        <v>89</v>
      </c>
      <c r="E201" s="4" t="s">
        <v>45</v>
      </c>
      <c r="F201" s="4" t="s">
        <v>36</v>
      </c>
      <c r="G201" s="4" t="s">
        <v>51</v>
      </c>
      <c r="H201" s="4" t="s">
        <v>110</v>
      </c>
      <c r="I201" s="5">
        <v>5</v>
      </c>
      <c r="J201" s="6">
        <v>121.94</v>
      </c>
      <c r="K201" s="7">
        <v>0</v>
      </c>
      <c r="L201" s="6">
        <v>62.3</v>
      </c>
      <c r="M201" s="6">
        <f t="shared" si="12"/>
        <v>609.70000000000005</v>
      </c>
      <c r="N201" s="6">
        <f t="shared" si="13"/>
        <v>311.5</v>
      </c>
      <c r="O201" s="6">
        <f t="shared" si="14"/>
        <v>298.20000000000005</v>
      </c>
      <c r="P201" s="8">
        <f t="shared" si="15"/>
        <v>0.48909299655568317</v>
      </c>
      <c r="Q201" s="9">
        <f>YEAR(SalesDataTable[[#This Row],[Order Date]])</f>
        <v>2026</v>
      </c>
      <c r="R201" s="8" t="str">
        <f>"Q"&amp;ROUNDUP(MONTH(SalesDataTable[[#This Row],[Order Date]])/3,0)</f>
        <v>Q1</v>
      </c>
      <c r="S201" s="5">
        <f>MONTH(SalesDataTable[[#This Row],[Order Date]])</f>
        <v>2</v>
      </c>
      <c r="T201" s="8" t="str">
        <f>TEXT(SalesDataTable[[#This Row],[Order Date]],"mmm")</f>
        <v>Feb</v>
      </c>
    </row>
    <row r="202" spans="1:20" ht="15.6" x14ac:dyDescent="0.3">
      <c r="A202" s="2" t="s">
        <v>273</v>
      </c>
      <c r="B202" s="3">
        <v>46064</v>
      </c>
      <c r="C202" s="4" t="s">
        <v>21</v>
      </c>
      <c r="D202" s="4" t="s">
        <v>22</v>
      </c>
      <c r="E202" s="4" t="s">
        <v>23</v>
      </c>
      <c r="F202" s="4" t="s">
        <v>24</v>
      </c>
      <c r="G202" s="4" t="s">
        <v>51</v>
      </c>
      <c r="H202" s="4" t="s">
        <v>110</v>
      </c>
      <c r="I202" s="5">
        <v>4</v>
      </c>
      <c r="J202" s="6">
        <v>124.55</v>
      </c>
      <c r="K202" s="7">
        <v>0</v>
      </c>
      <c r="L202" s="6">
        <v>60.41</v>
      </c>
      <c r="M202" s="6">
        <f t="shared" si="12"/>
        <v>498.2</v>
      </c>
      <c r="N202" s="6">
        <f t="shared" si="13"/>
        <v>241.64</v>
      </c>
      <c r="O202" s="6">
        <f t="shared" si="14"/>
        <v>256.56</v>
      </c>
      <c r="P202" s="8">
        <f t="shared" si="15"/>
        <v>0.51497390606182258</v>
      </c>
      <c r="Q202" s="9">
        <f>YEAR(SalesDataTable[[#This Row],[Order Date]])</f>
        <v>2026</v>
      </c>
      <c r="R202" s="8" t="str">
        <f>"Q"&amp;ROUNDUP(MONTH(SalesDataTable[[#This Row],[Order Date]])/3,0)</f>
        <v>Q1</v>
      </c>
      <c r="S202" s="5">
        <f>MONTH(SalesDataTable[[#This Row],[Order Date]])</f>
        <v>2</v>
      </c>
      <c r="T202" s="8" t="str">
        <f>TEXT(SalesDataTable[[#This Row],[Order Date]],"mmm")</f>
        <v>Feb</v>
      </c>
    </row>
    <row r="203" spans="1:20" ht="15.6" x14ac:dyDescent="0.3">
      <c r="A203" s="2" t="s">
        <v>274</v>
      </c>
      <c r="B203" s="3">
        <v>46064</v>
      </c>
      <c r="C203" s="4" t="s">
        <v>28</v>
      </c>
      <c r="D203" s="4" t="s">
        <v>106</v>
      </c>
      <c r="E203" s="4" t="s">
        <v>30</v>
      </c>
      <c r="F203" s="4" t="s">
        <v>40</v>
      </c>
      <c r="G203" s="4" t="s">
        <v>51</v>
      </c>
      <c r="H203" s="4" t="s">
        <v>52</v>
      </c>
      <c r="I203" s="5">
        <v>10</v>
      </c>
      <c r="J203" s="6">
        <v>343.77</v>
      </c>
      <c r="K203" s="7">
        <v>0.15</v>
      </c>
      <c r="L203" s="6">
        <v>195.29</v>
      </c>
      <c r="M203" s="6">
        <f t="shared" si="12"/>
        <v>2922.0449999999996</v>
      </c>
      <c r="N203" s="6">
        <f t="shared" si="13"/>
        <v>1952.8999999999999</v>
      </c>
      <c r="O203" s="6">
        <f t="shared" si="14"/>
        <v>969.14499999999975</v>
      </c>
      <c r="P203" s="8">
        <f t="shared" si="15"/>
        <v>0.33166669233362245</v>
      </c>
      <c r="Q203" s="9">
        <f>YEAR(SalesDataTable[[#This Row],[Order Date]])</f>
        <v>2026</v>
      </c>
      <c r="R203" s="8" t="str">
        <f>"Q"&amp;ROUNDUP(MONTH(SalesDataTable[[#This Row],[Order Date]])/3,0)</f>
        <v>Q1</v>
      </c>
      <c r="S203" s="5">
        <f>MONTH(SalesDataTable[[#This Row],[Order Date]])</f>
        <v>2</v>
      </c>
      <c r="T203" s="8" t="str">
        <f>TEXT(SalesDataTable[[#This Row],[Order Date]],"mmm")</f>
        <v>Feb</v>
      </c>
    </row>
    <row r="204" spans="1:20" ht="15.6" x14ac:dyDescent="0.3">
      <c r="A204" s="2" t="s">
        <v>275</v>
      </c>
      <c r="B204" s="3">
        <v>46064</v>
      </c>
      <c r="C204" s="4" t="s">
        <v>28</v>
      </c>
      <c r="D204" s="4" t="s">
        <v>29</v>
      </c>
      <c r="E204" s="4" t="s">
        <v>59</v>
      </c>
      <c r="F204" s="4" t="s">
        <v>24</v>
      </c>
      <c r="G204" s="4" t="s">
        <v>25</v>
      </c>
      <c r="H204" s="4" t="s">
        <v>26</v>
      </c>
      <c r="I204" s="5">
        <v>1</v>
      </c>
      <c r="J204" s="6">
        <v>81.819999999999993</v>
      </c>
      <c r="K204" s="7">
        <v>0.05</v>
      </c>
      <c r="L204" s="6">
        <v>43.83</v>
      </c>
      <c r="M204" s="6">
        <f t="shared" si="12"/>
        <v>77.728999999999985</v>
      </c>
      <c r="N204" s="6">
        <f t="shared" si="13"/>
        <v>43.83</v>
      </c>
      <c r="O204" s="6">
        <f t="shared" si="14"/>
        <v>33.898999999999987</v>
      </c>
      <c r="P204" s="8">
        <f t="shared" si="15"/>
        <v>0.43611779387358635</v>
      </c>
      <c r="Q204" s="9">
        <f>YEAR(SalesDataTable[[#This Row],[Order Date]])</f>
        <v>2026</v>
      </c>
      <c r="R204" s="8" t="str">
        <f>"Q"&amp;ROUNDUP(MONTH(SalesDataTable[[#This Row],[Order Date]])/3,0)</f>
        <v>Q1</v>
      </c>
      <c r="S204" s="5">
        <f>MONTH(SalesDataTable[[#This Row],[Order Date]])</f>
        <v>2</v>
      </c>
      <c r="T204" s="8" t="str">
        <f>TEXT(SalesDataTable[[#This Row],[Order Date]],"mmm")</f>
        <v>Feb</v>
      </c>
    </row>
    <row r="205" spans="1:20" ht="15.6" x14ac:dyDescent="0.3">
      <c r="A205" s="2" t="s">
        <v>276</v>
      </c>
      <c r="B205" s="3">
        <v>46065</v>
      </c>
      <c r="C205" s="4" t="s">
        <v>21</v>
      </c>
      <c r="D205" s="4" t="s">
        <v>72</v>
      </c>
      <c r="E205" s="4" t="s">
        <v>45</v>
      </c>
      <c r="F205" s="4" t="s">
        <v>36</v>
      </c>
      <c r="G205" s="4" t="s">
        <v>37</v>
      </c>
      <c r="H205" s="4" t="s">
        <v>38</v>
      </c>
      <c r="I205" s="5">
        <v>1</v>
      </c>
      <c r="J205" s="6">
        <v>36.58</v>
      </c>
      <c r="K205" s="7">
        <v>0.1</v>
      </c>
      <c r="L205" s="6">
        <v>13.76</v>
      </c>
      <c r="M205" s="6">
        <f t="shared" si="12"/>
        <v>32.921999999999997</v>
      </c>
      <c r="N205" s="6">
        <f t="shared" si="13"/>
        <v>13.76</v>
      </c>
      <c r="O205" s="6">
        <f t="shared" si="14"/>
        <v>19.161999999999999</v>
      </c>
      <c r="P205" s="8">
        <f t="shared" si="15"/>
        <v>0.58204240325618128</v>
      </c>
      <c r="Q205" s="9">
        <f>YEAR(SalesDataTable[[#This Row],[Order Date]])</f>
        <v>2026</v>
      </c>
      <c r="R205" s="8" t="str">
        <f>"Q"&amp;ROUNDUP(MONTH(SalesDataTable[[#This Row],[Order Date]])/3,0)</f>
        <v>Q1</v>
      </c>
      <c r="S205" s="5">
        <f>MONTH(SalesDataTable[[#This Row],[Order Date]])</f>
        <v>2</v>
      </c>
      <c r="T205" s="8" t="str">
        <f>TEXT(SalesDataTable[[#This Row],[Order Date]],"mmm")</f>
        <v>Feb</v>
      </c>
    </row>
    <row r="206" spans="1:20" ht="15.6" x14ac:dyDescent="0.3">
      <c r="A206" s="2" t="s">
        <v>277</v>
      </c>
      <c r="B206" s="3">
        <v>46066</v>
      </c>
      <c r="C206" s="4" t="s">
        <v>47</v>
      </c>
      <c r="D206" s="4" t="s">
        <v>68</v>
      </c>
      <c r="E206" s="4" t="s">
        <v>45</v>
      </c>
      <c r="F206" s="4" t="s">
        <v>36</v>
      </c>
      <c r="G206" s="4" t="s">
        <v>31</v>
      </c>
      <c r="H206" s="4" t="s">
        <v>32</v>
      </c>
      <c r="I206" s="5">
        <v>4</v>
      </c>
      <c r="J206" s="6">
        <v>92.87</v>
      </c>
      <c r="K206" s="7">
        <v>0</v>
      </c>
      <c r="L206" s="6">
        <v>44.95</v>
      </c>
      <c r="M206" s="6">
        <f t="shared" si="12"/>
        <v>371.48</v>
      </c>
      <c r="N206" s="6">
        <f t="shared" si="13"/>
        <v>179.8</v>
      </c>
      <c r="O206" s="6">
        <f t="shared" si="14"/>
        <v>191.68</v>
      </c>
      <c r="P206" s="8">
        <f t="shared" si="15"/>
        <v>0.51599009367933668</v>
      </c>
      <c r="Q206" s="9">
        <f>YEAR(SalesDataTable[[#This Row],[Order Date]])</f>
        <v>2026</v>
      </c>
      <c r="R206" s="8" t="str">
        <f>"Q"&amp;ROUNDUP(MONTH(SalesDataTable[[#This Row],[Order Date]])/3,0)</f>
        <v>Q1</v>
      </c>
      <c r="S206" s="5">
        <f>MONTH(SalesDataTable[[#This Row],[Order Date]])</f>
        <v>2</v>
      </c>
      <c r="T206" s="8" t="str">
        <f>TEXT(SalesDataTable[[#This Row],[Order Date]],"mmm")</f>
        <v>Feb</v>
      </c>
    </row>
    <row r="207" spans="1:20" ht="15.6" x14ac:dyDescent="0.3">
      <c r="A207" s="2" t="s">
        <v>278</v>
      </c>
      <c r="B207" s="3">
        <v>46066</v>
      </c>
      <c r="C207" s="4" t="s">
        <v>47</v>
      </c>
      <c r="D207" s="4" t="s">
        <v>68</v>
      </c>
      <c r="E207" s="4" t="s">
        <v>23</v>
      </c>
      <c r="F207" s="4" t="s">
        <v>36</v>
      </c>
      <c r="G207" s="4" t="s">
        <v>25</v>
      </c>
      <c r="H207" s="4" t="s">
        <v>55</v>
      </c>
      <c r="I207" s="5">
        <v>2</v>
      </c>
      <c r="J207" s="6">
        <v>41.21</v>
      </c>
      <c r="K207" s="7">
        <v>0</v>
      </c>
      <c r="L207" s="6">
        <v>16.64</v>
      </c>
      <c r="M207" s="6">
        <f t="shared" si="12"/>
        <v>82.42</v>
      </c>
      <c r="N207" s="6">
        <f t="shared" si="13"/>
        <v>33.28</v>
      </c>
      <c r="O207" s="6">
        <f t="shared" si="14"/>
        <v>49.14</v>
      </c>
      <c r="P207" s="8">
        <f t="shared" si="15"/>
        <v>0.59621451104100942</v>
      </c>
      <c r="Q207" s="9">
        <f>YEAR(SalesDataTable[[#This Row],[Order Date]])</f>
        <v>2026</v>
      </c>
      <c r="R207" s="8" t="str">
        <f>"Q"&amp;ROUNDUP(MONTH(SalesDataTable[[#This Row],[Order Date]])/3,0)</f>
        <v>Q1</v>
      </c>
      <c r="S207" s="5">
        <f>MONTH(SalesDataTable[[#This Row],[Order Date]])</f>
        <v>2</v>
      </c>
      <c r="T207" s="8" t="str">
        <f>TEXT(SalesDataTable[[#This Row],[Order Date]],"mmm")</f>
        <v>Feb</v>
      </c>
    </row>
    <row r="208" spans="1:20" ht="15.6" x14ac:dyDescent="0.3">
      <c r="A208" s="2" t="s">
        <v>279</v>
      </c>
      <c r="B208" s="3">
        <v>46066</v>
      </c>
      <c r="C208" s="4" t="s">
        <v>21</v>
      </c>
      <c r="D208" s="4" t="s">
        <v>108</v>
      </c>
      <c r="E208" s="4" t="s">
        <v>23</v>
      </c>
      <c r="F208" s="4" t="s">
        <v>24</v>
      </c>
      <c r="G208" s="4" t="s">
        <v>31</v>
      </c>
      <c r="H208" s="4" t="s">
        <v>73</v>
      </c>
      <c r="I208" s="5">
        <v>6</v>
      </c>
      <c r="J208" s="6">
        <v>155.79</v>
      </c>
      <c r="K208" s="7">
        <v>0</v>
      </c>
      <c r="L208" s="6">
        <v>77.48</v>
      </c>
      <c r="M208" s="6">
        <f t="shared" si="12"/>
        <v>934.74</v>
      </c>
      <c r="N208" s="6">
        <f t="shared" si="13"/>
        <v>464.88</v>
      </c>
      <c r="O208" s="6">
        <f t="shared" si="14"/>
        <v>469.86</v>
      </c>
      <c r="P208" s="8">
        <f t="shared" si="15"/>
        <v>0.50266384235188399</v>
      </c>
      <c r="Q208" s="9">
        <f>YEAR(SalesDataTable[[#This Row],[Order Date]])</f>
        <v>2026</v>
      </c>
      <c r="R208" s="8" t="str">
        <f>"Q"&amp;ROUNDUP(MONTH(SalesDataTable[[#This Row],[Order Date]])/3,0)</f>
        <v>Q1</v>
      </c>
      <c r="S208" s="5">
        <f>MONTH(SalesDataTable[[#This Row],[Order Date]])</f>
        <v>2</v>
      </c>
      <c r="T208" s="8" t="str">
        <f>TEXT(SalesDataTable[[#This Row],[Order Date]],"mmm")</f>
        <v>Feb</v>
      </c>
    </row>
    <row r="209" spans="1:20" ht="15.6" x14ac:dyDescent="0.3">
      <c r="A209" s="2" t="s">
        <v>280</v>
      </c>
      <c r="B209" s="3">
        <v>46067</v>
      </c>
      <c r="C209" s="4" t="s">
        <v>21</v>
      </c>
      <c r="D209" s="4" t="s">
        <v>22</v>
      </c>
      <c r="E209" s="4" t="s">
        <v>23</v>
      </c>
      <c r="F209" s="4" t="s">
        <v>24</v>
      </c>
      <c r="G209" s="4" t="s">
        <v>69</v>
      </c>
      <c r="H209" s="4" t="s">
        <v>94</v>
      </c>
      <c r="I209" s="5">
        <v>2</v>
      </c>
      <c r="J209" s="6">
        <v>50.16</v>
      </c>
      <c r="K209" s="7">
        <v>0.1</v>
      </c>
      <c r="L209" s="6">
        <v>21.48</v>
      </c>
      <c r="M209" s="6">
        <f t="shared" si="12"/>
        <v>90.287999999999997</v>
      </c>
      <c r="N209" s="6">
        <f t="shared" si="13"/>
        <v>42.96</v>
      </c>
      <c r="O209" s="6">
        <f t="shared" si="14"/>
        <v>47.327999999999996</v>
      </c>
      <c r="P209" s="8">
        <f t="shared" si="15"/>
        <v>0.52418926103136632</v>
      </c>
      <c r="Q209" s="9">
        <f>YEAR(SalesDataTable[[#This Row],[Order Date]])</f>
        <v>2026</v>
      </c>
      <c r="R209" s="8" t="str">
        <f>"Q"&amp;ROUNDUP(MONTH(SalesDataTable[[#This Row],[Order Date]])/3,0)</f>
        <v>Q1</v>
      </c>
      <c r="S209" s="5">
        <f>MONTH(SalesDataTable[[#This Row],[Order Date]])</f>
        <v>2</v>
      </c>
      <c r="T209" s="8" t="str">
        <f>TEXT(SalesDataTable[[#This Row],[Order Date]],"mmm")</f>
        <v>Feb</v>
      </c>
    </row>
    <row r="210" spans="1:20" ht="15.6" x14ac:dyDescent="0.3">
      <c r="A210" s="2" t="s">
        <v>281</v>
      </c>
      <c r="B210" s="3">
        <v>46067</v>
      </c>
      <c r="C210" s="4" t="s">
        <v>47</v>
      </c>
      <c r="D210" s="4" t="s">
        <v>68</v>
      </c>
      <c r="E210" s="4" t="s">
        <v>23</v>
      </c>
      <c r="F210" s="4" t="s">
        <v>36</v>
      </c>
      <c r="G210" s="4" t="s">
        <v>31</v>
      </c>
      <c r="H210" s="4" t="s">
        <v>41</v>
      </c>
      <c r="I210" s="5">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9">
        <f>YEAR(SalesDataTable[[#This Row],[Order Date]])</f>
        <v>2026</v>
      </c>
      <c r="R210" s="8" t="str">
        <f>"Q"&amp;ROUNDUP(MONTH(SalesDataTable[[#This Row],[Order Date]])/3,0)</f>
        <v>Q1</v>
      </c>
      <c r="S210" s="5">
        <f>MONTH(SalesDataTable[[#This Row],[Order Date]])</f>
        <v>2</v>
      </c>
      <c r="T210" s="8" t="str">
        <f>TEXT(SalesDataTable[[#This Row],[Order Date]],"mmm")</f>
        <v>Feb</v>
      </c>
    </row>
    <row r="211" spans="1:20" ht="15.6" x14ac:dyDescent="0.3">
      <c r="A211" s="2" t="s">
        <v>282</v>
      </c>
      <c r="B211" s="3">
        <v>46067</v>
      </c>
      <c r="C211" s="4" t="s">
        <v>21</v>
      </c>
      <c r="D211" s="4" t="s">
        <v>22</v>
      </c>
      <c r="E211" s="4" t="s">
        <v>59</v>
      </c>
      <c r="F211" s="4" t="s">
        <v>36</v>
      </c>
      <c r="G211" s="4" t="s">
        <v>51</v>
      </c>
      <c r="H211" s="4" t="s">
        <v>84</v>
      </c>
      <c r="I211" s="5">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9">
        <f>YEAR(SalesDataTable[[#This Row],[Order Date]])</f>
        <v>2026</v>
      </c>
      <c r="R211" s="8" t="str">
        <f>"Q"&amp;ROUNDUP(MONTH(SalesDataTable[[#This Row],[Order Date]])/3,0)</f>
        <v>Q1</v>
      </c>
      <c r="S211" s="5">
        <f>MONTH(SalesDataTable[[#This Row],[Order Date]])</f>
        <v>2</v>
      </c>
      <c r="T211" s="8" t="str">
        <f>TEXT(SalesDataTable[[#This Row],[Order Date]],"mmm")</f>
        <v>Feb</v>
      </c>
    </row>
    <row r="212" spans="1:20" ht="15.6" x14ac:dyDescent="0.3">
      <c r="A212" s="2" t="s">
        <v>283</v>
      </c>
      <c r="B212" s="3">
        <v>46068</v>
      </c>
      <c r="C212" s="4" t="s">
        <v>21</v>
      </c>
      <c r="D212" s="4" t="s">
        <v>22</v>
      </c>
      <c r="E212" s="4" t="s">
        <v>30</v>
      </c>
      <c r="F212" s="4" t="s">
        <v>40</v>
      </c>
      <c r="G212" s="4" t="s">
        <v>37</v>
      </c>
      <c r="H212" s="4" t="s">
        <v>103</v>
      </c>
      <c r="I212" s="5">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9">
        <f>YEAR(SalesDataTable[[#This Row],[Order Date]])</f>
        <v>2026</v>
      </c>
      <c r="R212" s="8" t="str">
        <f>"Q"&amp;ROUNDUP(MONTH(SalesDataTable[[#This Row],[Order Date]])/3,0)</f>
        <v>Q1</v>
      </c>
      <c r="S212" s="5">
        <f>MONTH(SalesDataTable[[#This Row],[Order Date]])</f>
        <v>2</v>
      </c>
      <c r="T212" s="8" t="str">
        <f>TEXT(SalesDataTable[[#This Row],[Order Date]],"mmm")</f>
        <v>Feb</v>
      </c>
    </row>
    <row r="213" spans="1:20" ht="15.6" x14ac:dyDescent="0.3">
      <c r="A213" s="2" t="s">
        <v>284</v>
      </c>
      <c r="B213" s="3">
        <v>46068</v>
      </c>
      <c r="C213" s="4" t="s">
        <v>28</v>
      </c>
      <c r="D213" s="4" t="s">
        <v>58</v>
      </c>
      <c r="E213" s="4" t="s">
        <v>59</v>
      </c>
      <c r="F213" s="4" t="s">
        <v>24</v>
      </c>
      <c r="G213" s="4" t="s">
        <v>25</v>
      </c>
      <c r="H213" s="4" t="s">
        <v>63</v>
      </c>
      <c r="I213" s="5">
        <v>2</v>
      </c>
      <c r="J213" s="6">
        <v>102.12</v>
      </c>
      <c r="K213" s="7">
        <v>0.15</v>
      </c>
      <c r="L213" s="6">
        <v>51.03</v>
      </c>
      <c r="M213" s="6">
        <f t="shared" si="12"/>
        <v>173.60400000000001</v>
      </c>
      <c r="N213" s="6">
        <f t="shared" si="13"/>
        <v>102.06</v>
      </c>
      <c r="O213" s="6">
        <f t="shared" si="14"/>
        <v>71.544000000000011</v>
      </c>
      <c r="P213" s="8">
        <f t="shared" si="15"/>
        <v>0.41211032003870884</v>
      </c>
      <c r="Q213" s="9">
        <f>YEAR(SalesDataTable[[#This Row],[Order Date]])</f>
        <v>2026</v>
      </c>
      <c r="R213" s="8" t="str">
        <f>"Q"&amp;ROUNDUP(MONTH(SalesDataTable[[#This Row],[Order Date]])/3,0)</f>
        <v>Q1</v>
      </c>
      <c r="S213" s="5">
        <f>MONTH(SalesDataTable[[#This Row],[Order Date]])</f>
        <v>2</v>
      </c>
      <c r="T213" s="8" t="str">
        <f>TEXT(SalesDataTable[[#This Row],[Order Date]],"mmm")</f>
        <v>Feb</v>
      </c>
    </row>
    <row r="214" spans="1:20" ht="15.6" x14ac:dyDescent="0.3">
      <c r="A214" s="2" t="s">
        <v>285</v>
      </c>
      <c r="B214" s="3">
        <v>46069</v>
      </c>
      <c r="C214" s="4" t="s">
        <v>34</v>
      </c>
      <c r="D214" s="4" t="s">
        <v>44</v>
      </c>
      <c r="E214" s="4" t="s">
        <v>23</v>
      </c>
      <c r="F214" s="4" t="s">
        <v>36</v>
      </c>
      <c r="G214" s="4" t="s">
        <v>25</v>
      </c>
      <c r="H214" s="4" t="s">
        <v>63</v>
      </c>
      <c r="I214" s="5">
        <v>2</v>
      </c>
      <c r="J214" s="6">
        <v>101.77</v>
      </c>
      <c r="K214" s="7">
        <v>0</v>
      </c>
      <c r="L214" s="6">
        <v>51.34</v>
      </c>
      <c r="M214" s="6">
        <f t="shared" si="12"/>
        <v>203.54</v>
      </c>
      <c r="N214" s="6">
        <f t="shared" si="13"/>
        <v>102.68</v>
      </c>
      <c r="O214" s="6">
        <f t="shared" si="14"/>
        <v>100.85999999999999</v>
      </c>
      <c r="P214" s="8">
        <f t="shared" si="15"/>
        <v>0.49552913432249185</v>
      </c>
      <c r="Q214" s="9">
        <f>YEAR(SalesDataTable[[#This Row],[Order Date]])</f>
        <v>2026</v>
      </c>
      <c r="R214" s="8" t="str">
        <f>"Q"&amp;ROUNDUP(MONTH(SalesDataTable[[#This Row],[Order Date]])/3,0)</f>
        <v>Q1</v>
      </c>
      <c r="S214" s="5">
        <f>MONTH(SalesDataTable[[#This Row],[Order Date]])</f>
        <v>2</v>
      </c>
      <c r="T214" s="8" t="str">
        <f>TEXT(SalesDataTable[[#This Row],[Order Date]],"mmm")</f>
        <v>Feb</v>
      </c>
    </row>
    <row r="215" spans="1:20" ht="15.6" x14ac:dyDescent="0.3">
      <c r="A215" s="2" t="s">
        <v>286</v>
      </c>
      <c r="B215" s="3">
        <v>46069</v>
      </c>
      <c r="C215" s="4" t="s">
        <v>21</v>
      </c>
      <c r="D215" s="4" t="s">
        <v>108</v>
      </c>
      <c r="E215" s="4" t="s">
        <v>23</v>
      </c>
      <c r="F215" s="4" t="s">
        <v>40</v>
      </c>
      <c r="G215" s="4" t="s">
        <v>31</v>
      </c>
      <c r="H215" s="4" t="s">
        <v>73</v>
      </c>
      <c r="I215" s="5">
        <v>3</v>
      </c>
      <c r="J215" s="6">
        <v>153.24</v>
      </c>
      <c r="K215" s="7">
        <v>0.15</v>
      </c>
      <c r="L215" s="6">
        <v>77.61</v>
      </c>
      <c r="M215" s="6">
        <f t="shared" si="12"/>
        <v>390.762</v>
      </c>
      <c r="N215" s="6">
        <f t="shared" si="13"/>
        <v>232.82999999999998</v>
      </c>
      <c r="O215" s="6">
        <f t="shared" si="14"/>
        <v>157.93200000000002</v>
      </c>
      <c r="P215" s="8">
        <f t="shared" si="15"/>
        <v>0.40416417154175693</v>
      </c>
      <c r="Q215" s="9">
        <f>YEAR(SalesDataTable[[#This Row],[Order Date]])</f>
        <v>2026</v>
      </c>
      <c r="R215" s="8" t="str">
        <f>"Q"&amp;ROUNDUP(MONTH(SalesDataTable[[#This Row],[Order Date]])/3,0)</f>
        <v>Q1</v>
      </c>
      <c r="S215" s="5">
        <f>MONTH(SalesDataTable[[#This Row],[Order Date]])</f>
        <v>2</v>
      </c>
      <c r="T215" s="8" t="str">
        <f>TEXT(SalesDataTable[[#This Row],[Order Date]],"mmm")</f>
        <v>Feb</v>
      </c>
    </row>
    <row r="216" spans="1:20" ht="15.6" x14ac:dyDescent="0.3">
      <c r="A216" s="2" t="s">
        <v>287</v>
      </c>
      <c r="B216" s="3">
        <v>46069</v>
      </c>
      <c r="C216" s="4" t="s">
        <v>47</v>
      </c>
      <c r="D216" s="4" t="s">
        <v>48</v>
      </c>
      <c r="E216" s="4" t="s">
        <v>59</v>
      </c>
      <c r="F216" s="4" t="s">
        <v>24</v>
      </c>
      <c r="G216" s="4" t="s">
        <v>31</v>
      </c>
      <c r="H216" s="4" t="s">
        <v>41</v>
      </c>
      <c r="I216" s="5">
        <v>1</v>
      </c>
      <c r="J216" s="6">
        <v>140.47</v>
      </c>
      <c r="K216" s="7">
        <v>0</v>
      </c>
      <c r="L216" s="6">
        <v>79.66</v>
      </c>
      <c r="M216" s="6">
        <f t="shared" si="12"/>
        <v>140.47</v>
      </c>
      <c r="N216" s="6">
        <f t="shared" si="13"/>
        <v>79.66</v>
      </c>
      <c r="O216" s="6">
        <f t="shared" si="14"/>
        <v>60.81</v>
      </c>
      <c r="P216" s="8">
        <f t="shared" si="15"/>
        <v>0.43290382288033036</v>
      </c>
      <c r="Q216" s="9">
        <f>YEAR(SalesDataTable[[#This Row],[Order Date]])</f>
        <v>2026</v>
      </c>
      <c r="R216" s="8" t="str">
        <f>"Q"&amp;ROUNDUP(MONTH(SalesDataTable[[#This Row],[Order Date]])/3,0)</f>
        <v>Q1</v>
      </c>
      <c r="S216" s="5">
        <f>MONTH(SalesDataTable[[#This Row],[Order Date]])</f>
        <v>2</v>
      </c>
      <c r="T216" s="8" t="str">
        <f>TEXT(SalesDataTable[[#This Row],[Order Date]],"mmm")</f>
        <v>Feb</v>
      </c>
    </row>
    <row r="217" spans="1:20" ht="15.6" x14ac:dyDescent="0.3">
      <c r="A217" s="2" t="s">
        <v>288</v>
      </c>
      <c r="B217" s="3">
        <v>46069</v>
      </c>
      <c r="C217" s="4" t="s">
        <v>47</v>
      </c>
      <c r="D217" s="4" t="s">
        <v>65</v>
      </c>
      <c r="E217" s="4" t="s">
        <v>45</v>
      </c>
      <c r="F217" s="4" t="s">
        <v>36</v>
      </c>
      <c r="G217" s="4" t="s">
        <v>31</v>
      </c>
      <c r="H217" s="4" t="s">
        <v>99</v>
      </c>
      <c r="I217" s="5">
        <v>4</v>
      </c>
      <c r="J217" s="6">
        <v>70.67</v>
      </c>
      <c r="K217" s="7">
        <v>0.05</v>
      </c>
      <c r="L217" s="6">
        <v>32.96</v>
      </c>
      <c r="M217" s="6">
        <f t="shared" si="12"/>
        <v>268.54599999999999</v>
      </c>
      <c r="N217" s="6">
        <f t="shared" si="13"/>
        <v>131.84</v>
      </c>
      <c r="O217" s="6">
        <f t="shared" si="14"/>
        <v>136.70599999999999</v>
      </c>
      <c r="P217" s="8">
        <f t="shared" si="15"/>
        <v>0.50905990035226734</v>
      </c>
      <c r="Q217" s="9">
        <f>YEAR(SalesDataTable[[#This Row],[Order Date]])</f>
        <v>2026</v>
      </c>
      <c r="R217" s="8" t="str">
        <f>"Q"&amp;ROUNDUP(MONTH(SalesDataTable[[#This Row],[Order Date]])/3,0)</f>
        <v>Q1</v>
      </c>
      <c r="S217" s="5">
        <f>MONTH(SalesDataTable[[#This Row],[Order Date]])</f>
        <v>2</v>
      </c>
      <c r="T217" s="8" t="str">
        <f>TEXT(SalesDataTable[[#This Row],[Order Date]],"mmm")</f>
        <v>Feb</v>
      </c>
    </row>
    <row r="218" spans="1:20" ht="15.6" x14ac:dyDescent="0.3">
      <c r="A218" s="2" t="s">
        <v>289</v>
      </c>
      <c r="B218" s="3">
        <v>46070</v>
      </c>
      <c r="C218" s="4" t="s">
        <v>21</v>
      </c>
      <c r="D218" s="4" t="s">
        <v>108</v>
      </c>
      <c r="E218" s="4" t="s">
        <v>45</v>
      </c>
      <c r="F218" s="4" t="s">
        <v>40</v>
      </c>
      <c r="G218" s="4" t="s">
        <v>37</v>
      </c>
      <c r="H218" s="4" t="s">
        <v>91</v>
      </c>
      <c r="I218" s="5">
        <v>3</v>
      </c>
      <c r="J218" s="6">
        <v>134.91</v>
      </c>
      <c r="K218" s="7">
        <v>0</v>
      </c>
      <c r="L218" s="6">
        <v>67.69</v>
      </c>
      <c r="M218" s="6">
        <f t="shared" si="12"/>
        <v>404.73</v>
      </c>
      <c r="N218" s="6">
        <f t="shared" si="13"/>
        <v>203.07</v>
      </c>
      <c r="O218" s="6">
        <f t="shared" si="14"/>
        <v>201.66000000000003</v>
      </c>
      <c r="P218" s="8">
        <f t="shared" si="15"/>
        <v>0.49825809799125348</v>
      </c>
      <c r="Q218" s="9">
        <f>YEAR(SalesDataTable[[#This Row],[Order Date]])</f>
        <v>2026</v>
      </c>
      <c r="R218" s="8" t="str">
        <f>"Q"&amp;ROUNDUP(MONTH(SalesDataTable[[#This Row],[Order Date]])/3,0)</f>
        <v>Q1</v>
      </c>
      <c r="S218" s="5">
        <f>MONTH(SalesDataTable[[#This Row],[Order Date]])</f>
        <v>2</v>
      </c>
      <c r="T218" s="8" t="str">
        <f>TEXT(SalesDataTable[[#This Row],[Order Date]],"mmm")</f>
        <v>Feb</v>
      </c>
    </row>
    <row r="219" spans="1:20" ht="15.6" x14ac:dyDescent="0.3">
      <c r="A219" s="2" t="s">
        <v>290</v>
      </c>
      <c r="B219" s="3">
        <v>46070</v>
      </c>
      <c r="C219" s="4" t="s">
        <v>34</v>
      </c>
      <c r="D219" s="4" t="s">
        <v>35</v>
      </c>
      <c r="E219" s="4" t="s">
        <v>23</v>
      </c>
      <c r="F219" s="4" t="s">
        <v>40</v>
      </c>
      <c r="G219" s="4" t="s">
        <v>31</v>
      </c>
      <c r="H219" s="4" t="s">
        <v>99</v>
      </c>
      <c r="I219" s="5">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9">
        <f>YEAR(SalesDataTable[[#This Row],[Order Date]])</f>
        <v>2026</v>
      </c>
      <c r="R219" s="8" t="str">
        <f>"Q"&amp;ROUNDUP(MONTH(SalesDataTable[[#This Row],[Order Date]])/3,0)</f>
        <v>Q1</v>
      </c>
      <c r="S219" s="5">
        <f>MONTH(SalesDataTable[[#This Row],[Order Date]])</f>
        <v>2</v>
      </c>
      <c r="T219" s="8" t="str">
        <f>TEXT(SalesDataTable[[#This Row],[Order Date]],"mmm")</f>
        <v>Feb</v>
      </c>
    </row>
    <row r="220" spans="1:20" ht="15.6" x14ac:dyDescent="0.3">
      <c r="A220" s="2" t="s">
        <v>291</v>
      </c>
      <c r="B220" s="3">
        <v>46070</v>
      </c>
      <c r="C220" s="4" t="s">
        <v>28</v>
      </c>
      <c r="D220" s="4" t="s">
        <v>89</v>
      </c>
      <c r="E220" s="4" t="s">
        <v>45</v>
      </c>
      <c r="F220" s="4" t="s">
        <v>36</v>
      </c>
      <c r="G220" s="4" t="s">
        <v>25</v>
      </c>
      <c r="H220" s="4" t="s">
        <v>63</v>
      </c>
      <c r="I220" s="5">
        <v>1</v>
      </c>
      <c r="J220" s="6">
        <v>104.35</v>
      </c>
      <c r="K220" s="7">
        <v>0</v>
      </c>
      <c r="L220" s="6">
        <v>51.49</v>
      </c>
      <c r="M220" s="6">
        <f t="shared" si="12"/>
        <v>104.35</v>
      </c>
      <c r="N220" s="6">
        <f t="shared" si="13"/>
        <v>51.49</v>
      </c>
      <c r="O220" s="6">
        <f t="shared" si="14"/>
        <v>52.859999999999992</v>
      </c>
      <c r="P220" s="8">
        <f t="shared" si="15"/>
        <v>0.50656444657402966</v>
      </c>
      <c r="Q220" s="9">
        <f>YEAR(SalesDataTable[[#This Row],[Order Date]])</f>
        <v>2026</v>
      </c>
      <c r="R220" s="8" t="str">
        <f>"Q"&amp;ROUNDUP(MONTH(SalesDataTable[[#This Row],[Order Date]])/3,0)</f>
        <v>Q1</v>
      </c>
      <c r="S220" s="5">
        <f>MONTH(SalesDataTable[[#This Row],[Order Date]])</f>
        <v>2</v>
      </c>
      <c r="T220" s="8" t="str">
        <f>TEXT(SalesDataTable[[#This Row],[Order Date]],"mmm")</f>
        <v>Feb</v>
      </c>
    </row>
    <row r="221" spans="1:20" ht="15.6" x14ac:dyDescent="0.3">
      <c r="A221" s="2" t="s">
        <v>292</v>
      </c>
      <c r="B221" s="3">
        <v>46070</v>
      </c>
      <c r="C221" s="4" t="s">
        <v>47</v>
      </c>
      <c r="D221" s="4" t="s">
        <v>68</v>
      </c>
      <c r="E221" s="4" t="s">
        <v>23</v>
      </c>
      <c r="F221" s="4" t="s">
        <v>24</v>
      </c>
      <c r="G221" s="4" t="s">
        <v>69</v>
      </c>
      <c r="H221" s="4" t="s">
        <v>75</v>
      </c>
      <c r="I221" s="5">
        <v>2</v>
      </c>
      <c r="J221" s="6">
        <v>120.48</v>
      </c>
      <c r="K221" s="7">
        <v>0</v>
      </c>
      <c r="L221" s="6">
        <v>70.680000000000007</v>
      </c>
      <c r="M221" s="6">
        <f t="shared" si="12"/>
        <v>240.96</v>
      </c>
      <c r="N221" s="6">
        <f t="shared" si="13"/>
        <v>141.36000000000001</v>
      </c>
      <c r="O221" s="6">
        <f t="shared" si="14"/>
        <v>99.6</v>
      </c>
      <c r="P221" s="8">
        <f t="shared" si="15"/>
        <v>0.4133466135458167</v>
      </c>
      <c r="Q221" s="9">
        <f>YEAR(SalesDataTable[[#This Row],[Order Date]])</f>
        <v>2026</v>
      </c>
      <c r="R221" s="8" t="str">
        <f>"Q"&amp;ROUNDUP(MONTH(SalesDataTable[[#This Row],[Order Date]])/3,0)</f>
        <v>Q1</v>
      </c>
      <c r="S221" s="5">
        <f>MONTH(SalesDataTable[[#This Row],[Order Date]])</f>
        <v>2</v>
      </c>
      <c r="T221" s="8" t="str">
        <f>TEXT(SalesDataTable[[#This Row],[Order Date]],"mmm")</f>
        <v>Feb</v>
      </c>
    </row>
    <row r="222" spans="1:20" ht="15.6" x14ac:dyDescent="0.3">
      <c r="A222" s="2" t="s">
        <v>293</v>
      </c>
      <c r="B222" s="3">
        <v>46070</v>
      </c>
      <c r="C222" s="4" t="s">
        <v>28</v>
      </c>
      <c r="D222" s="4" t="s">
        <v>89</v>
      </c>
      <c r="E222" s="4" t="s">
        <v>23</v>
      </c>
      <c r="F222" s="4" t="s">
        <v>24</v>
      </c>
      <c r="G222" s="4" t="s">
        <v>51</v>
      </c>
      <c r="H222" s="4" t="s">
        <v>52</v>
      </c>
      <c r="I222" s="5">
        <v>1</v>
      </c>
      <c r="J222" s="6">
        <v>339.52</v>
      </c>
      <c r="K222" s="7">
        <v>0.1</v>
      </c>
      <c r="L222" s="6">
        <v>191.19</v>
      </c>
      <c r="M222" s="6">
        <f t="shared" si="12"/>
        <v>305.56799999999998</v>
      </c>
      <c r="N222" s="6">
        <f t="shared" si="13"/>
        <v>191.19</v>
      </c>
      <c r="O222" s="6">
        <f t="shared" si="14"/>
        <v>114.37799999999999</v>
      </c>
      <c r="P222" s="8">
        <f t="shared" si="15"/>
        <v>0.3743127552623311</v>
      </c>
      <c r="Q222" s="9">
        <f>YEAR(SalesDataTable[[#This Row],[Order Date]])</f>
        <v>2026</v>
      </c>
      <c r="R222" s="8" t="str">
        <f>"Q"&amp;ROUNDUP(MONTH(SalesDataTable[[#This Row],[Order Date]])/3,0)</f>
        <v>Q1</v>
      </c>
      <c r="S222" s="5">
        <f>MONTH(SalesDataTable[[#This Row],[Order Date]])</f>
        <v>2</v>
      </c>
      <c r="T222" s="8" t="str">
        <f>TEXT(SalesDataTable[[#This Row],[Order Date]],"mmm")</f>
        <v>Feb</v>
      </c>
    </row>
    <row r="223" spans="1:20" ht="15.6" x14ac:dyDescent="0.3">
      <c r="A223" s="2" t="s">
        <v>294</v>
      </c>
      <c r="B223" s="3">
        <v>46070</v>
      </c>
      <c r="C223" s="4" t="s">
        <v>28</v>
      </c>
      <c r="D223" s="4" t="s">
        <v>106</v>
      </c>
      <c r="E223" s="4" t="s">
        <v>30</v>
      </c>
      <c r="F223" s="4" t="s">
        <v>40</v>
      </c>
      <c r="G223" s="4" t="s">
        <v>31</v>
      </c>
      <c r="H223" s="4" t="s">
        <v>73</v>
      </c>
      <c r="I223" s="5">
        <v>5</v>
      </c>
      <c r="J223" s="6">
        <v>154.72999999999999</v>
      </c>
      <c r="K223" s="7">
        <v>0.1</v>
      </c>
      <c r="L223" s="6">
        <v>77.42</v>
      </c>
      <c r="M223" s="6">
        <f t="shared" si="12"/>
        <v>696.28499999999997</v>
      </c>
      <c r="N223" s="6">
        <f t="shared" si="13"/>
        <v>387.1</v>
      </c>
      <c r="O223" s="6">
        <f t="shared" si="14"/>
        <v>309.18499999999995</v>
      </c>
      <c r="P223" s="8">
        <f t="shared" si="15"/>
        <v>0.44404949122844806</v>
      </c>
      <c r="Q223" s="9">
        <f>YEAR(SalesDataTable[[#This Row],[Order Date]])</f>
        <v>2026</v>
      </c>
      <c r="R223" s="8" t="str">
        <f>"Q"&amp;ROUNDUP(MONTH(SalesDataTable[[#This Row],[Order Date]])/3,0)</f>
        <v>Q1</v>
      </c>
      <c r="S223" s="5">
        <f>MONTH(SalesDataTable[[#This Row],[Order Date]])</f>
        <v>2</v>
      </c>
      <c r="T223" s="8" t="str">
        <f>TEXT(SalesDataTable[[#This Row],[Order Date]],"mmm")</f>
        <v>Feb</v>
      </c>
    </row>
    <row r="224" spans="1:20" ht="15.6" x14ac:dyDescent="0.3">
      <c r="A224" s="2" t="s">
        <v>295</v>
      </c>
      <c r="B224" s="3">
        <v>46070</v>
      </c>
      <c r="C224" s="4" t="s">
        <v>34</v>
      </c>
      <c r="D224" s="4" t="s">
        <v>54</v>
      </c>
      <c r="E224" s="4" t="s">
        <v>45</v>
      </c>
      <c r="F224" s="4" t="s">
        <v>40</v>
      </c>
      <c r="G224" s="4" t="s">
        <v>31</v>
      </c>
      <c r="H224" s="4" t="s">
        <v>32</v>
      </c>
      <c r="I224" s="5">
        <v>4</v>
      </c>
      <c r="J224" s="6">
        <v>93.98</v>
      </c>
      <c r="K224" s="7">
        <v>0.05</v>
      </c>
      <c r="L224" s="6">
        <v>44.6</v>
      </c>
      <c r="M224" s="6">
        <f t="shared" si="12"/>
        <v>357.12400000000002</v>
      </c>
      <c r="N224" s="6">
        <f t="shared" si="13"/>
        <v>178.4</v>
      </c>
      <c r="O224" s="6">
        <f t="shared" si="14"/>
        <v>178.72400000000002</v>
      </c>
      <c r="P224" s="8">
        <f t="shared" si="15"/>
        <v>0.50045362395134463</v>
      </c>
      <c r="Q224" s="9">
        <f>YEAR(SalesDataTable[[#This Row],[Order Date]])</f>
        <v>2026</v>
      </c>
      <c r="R224" s="8" t="str">
        <f>"Q"&amp;ROUNDUP(MONTH(SalesDataTable[[#This Row],[Order Date]])/3,0)</f>
        <v>Q1</v>
      </c>
      <c r="S224" s="5">
        <f>MONTH(SalesDataTable[[#This Row],[Order Date]])</f>
        <v>2</v>
      </c>
      <c r="T224" s="8" t="str">
        <f>TEXT(SalesDataTable[[#This Row],[Order Date]],"mmm")</f>
        <v>Feb</v>
      </c>
    </row>
    <row r="225" spans="1:20" ht="15.6" x14ac:dyDescent="0.3">
      <c r="A225" s="2" t="s">
        <v>296</v>
      </c>
      <c r="B225" s="3">
        <v>46070</v>
      </c>
      <c r="C225" s="4" t="s">
        <v>21</v>
      </c>
      <c r="D225" s="4" t="s">
        <v>22</v>
      </c>
      <c r="E225" s="4" t="s">
        <v>23</v>
      </c>
      <c r="F225" s="4" t="s">
        <v>36</v>
      </c>
      <c r="G225" s="4" t="s">
        <v>51</v>
      </c>
      <c r="H225" s="4" t="s">
        <v>52</v>
      </c>
      <c r="I225" s="5">
        <v>2</v>
      </c>
      <c r="J225" s="6">
        <v>336.83</v>
      </c>
      <c r="K225" s="7">
        <v>0</v>
      </c>
      <c r="L225" s="6">
        <v>194.42</v>
      </c>
      <c r="M225" s="6">
        <f t="shared" si="12"/>
        <v>673.66</v>
      </c>
      <c r="N225" s="6">
        <f t="shared" si="13"/>
        <v>388.84</v>
      </c>
      <c r="O225" s="6">
        <f t="shared" si="14"/>
        <v>284.82</v>
      </c>
      <c r="P225" s="8">
        <f t="shared" si="15"/>
        <v>0.42279488169106078</v>
      </c>
      <c r="Q225" s="9">
        <f>YEAR(SalesDataTable[[#This Row],[Order Date]])</f>
        <v>2026</v>
      </c>
      <c r="R225" s="8" t="str">
        <f>"Q"&amp;ROUNDUP(MONTH(SalesDataTable[[#This Row],[Order Date]])/3,0)</f>
        <v>Q1</v>
      </c>
      <c r="S225" s="5">
        <f>MONTH(SalesDataTable[[#This Row],[Order Date]])</f>
        <v>2</v>
      </c>
      <c r="T225" s="8" t="str">
        <f>TEXT(SalesDataTable[[#This Row],[Order Date]],"mmm")</f>
        <v>Feb</v>
      </c>
    </row>
    <row r="226" spans="1:20" ht="15.6" x14ac:dyDescent="0.3">
      <c r="A226" s="2" t="s">
        <v>297</v>
      </c>
      <c r="B226" s="3">
        <v>46071</v>
      </c>
      <c r="C226" s="4" t="s">
        <v>47</v>
      </c>
      <c r="D226" s="4" t="s">
        <v>68</v>
      </c>
      <c r="E226" s="4" t="s">
        <v>45</v>
      </c>
      <c r="F226" s="4" t="s">
        <v>24</v>
      </c>
      <c r="G226" s="4" t="s">
        <v>51</v>
      </c>
      <c r="H226" s="4" t="s">
        <v>52</v>
      </c>
      <c r="I226" s="5">
        <v>1</v>
      </c>
      <c r="J226" s="6">
        <v>338.93</v>
      </c>
      <c r="K226" s="7">
        <v>0</v>
      </c>
      <c r="L226" s="6">
        <v>197.92</v>
      </c>
      <c r="M226" s="6">
        <f t="shared" si="12"/>
        <v>338.93</v>
      </c>
      <c r="N226" s="6">
        <f t="shared" si="13"/>
        <v>197.92</v>
      </c>
      <c r="O226" s="6">
        <f t="shared" si="14"/>
        <v>141.01000000000002</v>
      </c>
      <c r="P226" s="8">
        <f t="shared" si="15"/>
        <v>0.41604461098161866</v>
      </c>
      <c r="Q226" s="9">
        <f>YEAR(SalesDataTable[[#This Row],[Order Date]])</f>
        <v>2026</v>
      </c>
      <c r="R226" s="8" t="str">
        <f>"Q"&amp;ROUNDUP(MONTH(SalesDataTable[[#This Row],[Order Date]])/3,0)</f>
        <v>Q1</v>
      </c>
      <c r="S226" s="5">
        <f>MONTH(SalesDataTable[[#This Row],[Order Date]])</f>
        <v>2</v>
      </c>
      <c r="T226" s="8" t="str">
        <f>TEXT(SalesDataTable[[#This Row],[Order Date]],"mmm")</f>
        <v>Feb</v>
      </c>
    </row>
    <row r="227" spans="1:20" ht="15.6" x14ac:dyDescent="0.3">
      <c r="A227" s="2" t="s">
        <v>298</v>
      </c>
      <c r="B227" s="3">
        <v>46071</v>
      </c>
      <c r="C227" s="4" t="s">
        <v>21</v>
      </c>
      <c r="D227" s="4" t="s">
        <v>72</v>
      </c>
      <c r="E227" s="4" t="s">
        <v>23</v>
      </c>
      <c r="F227" s="4" t="s">
        <v>36</v>
      </c>
      <c r="G227" s="4" t="s">
        <v>51</v>
      </c>
      <c r="H227" s="4" t="s">
        <v>110</v>
      </c>
      <c r="I227" s="5">
        <v>5</v>
      </c>
      <c r="J227" s="6">
        <v>122.72</v>
      </c>
      <c r="K227" s="7">
        <v>0</v>
      </c>
      <c r="L227" s="6">
        <v>62.41</v>
      </c>
      <c r="M227" s="6">
        <f t="shared" si="12"/>
        <v>613.6</v>
      </c>
      <c r="N227" s="6">
        <f t="shared" si="13"/>
        <v>312.04999999999995</v>
      </c>
      <c r="O227" s="6">
        <f t="shared" si="14"/>
        <v>301.55000000000007</v>
      </c>
      <c r="P227" s="8">
        <f t="shared" si="15"/>
        <v>0.49144393741851378</v>
      </c>
      <c r="Q227" s="9">
        <f>YEAR(SalesDataTable[[#This Row],[Order Date]])</f>
        <v>2026</v>
      </c>
      <c r="R227" s="8" t="str">
        <f>"Q"&amp;ROUNDUP(MONTH(SalesDataTable[[#This Row],[Order Date]])/3,0)</f>
        <v>Q1</v>
      </c>
      <c r="S227" s="5">
        <f>MONTH(SalesDataTable[[#This Row],[Order Date]])</f>
        <v>2</v>
      </c>
      <c r="T227" s="8" t="str">
        <f>TEXT(SalesDataTable[[#This Row],[Order Date]],"mmm")</f>
        <v>Feb</v>
      </c>
    </row>
    <row r="228" spans="1:20" ht="15.6" x14ac:dyDescent="0.3">
      <c r="A228" s="2" t="s">
        <v>299</v>
      </c>
      <c r="B228" s="3">
        <v>46071</v>
      </c>
      <c r="C228" s="4" t="s">
        <v>47</v>
      </c>
      <c r="D228" s="4" t="s">
        <v>48</v>
      </c>
      <c r="E228" s="4" t="s">
        <v>23</v>
      </c>
      <c r="F228" s="4" t="s">
        <v>36</v>
      </c>
      <c r="G228" s="4" t="s">
        <v>37</v>
      </c>
      <c r="H228" s="4" t="s">
        <v>91</v>
      </c>
      <c r="I228" s="5">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9">
        <f>YEAR(SalesDataTable[[#This Row],[Order Date]])</f>
        <v>2026</v>
      </c>
      <c r="R228" s="8" t="str">
        <f>"Q"&amp;ROUNDUP(MONTH(SalesDataTable[[#This Row],[Order Date]])/3,0)</f>
        <v>Q1</v>
      </c>
      <c r="S228" s="5">
        <f>MONTH(SalesDataTable[[#This Row],[Order Date]])</f>
        <v>2</v>
      </c>
      <c r="T228" s="8" t="str">
        <f>TEXT(SalesDataTable[[#This Row],[Order Date]],"mmm")</f>
        <v>Feb</v>
      </c>
    </row>
    <row r="229" spans="1:20" ht="15.6" x14ac:dyDescent="0.3">
      <c r="A229" s="2" t="s">
        <v>300</v>
      </c>
      <c r="B229" s="3">
        <v>46072</v>
      </c>
      <c r="C229" s="4" t="s">
        <v>34</v>
      </c>
      <c r="D229" s="4" t="s">
        <v>146</v>
      </c>
      <c r="E229" s="4" t="s">
        <v>23</v>
      </c>
      <c r="F229" s="4" t="s">
        <v>24</v>
      </c>
      <c r="G229" s="4" t="s">
        <v>51</v>
      </c>
      <c r="H229" s="4" t="s">
        <v>84</v>
      </c>
      <c r="I229" s="5">
        <v>2</v>
      </c>
      <c r="J229" s="6">
        <v>81.34</v>
      </c>
      <c r="K229" s="7">
        <v>0.05</v>
      </c>
      <c r="L229" s="6">
        <v>40.64</v>
      </c>
      <c r="M229" s="6">
        <f t="shared" si="12"/>
        <v>154.54599999999999</v>
      </c>
      <c r="N229" s="6">
        <f t="shared" si="13"/>
        <v>81.28</v>
      </c>
      <c r="O229" s="6">
        <f t="shared" si="14"/>
        <v>73.265999999999991</v>
      </c>
      <c r="P229" s="8">
        <f t="shared" si="15"/>
        <v>0.47407244445019603</v>
      </c>
      <c r="Q229" s="9">
        <f>YEAR(SalesDataTable[[#This Row],[Order Date]])</f>
        <v>2026</v>
      </c>
      <c r="R229" s="8" t="str">
        <f>"Q"&amp;ROUNDUP(MONTH(SalesDataTable[[#This Row],[Order Date]])/3,0)</f>
        <v>Q1</v>
      </c>
      <c r="S229" s="5">
        <f>MONTH(SalesDataTable[[#This Row],[Order Date]])</f>
        <v>2</v>
      </c>
      <c r="T229" s="8" t="str">
        <f>TEXT(SalesDataTable[[#This Row],[Order Date]],"mmm")</f>
        <v>Feb</v>
      </c>
    </row>
    <row r="230" spans="1:20" ht="15.6" x14ac:dyDescent="0.3">
      <c r="A230" s="2" t="s">
        <v>301</v>
      </c>
      <c r="B230" s="3">
        <v>46072</v>
      </c>
      <c r="C230" s="4" t="s">
        <v>34</v>
      </c>
      <c r="D230" s="4" t="s">
        <v>44</v>
      </c>
      <c r="E230" s="4" t="s">
        <v>23</v>
      </c>
      <c r="F230" s="4" t="s">
        <v>36</v>
      </c>
      <c r="G230" s="4" t="s">
        <v>25</v>
      </c>
      <c r="H230" s="4" t="s">
        <v>55</v>
      </c>
      <c r="I230" s="5">
        <v>1</v>
      </c>
      <c r="J230" s="6">
        <v>41.01</v>
      </c>
      <c r="K230" s="7">
        <v>0.05</v>
      </c>
      <c r="L230" s="6">
        <v>16.489999999999998</v>
      </c>
      <c r="M230" s="6">
        <f t="shared" si="12"/>
        <v>38.959499999999998</v>
      </c>
      <c r="N230" s="6">
        <f t="shared" si="13"/>
        <v>16.489999999999998</v>
      </c>
      <c r="O230" s="6">
        <f t="shared" si="14"/>
        <v>22.4695</v>
      </c>
      <c r="P230" s="8">
        <f t="shared" si="15"/>
        <v>0.57673994789460847</v>
      </c>
      <c r="Q230" s="9">
        <f>YEAR(SalesDataTable[[#This Row],[Order Date]])</f>
        <v>2026</v>
      </c>
      <c r="R230" s="8" t="str">
        <f>"Q"&amp;ROUNDUP(MONTH(SalesDataTable[[#This Row],[Order Date]])/3,0)</f>
        <v>Q1</v>
      </c>
      <c r="S230" s="5">
        <f>MONTH(SalesDataTable[[#This Row],[Order Date]])</f>
        <v>2</v>
      </c>
      <c r="T230" s="8" t="str">
        <f>TEXT(SalesDataTable[[#This Row],[Order Date]],"mmm")</f>
        <v>Feb</v>
      </c>
    </row>
    <row r="231" spans="1:20" ht="15.6" x14ac:dyDescent="0.3">
      <c r="A231" s="2" t="s">
        <v>302</v>
      </c>
      <c r="B231" s="3">
        <v>46072</v>
      </c>
      <c r="C231" s="4" t="s">
        <v>28</v>
      </c>
      <c r="D231" s="4" t="s">
        <v>86</v>
      </c>
      <c r="E231" s="4" t="s">
        <v>59</v>
      </c>
      <c r="F231" s="4" t="s">
        <v>40</v>
      </c>
      <c r="G231" s="4" t="s">
        <v>31</v>
      </c>
      <c r="H231" s="4" t="s">
        <v>73</v>
      </c>
      <c r="I231" s="5">
        <v>2</v>
      </c>
      <c r="J231" s="6">
        <v>153.03</v>
      </c>
      <c r="K231" s="7">
        <v>0</v>
      </c>
      <c r="L231" s="6">
        <v>81.02</v>
      </c>
      <c r="M231" s="6">
        <f t="shared" si="12"/>
        <v>306.06</v>
      </c>
      <c r="N231" s="6">
        <f t="shared" si="13"/>
        <v>162.04</v>
      </c>
      <c r="O231" s="6">
        <f t="shared" si="14"/>
        <v>144.02000000000001</v>
      </c>
      <c r="P231" s="8">
        <f t="shared" si="15"/>
        <v>0.47056132784421356</v>
      </c>
      <c r="Q231" s="9">
        <f>YEAR(SalesDataTable[[#This Row],[Order Date]])</f>
        <v>2026</v>
      </c>
      <c r="R231" s="8" t="str">
        <f>"Q"&amp;ROUNDUP(MONTH(SalesDataTable[[#This Row],[Order Date]])/3,0)</f>
        <v>Q1</v>
      </c>
      <c r="S231" s="5">
        <f>MONTH(SalesDataTable[[#This Row],[Order Date]])</f>
        <v>2</v>
      </c>
      <c r="T231" s="8" t="str">
        <f>TEXT(SalesDataTable[[#This Row],[Order Date]],"mmm")</f>
        <v>Feb</v>
      </c>
    </row>
    <row r="232" spans="1:20" ht="15.6" x14ac:dyDescent="0.3">
      <c r="A232" s="2" t="s">
        <v>303</v>
      </c>
      <c r="B232" s="3">
        <v>46073</v>
      </c>
      <c r="C232" s="4" t="s">
        <v>28</v>
      </c>
      <c r="D232" s="4" t="s">
        <v>86</v>
      </c>
      <c r="E232" s="4" t="s">
        <v>23</v>
      </c>
      <c r="F232" s="4" t="s">
        <v>36</v>
      </c>
      <c r="G232" s="4" t="s">
        <v>69</v>
      </c>
      <c r="H232" s="4" t="s">
        <v>75</v>
      </c>
      <c r="I232" s="5">
        <v>2</v>
      </c>
      <c r="J232" s="6">
        <v>124.92</v>
      </c>
      <c r="K232" s="7">
        <v>0</v>
      </c>
      <c r="L232" s="6">
        <v>69.98</v>
      </c>
      <c r="M232" s="6">
        <f t="shared" si="12"/>
        <v>249.84</v>
      </c>
      <c r="N232" s="6">
        <f t="shared" si="13"/>
        <v>139.96</v>
      </c>
      <c r="O232" s="6">
        <f t="shared" si="14"/>
        <v>109.88</v>
      </c>
      <c r="P232" s="8">
        <f t="shared" si="15"/>
        <v>0.43980147294268329</v>
      </c>
      <c r="Q232" s="9">
        <f>YEAR(SalesDataTable[[#This Row],[Order Date]])</f>
        <v>2026</v>
      </c>
      <c r="R232" s="8" t="str">
        <f>"Q"&amp;ROUNDUP(MONTH(SalesDataTable[[#This Row],[Order Date]])/3,0)</f>
        <v>Q1</v>
      </c>
      <c r="S232" s="5">
        <f>MONTH(SalesDataTable[[#This Row],[Order Date]])</f>
        <v>2</v>
      </c>
      <c r="T232" s="8" t="str">
        <f>TEXT(SalesDataTable[[#This Row],[Order Date]],"mmm")</f>
        <v>Feb</v>
      </c>
    </row>
    <row r="233" spans="1:20" ht="15.6" x14ac:dyDescent="0.3">
      <c r="A233" s="2" t="s">
        <v>304</v>
      </c>
      <c r="B233" s="3">
        <v>46073</v>
      </c>
      <c r="C233" s="4" t="s">
        <v>28</v>
      </c>
      <c r="D233" s="4" t="s">
        <v>89</v>
      </c>
      <c r="E233" s="4" t="s">
        <v>23</v>
      </c>
      <c r="F233" s="4" t="s">
        <v>40</v>
      </c>
      <c r="G233" s="4" t="s">
        <v>37</v>
      </c>
      <c r="H233" s="4" t="s">
        <v>91</v>
      </c>
      <c r="I233" s="5">
        <v>2</v>
      </c>
      <c r="J233" s="6">
        <v>136.55000000000001</v>
      </c>
      <c r="K233" s="7">
        <v>0</v>
      </c>
      <c r="L233" s="6">
        <v>68.84</v>
      </c>
      <c r="M233" s="6">
        <f t="shared" si="12"/>
        <v>273.10000000000002</v>
      </c>
      <c r="N233" s="6">
        <f t="shared" si="13"/>
        <v>137.68</v>
      </c>
      <c r="O233" s="6">
        <f t="shared" si="14"/>
        <v>135.42000000000002</v>
      </c>
      <c r="P233" s="8">
        <f t="shared" si="15"/>
        <v>0.49586232149395826</v>
      </c>
      <c r="Q233" s="9">
        <f>YEAR(SalesDataTable[[#This Row],[Order Date]])</f>
        <v>2026</v>
      </c>
      <c r="R233" s="8" t="str">
        <f>"Q"&amp;ROUNDUP(MONTH(SalesDataTable[[#This Row],[Order Date]])/3,0)</f>
        <v>Q1</v>
      </c>
      <c r="S233" s="5">
        <f>MONTH(SalesDataTable[[#This Row],[Order Date]])</f>
        <v>2</v>
      </c>
      <c r="T233" s="8" t="str">
        <f>TEXT(SalesDataTable[[#This Row],[Order Date]],"mmm")</f>
        <v>Feb</v>
      </c>
    </row>
    <row r="234" spans="1:20" ht="15.6" x14ac:dyDescent="0.3">
      <c r="A234" s="2" t="s">
        <v>305</v>
      </c>
      <c r="B234" s="3">
        <v>46073</v>
      </c>
      <c r="C234" s="4" t="s">
        <v>34</v>
      </c>
      <c r="D234" s="4" t="s">
        <v>54</v>
      </c>
      <c r="E234" s="4" t="s">
        <v>30</v>
      </c>
      <c r="F234" s="4" t="s">
        <v>40</v>
      </c>
      <c r="G234" s="4" t="s">
        <v>51</v>
      </c>
      <c r="H234" s="4" t="s">
        <v>110</v>
      </c>
      <c r="I234" s="5">
        <v>15</v>
      </c>
      <c r="J234" s="6">
        <v>121.98</v>
      </c>
      <c r="K234" s="7">
        <v>0.1</v>
      </c>
      <c r="L234" s="6">
        <v>59.86</v>
      </c>
      <c r="M234" s="6">
        <f t="shared" si="12"/>
        <v>1646.73</v>
      </c>
      <c r="N234" s="6">
        <f t="shared" si="13"/>
        <v>897.9</v>
      </c>
      <c r="O234" s="6">
        <f t="shared" si="14"/>
        <v>748.83</v>
      </c>
      <c r="P234" s="8">
        <f t="shared" si="15"/>
        <v>0.45473757082217486</v>
      </c>
      <c r="Q234" s="9">
        <f>YEAR(SalesDataTable[[#This Row],[Order Date]])</f>
        <v>2026</v>
      </c>
      <c r="R234" s="8" t="str">
        <f>"Q"&amp;ROUNDUP(MONTH(SalesDataTable[[#This Row],[Order Date]])/3,0)</f>
        <v>Q1</v>
      </c>
      <c r="S234" s="5">
        <f>MONTH(SalesDataTable[[#This Row],[Order Date]])</f>
        <v>2</v>
      </c>
      <c r="T234" s="8" t="str">
        <f>TEXT(SalesDataTable[[#This Row],[Order Date]],"mmm")</f>
        <v>Feb</v>
      </c>
    </row>
    <row r="235" spans="1:20" ht="15.6" x14ac:dyDescent="0.3">
      <c r="A235" s="2" t="s">
        <v>306</v>
      </c>
      <c r="B235" s="3">
        <v>46073</v>
      </c>
      <c r="C235" s="4" t="s">
        <v>28</v>
      </c>
      <c r="D235" s="4" t="s">
        <v>89</v>
      </c>
      <c r="E235" s="4" t="s">
        <v>23</v>
      </c>
      <c r="F235" s="4" t="s">
        <v>36</v>
      </c>
      <c r="G235" s="4" t="s">
        <v>37</v>
      </c>
      <c r="H235" s="4" t="s">
        <v>66</v>
      </c>
      <c r="I235" s="5">
        <v>1</v>
      </c>
      <c r="J235" s="6">
        <v>45.54</v>
      </c>
      <c r="K235" s="7">
        <v>0</v>
      </c>
      <c r="L235" s="6">
        <v>18.29</v>
      </c>
      <c r="M235" s="6">
        <f t="shared" si="12"/>
        <v>45.54</v>
      </c>
      <c r="N235" s="6">
        <f t="shared" si="13"/>
        <v>18.29</v>
      </c>
      <c r="O235" s="6">
        <f t="shared" si="14"/>
        <v>27.25</v>
      </c>
      <c r="P235" s="8">
        <f t="shared" si="15"/>
        <v>0.59837505489679399</v>
      </c>
      <c r="Q235" s="9">
        <f>YEAR(SalesDataTable[[#This Row],[Order Date]])</f>
        <v>2026</v>
      </c>
      <c r="R235" s="8" t="str">
        <f>"Q"&amp;ROUNDUP(MONTH(SalesDataTable[[#This Row],[Order Date]])/3,0)</f>
        <v>Q1</v>
      </c>
      <c r="S235" s="5">
        <f>MONTH(SalesDataTable[[#This Row],[Order Date]])</f>
        <v>2</v>
      </c>
      <c r="T235" s="8" t="str">
        <f>TEXT(SalesDataTable[[#This Row],[Order Date]],"mmm")</f>
        <v>Feb</v>
      </c>
    </row>
    <row r="236" spans="1:20" ht="15.6" x14ac:dyDescent="0.3">
      <c r="A236" s="2" t="s">
        <v>307</v>
      </c>
      <c r="B236" s="3">
        <v>46073</v>
      </c>
      <c r="C236" s="4" t="s">
        <v>34</v>
      </c>
      <c r="D236" s="4" t="s">
        <v>44</v>
      </c>
      <c r="E236" s="4" t="s">
        <v>59</v>
      </c>
      <c r="F236" s="4" t="s">
        <v>24</v>
      </c>
      <c r="G236" s="4" t="s">
        <v>69</v>
      </c>
      <c r="H236" s="4" t="s">
        <v>94</v>
      </c>
      <c r="I236" s="5">
        <v>1</v>
      </c>
      <c r="J236" s="6">
        <v>51.73</v>
      </c>
      <c r="K236" s="7">
        <v>0</v>
      </c>
      <c r="L236" s="6">
        <v>21.83</v>
      </c>
      <c r="M236" s="6">
        <f t="shared" si="12"/>
        <v>51.73</v>
      </c>
      <c r="N236" s="6">
        <f t="shared" si="13"/>
        <v>21.83</v>
      </c>
      <c r="O236" s="6">
        <f t="shared" si="14"/>
        <v>29.9</v>
      </c>
      <c r="P236" s="8">
        <f t="shared" si="15"/>
        <v>0.57800115986854828</v>
      </c>
      <c r="Q236" s="9">
        <f>YEAR(SalesDataTable[[#This Row],[Order Date]])</f>
        <v>2026</v>
      </c>
      <c r="R236" s="8" t="str">
        <f>"Q"&amp;ROUNDUP(MONTH(SalesDataTable[[#This Row],[Order Date]])/3,0)</f>
        <v>Q1</v>
      </c>
      <c r="S236" s="5">
        <f>MONTH(SalesDataTable[[#This Row],[Order Date]])</f>
        <v>2</v>
      </c>
      <c r="T236" s="8" t="str">
        <f>TEXT(SalesDataTable[[#This Row],[Order Date]],"mmm")</f>
        <v>Feb</v>
      </c>
    </row>
    <row r="237" spans="1:20" ht="15.6" x14ac:dyDescent="0.3">
      <c r="A237" s="2" t="s">
        <v>308</v>
      </c>
      <c r="B237" s="3">
        <v>46073</v>
      </c>
      <c r="C237" s="4" t="s">
        <v>28</v>
      </c>
      <c r="D237" s="4" t="s">
        <v>89</v>
      </c>
      <c r="E237" s="4" t="s">
        <v>59</v>
      </c>
      <c r="F237" s="4" t="s">
        <v>24</v>
      </c>
      <c r="G237" s="4" t="s">
        <v>51</v>
      </c>
      <c r="H237" s="4" t="s">
        <v>84</v>
      </c>
      <c r="I237" s="5">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9">
        <f>YEAR(SalesDataTable[[#This Row],[Order Date]])</f>
        <v>2026</v>
      </c>
      <c r="R237" s="8" t="str">
        <f>"Q"&amp;ROUNDUP(MONTH(SalesDataTable[[#This Row],[Order Date]])/3,0)</f>
        <v>Q1</v>
      </c>
      <c r="S237" s="5">
        <f>MONTH(SalesDataTable[[#This Row],[Order Date]])</f>
        <v>2</v>
      </c>
      <c r="T237" s="8" t="str">
        <f>TEXT(SalesDataTable[[#This Row],[Order Date]],"mmm")</f>
        <v>Feb</v>
      </c>
    </row>
    <row r="238" spans="1:20" ht="15.6" x14ac:dyDescent="0.3">
      <c r="A238" s="2" t="s">
        <v>309</v>
      </c>
      <c r="B238" s="3">
        <v>46073</v>
      </c>
      <c r="C238" s="4" t="s">
        <v>47</v>
      </c>
      <c r="D238" s="4" t="s">
        <v>65</v>
      </c>
      <c r="E238" s="4" t="s">
        <v>23</v>
      </c>
      <c r="F238" s="4" t="s">
        <v>36</v>
      </c>
      <c r="G238" s="4" t="s">
        <v>69</v>
      </c>
      <c r="H238" s="4" t="s">
        <v>87</v>
      </c>
      <c r="I238" s="5">
        <v>1</v>
      </c>
      <c r="J238" s="6">
        <v>36.31</v>
      </c>
      <c r="K238" s="7">
        <v>0</v>
      </c>
      <c r="L238" s="6">
        <v>14</v>
      </c>
      <c r="M238" s="6">
        <f t="shared" si="12"/>
        <v>36.31</v>
      </c>
      <c r="N238" s="6">
        <f t="shared" si="13"/>
        <v>14</v>
      </c>
      <c r="O238" s="6">
        <f t="shared" si="14"/>
        <v>22.310000000000002</v>
      </c>
      <c r="P238" s="8">
        <f t="shared" si="15"/>
        <v>0.61443128614706699</v>
      </c>
      <c r="Q238" s="9">
        <f>YEAR(SalesDataTable[[#This Row],[Order Date]])</f>
        <v>2026</v>
      </c>
      <c r="R238" s="8" t="str">
        <f>"Q"&amp;ROUNDUP(MONTH(SalesDataTable[[#This Row],[Order Date]])/3,0)</f>
        <v>Q1</v>
      </c>
      <c r="S238" s="5">
        <f>MONTH(SalesDataTable[[#This Row],[Order Date]])</f>
        <v>2</v>
      </c>
      <c r="T238" s="8" t="str">
        <f>TEXT(SalesDataTable[[#This Row],[Order Date]],"mmm")</f>
        <v>Feb</v>
      </c>
    </row>
    <row r="239" spans="1:20" ht="15.6" x14ac:dyDescent="0.3">
      <c r="A239" s="2" t="s">
        <v>310</v>
      </c>
      <c r="B239" s="3">
        <v>46073</v>
      </c>
      <c r="C239" s="4" t="s">
        <v>34</v>
      </c>
      <c r="D239" s="4" t="s">
        <v>146</v>
      </c>
      <c r="E239" s="4" t="s">
        <v>23</v>
      </c>
      <c r="F239" s="4" t="s">
        <v>24</v>
      </c>
      <c r="G239" s="4" t="s">
        <v>25</v>
      </c>
      <c r="H239" s="4" t="s">
        <v>26</v>
      </c>
      <c r="I239" s="5">
        <v>1</v>
      </c>
      <c r="J239" s="6">
        <v>82.86</v>
      </c>
      <c r="K239" s="7">
        <v>0.05</v>
      </c>
      <c r="L239" s="6">
        <v>42.3</v>
      </c>
      <c r="M239" s="6">
        <f t="shared" si="12"/>
        <v>78.716999999999999</v>
      </c>
      <c r="N239" s="6">
        <f t="shared" si="13"/>
        <v>42.3</v>
      </c>
      <c r="O239" s="6">
        <f t="shared" si="14"/>
        <v>36.417000000000002</v>
      </c>
      <c r="P239" s="8">
        <f t="shared" si="15"/>
        <v>0.46263196005945351</v>
      </c>
      <c r="Q239" s="9">
        <f>YEAR(SalesDataTable[[#This Row],[Order Date]])</f>
        <v>2026</v>
      </c>
      <c r="R239" s="8" t="str">
        <f>"Q"&amp;ROUNDUP(MONTH(SalesDataTable[[#This Row],[Order Date]])/3,0)</f>
        <v>Q1</v>
      </c>
      <c r="S239" s="5">
        <f>MONTH(SalesDataTable[[#This Row],[Order Date]])</f>
        <v>2</v>
      </c>
      <c r="T239" s="8" t="str">
        <f>TEXT(SalesDataTable[[#This Row],[Order Date]],"mmm")</f>
        <v>Feb</v>
      </c>
    </row>
    <row r="240" spans="1:20" ht="15.6" x14ac:dyDescent="0.3">
      <c r="A240" s="2" t="s">
        <v>311</v>
      </c>
      <c r="B240" s="3">
        <v>46074</v>
      </c>
      <c r="C240" s="4" t="s">
        <v>21</v>
      </c>
      <c r="D240" s="4" t="s">
        <v>22</v>
      </c>
      <c r="E240" s="4" t="s">
        <v>45</v>
      </c>
      <c r="F240" s="4" t="s">
        <v>36</v>
      </c>
      <c r="G240" s="4" t="s">
        <v>25</v>
      </c>
      <c r="H240" s="4" t="s">
        <v>63</v>
      </c>
      <c r="I240" s="5">
        <v>2</v>
      </c>
      <c r="J240" s="6">
        <v>103.03</v>
      </c>
      <c r="K240" s="7">
        <v>0.05</v>
      </c>
      <c r="L240" s="6">
        <v>50.73</v>
      </c>
      <c r="M240" s="6">
        <f t="shared" si="12"/>
        <v>195.75700000000001</v>
      </c>
      <c r="N240" s="6">
        <f t="shared" si="13"/>
        <v>101.46</v>
      </c>
      <c r="O240" s="6">
        <f t="shared" si="14"/>
        <v>94.297000000000011</v>
      </c>
      <c r="P240" s="8">
        <f t="shared" si="15"/>
        <v>0.48170435795399402</v>
      </c>
      <c r="Q240" s="9">
        <f>YEAR(SalesDataTable[[#This Row],[Order Date]])</f>
        <v>2026</v>
      </c>
      <c r="R240" s="8" t="str">
        <f>"Q"&amp;ROUNDUP(MONTH(SalesDataTable[[#This Row],[Order Date]])/3,0)</f>
        <v>Q1</v>
      </c>
      <c r="S240" s="5">
        <f>MONTH(SalesDataTable[[#This Row],[Order Date]])</f>
        <v>2</v>
      </c>
      <c r="T240" s="8" t="str">
        <f>TEXT(SalesDataTable[[#This Row],[Order Date]],"mmm")</f>
        <v>Feb</v>
      </c>
    </row>
    <row r="241" spans="1:20" ht="15.6" x14ac:dyDescent="0.3">
      <c r="A241" s="2" t="s">
        <v>312</v>
      </c>
      <c r="B241" s="3">
        <v>46074</v>
      </c>
      <c r="C241" s="4" t="s">
        <v>28</v>
      </c>
      <c r="D241" s="4" t="s">
        <v>106</v>
      </c>
      <c r="E241" s="4" t="s">
        <v>23</v>
      </c>
      <c r="F241" s="4" t="s">
        <v>40</v>
      </c>
      <c r="G241" s="4" t="s">
        <v>37</v>
      </c>
      <c r="H241" s="4" t="s">
        <v>38</v>
      </c>
      <c r="I241" s="5">
        <v>1</v>
      </c>
      <c r="J241" s="6">
        <v>36.39</v>
      </c>
      <c r="K241" s="7">
        <v>0</v>
      </c>
      <c r="L241" s="6">
        <v>13.49</v>
      </c>
      <c r="M241" s="6">
        <f t="shared" si="12"/>
        <v>36.39</v>
      </c>
      <c r="N241" s="6">
        <f t="shared" si="13"/>
        <v>13.49</v>
      </c>
      <c r="O241" s="6">
        <f t="shared" si="14"/>
        <v>22.9</v>
      </c>
      <c r="P241" s="8">
        <f t="shared" si="15"/>
        <v>0.62929376202253362</v>
      </c>
      <c r="Q241" s="9">
        <f>YEAR(SalesDataTable[[#This Row],[Order Date]])</f>
        <v>2026</v>
      </c>
      <c r="R241" s="8" t="str">
        <f>"Q"&amp;ROUNDUP(MONTH(SalesDataTable[[#This Row],[Order Date]])/3,0)</f>
        <v>Q1</v>
      </c>
      <c r="S241" s="5">
        <f>MONTH(SalesDataTable[[#This Row],[Order Date]])</f>
        <v>2</v>
      </c>
      <c r="T241" s="8" t="str">
        <f>TEXT(SalesDataTable[[#This Row],[Order Date]],"mmm")</f>
        <v>Feb</v>
      </c>
    </row>
    <row r="242" spans="1:20" ht="15.6" x14ac:dyDescent="0.3">
      <c r="A242" s="2" t="s">
        <v>313</v>
      </c>
      <c r="B242" s="3">
        <v>46075</v>
      </c>
      <c r="C242" s="4" t="s">
        <v>34</v>
      </c>
      <c r="D242" s="4" t="s">
        <v>54</v>
      </c>
      <c r="E242" s="4" t="s">
        <v>23</v>
      </c>
      <c r="F242" s="4" t="s">
        <v>24</v>
      </c>
      <c r="G242" s="4" t="s">
        <v>51</v>
      </c>
      <c r="H242" s="4" t="s">
        <v>110</v>
      </c>
      <c r="I242" s="5">
        <v>1</v>
      </c>
      <c r="J242" s="6">
        <v>124.93</v>
      </c>
      <c r="K242" s="7">
        <v>0.1</v>
      </c>
      <c r="L242" s="6">
        <v>59.74</v>
      </c>
      <c r="M242" s="6">
        <f t="shared" si="12"/>
        <v>112.43700000000001</v>
      </c>
      <c r="N242" s="6">
        <f t="shared" si="13"/>
        <v>59.74</v>
      </c>
      <c r="O242" s="6">
        <f t="shared" si="14"/>
        <v>52.69700000000001</v>
      </c>
      <c r="P242" s="8">
        <f t="shared" si="15"/>
        <v>0.46868023871145625</v>
      </c>
      <c r="Q242" s="9">
        <f>YEAR(SalesDataTable[[#This Row],[Order Date]])</f>
        <v>2026</v>
      </c>
      <c r="R242" s="8" t="str">
        <f>"Q"&amp;ROUNDUP(MONTH(SalesDataTable[[#This Row],[Order Date]])/3,0)</f>
        <v>Q1</v>
      </c>
      <c r="S242" s="5">
        <f>MONTH(SalesDataTable[[#This Row],[Order Date]])</f>
        <v>2</v>
      </c>
      <c r="T242" s="8" t="str">
        <f>TEXT(SalesDataTable[[#This Row],[Order Date]],"mmm")</f>
        <v>Feb</v>
      </c>
    </row>
    <row r="243" spans="1:20" ht="15.6" x14ac:dyDescent="0.3">
      <c r="A243" s="2" t="s">
        <v>314</v>
      </c>
      <c r="B243" s="3">
        <v>46075</v>
      </c>
      <c r="C243" s="4" t="s">
        <v>28</v>
      </c>
      <c r="D243" s="4" t="s">
        <v>86</v>
      </c>
      <c r="E243" s="4" t="s">
        <v>59</v>
      </c>
      <c r="F243" s="4" t="s">
        <v>24</v>
      </c>
      <c r="G243" s="4" t="s">
        <v>25</v>
      </c>
      <c r="H243" s="4" t="s">
        <v>63</v>
      </c>
      <c r="I243" s="5">
        <v>1</v>
      </c>
      <c r="J243" s="6">
        <v>101.19</v>
      </c>
      <c r="K243" s="7">
        <v>0.05</v>
      </c>
      <c r="L243" s="6">
        <v>49.14</v>
      </c>
      <c r="M243" s="6">
        <f t="shared" si="12"/>
        <v>96.130499999999998</v>
      </c>
      <c r="N243" s="6">
        <f t="shared" si="13"/>
        <v>49.14</v>
      </c>
      <c r="O243" s="6">
        <f t="shared" si="14"/>
        <v>46.990499999999997</v>
      </c>
      <c r="P243" s="8">
        <f t="shared" si="15"/>
        <v>0.48881988546819166</v>
      </c>
      <c r="Q243" s="9">
        <f>YEAR(SalesDataTable[[#This Row],[Order Date]])</f>
        <v>2026</v>
      </c>
      <c r="R243" s="8" t="str">
        <f>"Q"&amp;ROUNDUP(MONTH(SalesDataTable[[#This Row],[Order Date]])/3,0)</f>
        <v>Q1</v>
      </c>
      <c r="S243" s="5">
        <f>MONTH(SalesDataTable[[#This Row],[Order Date]])</f>
        <v>2</v>
      </c>
      <c r="T243" s="8" t="str">
        <f>TEXT(SalesDataTable[[#This Row],[Order Date]],"mmm")</f>
        <v>Feb</v>
      </c>
    </row>
    <row r="244" spans="1:20" ht="15.6" x14ac:dyDescent="0.3">
      <c r="A244" s="2" t="s">
        <v>315</v>
      </c>
      <c r="B244" s="3">
        <v>46075</v>
      </c>
      <c r="C244" s="4" t="s">
        <v>47</v>
      </c>
      <c r="D244" s="4" t="s">
        <v>68</v>
      </c>
      <c r="E244" s="4" t="s">
        <v>23</v>
      </c>
      <c r="F244" s="4" t="s">
        <v>24</v>
      </c>
      <c r="G244" s="4" t="s">
        <v>69</v>
      </c>
      <c r="H244" s="4" t="s">
        <v>94</v>
      </c>
      <c r="I244" s="5">
        <v>2</v>
      </c>
      <c r="J244" s="6">
        <v>51.2</v>
      </c>
      <c r="K244" s="7">
        <v>0</v>
      </c>
      <c r="L244" s="6">
        <v>21.38</v>
      </c>
      <c r="M244" s="6">
        <f t="shared" si="12"/>
        <v>102.4</v>
      </c>
      <c r="N244" s="6">
        <f t="shared" si="13"/>
        <v>42.76</v>
      </c>
      <c r="O244" s="6">
        <f t="shared" si="14"/>
        <v>59.640000000000008</v>
      </c>
      <c r="P244" s="8">
        <f t="shared" si="15"/>
        <v>0.58242187500000009</v>
      </c>
      <c r="Q244" s="9">
        <f>YEAR(SalesDataTable[[#This Row],[Order Date]])</f>
        <v>2026</v>
      </c>
      <c r="R244" s="8" t="str">
        <f>"Q"&amp;ROUNDUP(MONTH(SalesDataTable[[#This Row],[Order Date]])/3,0)</f>
        <v>Q1</v>
      </c>
      <c r="S244" s="5">
        <f>MONTH(SalesDataTable[[#This Row],[Order Date]])</f>
        <v>2</v>
      </c>
      <c r="T244" s="8" t="str">
        <f>TEXT(SalesDataTable[[#This Row],[Order Date]],"mmm")</f>
        <v>Feb</v>
      </c>
    </row>
    <row r="245" spans="1:20" ht="15.6" x14ac:dyDescent="0.3">
      <c r="A245" s="2" t="s">
        <v>316</v>
      </c>
      <c r="B245" s="3">
        <v>46075</v>
      </c>
      <c r="C245" s="4" t="s">
        <v>47</v>
      </c>
      <c r="D245" s="4" t="s">
        <v>48</v>
      </c>
      <c r="E245" s="4" t="s">
        <v>23</v>
      </c>
      <c r="F245" s="4" t="s">
        <v>24</v>
      </c>
      <c r="G245" s="4" t="s">
        <v>51</v>
      </c>
      <c r="H245" s="4" t="s">
        <v>84</v>
      </c>
      <c r="I245" s="5">
        <v>1</v>
      </c>
      <c r="J245" s="6">
        <v>81.81</v>
      </c>
      <c r="K245" s="7">
        <v>0</v>
      </c>
      <c r="L245" s="6">
        <v>40.32</v>
      </c>
      <c r="M245" s="6">
        <f t="shared" si="12"/>
        <v>81.81</v>
      </c>
      <c r="N245" s="6">
        <f t="shared" si="13"/>
        <v>40.32</v>
      </c>
      <c r="O245" s="6">
        <f t="shared" si="14"/>
        <v>41.49</v>
      </c>
      <c r="P245" s="8">
        <f t="shared" si="15"/>
        <v>0.50715071507150711</v>
      </c>
      <c r="Q245" s="9">
        <f>YEAR(SalesDataTable[[#This Row],[Order Date]])</f>
        <v>2026</v>
      </c>
      <c r="R245" s="8" t="str">
        <f>"Q"&amp;ROUNDUP(MONTH(SalesDataTable[[#This Row],[Order Date]])/3,0)</f>
        <v>Q1</v>
      </c>
      <c r="S245" s="5">
        <f>MONTH(SalesDataTable[[#This Row],[Order Date]])</f>
        <v>2</v>
      </c>
      <c r="T245" s="8" t="str">
        <f>TEXT(SalesDataTable[[#This Row],[Order Date]],"mmm")</f>
        <v>Feb</v>
      </c>
    </row>
    <row r="246" spans="1:20" ht="15.6" x14ac:dyDescent="0.3">
      <c r="A246" s="2" t="s">
        <v>317</v>
      </c>
      <c r="B246" s="3">
        <v>46075</v>
      </c>
      <c r="C246" s="4" t="s">
        <v>21</v>
      </c>
      <c r="D246" s="4" t="s">
        <v>108</v>
      </c>
      <c r="E246" s="4" t="s">
        <v>45</v>
      </c>
      <c r="F246" s="4" t="s">
        <v>40</v>
      </c>
      <c r="G246" s="4" t="s">
        <v>31</v>
      </c>
      <c r="H246" s="4" t="s">
        <v>73</v>
      </c>
      <c r="I246" s="5">
        <v>1</v>
      </c>
      <c r="J246" s="6">
        <v>152.96</v>
      </c>
      <c r="K246" s="7">
        <v>0</v>
      </c>
      <c r="L246" s="6">
        <v>79.510000000000005</v>
      </c>
      <c r="M246" s="6">
        <f t="shared" si="12"/>
        <v>152.96</v>
      </c>
      <c r="N246" s="6">
        <f t="shared" si="13"/>
        <v>79.510000000000005</v>
      </c>
      <c r="O246" s="6">
        <f t="shared" si="14"/>
        <v>73.45</v>
      </c>
      <c r="P246" s="8">
        <f t="shared" si="15"/>
        <v>0.48019089958158995</v>
      </c>
      <c r="Q246" s="9">
        <f>YEAR(SalesDataTable[[#This Row],[Order Date]])</f>
        <v>2026</v>
      </c>
      <c r="R246" s="8" t="str">
        <f>"Q"&amp;ROUNDUP(MONTH(SalesDataTable[[#This Row],[Order Date]])/3,0)</f>
        <v>Q1</v>
      </c>
      <c r="S246" s="5">
        <f>MONTH(SalesDataTable[[#This Row],[Order Date]])</f>
        <v>2</v>
      </c>
      <c r="T246" s="8" t="str">
        <f>TEXT(SalesDataTable[[#This Row],[Order Date]],"mmm")</f>
        <v>Feb</v>
      </c>
    </row>
    <row r="247" spans="1:20" ht="15.6" x14ac:dyDescent="0.3">
      <c r="A247" s="2" t="s">
        <v>318</v>
      </c>
      <c r="B247" s="3">
        <v>46076</v>
      </c>
      <c r="C247" s="4" t="s">
        <v>47</v>
      </c>
      <c r="D247" s="4" t="s">
        <v>65</v>
      </c>
      <c r="E247" s="4" t="s">
        <v>59</v>
      </c>
      <c r="F247" s="4" t="s">
        <v>40</v>
      </c>
      <c r="G247" s="4" t="s">
        <v>37</v>
      </c>
      <c r="H247" s="4" t="s">
        <v>103</v>
      </c>
      <c r="I247" s="5">
        <v>1</v>
      </c>
      <c r="J247" s="6">
        <v>166.13</v>
      </c>
      <c r="K247" s="7">
        <v>0.05</v>
      </c>
      <c r="L247" s="6">
        <v>85.7</v>
      </c>
      <c r="M247" s="6">
        <f t="shared" si="12"/>
        <v>157.8235</v>
      </c>
      <c r="N247" s="6">
        <f t="shared" si="13"/>
        <v>85.7</v>
      </c>
      <c r="O247" s="6">
        <f t="shared" si="14"/>
        <v>72.123499999999993</v>
      </c>
      <c r="P247" s="8">
        <f t="shared" si="15"/>
        <v>0.45698834457479398</v>
      </c>
      <c r="Q247" s="9">
        <f>YEAR(SalesDataTable[[#This Row],[Order Date]])</f>
        <v>2026</v>
      </c>
      <c r="R247" s="8" t="str">
        <f>"Q"&amp;ROUNDUP(MONTH(SalesDataTable[[#This Row],[Order Date]])/3,0)</f>
        <v>Q1</v>
      </c>
      <c r="S247" s="5">
        <f>MONTH(SalesDataTable[[#This Row],[Order Date]])</f>
        <v>2</v>
      </c>
      <c r="T247" s="8" t="str">
        <f>TEXT(SalesDataTable[[#This Row],[Order Date]],"mmm")</f>
        <v>Feb</v>
      </c>
    </row>
    <row r="248" spans="1:20" ht="15.6" x14ac:dyDescent="0.3">
      <c r="A248" s="2" t="s">
        <v>319</v>
      </c>
      <c r="B248" s="3">
        <v>46076</v>
      </c>
      <c r="C248" s="4" t="s">
        <v>21</v>
      </c>
      <c r="D248" s="4" t="s">
        <v>108</v>
      </c>
      <c r="E248" s="4" t="s">
        <v>23</v>
      </c>
      <c r="F248" s="4" t="s">
        <v>36</v>
      </c>
      <c r="G248" s="4" t="s">
        <v>51</v>
      </c>
      <c r="H248" s="4" t="s">
        <v>61</v>
      </c>
      <c r="I248" s="5">
        <v>3</v>
      </c>
      <c r="J248" s="6">
        <v>193.18</v>
      </c>
      <c r="K248" s="7">
        <v>0.05</v>
      </c>
      <c r="L248" s="6">
        <v>106.19</v>
      </c>
      <c r="M248" s="6">
        <f t="shared" si="12"/>
        <v>550.56299999999999</v>
      </c>
      <c r="N248" s="6">
        <f t="shared" si="13"/>
        <v>318.57</v>
      </c>
      <c r="O248" s="6">
        <f t="shared" si="14"/>
        <v>231.99299999999999</v>
      </c>
      <c r="P248" s="8">
        <f t="shared" si="15"/>
        <v>0.42137412067283853</v>
      </c>
      <c r="Q248" s="9">
        <f>YEAR(SalesDataTable[[#This Row],[Order Date]])</f>
        <v>2026</v>
      </c>
      <c r="R248" s="8" t="str">
        <f>"Q"&amp;ROUNDUP(MONTH(SalesDataTable[[#This Row],[Order Date]])/3,0)</f>
        <v>Q1</v>
      </c>
      <c r="S248" s="5">
        <f>MONTH(SalesDataTable[[#This Row],[Order Date]])</f>
        <v>2</v>
      </c>
      <c r="T248" s="8" t="str">
        <f>TEXT(SalesDataTable[[#This Row],[Order Date]],"mmm")</f>
        <v>Feb</v>
      </c>
    </row>
    <row r="249" spans="1:20" ht="15.6" x14ac:dyDescent="0.3">
      <c r="A249" s="2" t="s">
        <v>320</v>
      </c>
      <c r="B249" s="3">
        <v>46076</v>
      </c>
      <c r="C249" s="4" t="s">
        <v>34</v>
      </c>
      <c r="D249" s="4" t="s">
        <v>81</v>
      </c>
      <c r="E249" s="4" t="s">
        <v>23</v>
      </c>
      <c r="F249" s="4" t="s">
        <v>24</v>
      </c>
      <c r="G249" s="4" t="s">
        <v>25</v>
      </c>
      <c r="H249" s="4" t="s">
        <v>26</v>
      </c>
      <c r="I249" s="5">
        <v>1</v>
      </c>
      <c r="J249" s="6">
        <v>80.42</v>
      </c>
      <c r="K249" s="7">
        <v>0</v>
      </c>
      <c r="L249" s="6">
        <v>41.72</v>
      </c>
      <c r="M249" s="6">
        <f t="shared" si="12"/>
        <v>80.42</v>
      </c>
      <c r="N249" s="6">
        <f t="shared" si="13"/>
        <v>41.72</v>
      </c>
      <c r="O249" s="6">
        <f t="shared" si="14"/>
        <v>38.700000000000003</v>
      </c>
      <c r="P249" s="8">
        <f t="shared" si="15"/>
        <v>0.4812235762248197</v>
      </c>
      <c r="Q249" s="9">
        <f>YEAR(SalesDataTable[[#This Row],[Order Date]])</f>
        <v>2026</v>
      </c>
      <c r="R249" s="8" t="str">
        <f>"Q"&amp;ROUNDUP(MONTH(SalesDataTable[[#This Row],[Order Date]])/3,0)</f>
        <v>Q1</v>
      </c>
      <c r="S249" s="5">
        <f>MONTH(SalesDataTable[[#This Row],[Order Date]])</f>
        <v>2</v>
      </c>
      <c r="T249" s="8" t="str">
        <f>TEXT(SalesDataTable[[#This Row],[Order Date]],"mmm")</f>
        <v>Feb</v>
      </c>
    </row>
    <row r="250" spans="1:20" ht="15.6" x14ac:dyDescent="0.3">
      <c r="A250" s="2" t="s">
        <v>321</v>
      </c>
      <c r="B250" s="3">
        <v>46076</v>
      </c>
      <c r="C250" s="4" t="s">
        <v>47</v>
      </c>
      <c r="D250" s="4" t="s">
        <v>102</v>
      </c>
      <c r="E250" s="4" t="s">
        <v>23</v>
      </c>
      <c r="F250" s="4" t="s">
        <v>24</v>
      </c>
      <c r="G250" s="4" t="s">
        <v>51</v>
      </c>
      <c r="H250" s="4" t="s">
        <v>110</v>
      </c>
      <c r="I250" s="5">
        <v>2</v>
      </c>
      <c r="J250" s="6">
        <v>122.17</v>
      </c>
      <c r="K250" s="7">
        <v>0</v>
      </c>
      <c r="L250" s="6">
        <v>60.62</v>
      </c>
      <c r="M250" s="6">
        <f t="shared" si="12"/>
        <v>244.34</v>
      </c>
      <c r="N250" s="6">
        <f t="shared" si="13"/>
        <v>121.24</v>
      </c>
      <c r="O250" s="6">
        <f t="shared" si="14"/>
        <v>123.10000000000001</v>
      </c>
      <c r="P250" s="8">
        <f t="shared" si="15"/>
        <v>0.50380617172792019</v>
      </c>
      <c r="Q250" s="9">
        <f>YEAR(SalesDataTable[[#This Row],[Order Date]])</f>
        <v>2026</v>
      </c>
      <c r="R250" s="8" t="str">
        <f>"Q"&amp;ROUNDUP(MONTH(SalesDataTable[[#This Row],[Order Date]])/3,0)</f>
        <v>Q1</v>
      </c>
      <c r="S250" s="5">
        <f>MONTH(SalesDataTable[[#This Row],[Order Date]])</f>
        <v>2</v>
      </c>
      <c r="T250" s="8" t="str">
        <f>TEXT(SalesDataTable[[#This Row],[Order Date]],"mmm")</f>
        <v>Feb</v>
      </c>
    </row>
    <row r="251" spans="1:20" ht="15.6" x14ac:dyDescent="0.3">
      <c r="A251" s="2" t="s">
        <v>322</v>
      </c>
      <c r="B251" s="3">
        <v>46077</v>
      </c>
      <c r="C251" s="4" t="s">
        <v>28</v>
      </c>
      <c r="D251" s="4" t="s">
        <v>58</v>
      </c>
      <c r="E251" s="4" t="s">
        <v>59</v>
      </c>
      <c r="F251" s="4" t="s">
        <v>36</v>
      </c>
      <c r="G251" s="4" t="s">
        <v>37</v>
      </c>
      <c r="H251" s="4" t="s">
        <v>103</v>
      </c>
      <c r="I251" s="5">
        <v>1</v>
      </c>
      <c r="J251" s="6">
        <v>164.6</v>
      </c>
      <c r="K251" s="7">
        <v>0</v>
      </c>
      <c r="L251" s="6">
        <v>85.07</v>
      </c>
      <c r="M251" s="6">
        <f t="shared" si="12"/>
        <v>164.6</v>
      </c>
      <c r="N251" s="6">
        <f t="shared" si="13"/>
        <v>85.07</v>
      </c>
      <c r="O251" s="6">
        <f t="shared" si="14"/>
        <v>79.53</v>
      </c>
      <c r="P251" s="8">
        <f t="shared" si="15"/>
        <v>0.48317132442284327</v>
      </c>
      <c r="Q251" s="9">
        <f>YEAR(SalesDataTable[[#This Row],[Order Date]])</f>
        <v>2026</v>
      </c>
      <c r="R251" s="8" t="str">
        <f>"Q"&amp;ROUNDUP(MONTH(SalesDataTable[[#This Row],[Order Date]])/3,0)</f>
        <v>Q1</v>
      </c>
      <c r="S251" s="5">
        <f>MONTH(SalesDataTable[[#This Row],[Order Date]])</f>
        <v>2</v>
      </c>
      <c r="T251" s="8" t="str">
        <f>TEXT(SalesDataTable[[#This Row],[Order Date]],"mmm")</f>
        <v>Feb</v>
      </c>
    </row>
    <row r="252" spans="1:20" ht="15.6" x14ac:dyDescent="0.3">
      <c r="A252" s="2" t="s">
        <v>323</v>
      </c>
      <c r="B252" s="3">
        <v>46077</v>
      </c>
      <c r="C252" s="4" t="s">
        <v>28</v>
      </c>
      <c r="D252" s="4" t="s">
        <v>106</v>
      </c>
      <c r="E252" s="4" t="s">
        <v>23</v>
      </c>
      <c r="F252" s="4" t="s">
        <v>36</v>
      </c>
      <c r="G252" s="4" t="s">
        <v>37</v>
      </c>
      <c r="H252" s="4" t="s">
        <v>91</v>
      </c>
      <c r="I252" s="5">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9">
        <f>YEAR(SalesDataTable[[#This Row],[Order Date]])</f>
        <v>2026</v>
      </c>
      <c r="R252" s="8" t="str">
        <f>"Q"&amp;ROUNDUP(MONTH(SalesDataTable[[#This Row],[Order Date]])/3,0)</f>
        <v>Q1</v>
      </c>
      <c r="S252" s="5">
        <f>MONTH(SalesDataTable[[#This Row],[Order Date]])</f>
        <v>2</v>
      </c>
      <c r="T252" s="8" t="str">
        <f>TEXT(SalesDataTable[[#This Row],[Order Date]],"mmm")</f>
        <v>Feb</v>
      </c>
    </row>
    <row r="253" spans="1:20" ht="15.6" x14ac:dyDescent="0.3">
      <c r="A253" s="2" t="s">
        <v>324</v>
      </c>
      <c r="B253" s="3">
        <v>46077</v>
      </c>
      <c r="C253" s="4" t="s">
        <v>47</v>
      </c>
      <c r="D253" s="4" t="s">
        <v>48</v>
      </c>
      <c r="E253" s="4" t="s">
        <v>23</v>
      </c>
      <c r="F253" s="4" t="s">
        <v>24</v>
      </c>
      <c r="G253" s="4" t="s">
        <v>25</v>
      </c>
      <c r="H253" s="4" t="s">
        <v>55</v>
      </c>
      <c r="I253" s="5">
        <v>2</v>
      </c>
      <c r="J253" s="6">
        <v>40.700000000000003</v>
      </c>
      <c r="K253" s="7">
        <v>0</v>
      </c>
      <c r="L253" s="6">
        <v>16.63</v>
      </c>
      <c r="M253" s="6">
        <f t="shared" si="12"/>
        <v>81.400000000000006</v>
      </c>
      <c r="N253" s="6">
        <f t="shared" si="13"/>
        <v>33.26</v>
      </c>
      <c r="O253" s="6">
        <f t="shared" si="14"/>
        <v>48.140000000000008</v>
      </c>
      <c r="P253" s="8">
        <f t="shared" si="15"/>
        <v>0.59140049140049145</v>
      </c>
      <c r="Q253" s="9">
        <f>YEAR(SalesDataTable[[#This Row],[Order Date]])</f>
        <v>2026</v>
      </c>
      <c r="R253" s="8" t="str">
        <f>"Q"&amp;ROUNDUP(MONTH(SalesDataTable[[#This Row],[Order Date]])/3,0)</f>
        <v>Q1</v>
      </c>
      <c r="S253" s="5">
        <f>MONTH(SalesDataTable[[#This Row],[Order Date]])</f>
        <v>2</v>
      </c>
      <c r="T253" s="8" t="str">
        <f>TEXT(SalesDataTable[[#This Row],[Order Date]],"mmm")</f>
        <v>Feb</v>
      </c>
    </row>
    <row r="254" spans="1:20" ht="15.6" x14ac:dyDescent="0.3">
      <c r="A254" s="2" t="s">
        <v>325</v>
      </c>
      <c r="B254" s="3">
        <v>46077</v>
      </c>
      <c r="C254" s="4" t="s">
        <v>28</v>
      </c>
      <c r="D254" s="4" t="s">
        <v>89</v>
      </c>
      <c r="E254" s="4" t="s">
        <v>23</v>
      </c>
      <c r="F254" s="4" t="s">
        <v>24</v>
      </c>
      <c r="G254" s="4" t="s">
        <v>37</v>
      </c>
      <c r="H254" s="4" t="s">
        <v>38</v>
      </c>
      <c r="I254" s="5">
        <v>1</v>
      </c>
      <c r="J254" s="6">
        <v>35.39</v>
      </c>
      <c r="K254" s="7">
        <v>0</v>
      </c>
      <c r="L254" s="6">
        <v>13.93</v>
      </c>
      <c r="M254" s="6">
        <f t="shared" si="12"/>
        <v>35.39</v>
      </c>
      <c r="N254" s="6">
        <f t="shared" si="13"/>
        <v>13.93</v>
      </c>
      <c r="O254" s="6">
        <f t="shared" si="14"/>
        <v>21.46</v>
      </c>
      <c r="P254" s="8">
        <f t="shared" si="15"/>
        <v>0.60638598474145244</v>
      </c>
      <c r="Q254" s="9">
        <f>YEAR(SalesDataTable[[#This Row],[Order Date]])</f>
        <v>2026</v>
      </c>
      <c r="R254" s="8" t="str">
        <f>"Q"&amp;ROUNDUP(MONTH(SalesDataTable[[#This Row],[Order Date]])/3,0)</f>
        <v>Q1</v>
      </c>
      <c r="S254" s="5">
        <f>MONTH(SalesDataTable[[#This Row],[Order Date]])</f>
        <v>2</v>
      </c>
      <c r="T254" s="8" t="str">
        <f>TEXT(SalesDataTable[[#This Row],[Order Date]],"mmm")</f>
        <v>Feb</v>
      </c>
    </row>
    <row r="255" spans="1:20" ht="15.6" x14ac:dyDescent="0.3">
      <c r="A255" s="2" t="s">
        <v>326</v>
      </c>
      <c r="B255" s="3">
        <v>46078</v>
      </c>
      <c r="C255" s="4" t="s">
        <v>21</v>
      </c>
      <c r="D255" s="4" t="s">
        <v>22</v>
      </c>
      <c r="E255" s="4" t="s">
        <v>23</v>
      </c>
      <c r="F255" s="4" t="s">
        <v>40</v>
      </c>
      <c r="G255" s="4" t="s">
        <v>25</v>
      </c>
      <c r="H255" s="4" t="s">
        <v>49</v>
      </c>
      <c r="I255" s="5">
        <v>5</v>
      </c>
      <c r="J255" s="6">
        <v>50.58</v>
      </c>
      <c r="K255" s="7">
        <v>0.1</v>
      </c>
      <c r="L255" s="6">
        <v>22.42</v>
      </c>
      <c r="M255" s="6">
        <f t="shared" si="12"/>
        <v>227.60999999999999</v>
      </c>
      <c r="N255" s="6">
        <f t="shared" si="13"/>
        <v>112.10000000000001</v>
      </c>
      <c r="O255" s="6">
        <f t="shared" si="14"/>
        <v>115.50999999999998</v>
      </c>
      <c r="P255" s="8">
        <f t="shared" si="15"/>
        <v>0.50749088352884308</v>
      </c>
      <c r="Q255" s="9">
        <f>YEAR(SalesDataTable[[#This Row],[Order Date]])</f>
        <v>2026</v>
      </c>
      <c r="R255" s="8" t="str">
        <f>"Q"&amp;ROUNDUP(MONTH(SalesDataTable[[#This Row],[Order Date]])/3,0)</f>
        <v>Q1</v>
      </c>
      <c r="S255" s="5">
        <f>MONTH(SalesDataTable[[#This Row],[Order Date]])</f>
        <v>2</v>
      </c>
      <c r="T255" s="8" t="str">
        <f>TEXT(SalesDataTable[[#This Row],[Order Date]],"mmm")</f>
        <v>Feb</v>
      </c>
    </row>
    <row r="256" spans="1:20" ht="15.6" x14ac:dyDescent="0.3">
      <c r="A256" s="2" t="s">
        <v>327</v>
      </c>
      <c r="B256" s="3">
        <v>46078</v>
      </c>
      <c r="C256" s="4" t="s">
        <v>28</v>
      </c>
      <c r="D256" s="4" t="s">
        <v>86</v>
      </c>
      <c r="E256" s="4" t="s">
        <v>59</v>
      </c>
      <c r="F256" s="4" t="s">
        <v>40</v>
      </c>
      <c r="G256" s="4" t="s">
        <v>69</v>
      </c>
      <c r="H256" s="4" t="s">
        <v>94</v>
      </c>
      <c r="I256" s="5">
        <v>2</v>
      </c>
      <c r="J256" s="6">
        <v>49.48</v>
      </c>
      <c r="K256" s="7">
        <v>0</v>
      </c>
      <c r="L256" s="6">
        <v>21.37</v>
      </c>
      <c r="M256" s="6">
        <f t="shared" si="12"/>
        <v>98.96</v>
      </c>
      <c r="N256" s="6">
        <f t="shared" si="13"/>
        <v>42.74</v>
      </c>
      <c r="O256" s="6">
        <f t="shared" si="14"/>
        <v>56.219999999999992</v>
      </c>
      <c r="P256" s="8">
        <f t="shared" si="15"/>
        <v>0.5681083265966046</v>
      </c>
      <c r="Q256" s="9">
        <f>YEAR(SalesDataTable[[#This Row],[Order Date]])</f>
        <v>2026</v>
      </c>
      <c r="R256" s="8" t="str">
        <f>"Q"&amp;ROUNDUP(MONTH(SalesDataTable[[#This Row],[Order Date]])/3,0)</f>
        <v>Q1</v>
      </c>
      <c r="S256" s="5">
        <f>MONTH(SalesDataTable[[#This Row],[Order Date]])</f>
        <v>2</v>
      </c>
      <c r="T256" s="8" t="str">
        <f>TEXT(SalesDataTable[[#This Row],[Order Date]],"mmm")</f>
        <v>Feb</v>
      </c>
    </row>
    <row r="257" spans="1:20" ht="15.6" x14ac:dyDescent="0.3">
      <c r="A257" s="2" t="s">
        <v>328</v>
      </c>
      <c r="B257" s="3">
        <v>46078</v>
      </c>
      <c r="C257" s="4" t="s">
        <v>47</v>
      </c>
      <c r="D257" s="4" t="s">
        <v>102</v>
      </c>
      <c r="E257" s="4" t="s">
        <v>45</v>
      </c>
      <c r="F257" s="4" t="s">
        <v>36</v>
      </c>
      <c r="G257" s="4" t="s">
        <v>69</v>
      </c>
      <c r="H257" s="4" t="s">
        <v>94</v>
      </c>
      <c r="I257" s="5">
        <v>1</v>
      </c>
      <c r="J257" s="6">
        <v>50.51</v>
      </c>
      <c r="K257" s="7">
        <v>0</v>
      </c>
      <c r="L257" s="6">
        <v>21.4</v>
      </c>
      <c r="M257" s="6">
        <f t="shared" si="12"/>
        <v>50.51</v>
      </c>
      <c r="N257" s="6">
        <f t="shared" si="13"/>
        <v>21.4</v>
      </c>
      <c r="O257" s="6">
        <f t="shared" si="14"/>
        <v>29.11</v>
      </c>
      <c r="P257" s="8">
        <f t="shared" si="15"/>
        <v>0.57632152049099195</v>
      </c>
      <c r="Q257" s="9">
        <f>YEAR(SalesDataTable[[#This Row],[Order Date]])</f>
        <v>2026</v>
      </c>
      <c r="R257" s="8" t="str">
        <f>"Q"&amp;ROUNDUP(MONTH(SalesDataTable[[#This Row],[Order Date]])/3,0)</f>
        <v>Q1</v>
      </c>
      <c r="S257" s="5">
        <f>MONTH(SalesDataTable[[#This Row],[Order Date]])</f>
        <v>2</v>
      </c>
      <c r="T257" s="8" t="str">
        <f>TEXT(SalesDataTable[[#This Row],[Order Date]],"mmm")</f>
        <v>Feb</v>
      </c>
    </row>
    <row r="258" spans="1:20" ht="15.6" x14ac:dyDescent="0.3">
      <c r="A258" s="2" t="s">
        <v>329</v>
      </c>
      <c r="B258" s="3">
        <v>46079</v>
      </c>
      <c r="C258" s="4" t="s">
        <v>21</v>
      </c>
      <c r="D258" s="4" t="s">
        <v>108</v>
      </c>
      <c r="E258" s="4" t="s">
        <v>23</v>
      </c>
      <c r="F258" s="4" t="s">
        <v>36</v>
      </c>
      <c r="G258" s="4" t="s">
        <v>51</v>
      </c>
      <c r="H258" s="4" t="s">
        <v>110</v>
      </c>
      <c r="I258" s="5">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9">
        <f>YEAR(SalesDataTable[[#This Row],[Order Date]])</f>
        <v>2026</v>
      </c>
      <c r="R258" s="8" t="str">
        <f>"Q"&amp;ROUNDUP(MONTH(SalesDataTable[[#This Row],[Order Date]])/3,0)</f>
        <v>Q1</v>
      </c>
      <c r="S258" s="5">
        <f>MONTH(SalesDataTable[[#This Row],[Order Date]])</f>
        <v>2</v>
      </c>
      <c r="T258" s="8" t="str">
        <f>TEXT(SalesDataTable[[#This Row],[Order Date]],"mmm")</f>
        <v>Feb</v>
      </c>
    </row>
    <row r="259" spans="1:20" ht="15.6" x14ac:dyDescent="0.3">
      <c r="A259" s="2" t="s">
        <v>330</v>
      </c>
      <c r="B259" s="3">
        <v>46079</v>
      </c>
      <c r="C259" s="4" t="s">
        <v>47</v>
      </c>
      <c r="D259" s="4" t="s">
        <v>65</v>
      </c>
      <c r="E259" s="4" t="s">
        <v>45</v>
      </c>
      <c r="F259" s="4" t="s">
        <v>24</v>
      </c>
      <c r="G259" s="4" t="s">
        <v>25</v>
      </c>
      <c r="H259" s="4" t="s">
        <v>49</v>
      </c>
      <c r="I259" s="5">
        <v>3</v>
      </c>
      <c r="J259" s="6">
        <v>51.32</v>
      </c>
      <c r="K259" s="7">
        <v>0.1</v>
      </c>
      <c r="L259" s="6">
        <v>22.62</v>
      </c>
      <c r="M259" s="6">
        <f t="shared" si="16"/>
        <v>138.56400000000002</v>
      </c>
      <c r="N259" s="6">
        <f t="shared" si="17"/>
        <v>67.86</v>
      </c>
      <c r="O259" s="6">
        <f t="shared" si="18"/>
        <v>70.704000000000022</v>
      </c>
      <c r="P259" s="8">
        <f t="shared" si="19"/>
        <v>0.51026240581969351</v>
      </c>
      <c r="Q259" s="9">
        <f>YEAR(SalesDataTable[[#This Row],[Order Date]])</f>
        <v>2026</v>
      </c>
      <c r="R259" s="8" t="str">
        <f>"Q"&amp;ROUNDUP(MONTH(SalesDataTable[[#This Row],[Order Date]])/3,0)</f>
        <v>Q1</v>
      </c>
      <c r="S259" s="5">
        <f>MONTH(SalesDataTable[[#This Row],[Order Date]])</f>
        <v>2</v>
      </c>
      <c r="T259" s="8" t="str">
        <f>TEXT(SalesDataTable[[#This Row],[Order Date]],"mmm")</f>
        <v>Feb</v>
      </c>
    </row>
    <row r="260" spans="1:20" ht="15.6" x14ac:dyDescent="0.3">
      <c r="A260" s="2" t="s">
        <v>331</v>
      </c>
      <c r="B260" s="3">
        <v>46079</v>
      </c>
      <c r="C260" s="4" t="s">
        <v>34</v>
      </c>
      <c r="D260" s="4" t="s">
        <v>81</v>
      </c>
      <c r="E260" s="4" t="s">
        <v>23</v>
      </c>
      <c r="F260" s="4" t="s">
        <v>24</v>
      </c>
      <c r="G260" s="4" t="s">
        <v>51</v>
      </c>
      <c r="H260" s="4" t="s">
        <v>61</v>
      </c>
      <c r="I260" s="5">
        <v>2</v>
      </c>
      <c r="J260" s="6">
        <v>195.92</v>
      </c>
      <c r="K260" s="7">
        <v>0.05</v>
      </c>
      <c r="L260" s="6">
        <v>104.13</v>
      </c>
      <c r="M260" s="6">
        <f t="shared" si="16"/>
        <v>372.24799999999993</v>
      </c>
      <c r="N260" s="6">
        <f t="shared" si="17"/>
        <v>208.26</v>
      </c>
      <c r="O260" s="6">
        <f t="shared" si="18"/>
        <v>163.98799999999994</v>
      </c>
      <c r="P260" s="8">
        <f t="shared" si="19"/>
        <v>0.4405342674775955</v>
      </c>
      <c r="Q260" s="9">
        <f>YEAR(SalesDataTable[[#This Row],[Order Date]])</f>
        <v>2026</v>
      </c>
      <c r="R260" s="8" t="str">
        <f>"Q"&amp;ROUNDUP(MONTH(SalesDataTable[[#This Row],[Order Date]])/3,0)</f>
        <v>Q1</v>
      </c>
      <c r="S260" s="5">
        <f>MONTH(SalesDataTable[[#This Row],[Order Date]])</f>
        <v>2</v>
      </c>
      <c r="T260" s="8" t="str">
        <f>TEXT(SalesDataTable[[#This Row],[Order Date]],"mmm")</f>
        <v>Feb</v>
      </c>
    </row>
    <row r="261" spans="1:20" ht="15.6" x14ac:dyDescent="0.3">
      <c r="A261" s="2" t="s">
        <v>332</v>
      </c>
      <c r="B261" s="3">
        <v>46079</v>
      </c>
      <c r="C261" s="4" t="s">
        <v>21</v>
      </c>
      <c r="D261" s="4" t="s">
        <v>108</v>
      </c>
      <c r="E261" s="4" t="s">
        <v>23</v>
      </c>
      <c r="F261" s="4" t="s">
        <v>24</v>
      </c>
      <c r="G261" s="4" t="s">
        <v>37</v>
      </c>
      <c r="H261" s="4" t="s">
        <v>38</v>
      </c>
      <c r="I261" s="5">
        <v>1</v>
      </c>
      <c r="J261" s="6">
        <v>36.19</v>
      </c>
      <c r="K261" s="7">
        <v>0.1</v>
      </c>
      <c r="L261" s="6">
        <v>13.62</v>
      </c>
      <c r="M261" s="6">
        <f t="shared" si="16"/>
        <v>32.570999999999998</v>
      </c>
      <c r="N261" s="6">
        <f t="shared" si="17"/>
        <v>13.62</v>
      </c>
      <c r="O261" s="6">
        <f t="shared" si="18"/>
        <v>18.951000000000001</v>
      </c>
      <c r="P261" s="8">
        <f t="shared" si="19"/>
        <v>0.58183660311319896</v>
      </c>
      <c r="Q261" s="9">
        <f>YEAR(SalesDataTable[[#This Row],[Order Date]])</f>
        <v>2026</v>
      </c>
      <c r="R261" s="8" t="str">
        <f>"Q"&amp;ROUNDUP(MONTH(SalesDataTable[[#This Row],[Order Date]])/3,0)</f>
        <v>Q1</v>
      </c>
      <c r="S261" s="5">
        <f>MONTH(SalesDataTable[[#This Row],[Order Date]])</f>
        <v>2</v>
      </c>
      <c r="T261" s="8" t="str">
        <f>TEXT(SalesDataTable[[#This Row],[Order Date]],"mmm")</f>
        <v>Feb</v>
      </c>
    </row>
    <row r="262" spans="1:20" ht="15.6" x14ac:dyDescent="0.3">
      <c r="A262" s="2" t="s">
        <v>333</v>
      </c>
      <c r="B262" s="3">
        <v>46080</v>
      </c>
      <c r="C262" s="4" t="s">
        <v>34</v>
      </c>
      <c r="D262" s="4" t="s">
        <v>35</v>
      </c>
      <c r="E262" s="4" t="s">
        <v>23</v>
      </c>
      <c r="F262" s="4" t="s">
        <v>36</v>
      </c>
      <c r="G262" s="4" t="s">
        <v>31</v>
      </c>
      <c r="H262" s="4" t="s">
        <v>99</v>
      </c>
      <c r="I262" s="5">
        <v>1</v>
      </c>
      <c r="J262" s="6">
        <v>72.97</v>
      </c>
      <c r="K262" s="7">
        <v>0</v>
      </c>
      <c r="L262" s="6">
        <v>32.43</v>
      </c>
      <c r="M262" s="6">
        <f t="shared" si="16"/>
        <v>72.97</v>
      </c>
      <c r="N262" s="6">
        <f t="shared" si="17"/>
        <v>32.43</v>
      </c>
      <c r="O262" s="6">
        <f t="shared" si="18"/>
        <v>40.54</v>
      </c>
      <c r="P262" s="8">
        <f t="shared" si="19"/>
        <v>0.55557078251336167</v>
      </c>
      <c r="Q262" s="9">
        <f>YEAR(SalesDataTable[[#This Row],[Order Date]])</f>
        <v>2026</v>
      </c>
      <c r="R262" s="8" t="str">
        <f>"Q"&amp;ROUNDUP(MONTH(SalesDataTable[[#This Row],[Order Date]])/3,0)</f>
        <v>Q1</v>
      </c>
      <c r="S262" s="5">
        <f>MONTH(SalesDataTable[[#This Row],[Order Date]])</f>
        <v>2</v>
      </c>
      <c r="T262" s="8" t="str">
        <f>TEXT(SalesDataTable[[#This Row],[Order Date]],"mmm")</f>
        <v>Feb</v>
      </c>
    </row>
    <row r="263" spans="1:20" ht="15.6" x14ac:dyDescent="0.3">
      <c r="A263" s="2" t="s">
        <v>334</v>
      </c>
      <c r="B263" s="3">
        <v>46080</v>
      </c>
      <c r="C263" s="4" t="s">
        <v>47</v>
      </c>
      <c r="D263" s="4" t="s">
        <v>65</v>
      </c>
      <c r="E263" s="4" t="s">
        <v>30</v>
      </c>
      <c r="F263" s="4" t="s">
        <v>40</v>
      </c>
      <c r="G263" s="4" t="s">
        <v>37</v>
      </c>
      <c r="H263" s="4" t="s">
        <v>66</v>
      </c>
      <c r="I263" s="5">
        <v>12</v>
      </c>
      <c r="J263" s="6">
        <v>47.15</v>
      </c>
      <c r="K263" s="7">
        <v>0.1</v>
      </c>
      <c r="L263" s="6">
        <v>17.829999999999998</v>
      </c>
      <c r="M263" s="6">
        <f t="shared" si="16"/>
        <v>509.21999999999997</v>
      </c>
      <c r="N263" s="6">
        <f t="shared" si="17"/>
        <v>213.95999999999998</v>
      </c>
      <c r="O263" s="6">
        <f t="shared" si="18"/>
        <v>295.26</v>
      </c>
      <c r="P263" s="8">
        <f t="shared" si="19"/>
        <v>0.57982797219276538</v>
      </c>
      <c r="Q263" s="9">
        <f>YEAR(SalesDataTable[[#This Row],[Order Date]])</f>
        <v>2026</v>
      </c>
      <c r="R263" s="8" t="str">
        <f>"Q"&amp;ROUNDUP(MONTH(SalesDataTable[[#This Row],[Order Date]])/3,0)</f>
        <v>Q1</v>
      </c>
      <c r="S263" s="5">
        <f>MONTH(SalesDataTable[[#This Row],[Order Date]])</f>
        <v>2</v>
      </c>
      <c r="T263" s="8" t="str">
        <f>TEXT(SalesDataTable[[#This Row],[Order Date]],"mmm")</f>
        <v>Feb</v>
      </c>
    </row>
    <row r="264" spans="1:20" ht="15.6" x14ac:dyDescent="0.3">
      <c r="A264" s="2" t="s">
        <v>335</v>
      </c>
      <c r="B264" s="3">
        <v>46080</v>
      </c>
      <c r="C264" s="4" t="s">
        <v>21</v>
      </c>
      <c r="D264" s="4" t="s">
        <v>22</v>
      </c>
      <c r="E264" s="4" t="s">
        <v>45</v>
      </c>
      <c r="F264" s="4" t="s">
        <v>40</v>
      </c>
      <c r="G264" s="4" t="s">
        <v>37</v>
      </c>
      <c r="H264" s="4" t="s">
        <v>103</v>
      </c>
      <c r="I264" s="5">
        <v>3</v>
      </c>
      <c r="J264" s="6">
        <v>161.19999999999999</v>
      </c>
      <c r="K264" s="7">
        <v>0.1</v>
      </c>
      <c r="L264" s="6">
        <v>87.37</v>
      </c>
      <c r="M264" s="6">
        <f t="shared" si="16"/>
        <v>435.23999999999995</v>
      </c>
      <c r="N264" s="6">
        <f t="shared" si="17"/>
        <v>262.11</v>
      </c>
      <c r="O264" s="6">
        <f t="shared" si="18"/>
        <v>173.12999999999994</v>
      </c>
      <c r="P264" s="8">
        <f t="shared" si="19"/>
        <v>0.39778053487730897</v>
      </c>
      <c r="Q264" s="9">
        <f>YEAR(SalesDataTable[[#This Row],[Order Date]])</f>
        <v>2026</v>
      </c>
      <c r="R264" s="8" t="str">
        <f>"Q"&amp;ROUNDUP(MONTH(SalesDataTable[[#This Row],[Order Date]])/3,0)</f>
        <v>Q1</v>
      </c>
      <c r="S264" s="5">
        <f>MONTH(SalesDataTable[[#This Row],[Order Date]])</f>
        <v>2</v>
      </c>
      <c r="T264" s="8" t="str">
        <f>TEXT(SalesDataTable[[#This Row],[Order Date]],"mmm")</f>
        <v>Feb</v>
      </c>
    </row>
    <row r="265" spans="1:20" ht="15.6" x14ac:dyDescent="0.3">
      <c r="A265" s="2" t="s">
        <v>336</v>
      </c>
      <c r="B265" s="3">
        <v>46080</v>
      </c>
      <c r="C265" s="4" t="s">
        <v>21</v>
      </c>
      <c r="D265" s="4" t="s">
        <v>72</v>
      </c>
      <c r="E265" s="4" t="s">
        <v>45</v>
      </c>
      <c r="F265" s="4" t="s">
        <v>40</v>
      </c>
      <c r="G265" s="4" t="s">
        <v>25</v>
      </c>
      <c r="H265" s="4" t="s">
        <v>49</v>
      </c>
      <c r="I265" s="5">
        <v>1</v>
      </c>
      <c r="J265" s="6">
        <v>49.73</v>
      </c>
      <c r="K265" s="7">
        <v>0</v>
      </c>
      <c r="L265" s="6">
        <v>22</v>
      </c>
      <c r="M265" s="6">
        <f t="shared" si="16"/>
        <v>49.73</v>
      </c>
      <c r="N265" s="6">
        <f t="shared" si="17"/>
        <v>22</v>
      </c>
      <c r="O265" s="6">
        <f t="shared" si="18"/>
        <v>27.729999999999997</v>
      </c>
      <c r="P265" s="8">
        <f t="shared" si="19"/>
        <v>0.55761109993967417</v>
      </c>
      <c r="Q265" s="9">
        <f>YEAR(SalesDataTable[[#This Row],[Order Date]])</f>
        <v>2026</v>
      </c>
      <c r="R265" s="8" t="str">
        <f>"Q"&amp;ROUNDUP(MONTH(SalesDataTable[[#This Row],[Order Date]])/3,0)</f>
        <v>Q1</v>
      </c>
      <c r="S265" s="5">
        <f>MONTH(SalesDataTable[[#This Row],[Order Date]])</f>
        <v>2</v>
      </c>
      <c r="T265" s="8" t="str">
        <f>TEXT(SalesDataTable[[#This Row],[Order Date]],"mmm")</f>
        <v>Feb</v>
      </c>
    </row>
    <row r="266" spans="1:20" ht="15.6" x14ac:dyDescent="0.3">
      <c r="A266" s="2" t="s">
        <v>337</v>
      </c>
      <c r="B266" s="3">
        <v>46080</v>
      </c>
      <c r="C266" s="4" t="s">
        <v>34</v>
      </c>
      <c r="D266" s="4" t="s">
        <v>146</v>
      </c>
      <c r="E266" s="4" t="s">
        <v>23</v>
      </c>
      <c r="F266" s="4" t="s">
        <v>24</v>
      </c>
      <c r="G266" s="4" t="s">
        <v>51</v>
      </c>
      <c r="H266" s="4" t="s">
        <v>110</v>
      </c>
      <c r="I266" s="5">
        <v>2</v>
      </c>
      <c r="J266" s="6">
        <v>126.19</v>
      </c>
      <c r="K266" s="7">
        <v>0</v>
      </c>
      <c r="L266" s="6">
        <v>58.99</v>
      </c>
      <c r="M266" s="6">
        <f t="shared" si="16"/>
        <v>252.38</v>
      </c>
      <c r="N266" s="6">
        <f t="shared" si="17"/>
        <v>117.98</v>
      </c>
      <c r="O266" s="6">
        <f t="shared" si="18"/>
        <v>134.39999999999998</v>
      </c>
      <c r="P266" s="8">
        <f t="shared" si="19"/>
        <v>0.5325303114351374</v>
      </c>
      <c r="Q266" s="9">
        <f>YEAR(SalesDataTable[[#This Row],[Order Date]])</f>
        <v>2026</v>
      </c>
      <c r="R266" s="8" t="str">
        <f>"Q"&amp;ROUNDUP(MONTH(SalesDataTable[[#This Row],[Order Date]])/3,0)</f>
        <v>Q1</v>
      </c>
      <c r="S266" s="5">
        <f>MONTH(SalesDataTable[[#This Row],[Order Date]])</f>
        <v>2</v>
      </c>
      <c r="T266" s="8" t="str">
        <f>TEXT(SalesDataTable[[#This Row],[Order Date]],"mmm")</f>
        <v>Feb</v>
      </c>
    </row>
    <row r="267" spans="1:20" ht="15.6" x14ac:dyDescent="0.3">
      <c r="A267" s="2" t="s">
        <v>338</v>
      </c>
      <c r="B267" s="3">
        <v>46080</v>
      </c>
      <c r="C267" s="4" t="s">
        <v>28</v>
      </c>
      <c r="D267" s="4" t="s">
        <v>89</v>
      </c>
      <c r="E267" s="4" t="s">
        <v>23</v>
      </c>
      <c r="F267" s="4" t="s">
        <v>24</v>
      </c>
      <c r="G267" s="4" t="s">
        <v>37</v>
      </c>
      <c r="H267" s="4" t="s">
        <v>91</v>
      </c>
      <c r="I267" s="5">
        <v>2</v>
      </c>
      <c r="J267" s="6">
        <v>135.38999999999999</v>
      </c>
      <c r="K267" s="7">
        <v>0.05</v>
      </c>
      <c r="L267" s="6">
        <v>65.69</v>
      </c>
      <c r="M267" s="6">
        <f t="shared" si="16"/>
        <v>257.24099999999999</v>
      </c>
      <c r="N267" s="6">
        <f t="shared" si="17"/>
        <v>131.38</v>
      </c>
      <c r="O267" s="6">
        <f t="shared" si="18"/>
        <v>125.86099999999999</v>
      </c>
      <c r="P267" s="8">
        <f t="shared" si="19"/>
        <v>0.48927270536189799</v>
      </c>
      <c r="Q267" s="9">
        <f>YEAR(SalesDataTable[[#This Row],[Order Date]])</f>
        <v>2026</v>
      </c>
      <c r="R267" s="8" t="str">
        <f>"Q"&amp;ROUNDUP(MONTH(SalesDataTable[[#This Row],[Order Date]])/3,0)</f>
        <v>Q1</v>
      </c>
      <c r="S267" s="5">
        <f>MONTH(SalesDataTable[[#This Row],[Order Date]])</f>
        <v>2</v>
      </c>
      <c r="T267" s="8" t="str">
        <f>TEXT(SalesDataTable[[#This Row],[Order Date]],"mmm")</f>
        <v>Feb</v>
      </c>
    </row>
    <row r="268" spans="1:20" ht="15.6" x14ac:dyDescent="0.3">
      <c r="A268" s="2" t="s">
        <v>339</v>
      </c>
      <c r="B268" s="3">
        <v>46080</v>
      </c>
      <c r="C268" s="4" t="s">
        <v>28</v>
      </c>
      <c r="D268" s="4" t="s">
        <v>106</v>
      </c>
      <c r="E268" s="4" t="s">
        <v>30</v>
      </c>
      <c r="F268" s="4" t="s">
        <v>40</v>
      </c>
      <c r="G268" s="4" t="s">
        <v>69</v>
      </c>
      <c r="H268" s="4" t="s">
        <v>70</v>
      </c>
      <c r="I268" s="5">
        <v>12</v>
      </c>
      <c r="J268" s="6">
        <v>41.27</v>
      </c>
      <c r="K268" s="7">
        <v>0.1</v>
      </c>
      <c r="L268" s="6">
        <v>14.71</v>
      </c>
      <c r="M268" s="6">
        <f t="shared" si="16"/>
        <v>445.71600000000001</v>
      </c>
      <c r="N268" s="6">
        <f t="shared" si="17"/>
        <v>176.52</v>
      </c>
      <c r="O268" s="6">
        <f t="shared" si="18"/>
        <v>269.19600000000003</v>
      </c>
      <c r="P268" s="8">
        <f t="shared" si="19"/>
        <v>0.60396306168053204</v>
      </c>
      <c r="Q268" s="9">
        <f>YEAR(SalesDataTable[[#This Row],[Order Date]])</f>
        <v>2026</v>
      </c>
      <c r="R268" s="8" t="str">
        <f>"Q"&amp;ROUNDUP(MONTH(SalesDataTable[[#This Row],[Order Date]])/3,0)</f>
        <v>Q1</v>
      </c>
      <c r="S268" s="5">
        <f>MONTH(SalesDataTable[[#This Row],[Order Date]])</f>
        <v>2</v>
      </c>
      <c r="T268" s="8" t="str">
        <f>TEXT(SalesDataTable[[#This Row],[Order Date]],"mmm")</f>
        <v>Feb</v>
      </c>
    </row>
    <row r="269" spans="1:20" ht="15.6" x14ac:dyDescent="0.3">
      <c r="A269" s="2" t="s">
        <v>340</v>
      </c>
      <c r="B269" s="3">
        <v>46080</v>
      </c>
      <c r="C269" s="4" t="s">
        <v>21</v>
      </c>
      <c r="D269" s="4" t="s">
        <v>22</v>
      </c>
      <c r="E269" s="4" t="s">
        <v>45</v>
      </c>
      <c r="F269" s="4" t="s">
        <v>24</v>
      </c>
      <c r="G269" s="4" t="s">
        <v>25</v>
      </c>
      <c r="H269" s="4" t="s">
        <v>26</v>
      </c>
      <c r="I269" s="5">
        <v>1</v>
      </c>
      <c r="J269" s="6">
        <v>82.04</v>
      </c>
      <c r="K269" s="7">
        <v>0.1</v>
      </c>
      <c r="L269" s="6">
        <v>41.46</v>
      </c>
      <c r="M269" s="6">
        <f t="shared" si="16"/>
        <v>73.836000000000013</v>
      </c>
      <c r="N269" s="6">
        <f t="shared" si="17"/>
        <v>41.46</v>
      </c>
      <c r="O269" s="6">
        <f t="shared" si="18"/>
        <v>32.376000000000012</v>
      </c>
      <c r="P269" s="8">
        <f t="shared" si="19"/>
        <v>0.43848529172761264</v>
      </c>
      <c r="Q269" s="9">
        <f>YEAR(SalesDataTable[[#This Row],[Order Date]])</f>
        <v>2026</v>
      </c>
      <c r="R269" s="8" t="str">
        <f>"Q"&amp;ROUNDUP(MONTH(SalesDataTable[[#This Row],[Order Date]])/3,0)</f>
        <v>Q1</v>
      </c>
      <c r="S269" s="5">
        <f>MONTH(SalesDataTable[[#This Row],[Order Date]])</f>
        <v>2</v>
      </c>
      <c r="T269" s="8" t="str">
        <f>TEXT(SalesDataTable[[#This Row],[Order Date]],"mmm")</f>
        <v>Feb</v>
      </c>
    </row>
    <row r="270" spans="1:20" ht="15.6" x14ac:dyDescent="0.3">
      <c r="A270" s="2" t="s">
        <v>341</v>
      </c>
      <c r="B270" s="3">
        <v>46080</v>
      </c>
      <c r="C270" s="4" t="s">
        <v>47</v>
      </c>
      <c r="D270" s="4" t="s">
        <v>48</v>
      </c>
      <c r="E270" s="4" t="s">
        <v>23</v>
      </c>
      <c r="F270" s="4" t="s">
        <v>24</v>
      </c>
      <c r="G270" s="4" t="s">
        <v>37</v>
      </c>
      <c r="H270" s="4" t="s">
        <v>38</v>
      </c>
      <c r="I270" s="5">
        <v>3</v>
      </c>
      <c r="J270" s="6">
        <v>36.630000000000003</v>
      </c>
      <c r="K270" s="7">
        <v>0</v>
      </c>
      <c r="L270" s="6">
        <v>13.26</v>
      </c>
      <c r="M270" s="6">
        <f t="shared" si="16"/>
        <v>109.89000000000001</v>
      </c>
      <c r="N270" s="6">
        <f t="shared" si="17"/>
        <v>39.78</v>
      </c>
      <c r="O270" s="6">
        <f t="shared" si="18"/>
        <v>70.110000000000014</v>
      </c>
      <c r="P270" s="8">
        <f t="shared" si="19"/>
        <v>0.63800163800163801</v>
      </c>
      <c r="Q270" s="9">
        <f>YEAR(SalesDataTable[[#This Row],[Order Date]])</f>
        <v>2026</v>
      </c>
      <c r="R270" s="8" t="str">
        <f>"Q"&amp;ROUNDUP(MONTH(SalesDataTable[[#This Row],[Order Date]])/3,0)</f>
        <v>Q1</v>
      </c>
      <c r="S270" s="5">
        <f>MONTH(SalesDataTable[[#This Row],[Order Date]])</f>
        <v>2</v>
      </c>
      <c r="T270" s="8" t="str">
        <f>TEXT(SalesDataTable[[#This Row],[Order Date]],"mmm")</f>
        <v>Feb</v>
      </c>
    </row>
    <row r="271" spans="1:20" ht="15.6" x14ac:dyDescent="0.3">
      <c r="A271" s="2" t="s">
        <v>342</v>
      </c>
      <c r="B271" s="3">
        <v>46080</v>
      </c>
      <c r="C271" s="4" t="s">
        <v>47</v>
      </c>
      <c r="D271" s="4" t="s">
        <v>65</v>
      </c>
      <c r="E271" s="4" t="s">
        <v>45</v>
      </c>
      <c r="F271" s="4" t="s">
        <v>24</v>
      </c>
      <c r="G271" s="4" t="s">
        <v>31</v>
      </c>
      <c r="H271" s="4" t="s">
        <v>32</v>
      </c>
      <c r="I271" s="5">
        <v>5</v>
      </c>
      <c r="J271" s="6">
        <v>92.94</v>
      </c>
      <c r="K271" s="7">
        <v>0.05</v>
      </c>
      <c r="L271" s="6">
        <v>46.47</v>
      </c>
      <c r="M271" s="6">
        <f t="shared" si="16"/>
        <v>441.46499999999997</v>
      </c>
      <c r="N271" s="6">
        <f t="shared" si="17"/>
        <v>232.35</v>
      </c>
      <c r="O271" s="6">
        <f t="shared" si="18"/>
        <v>209.11499999999998</v>
      </c>
      <c r="P271" s="8">
        <f t="shared" si="19"/>
        <v>0.47368421052631576</v>
      </c>
      <c r="Q271" s="9">
        <f>YEAR(SalesDataTable[[#This Row],[Order Date]])</f>
        <v>2026</v>
      </c>
      <c r="R271" s="8" t="str">
        <f>"Q"&amp;ROUNDUP(MONTH(SalesDataTable[[#This Row],[Order Date]])/3,0)</f>
        <v>Q1</v>
      </c>
      <c r="S271" s="5">
        <f>MONTH(SalesDataTable[[#This Row],[Order Date]])</f>
        <v>2</v>
      </c>
      <c r="T271" s="8" t="str">
        <f>TEXT(SalesDataTable[[#This Row],[Order Date]],"mmm")</f>
        <v>Feb</v>
      </c>
    </row>
    <row r="272" spans="1:20" ht="15.6" x14ac:dyDescent="0.3">
      <c r="A272" s="2" t="s">
        <v>343</v>
      </c>
      <c r="B272" s="3">
        <v>46080</v>
      </c>
      <c r="C272" s="4" t="s">
        <v>28</v>
      </c>
      <c r="D272" s="4" t="s">
        <v>89</v>
      </c>
      <c r="E272" s="4" t="s">
        <v>45</v>
      </c>
      <c r="F272" s="4" t="s">
        <v>24</v>
      </c>
      <c r="G272" s="4" t="s">
        <v>69</v>
      </c>
      <c r="H272" s="4" t="s">
        <v>75</v>
      </c>
      <c r="I272" s="5">
        <v>2</v>
      </c>
      <c r="J272" s="6">
        <v>120.44</v>
      </c>
      <c r="K272" s="7">
        <v>0.05</v>
      </c>
      <c r="L272" s="6">
        <v>68.98</v>
      </c>
      <c r="M272" s="6">
        <f t="shared" si="16"/>
        <v>228.83599999999998</v>
      </c>
      <c r="N272" s="6">
        <f t="shared" si="17"/>
        <v>137.96</v>
      </c>
      <c r="O272" s="6">
        <f t="shared" si="18"/>
        <v>90.875999999999976</v>
      </c>
      <c r="P272" s="8">
        <f t="shared" si="19"/>
        <v>0.3971228303239</v>
      </c>
      <c r="Q272" s="9">
        <f>YEAR(SalesDataTable[[#This Row],[Order Date]])</f>
        <v>2026</v>
      </c>
      <c r="R272" s="8" t="str">
        <f>"Q"&amp;ROUNDUP(MONTH(SalesDataTable[[#This Row],[Order Date]])/3,0)</f>
        <v>Q1</v>
      </c>
      <c r="S272" s="5">
        <f>MONTH(SalesDataTable[[#This Row],[Order Date]])</f>
        <v>2</v>
      </c>
      <c r="T272" s="8" t="str">
        <f>TEXT(SalesDataTable[[#This Row],[Order Date]],"mmm")</f>
        <v>Feb</v>
      </c>
    </row>
    <row r="273" spans="1:20" ht="15.6" x14ac:dyDescent="0.3">
      <c r="A273" s="2" t="s">
        <v>344</v>
      </c>
      <c r="B273" s="3">
        <v>46080</v>
      </c>
      <c r="C273" s="4" t="s">
        <v>28</v>
      </c>
      <c r="D273" s="4" t="s">
        <v>58</v>
      </c>
      <c r="E273" s="4" t="s">
        <v>59</v>
      </c>
      <c r="F273" s="4" t="s">
        <v>36</v>
      </c>
      <c r="G273" s="4" t="s">
        <v>37</v>
      </c>
      <c r="H273" s="4" t="s">
        <v>38</v>
      </c>
      <c r="I273" s="5">
        <v>2</v>
      </c>
      <c r="J273" s="6">
        <v>36.130000000000003</v>
      </c>
      <c r="K273" s="7">
        <v>0</v>
      </c>
      <c r="L273" s="6">
        <v>13.72</v>
      </c>
      <c r="M273" s="6">
        <f t="shared" si="16"/>
        <v>72.260000000000005</v>
      </c>
      <c r="N273" s="6">
        <f t="shared" si="17"/>
        <v>27.44</v>
      </c>
      <c r="O273" s="6">
        <f t="shared" si="18"/>
        <v>44.820000000000007</v>
      </c>
      <c r="P273" s="8">
        <f t="shared" si="19"/>
        <v>0.62026017160254643</v>
      </c>
      <c r="Q273" s="9">
        <f>YEAR(SalesDataTable[[#This Row],[Order Date]])</f>
        <v>2026</v>
      </c>
      <c r="R273" s="8" t="str">
        <f>"Q"&amp;ROUNDUP(MONTH(SalesDataTable[[#This Row],[Order Date]])/3,0)</f>
        <v>Q1</v>
      </c>
      <c r="S273" s="5">
        <f>MONTH(SalesDataTable[[#This Row],[Order Date]])</f>
        <v>2</v>
      </c>
      <c r="T273" s="8" t="str">
        <f>TEXT(SalesDataTable[[#This Row],[Order Date]],"mmm")</f>
        <v>Feb</v>
      </c>
    </row>
    <row r="274" spans="1:20" ht="15.6" x14ac:dyDescent="0.3">
      <c r="A274" s="2" t="s">
        <v>345</v>
      </c>
      <c r="B274" s="3">
        <v>46081</v>
      </c>
      <c r="C274" s="4" t="s">
        <v>28</v>
      </c>
      <c r="D274" s="4" t="s">
        <v>29</v>
      </c>
      <c r="E274" s="4" t="s">
        <v>45</v>
      </c>
      <c r="F274" s="4" t="s">
        <v>24</v>
      </c>
      <c r="G274" s="4" t="s">
        <v>69</v>
      </c>
      <c r="H274" s="4" t="s">
        <v>75</v>
      </c>
      <c r="I274" s="5">
        <v>1</v>
      </c>
      <c r="J274" s="6">
        <v>124.97</v>
      </c>
      <c r="K274" s="7">
        <v>0.1</v>
      </c>
      <c r="L274" s="6">
        <v>69.790000000000006</v>
      </c>
      <c r="M274" s="6">
        <f t="shared" si="16"/>
        <v>112.473</v>
      </c>
      <c r="N274" s="6">
        <f t="shared" si="17"/>
        <v>69.790000000000006</v>
      </c>
      <c r="O274" s="6">
        <f t="shared" si="18"/>
        <v>42.682999999999993</v>
      </c>
      <c r="P274" s="8">
        <f t="shared" si="19"/>
        <v>0.37949552337005321</v>
      </c>
      <c r="Q274" s="9">
        <f>YEAR(SalesDataTable[[#This Row],[Order Date]])</f>
        <v>2026</v>
      </c>
      <c r="R274" s="8" t="str">
        <f>"Q"&amp;ROUNDUP(MONTH(SalesDataTable[[#This Row],[Order Date]])/3,0)</f>
        <v>Q1</v>
      </c>
      <c r="S274" s="5">
        <f>MONTH(SalesDataTable[[#This Row],[Order Date]])</f>
        <v>2</v>
      </c>
      <c r="T274" s="8" t="str">
        <f>TEXT(SalesDataTable[[#This Row],[Order Date]],"mmm")</f>
        <v>Feb</v>
      </c>
    </row>
    <row r="275" spans="1:20" ht="15.6" x14ac:dyDescent="0.3">
      <c r="A275" s="2" t="s">
        <v>346</v>
      </c>
      <c r="B275" s="3">
        <v>46081</v>
      </c>
      <c r="C275" s="4" t="s">
        <v>47</v>
      </c>
      <c r="D275" s="4" t="s">
        <v>102</v>
      </c>
      <c r="E275" s="4" t="s">
        <v>23</v>
      </c>
      <c r="F275" s="4" t="s">
        <v>24</v>
      </c>
      <c r="G275" s="4" t="s">
        <v>37</v>
      </c>
      <c r="H275" s="4" t="s">
        <v>103</v>
      </c>
      <c r="I275" s="5">
        <v>1</v>
      </c>
      <c r="J275" s="6">
        <v>163.31</v>
      </c>
      <c r="K275" s="7">
        <v>0.05</v>
      </c>
      <c r="L275" s="6">
        <v>87.22</v>
      </c>
      <c r="M275" s="6">
        <f t="shared" si="16"/>
        <v>155.14449999999999</v>
      </c>
      <c r="N275" s="6">
        <f t="shared" si="17"/>
        <v>87.22</v>
      </c>
      <c r="O275" s="6">
        <f t="shared" si="18"/>
        <v>67.924499999999995</v>
      </c>
      <c r="P275" s="8">
        <f t="shared" si="19"/>
        <v>0.43781442461705056</v>
      </c>
      <c r="Q275" s="9">
        <f>YEAR(SalesDataTable[[#This Row],[Order Date]])</f>
        <v>2026</v>
      </c>
      <c r="R275" s="8" t="str">
        <f>"Q"&amp;ROUNDUP(MONTH(SalesDataTable[[#This Row],[Order Date]])/3,0)</f>
        <v>Q1</v>
      </c>
      <c r="S275" s="5">
        <f>MONTH(SalesDataTable[[#This Row],[Order Date]])</f>
        <v>2</v>
      </c>
      <c r="T275" s="8" t="str">
        <f>TEXT(SalesDataTable[[#This Row],[Order Date]],"mmm")</f>
        <v>Feb</v>
      </c>
    </row>
    <row r="276" spans="1:20" ht="15.6" x14ac:dyDescent="0.3">
      <c r="A276" s="2" t="s">
        <v>347</v>
      </c>
      <c r="B276" s="3">
        <v>46082</v>
      </c>
      <c r="C276" s="4" t="s">
        <v>34</v>
      </c>
      <c r="D276" s="4" t="s">
        <v>35</v>
      </c>
      <c r="E276" s="4" t="s">
        <v>45</v>
      </c>
      <c r="F276" s="4" t="s">
        <v>24</v>
      </c>
      <c r="G276" s="4" t="s">
        <v>31</v>
      </c>
      <c r="H276" s="4" t="s">
        <v>32</v>
      </c>
      <c r="I276" s="5">
        <v>3</v>
      </c>
      <c r="J276" s="6">
        <v>92.76</v>
      </c>
      <c r="K276" s="7">
        <v>0</v>
      </c>
      <c r="L276" s="6">
        <v>45.84</v>
      </c>
      <c r="M276" s="6">
        <f t="shared" si="16"/>
        <v>278.28000000000003</v>
      </c>
      <c r="N276" s="6">
        <f t="shared" si="17"/>
        <v>137.52000000000001</v>
      </c>
      <c r="O276" s="6">
        <f t="shared" si="18"/>
        <v>140.76000000000002</v>
      </c>
      <c r="P276" s="8">
        <f t="shared" si="19"/>
        <v>0.50582147477360928</v>
      </c>
      <c r="Q276" s="9">
        <f>YEAR(SalesDataTable[[#This Row],[Order Date]])</f>
        <v>2026</v>
      </c>
      <c r="R276" s="8" t="str">
        <f>"Q"&amp;ROUNDUP(MONTH(SalesDataTable[[#This Row],[Order Date]])/3,0)</f>
        <v>Q1</v>
      </c>
      <c r="S276" s="5">
        <f>MONTH(SalesDataTable[[#This Row],[Order Date]])</f>
        <v>3</v>
      </c>
      <c r="T276" s="8" t="str">
        <f>TEXT(SalesDataTable[[#This Row],[Order Date]],"mmm")</f>
        <v>Mar</v>
      </c>
    </row>
    <row r="277" spans="1:20" ht="15.6" x14ac:dyDescent="0.3">
      <c r="A277" s="2" t="s">
        <v>348</v>
      </c>
      <c r="B277" s="3">
        <v>46082</v>
      </c>
      <c r="C277" s="4" t="s">
        <v>21</v>
      </c>
      <c r="D277" s="4" t="s">
        <v>108</v>
      </c>
      <c r="E277" s="4" t="s">
        <v>30</v>
      </c>
      <c r="F277" s="4" t="s">
        <v>40</v>
      </c>
      <c r="G277" s="4" t="s">
        <v>69</v>
      </c>
      <c r="H277" s="4" t="s">
        <v>70</v>
      </c>
      <c r="I277" s="5">
        <v>5</v>
      </c>
      <c r="J277" s="6">
        <v>41.31</v>
      </c>
      <c r="K277" s="7">
        <v>0.1</v>
      </c>
      <c r="L277" s="6">
        <v>15.14</v>
      </c>
      <c r="M277" s="6">
        <f t="shared" si="16"/>
        <v>185.89500000000001</v>
      </c>
      <c r="N277" s="6">
        <f t="shared" si="17"/>
        <v>75.7</v>
      </c>
      <c r="O277" s="6">
        <f t="shared" si="18"/>
        <v>110.19500000000001</v>
      </c>
      <c r="P277" s="8">
        <f t="shared" si="19"/>
        <v>0.59278087092175691</v>
      </c>
      <c r="Q277" s="9">
        <f>YEAR(SalesDataTable[[#This Row],[Order Date]])</f>
        <v>2026</v>
      </c>
      <c r="R277" s="8" t="str">
        <f>"Q"&amp;ROUNDUP(MONTH(SalesDataTable[[#This Row],[Order Date]])/3,0)</f>
        <v>Q1</v>
      </c>
      <c r="S277" s="5">
        <f>MONTH(SalesDataTable[[#This Row],[Order Date]])</f>
        <v>3</v>
      </c>
      <c r="T277" s="8" t="str">
        <f>TEXT(SalesDataTable[[#This Row],[Order Date]],"mmm")</f>
        <v>Mar</v>
      </c>
    </row>
    <row r="278" spans="1:20" ht="15.6" x14ac:dyDescent="0.3">
      <c r="A278" s="2" t="s">
        <v>349</v>
      </c>
      <c r="B278" s="3">
        <v>46082</v>
      </c>
      <c r="C278" s="4" t="s">
        <v>28</v>
      </c>
      <c r="D278" s="4" t="s">
        <v>106</v>
      </c>
      <c r="E278" s="4" t="s">
        <v>59</v>
      </c>
      <c r="F278" s="4" t="s">
        <v>36</v>
      </c>
      <c r="G278" s="4" t="s">
        <v>69</v>
      </c>
      <c r="H278" s="4" t="s">
        <v>70</v>
      </c>
      <c r="I278" s="5">
        <v>2</v>
      </c>
      <c r="J278" s="6">
        <v>41.23</v>
      </c>
      <c r="K278" s="7">
        <v>0</v>
      </c>
      <c r="L278" s="6">
        <v>14.28</v>
      </c>
      <c r="M278" s="6">
        <f t="shared" si="16"/>
        <v>82.46</v>
      </c>
      <c r="N278" s="6">
        <f t="shared" si="17"/>
        <v>28.56</v>
      </c>
      <c r="O278" s="6">
        <f t="shared" si="18"/>
        <v>53.899999999999991</v>
      </c>
      <c r="P278" s="8">
        <f t="shared" si="19"/>
        <v>0.65365025466893034</v>
      </c>
      <c r="Q278" s="9">
        <f>YEAR(SalesDataTable[[#This Row],[Order Date]])</f>
        <v>2026</v>
      </c>
      <c r="R278" s="8" t="str">
        <f>"Q"&amp;ROUNDUP(MONTH(SalesDataTable[[#This Row],[Order Date]])/3,0)</f>
        <v>Q1</v>
      </c>
      <c r="S278" s="5">
        <f>MONTH(SalesDataTable[[#This Row],[Order Date]])</f>
        <v>3</v>
      </c>
      <c r="T278" s="8" t="str">
        <f>TEXT(SalesDataTable[[#This Row],[Order Date]],"mmm")</f>
        <v>Mar</v>
      </c>
    </row>
    <row r="279" spans="1:20" ht="15.6" x14ac:dyDescent="0.3">
      <c r="A279" s="2" t="s">
        <v>350</v>
      </c>
      <c r="B279" s="3">
        <v>46082</v>
      </c>
      <c r="C279" s="4" t="s">
        <v>28</v>
      </c>
      <c r="D279" s="4" t="s">
        <v>29</v>
      </c>
      <c r="E279" s="4" t="s">
        <v>23</v>
      </c>
      <c r="F279" s="4" t="s">
        <v>36</v>
      </c>
      <c r="G279" s="4" t="s">
        <v>37</v>
      </c>
      <c r="H279" s="4" t="s">
        <v>38</v>
      </c>
      <c r="I279" s="5">
        <v>1</v>
      </c>
      <c r="J279" s="6">
        <v>36.47</v>
      </c>
      <c r="K279" s="7">
        <v>0.05</v>
      </c>
      <c r="L279" s="6">
        <v>13.21</v>
      </c>
      <c r="M279" s="6">
        <f t="shared" si="16"/>
        <v>34.646499999999996</v>
      </c>
      <c r="N279" s="6">
        <f t="shared" si="17"/>
        <v>13.21</v>
      </c>
      <c r="O279" s="6">
        <f t="shared" si="18"/>
        <v>21.436499999999995</v>
      </c>
      <c r="P279" s="8">
        <f t="shared" si="19"/>
        <v>0.61872050567878423</v>
      </c>
      <c r="Q279" s="9">
        <f>YEAR(SalesDataTable[[#This Row],[Order Date]])</f>
        <v>2026</v>
      </c>
      <c r="R279" s="8" t="str">
        <f>"Q"&amp;ROUNDUP(MONTH(SalesDataTable[[#This Row],[Order Date]])/3,0)</f>
        <v>Q1</v>
      </c>
      <c r="S279" s="5">
        <f>MONTH(SalesDataTable[[#This Row],[Order Date]])</f>
        <v>3</v>
      </c>
      <c r="T279" s="8" t="str">
        <f>TEXT(SalesDataTable[[#This Row],[Order Date]],"mmm")</f>
        <v>Mar</v>
      </c>
    </row>
    <row r="280" spans="1:20" ht="15.6" x14ac:dyDescent="0.3">
      <c r="A280" s="2" t="s">
        <v>351</v>
      </c>
      <c r="B280" s="3">
        <v>46082</v>
      </c>
      <c r="C280" s="4" t="s">
        <v>21</v>
      </c>
      <c r="D280" s="4" t="s">
        <v>108</v>
      </c>
      <c r="E280" s="4" t="s">
        <v>59</v>
      </c>
      <c r="F280" s="4" t="s">
        <v>36</v>
      </c>
      <c r="G280" s="4" t="s">
        <v>69</v>
      </c>
      <c r="H280" s="4" t="s">
        <v>87</v>
      </c>
      <c r="I280" s="5">
        <v>1</v>
      </c>
      <c r="J280" s="6">
        <v>36.67</v>
      </c>
      <c r="K280" s="7">
        <v>0</v>
      </c>
      <c r="L280" s="6">
        <v>13.97</v>
      </c>
      <c r="M280" s="6">
        <f t="shared" si="16"/>
        <v>36.67</v>
      </c>
      <c r="N280" s="6">
        <f t="shared" si="17"/>
        <v>13.97</v>
      </c>
      <c r="O280" s="6">
        <f t="shared" si="18"/>
        <v>22.700000000000003</v>
      </c>
      <c r="P280" s="8">
        <f t="shared" si="19"/>
        <v>0.61903463321516228</v>
      </c>
      <c r="Q280" s="9">
        <f>YEAR(SalesDataTable[[#This Row],[Order Date]])</f>
        <v>2026</v>
      </c>
      <c r="R280" s="8" t="str">
        <f>"Q"&amp;ROUNDUP(MONTH(SalesDataTable[[#This Row],[Order Date]])/3,0)</f>
        <v>Q1</v>
      </c>
      <c r="S280" s="5">
        <f>MONTH(SalesDataTable[[#This Row],[Order Date]])</f>
        <v>3</v>
      </c>
      <c r="T280" s="8" t="str">
        <f>TEXT(SalesDataTable[[#This Row],[Order Date]],"mmm")</f>
        <v>Mar</v>
      </c>
    </row>
    <row r="281" spans="1:20" ht="15.6" x14ac:dyDescent="0.3">
      <c r="A281" s="2" t="s">
        <v>352</v>
      </c>
      <c r="B281" s="3">
        <v>46082</v>
      </c>
      <c r="C281" s="4" t="s">
        <v>28</v>
      </c>
      <c r="D281" s="4" t="s">
        <v>86</v>
      </c>
      <c r="E281" s="4" t="s">
        <v>23</v>
      </c>
      <c r="F281" s="4" t="s">
        <v>40</v>
      </c>
      <c r="G281" s="4" t="s">
        <v>25</v>
      </c>
      <c r="H281" s="4" t="s">
        <v>49</v>
      </c>
      <c r="I281" s="5">
        <v>2</v>
      </c>
      <c r="J281" s="6">
        <v>51.87</v>
      </c>
      <c r="K281" s="7">
        <v>0.1</v>
      </c>
      <c r="L281" s="6">
        <v>22.95</v>
      </c>
      <c r="M281" s="6">
        <f t="shared" si="16"/>
        <v>93.366</v>
      </c>
      <c r="N281" s="6">
        <f t="shared" si="17"/>
        <v>45.9</v>
      </c>
      <c r="O281" s="6">
        <f t="shared" si="18"/>
        <v>47.466000000000001</v>
      </c>
      <c r="P281" s="8">
        <f t="shared" si="19"/>
        <v>0.50838635049161363</v>
      </c>
      <c r="Q281" s="9">
        <f>YEAR(SalesDataTable[[#This Row],[Order Date]])</f>
        <v>2026</v>
      </c>
      <c r="R281" s="8" t="str">
        <f>"Q"&amp;ROUNDUP(MONTH(SalesDataTable[[#This Row],[Order Date]])/3,0)</f>
        <v>Q1</v>
      </c>
      <c r="S281" s="5">
        <f>MONTH(SalesDataTable[[#This Row],[Order Date]])</f>
        <v>3</v>
      </c>
      <c r="T281" s="8" t="str">
        <f>TEXT(SalesDataTable[[#This Row],[Order Date]],"mmm")</f>
        <v>Mar</v>
      </c>
    </row>
    <row r="282" spans="1:20" ht="15.6" x14ac:dyDescent="0.3">
      <c r="A282" s="2" t="s">
        <v>353</v>
      </c>
      <c r="B282" s="3">
        <v>46082</v>
      </c>
      <c r="C282" s="4" t="s">
        <v>34</v>
      </c>
      <c r="D282" s="4" t="s">
        <v>35</v>
      </c>
      <c r="E282" s="4" t="s">
        <v>45</v>
      </c>
      <c r="F282" s="4" t="s">
        <v>40</v>
      </c>
      <c r="G282" s="4" t="s">
        <v>51</v>
      </c>
      <c r="H282" s="4" t="s">
        <v>61</v>
      </c>
      <c r="I282" s="5">
        <v>1</v>
      </c>
      <c r="J282" s="6">
        <v>195.06</v>
      </c>
      <c r="K282" s="7">
        <v>0.1</v>
      </c>
      <c r="L282" s="6">
        <v>106.68</v>
      </c>
      <c r="M282" s="6">
        <f t="shared" si="16"/>
        <v>175.554</v>
      </c>
      <c r="N282" s="6">
        <f t="shared" si="17"/>
        <v>106.68</v>
      </c>
      <c r="O282" s="6">
        <f t="shared" si="18"/>
        <v>68.873999999999995</v>
      </c>
      <c r="P282" s="8">
        <f t="shared" si="19"/>
        <v>0.39232372945076727</v>
      </c>
      <c r="Q282" s="9">
        <f>YEAR(SalesDataTable[[#This Row],[Order Date]])</f>
        <v>2026</v>
      </c>
      <c r="R282" s="8" t="str">
        <f>"Q"&amp;ROUNDUP(MONTH(SalesDataTable[[#This Row],[Order Date]])/3,0)</f>
        <v>Q1</v>
      </c>
      <c r="S282" s="5">
        <f>MONTH(SalesDataTable[[#This Row],[Order Date]])</f>
        <v>3</v>
      </c>
      <c r="T282" s="8" t="str">
        <f>TEXT(SalesDataTable[[#This Row],[Order Date]],"mmm")</f>
        <v>Mar</v>
      </c>
    </row>
    <row r="283" spans="1:20" ht="15.6" x14ac:dyDescent="0.3">
      <c r="A283" s="2" t="s">
        <v>354</v>
      </c>
      <c r="B283" s="3">
        <v>46082</v>
      </c>
      <c r="C283" s="4" t="s">
        <v>28</v>
      </c>
      <c r="D283" s="4" t="s">
        <v>86</v>
      </c>
      <c r="E283" s="4" t="s">
        <v>59</v>
      </c>
      <c r="F283" s="4" t="s">
        <v>24</v>
      </c>
      <c r="G283" s="4" t="s">
        <v>25</v>
      </c>
      <c r="H283" s="4" t="s">
        <v>63</v>
      </c>
      <c r="I283" s="5">
        <v>2</v>
      </c>
      <c r="J283" s="6">
        <v>100.79</v>
      </c>
      <c r="K283" s="7">
        <v>0.05</v>
      </c>
      <c r="L283" s="6">
        <v>49</v>
      </c>
      <c r="M283" s="6">
        <f t="shared" si="16"/>
        <v>191.501</v>
      </c>
      <c r="N283" s="6">
        <f t="shared" si="17"/>
        <v>98</v>
      </c>
      <c r="O283" s="6">
        <f t="shared" si="18"/>
        <v>93.501000000000005</v>
      </c>
      <c r="P283" s="8">
        <f t="shared" si="19"/>
        <v>0.48825332504791097</v>
      </c>
      <c r="Q283" s="9">
        <f>YEAR(SalesDataTable[[#This Row],[Order Date]])</f>
        <v>2026</v>
      </c>
      <c r="R283" s="8" t="str">
        <f>"Q"&amp;ROUNDUP(MONTH(SalesDataTable[[#This Row],[Order Date]])/3,0)</f>
        <v>Q1</v>
      </c>
      <c r="S283" s="5">
        <f>MONTH(SalesDataTable[[#This Row],[Order Date]])</f>
        <v>3</v>
      </c>
      <c r="T283" s="8" t="str">
        <f>TEXT(SalesDataTable[[#This Row],[Order Date]],"mmm")</f>
        <v>Mar</v>
      </c>
    </row>
    <row r="284" spans="1:20" ht="15.6" x14ac:dyDescent="0.3">
      <c r="A284" s="2" t="s">
        <v>355</v>
      </c>
      <c r="B284" s="3">
        <v>46082</v>
      </c>
      <c r="C284" s="4" t="s">
        <v>47</v>
      </c>
      <c r="D284" s="4" t="s">
        <v>68</v>
      </c>
      <c r="E284" s="4" t="s">
        <v>23</v>
      </c>
      <c r="F284" s="4" t="s">
        <v>36</v>
      </c>
      <c r="G284" s="4" t="s">
        <v>25</v>
      </c>
      <c r="H284" s="4" t="s">
        <v>49</v>
      </c>
      <c r="I284" s="5">
        <v>5</v>
      </c>
      <c r="J284" s="6">
        <v>51.92</v>
      </c>
      <c r="K284" s="7">
        <v>0.15</v>
      </c>
      <c r="L284" s="6">
        <v>22.24</v>
      </c>
      <c r="M284" s="6">
        <f t="shared" si="16"/>
        <v>220.66000000000003</v>
      </c>
      <c r="N284" s="6">
        <f t="shared" si="17"/>
        <v>111.19999999999999</v>
      </c>
      <c r="O284" s="6">
        <f t="shared" si="18"/>
        <v>109.46000000000004</v>
      </c>
      <c r="P284" s="8">
        <f t="shared" si="19"/>
        <v>0.49605728269736254</v>
      </c>
      <c r="Q284" s="9">
        <f>YEAR(SalesDataTable[[#This Row],[Order Date]])</f>
        <v>2026</v>
      </c>
      <c r="R284" s="8" t="str">
        <f>"Q"&amp;ROUNDUP(MONTH(SalesDataTable[[#This Row],[Order Date]])/3,0)</f>
        <v>Q1</v>
      </c>
      <c r="S284" s="5">
        <f>MONTH(SalesDataTable[[#This Row],[Order Date]])</f>
        <v>3</v>
      </c>
      <c r="T284" s="8" t="str">
        <f>TEXT(SalesDataTable[[#This Row],[Order Date]],"mmm")</f>
        <v>Mar</v>
      </c>
    </row>
    <row r="285" spans="1:20" ht="15.6" x14ac:dyDescent="0.3">
      <c r="A285" s="2" t="s">
        <v>356</v>
      </c>
      <c r="B285" s="3">
        <v>46082</v>
      </c>
      <c r="C285" s="4" t="s">
        <v>47</v>
      </c>
      <c r="D285" s="4" t="s">
        <v>65</v>
      </c>
      <c r="E285" s="4" t="s">
        <v>23</v>
      </c>
      <c r="F285" s="4" t="s">
        <v>36</v>
      </c>
      <c r="G285" s="4" t="s">
        <v>51</v>
      </c>
      <c r="H285" s="4" t="s">
        <v>110</v>
      </c>
      <c r="I285" s="5">
        <v>1</v>
      </c>
      <c r="J285" s="6">
        <v>123.99</v>
      </c>
      <c r="K285" s="7">
        <v>0.05</v>
      </c>
      <c r="L285" s="6">
        <v>61.67</v>
      </c>
      <c r="M285" s="6">
        <f t="shared" si="16"/>
        <v>117.79049999999999</v>
      </c>
      <c r="N285" s="6">
        <f t="shared" si="17"/>
        <v>61.67</v>
      </c>
      <c r="O285" s="6">
        <f t="shared" si="18"/>
        <v>56.120499999999993</v>
      </c>
      <c r="P285" s="8">
        <f t="shared" si="19"/>
        <v>0.47644334644984099</v>
      </c>
      <c r="Q285" s="9">
        <f>YEAR(SalesDataTable[[#This Row],[Order Date]])</f>
        <v>2026</v>
      </c>
      <c r="R285" s="8" t="str">
        <f>"Q"&amp;ROUNDUP(MONTH(SalesDataTable[[#This Row],[Order Date]])/3,0)</f>
        <v>Q1</v>
      </c>
      <c r="S285" s="5">
        <f>MONTH(SalesDataTable[[#This Row],[Order Date]])</f>
        <v>3</v>
      </c>
      <c r="T285" s="8" t="str">
        <f>TEXT(SalesDataTable[[#This Row],[Order Date]],"mmm")</f>
        <v>Mar</v>
      </c>
    </row>
    <row r="286" spans="1:20" ht="15.6" x14ac:dyDescent="0.3">
      <c r="A286" s="2" t="s">
        <v>357</v>
      </c>
      <c r="B286" s="3">
        <v>46082</v>
      </c>
      <c r="C286" s="4" t="s">
        <v>28</v>
      </c>
      <c r="D286" s="4" t="s">
        <v>106</v>
      </c>
      <c r="E286" s="4" t="s">
        <v>23</v>
      </c>
      <c r="F286" s="4" t="s">
        <v>36</v>
      </c>
      <c r="G286" s="4" t="s">
        <v>51</v>
      </c>
      <c r="H286" s="4" t="s">
        <v>52</v>
      </c>
      <c r="I286" s="5">
        <v>1</v>
      </c>
      <c r="J286" s="6">
        <v>344.8</v>
      </c>
      <c r="K286" s="7">
        <v>0.05</v>
      </c>
      <c r="L286" s="6">
        <v>196.14</v>
      </c>
      <c r="M286" s="6">
        <f t="shared" si="16"/>
        <v>327.56</v>
      </c>
      <c r="N286" s="6">
        <f t="shared" si="17"/>
        <v>196.14</v>
      </c>
      <c r="O286" s="6">
        <f t="shared" si="18"/>
        <v>131.42000000000002</v>
      </c>
      <c r="P286" s="8">
        <f t="shared" si="19"/>
        <v>0.40120893882036884</v>
      </c>
      <c r="Q286" s="9">
        <f>YEAR(SalesDataTable[[#This Row],[Order Date]])</f>
        <v>2026</v>
      </c>
      <c r="R286" s="8" t="str">
        <f>"Q"&amp;ROUNDUP(MONTH(SalesDataTable[[#This Row],[Order Date]])/3,0)</f>
        <v>Q1</v>
      </c>
      <c r="S286" s="5">
        <f>MONTH(SalesDataTable[[#This Row],[Order Date]])</f>
        <v>3</v>
      </c>
      <c r="T286" s="8" t="str">
        <f>TEXT(SalesDataTable[[#This Row],[Order Date]],"mmm")</f>
        <v>Mar</v>
      </c>
    </row>
    <row r="287" spans="1:20" ht="15.6" x14ac:dyDescent="0.3">
      <c r="A287" s="2" t="s">
        <v>358</v>
      </c>
      <c r="B287" s="3">
        <v>46083</v>
      </c>
      <c r="C287" s="4" t="s">
        <v>47</v>
      </c>
      <c r="D287" s="4" t="s">
        <v>68</v>
      </c>
      <c r="E287" s="4" t="s">
        <v>59</v>
      </c>
      <c r="F287" s="4" t="s">
        <v>24</v>
      </c>
      <c r="G287" s="4" t="s">
        <v>37</v>
      </c>
      <c r="H287" s="4" t="s">
        <v>91</v>
      </c>
      <c r="I287" s="5">
        <v>3</v>
      </c>
      <c r="J287" s="6">
        <v>131.91999999999999</v>
      </c>
      <c r="K287" s="7">
        <v>0.05</v>
      </c>
      <c r="L287" s="6">
        <v>67.47</v>
      </c>
      <c r="M287" s="6">
        <f t="shared" si="16"/>
        <v>375.97199999999998</v>
      </c>
      <c r="N287" s="6">
        <f t="shared" si="17"/>
        <v>202.41</v>
      </c>
      <c r="O287" s="6">
        <f t="shared" si="18"/>
        <v>173.56199999999998</v>
      </c>
      <c r="P287" s="8">
        <f t="shared" si="19"/>
        <v>0.46163544093709102</v>
      </c>
      <c r="Q287" s="9">
        <f>YEAR(SalesDataTable[[#This Row],[Order Date]])</f>
        <v>2026</v>
      </c>
      <c r="R287" s="8" t="str">
        <f>"Q"&amp;ROUNDUP(MONTH(SalesDataTable[[#This Row],[Order Date]])/3,0)</f>
        <v>Q1</v>
      </c>
      <c r="S287" s="5">
        <f>MONTH(SalesDataTable[[#This Row],[Order Date]])</f>
        <v>3</v>
      </c>
      <c r="T287" s="8" t="str">
        <f>TEXT(SalesDataTable[[#This Row],[Order Date]],"mmm")</f>
        <v>Mar</v>
      </c>
    </row>
    <row r="288" spans="1:20" ht="15.6" x14ac:dyDescent="0.3">
      <c r="A288" s="2" t="s">
        <v>359</v>
      </c>
      <c r="B288" s="3">
        <v>46083</v>
      </c>
      <c r="C288" s="4" t="s">
        <v>34</v>
      </c>
      <c r="D288" s="4" t="s">
        <v>146</v>
      </c>
      <c r="E288" s="4" t="s">
        <v>23</v>
      </c>
      <c r="F288" s="4" t="s">
        <v>40</v>
      </c>
      <c r="G288" s="4" t="s">
        <v>31</v>
      </c>
      <c r="H288" s="4" t="s">
        <v>41</v>
      </c>
      <c r="I288" s="5">
        <v>3</v>
      </c>
      <c r="J288" s="6">
        <v>146.99</v>
      </c>
      <c r="K288" s="7">
        <v>0</v>
      </c>
      <c r="L288" s="6">
        <v>80.069999999999993</v>
      </c>
      <c r="M288" s="6">
        <f t="shared" si="16"/>
        <v>440.97</v>
      </c>
      <c r="N288" s="6">
        <f t="shared" si="17"/>
        <v>240.20999999999998</v>
      </c>
      <c r="O288" s="6">
        <f t="shared" si="18"/>
        <v>200.76000000000005</v>
      </c>
      <c r="P288" s="8">
        <f t="shared" si="19"/>
        <v>0.45526906592285199</v>
      </c>
      <c r="Q288" s="9">
        <f>YEAR(SalesDataTable[[#This Row],[Order Date]])</f>
        <v>2026</v>
      </c>
      <c r="R288" s="8" t="str">
        <f>"Q"&amp;ROUNDUP(MONTH(SalesDataTable[[#This Row],[Order Date]])/3,0)</f>
        <v>Q1</v>
      </c>
      <c r="S288" s="5">
        <f>MONTH(SalesDataTable[[#This Row],[Order Date]])</f>
        <v>3</v>
      </c>
      <c r="T288" s="8" t="str">
        <f>TEXT(SalesDataTable[[#This Row],[Order Date]],"mmm")</f>
        <v>Mar</v>
      </c>
    </row>
    <row r="289" spans="1:20" ht="15.6" x14ac:dyDescent="0.3">
      <c r="A289" s="2" t="s">
        <v>360</v>
      </c>
      <c r="B289" s="3">
        <v>46083</v>
      </c>
      <c r="C289" s="4" t="s">
        <v>47</v>
      </c>
      <c r="D289" s="4" t="s">
        <v>65</v>
      </c>
      <c r="E289" s="4" t="s">
        <v>23</v>
      </c>
      <c r="F289" s="4" t="s">
        <v>40</v>
      </c>
      <c r="G289" s="4" t="s">
        <v>37</v>
      </c>
      <c r="H289" s="4" t="s">
        <v>103</v>
      </c>
      <c r="I289" s="5">
        <v>2</v>
      </c>
      <c r="J289" s="6">
        <v>164.74</v>
      </c>
      <c r="K289" s="7">
        <v>0.05</v>
      </c>
      <c r="L289" s="6">
        <v>89.9</v>
      </c>
      <c r="M289" s="6">
        <f t="shared" si="16"/>
        <v>313.00600000000003</v>
      </c>
      <c r="N289" s="6">
        <f t="shared" si="17"/>
        <v>179.8</v>
      </c>
      <c r="O289" s="6">
        <f t="shared" si="18"/>
        <v>133.20600000000002</v>
      </c>
      <c r="P289" s="8">
        <f t="shared" si="19"/>
        <v>0.42557011686676932</v>
      </c>
      <c r="Q289" s="9">
        <f>YEAR(SalesDataTable[[#This Row],[Order Date]])</f>
        <v>2026</v>
      </c>
      <c r="R289" s="8" t="str">
        <f>"Q"&amp;ROUNDUP(MONTH(SalesDataTable[[#This Row],[Order Date]])/3,0)</f>
        <v>Q1</v>
      </c>
      <c r="S289" s="5">
        <f>MONTH(SalesDataTable[[#This Row],[Order Date]])</f>
        <v>3</v>
      </c>
      <c r="T289" s="8" t="str">
        <f>TEXT(SalesDataTable[[#This Row],[Order Date]],"mmm")</f>
        <v>Mar</v>
      </c>
    </row>
    <row r="290" spans="1:20" ht="15.6" x14ac:dyDescent="0.3">
      <c r="A290" s="2" t="s">
        <v>361</v>
      </c>
      <c r="B290" s="3">
        <v>46083</v>
      </c>
      <c r="C290" s="4" t="s">
        <v>47</v>
      </c>
      <c r="D290" s="4" t="s">
        <v>65</v>
      </c>
      <c r="E290" s="4" t="s">
        <v>23</v>
      </c>
      <c r="F290" s="4" t="s">
        <v>24</v>
      </c>
      <c r="G290" s="4" t="s">
        <v>31</v>
      </c>
      <c r="H290" s="4" t="s">
        <v>32</v>
      </c>
      <c r="I290" s="5">
        <v>2</v>
      </c>
      <c r="J290" s="6">
        <v>89.81</v>
      </c>
      <c r="K290" s="7">
        <v>0</v>
      </c>
      <c r="L290" s="6">
        <v>46.44</v>
      </c>
      <c r="M290" s="6">
        <f t="shared" si="16"/>
        <v>179.62</v>
      </c>
      <c r="N290" s="6">
        <f t="shared" si="17"/>
        <v>92.88</v>
      </c>
      <c r="O290" s="6">
        <f t="shared" si="18"/>
        <v>86.740000000000009</v>
      </c>
      <c r="P290" s="8">
        <f t="shared" si="19"/>
        <v>0.482908362097762</v>
      </c>
      <c r="Q290" s="9">
        <f>YEAR(SalesDataTable[[#This Row],[Order Date]])</f>
        <v>2026</v>
      </c>
      <c r="R290" s="8" t="str">
        <f>"Q"&amp;ROUNDUP(MONTH(SalesDataTable[[#This Row],[Order Date]])/3,0)</f>
        <v>Q1</v>
      </c>
      <c r="S290" s="5">
        <f>MONTH(SalesDataTable[[#This Row],[Order Date]])</f>
        <v>3</v>
      </c>
      <c r="T290" s="8" t="str">
        <f>TEXT(SalesDataTable[[#This Row],[Order Date]],"mmm")</f>
        <v>Mar</v>
      </c>
    </row>
    <row r="291" spans="1:20" ht="15.6" x14ac:dyDescent="0.3">
      <c r="A291" s="2" t="s">
        <v>362</v>
      </c>
      <c r="B291" s="3">
        <v>46084</v>
      </c>
      <c r="C291" s="4" t="s">
        <v>34</v>
      </c>
      <c r="D291" s="4" t="s">
        <v>146</v>
      </c>
      <c r="E291" s="4" t="s">
        <v>45</v>
      </c>
      <c r="F291" s="4" t="s">
        <v>24</v>
      </c>
      <c r="G291" s="4" t="s">
        <v>69</v>
      </c>
      <c r="H291" s="4" t="s">
        <v>87</v>
      </c>
      <c r="I291" s="5">
        <v>1</v>
      </c>
      <c r="J291" s="6">
        <v>35.369999999999997</v>
      </c>
      <c r="K291" s="7">
        <v>0</v>
      </c>
      <c r="L291" s="6">
        <v>13.88</v>
      </c>
      <c r="M291" s="6">
        <f t="shared" si="16"/>
        <v>35.369999999999997</v>
      </c>
      <c r="N291" s="6">
        <f t="shared" si="17"/>
        <v>13.88</v>
      </c>
      <c r="O291" s="6">
        <f t="shared" si="18"/>
        <v>21.489999999999995</v>
      </c>
      <c r="P291" s="8">
        <f t="shared" si="19"/>
        <v>0.60757704269154644</v>
      </c>
      <c r="Q291" s="9">
        <f>YEAR(SalesDataTable[[#This Row],[Order Date]])</f>
        <v>2026</v>
      </c>
      <c r="R291" s="8" t="str">
        <f>"Q"&amp;ROUNDUP(MONTH(SalesDataTable[[#This Row],[Order Date]])/3,0)</f>
        <v>Q1</v>
      </c>
      <c r="S291" s="5">
        <f>MONTH(SalesDataTable[[#This Row],[Order Date]])</f>
        <v>3</v>
      </c>
      <c r="T291" s="8" t="str">
        <f>TEXT(SalesDataTable[[#This Row],[Order Date]],"mmm")</f>
        <v>Mar</v>
      </c>
    </row>
    <row r="292" spans="1:20" ht="15.6" x14ac:dyDescent="0.3">
      <c r="A292" s="2" t="s">
        <v>363</v>
      </c>
      <c r="B292" s="3">
        <v>46084</v>
      </c>
      <c r="C292" s="4" t="s">
        <v>28</v>
      </c>
      <c r="D292" s="4" t="s">
        <v>89</v>
      </c>
      <c r="E292" s="4" t="s">
        <v>59</v>
      </c>
      <c r="F292" s="4" t="s">
        <v>36</v>
      </c>
      <c r="G292" s="4" t="s">
        <v>25</v>
      </c>
      <c r="H292" s="4" t="s">
        <v>49</v>
      </c>
      <c r="I292" s="5">
        <v>4</v>
      </c>
      <c r="J292" s="6">
        <v>50.64</v>
      </c>
      <c r="K292" s="7">
        <v>0</v>
      </c>
      <c r="L292" s="6">
        <v>23.09</v>
      </c>
      <c r="M292" s="6">
        <f t="shared" si="16"/>
        <v>202.56</v>
      </c>
      <c r="N292" s="6">
        <f t="shared" si="17"/>
        <v>92.36</v>
      </c>
      <c r="O292" s="6">
        <f t="shared" si="18"/>
        <v>110.2</v>
      </c>
      <c r="P292" s="8">
        <f t="shared" si="19"/>
        <v>0.54403633491311221</v>
      </c>
      <c r="Q292" s="9">
        <f>YEAR(SalesDataTable[[#This Row],[Order Date]])</f>
        <v>2026</v>
      </c>
      <c r="R292" s="8" t="str">
        <f>"Q"&amp;ROUNDUP(MONTH(SalesDataTable[[#This Row],[Order Date]])/3,0)</f>
        <v>Q1</v>
      </c>
      <c r="S292" s="5">
        <f>MONTH(SalesDataTable[[#This Row],[Order Date]])</f>
        <v>3</v>
      </c>
      <c r="T292" s="8" t="str">
        <f>TEXT(SalesDataTable[[#This Row],[Order Date]],"mmm")</f>
        <v>Mar</v>
      </c>
    </row>
    <row r="293" spans="1:20" ht="15.6" x14ac:dyDescent="0.3">
      <c r="A293" s="2" t="s">
        <v>364</v>
      </c>
      <c r="B293" s="3">
        <v>46084</v>
      </c>
      <c r="C293" s="4" t="s">
        <v>47</v>
      </c>
      <c r="D293" s="4" t="s">
        <v>65</v>
      </c>
      <c r="E293" s="4" t="s">
        <v>45</v>
      </c>
      <c r="F293" s="4" t="s">
        <v>24</v>
      </c>
      <c r="G293" s="4" t="s">
        <v>31</v>
      </c>
      <c r="H293" s="4" t="s">
        <v>41</v>
      </c>
      <c r="I293" s="5">
        <v>1</v>
      </c>
      <c r="J293" s="6">
        <v>146.37</v>
      </c>
      <c r="K293" s="7">
        <v>0</v>
      </c>
      <c r="L293" s="6">
        <v>78.3</v>
      </c>
      <c r="M293" s="6">
        <f t="shared" si="16"/>
        <v>146.37</v>
      </c>
      <c r="N293" s="6">
        <f t="shared" si="17"/>
        <v>78.3</v>
      </c>
      <c r="O293" s="6">
        <f t="shared" si="18"/>
        <v>68.070000000000007</v>
      </c>
      <c r="P293" s="8">
        <f t="shared" si="19"/>
        <v>0.46505431440869033</v>
      </c>
      <c r="Q293" s="9">
        <f>YEAR(SalesDataTable[[#This Row],[Order Date]])</f>
        <v>2026</v>
      </c>
      <c r="R293" s="8" t="str">
        <f>"Q"&amp;ROUNDUP(MONTH(SalesDataTable[[#This Row],[Order Date]])/3,0)</f>
        <v>Q1</v>
      </c>
      <c r="S293" s="5">
        <f>MONTH(SalesDataTable[[#This Row],[Order Date]])</f>
        <v>3</v>
      </c>
      <c r="T293" s="8" t="str">
        <f>TEXT(SalesDataTable[[#This Row],[Order Date]],"mmm")</f>
        <v>Mar</v>
      </c>
    </row>
    <row r="294" spans="1:20" ht="15.6" x14ac:dyDescent="0.3">
      <c r="A294" s="2" t="s">
        <v>365</v>
      </c>
      <c r="B294" s="3">
        <v>46084</v>
      </c>
      <c r="C294" s="4" t="s">
        <v>34</v>
      </c>
      <c r="D294" s="4" t="s">
        <v>35</v>
      </c>
      <c r="E294" s="4" t="s">
        <v>23</v>
      </c>
      <c r="F294" s="4" t="s">
        <v>24</v>
      </c>
      <c r="G294" s="4" t="s">
        <v>31</v>
      </c>
      <c r="H294" s="4" t="s">
        <v>41</v>
      </c>
      <c r="I294" s="5">
        <v>3</v>
      </c>
      <c r="J294" s="6">
        <v>143.74</v>
      </c>
      <c r="K294" s="7">
        <v>0</v>
      </c>
      <c r="L294" s="6">
        <v>81.58</v>
      </c>
      <c r="M294" s="6">
        <f t="shared" si="16"/>
        <v>431.22</v>
      </c>
      <c r="N294" s="6">
        <f t="shared" si="17"/>
        <v>244.74</v>
      </c>
      <c r="O294" s="6">
        <f t="shared" si="18"/>
        <v>186.48000000000002</v>
      </c>
      <c r="P294" s="8">
        <f t="shared" si="19"/>
        <v>0.43244747460692917</v>
      </c>
      <c r="Q294" s="9">
        <f>YEAR(SalesDataTable[[#This Row],[Order Date]])</f>
        <v>2026</v>
      </c>
      <c r="R294" s="8" t="str">
        <f>"Q"&amp;ROUNDUP(MONTH(SalesDataTable[[#This Row],[Order Date]])/3,0)</f>
        <v>Q1</v>
      </c>
      <c r="S294" s="5">
        <f>MONTH(SalesDataTable[[#This Row],[Order Date]])</f>
        <v>3</v>
      </c>
      <c r="T294" s="8" t="str">
        <f>TEXT(SalesDataTable[[#This Row],[Order Date]],"mmm")</f>
        <v>Mar</v>
      </c>
    </row>
    <row r="295" spans="1:20" ht="15.6" x14ac:dyDescent="0.3">
      <c r="A295" s="2" t="s">
        <v>366</v>
      </c>
      <c r="B295" s="3">
        <v>46084</v>
      </c>
      <c r="C295" s="4" t="s">
        <v>47</v>
      </c>
      <c r="D295" s="4" t="s">
        <v>65</v>
      </c>
      <c r="E295" s="4" t="s">
        <v>59</v>
      </c>
      <c r="F295" s="4" t="s">
        <v>36</v>
      </c>
      <c r="G295" s="4" t="s">
        <v>51</v>
      </c>
      <c r="H295" s="4" t="s">
        <v>84</v>
      </c>
      <c r="I295" s="5">
        <v>2</v>
      </c>
      <c r="J295" s="6">
        <v>81.94</v>
      </c>
      <c r="K295" s="7">
        <v>0.1</v>
      </c>
      <c r="L295" s="6">
        <v>39.9</v>
      </c>
      <c r="M295" s="6">
        <f t="shared" si="16"/>
        <v>147.49199999999999</v>
      </c>
      <c r="N295" s="6">
        <f t="shared" si="17"/>
        <v>79.8</v>
      </c>
      <c r="O295" s="6">
        <f t="shared" si="18"/>
        <v>67.691999999999993</v>
      </c>
      <c r="P295" s="8">
        <f t="shared" si="19"/>
        <v>0.45895370596371327</v>
      </c>
      <c r="Q295" s="9">
        <f>YEAR(SalesDataTable[[#This Row],[Order Date]])</f>
        <v>2026</v>
      </c>
      <c r="R295" s="8" t="str">
        <f>"Q"&amp;ROUNDUP(MONTH(SalesDataTable[[#This Row],[Order Date]])/3,0)</f>
        <v>Q1</v>
      </c>
      <c r="S295" s="5">
        <f>MONTH(SalesDataTable[[#This Row],[Order Date]])</f>
        <v>3</v>
      </c>
      <c r="T295" s="8" t="str">
        <f>TEXT(SalesDataTable[[#This Row],[Order Date]],"mmm")</f>
        <v>Mar</v>
      </c>
    </row>
    <row r="296" spans="1:20" ht="15.6" x14ac:dyDescent="0.3">
      <c r="A296" s="2" t="s">
        <v>367</v>
      </c>
      <c r="B296" s="3">
        <v>46084</v>
      </c>
      <c r="C296" s="4" t="s">
        <v>34</v>
      </c>
      <c r="D296" s="4" t="s">
        <v>54</v>
      </c>
      <c r="E296" s="4" t="s">
        <v>23</v>
      </c>
      <c r="F296" s="4" t="s">
        <v>36</v>
      </c>
      <c r="G296" s="4" t="s">
        <v>37</v>
      </c>
      <c r="H296" s="4" t="s">
        <v>66</v>
      </c>
      <c r="I296" s="5">
        <v>1</v>
      </c>
      <c r="J296" s="6">
        <v>46.46</v>
      </c>
      <c r="K296" s="7">
        <v>0.1</v>
      </c>
      <c r="L296" s="6">
        <v>17.989999999999998</v>
      </c>
      <c r="M296" s="6">
        <f t="shared" si="16"/>
        <v>41.814</v>
      </c>
      <c r="N296" s="6">
        <f t="shared" si="17"/>
        <v>17.989999999999998</v>
      </c>
      <c r="O296" s="6">
        <f t="shared" si="18"/>
        <v>23.824000000000002</v>
      </c>
      <c r="P296" s="8">
        <f t="shared" si="19"/>
        <v>0.56976132395848289</v>
      </c>
      <c r="Q296" s="9">
        <f>YEAR(SalesDataTable[[#This Row],[Order Date]])</f>
        <v>2026</v>
      </c>
      <c r="R296" s="8" t="str">
        <f>"Q"&amp;ROUNDUP(MONTH(SalesDataTable[[#This Row],[Order Date]])/3,0)</f>
        <v>Q1</v>
      </c>
      <c r="S296" s="5">
        <f>MONTH(SalesDataTable[[#This Row],[Order Date]])</f>
        <v>3</v>
      </c>
      <c r="T296" s="8" t="str">
        <f>TEXT(SalesDataTable[[#This Row],[Order Date]],"mmm")</f>
        <v>Mar</v>
      </c>
    </row>
    <row r="297" spans="1:20" ht="15.6" x14ac:dyDescent="0.3">
      <c r="A297" s="2" t="s">
        <v>368</v>
      </c>
      <c r="B297" s="3">
        <v>46085</v>
      </c>
      <c r="C297" s="4" t="s">
        <v>28</v>
      </c>
      <c r="D297" s="4" t="s">
        <v>86</v>
      </c>
      <c r="E297" s="4" t="s">
        <v>23</v>
      </c>
      <c r="F297" s="4" t="s">
        <v>36</v>
      </c>
      <c r="G297" s="4" t="s">
        <v>25</v>
      </c>
      <c r="H297" s="4" t="s">
        <v>55</v>
      </c>
      <c r="I297" s="5">
        <v>3</v>
      </c>
      <c r="J297" s="6">
        <v>39.49</v>
      </c>
      <c r="K297" s="7">
        <v>0</v>
      </c>
      <c r="L297" s="6">
        <v>16.420000000000002</v>
      </c>
      <c r="M297" s="6">
        <f t="shared" si="16"/>
        <v>118.47</v>
      </c>
      <c r="N297" s="6">
        <f t="shared" si="17"/>
        <v>49.260000000000005</v>
      </c>
      <c r="O297" s="6">
        <f t="shared" si="18"/>
        <v>69.209999999999994</v>
      </c>
      <c r="P297" s="8">
        <f t="shared" si="19"/>
        <v>0.58419853127374011</v>
      </c>
      <c r="Q297" s="9">
        <f>YEAR(SalesDataTable[[#This Row],[Order Date]])</f>
        <v>2026</v>
      </c>
      <c r="R297" s="8" t="str">
        <f>"Q"&amp;ROUNDUP(MONTH(SalesDataTable[[#This Row],[Order Date]])/3,0)</f>
        <v>Q1</v>
      </c>
      <c r="S297" s="5">
        <f>MONTH(SalesDataTable[[#This Row],[Order Date]])</f>
        <v>3</v>
      </c>
      <c r="T297" s="8" t="str">
        <f>TEXT(SalesDataTable[[#This Row],[Order Date]],"mmm")</f>
        <v>Mar</v>
      </c>
    </row>
    <row r="298" spans="1:20" ht="15.6" x14ac:dyDescent="0.3">
      <c r="A298" s="2" t="s">
        <v>369</v>
      </c>
      <c r="B298" s="3">
        <v>46085</v>
      </c>
      <c r="C298" s="4" t="s">
        <v>47</v>
      </c>
      <c r="D298" s="4" t="s">
        <v>102</v>
      </c>
      <c r="E298" s="4" t="s">
        <v>23</v>
      </c>
      <c r="F298" s="4" t="s">
        <v>24</v>
      </c>
      <c r="G298" s="4" t="s">
        <v>69</v>
      </c>
      <c r="H298" s="4" t="s">
        <v>70</v>
      </c>
      <c r="I298" s="5">
        <v>1</v>
      </c>
      <c r="J298" s="6">
        <v>40.909999999999997</v>
      </c>
      <c r="K298" s="7">
        <v>0</v>
      </c>
      <c r="L298" s="6">
        <v>14.89</v>
      </c>
      <c r="M298" s="6">
        <f t="shared" si="16"/>
        <v>40.909999999999997</v>
      </c>
      <c r="N298" s="6">
        <f t="shared" si="17"/>
        <v>14.89</v>
      </c>
      <c r="O298" s="6">
        <f t="shared" si="18"/>
        <v>26.019999999999996</v>
      </c>
      <c r="P298" s="8">
        <f t="shared" si="19"/>
        <v>0.63603031043754577</v>
      </c>
      <c r="Q298" s="9">
        <f>YEAR(SalesDataTable[[#This Row],[Order Date]])</f>
        <v>2026</v>
      </c>
      <c r="R298" s="8" t="str">
        <f>"Q"&amp;ROUNDUP(MONTH(SalesDataTable[[#This Row],[Order Date]])/3,0)</f>
        <v>Q1</v>
      </c>
      <c r="S298" s="5">
        <f>MONTH(SalesDataTable[[#This Row],[Order Date]])</f>
        <v>3</v>
      </c>
      <c r="T298" s="8" t="str">
        <f>TEXT(SalesDataTable[[#This Row],[Order Date]],"mmm")</f>
        <v>Mar</v>
      </c>
    </row>
    <row r="299" spans="1:20" ht="15.6" x14ac:dyDescent="0.3">
      <c r="A299" s="2" t="s">
        <v>370</v>
      </c>
      <c r="B299" s="3">
        <v>46085</v>
      </c>
      <c r="C299" s="4" t="s">
        <v>47</v>
      </c>
      <c r="D299" s="4" t="s">
        <v>68</v>
      </c>
      <c r="E299" s="4" t="s">
        <v>59</v>
      </c>
      <c r="F299" s="4" t="s">
        <v>36</v>
      </c>
      <c r="G299" s="4" t="s">
        <v>25</v>
      </c>
      <c r="H299" s="4" t="s">
        <v>49</v>
      </c>
      <c r="I299" s="5">
        <v>1</v>
      </c>
      <c r="J299" s="6">
        <v>49.94</v>
      </c>
      <c r="K299" s="7">
        <v>0.1</v>
      </c>
      <c r="L299" s="6">
        <v>21.84</v>
      </c>
      <c r="M299" s="6">
        <f t="shared" si="16"/>
        <v>44.945999999999998</v>
      </c>
      <c r="N299" s="6">
        <f t="shared" si="17"/>
        <v>21.84</v>
      </c>
      <c r="O299" s="6">
        <f t="shared" si="18"/>
        <v>23.105999999999998</v>
      </c>
      <c r="P299" s="8">
        <f t="shared" si="19"/>
        <v>0.51408356694700308</v>
      </c>
      <c r="Q299" s="9">
        <f>YEAR(SalesDataTable[[#This Row],[Order Date]])</f>
        <v>2026</v>
      </c>
      <c r="R299" s="8" t="str">
        <f>"Q"&amp;ROUNDUP(MONTH(SalesDataTable[[#This Row],[Order Date]])/3,0)</f>
        <v>Q1</v>
      </c>
      <c r="S299" s="5">
        <f>MONTH(SalesDataTable[[#This Row],[Order Date]])</f>
        <v>3</v>
      </c>
      <c r="T299" s="8" t="str">
        <f>TEXT(SalesDataTable[[#This Row],[Order Date]],"mmm")</f>
        <v>Mar</v>
      </c>
    </row>
    <row r="300" spans="1:20" ht="15.6" x14ac:dyDescent="0.3">
      <c r="A300" s="2" t="s">
        <v>371</v>
      </c>
      <c r="B300" s="3">
        <v>46085</v>
      </c>
      <c r="C300" s="4" t="s">
        <v>34</v>
      </c>
      <c r="D300" s="4" t="s">
        <v>54</v>
      </c>
      <c r="E300" s="4" t="s">
        <v>23</v>
      </c>
      <c r="F300" s="4" t="s">
        <v>40</v>
      </c>
      <c r="G300" s="4" t="s">
        <v>37</v>
      </c>
      <c r="H300" s="4" t="s">
        <v>38</v>
      </c>
      <c r="I300" s="5">
        <v>1</v>
      </c>
      <c r="J300" s="6">
        <v>35.520000000000003</v>
      </c>
      <c r="K300" s="7">
        <v>0</v>
      </c>
      <c r="L300" s="6">
        <v>13.21</v>
      </c>
      <c r="M300" s="6">
        <f t="shared" si="16"/>
        <v>35.520000000000003</v>
      </c>
      <c r="N300" s="6">
        <f t="shared" si="17"/>
        <v>13.21</v>
      </c>
      <c r="O300" s="6">
        <f t="shared" si="18"/>
        <v>22.310000000000002</v>
      </c>
      <c r="P300" s="8">
        <f t="shared" si="19"/>
        <v>0.62809684684684686</v>
      </c>
      <c r="Q300" s="9">
        <f>YEAR(SalesDataTable[[#This Row],[Order Date]])</f>
        <v>2026</v>
      </c>
      <c r="R300" s="8" t="str">
        <f>"Q"&amp;ROUNDUP(MONTH(SalesDataTable[[#This Row],[Order Date]])/3,0)</f>
        <v>Q1</v>
      </c>
      <c r="S300" s="5">
        <f>MONTH(SalesDataTable[[#This Row],[Order Date]])</f>
        <v>3</v>
      </c>
      <c r="T300" s="8" t="str">
        <f>TEXT(SalesDataTable[[#This Row],[Order Date]],"mmm")</f>
        <v>Mar</v>
      </c>
    </row>
    <row r="301" spans="1:20" ht="15.6" x14ac:dyDescent="0.3">
      <c r="A301" s="2" t="s">
        <v>372</v>
      </c>
      <c r="B301" s="3">
        <v>46085</v>
      </c>
      <c r="C301" s="4" t="s">
        <v>47</v>
      </c>
      <c r="D301" s="4" t="s">
        <v>65</v>
      </c>
      <c r="E301" s="4" t="s">
        <v>45</v>
      </c>
      <c r="F301" s="4" t="s">
        <v>36</v>
      </c>
      <c r="G301" s="4" t="s">
        <v>51</v>
      </c>
      <c r="H301" s="4" t="s">
        <v>52</v>
      </c>
      <c r="I301" s="5">
        <v>2</v>
      </c>
      <c r="J301" s="6">
        <v>341.1</v>
      </c>
      <c r="K301" s="7">
        <v>0</v>
      </c>
      <c r="L301" s="6">
        <v>200.19</v>
      </c>
      <c r="M301" s="6">
        <f t="shared" si="16"/>
        <v>682.2</v>
      </c>
      <c r="N301" s="6">
        <f t="shared" si="17"/>
        <v>400.38</v>
      </c>
      <c r="O301" s="6">
        <f t="shared" si="18"/>
        <v>281.82000000000005</v>
      </c>
      <c r="P301" s="8">
        <f t="shared" si="19"/>
        <v>0.41310466138962187</v>
      </c>
      <c r="Q301" s="9">
        <f>YEAR(SalesDataTable[[#This Row],[Order Date]])</f>
        <v>2026</v>
      </c>
      <c r="R301" s="8" t="str">
        <f>"Q"&amp;ROUNDUP(MONTH(SalesDataTable[[#This Row],[Order Date]])/3,0)</f>
        <v>Q1</v>
      </c>
      <c r="S301" s="5">
        <f>MONTH(SalesDataTable[[#This Row],[Order Date]])</f>
        <v>3</v>
      </c>
      <c r="T301" s="8" t="str">
        <f>TEXT(SalesDataTable[[#This Row],[Order Date]],"mmm")</f>
        <v>Mar</v>
      </c>
    </row>
    <row r="302" spans="1:20" ht="15.6" x14ac:dyDescent="0.3">
      <c r="A302" s="2" t="s">
        <v>373</v>
      </c>
      <c r="B302" s="3">
        <v>46085</v>
      </c>
      <c r="C302" s="4" t="s">
        <v>34</v>
      </c>
      <c r="D302" s="4" t="s">
        <v>146</v>
      </c>
      <c r="E302" s="4" t="s">
        <v>59</v>
      </c>
      <c r="F302" s="4" t="s">
        <v>36</v>
      </c>
      <c r="G302" s="4" t="s">
        <v>69</v>
      </c>
      <c r="H302" s="4" t="s">
        <v>87</v>
      </c>
      <c r="I302" s="5">
        <v>4</v>
      </c>
      <c r="J302" s="6">
        <v>36.08</v>
      </c>
      <c r="K302" s="7">
        <v>0</v>
      </c>
      <c r="L302" s="6">
        <v>13.89</v>
      </c>
      <c r="M302" s="6">
        <f t="shared" si="16"/>
        <v>144.32</v>
      </c>
      <c r="N302" s="6">
        <f t="shared" si="17"/>
        <v>55.56</v>
      </c>
      <c r="O302" s="6">
        <f t="shared" si="18"/>
        <v>88.759999999999991</v>
      </c>
      <c r="P302" s="8">
        <f t="shared" si="19"/>
        <v>0.61502217294900219</v>
      </c>
      <c r="Q302" s="9">
        <f>YEAR(SalesDataTable[[#This Row],[Order Date]])</f>
        <v>2026</v>
      </c>
      <c r="R302" s="8" t="str">
        <f>"Q"&amp;ROUNDUP(MONTH(SalesDataTable[[#This Row],[Order Date]])/3,0)</f>
        <v>Q1</v>
      </c>
      <c r="S302" s="5">
        <f>MONTH(SalesDataTable[[#This Row],[Order Date]])</f>
        <v>3</v>
      </c>
      <c r="T302" s="8" t="str">
        <f>TEXT(SalesDataTable[[#This Row],[Order Date]],"mmm")</f>
        <v>Mar</v>
      </c>
    </row>
    <row r="303" spans="1:20" ht="15.6" x14ac:dyDescent="0.3">
      <c r="A303" s="2" t="s">
        <v>374</v>
      </c>
      <c r="B303" s="3">
        <v>46085</v>
      </c>
      <c r="C303" s="4" t="s">
        <v>47</v>
      </c>
      <c r="D303" s="4" t="s">
        <v>48</v>
      </c>
      <c r="E303" s="4" t="s">
        <v>23</v>
      </c>
      <c r="F303" s="4" t="s">
        <v>40</v>
      </c>
      <c r="G303" s="4" t="s">
        <v>31</v>
      </c>
      <c r="H303" s="4" t="s">
        <v>73</v>
      </c>
      <c r="I303" s="5">
        <v>2</v>
      </c>
      <c r="J303" s="6">
        <v>151.69999999999999</v>
      </c>
      <c r="K303" s="7">
        <v>0</v>
      </c>
      <c r="L303" s="6">
        <v>80.44</v>
      </c>
      <c r="M303" s="6">
        <f t="shared" si="16"/>
        <v>303.39999999999998</v>
      </c>
      <c r="N303" s="6">
        <f t="shared" si="17"/>
        <v>160.88</v>
      </c>
      <c r="O303" s="6">
        <f t="shared" si="18"/>
        <v>142.51999999999998</v>
      </c>
      <c r="P303" s="8">
        <f t="shared" si="19"/>
        <v>0.46974291364535264</v>
      </c>
      <c r="Q303" s="9">
        <f>YEAR(SalesDataTable[[#This Row],[Order Date]])</f>
        <v>2026</v>
      </c>
      <c r="R303" s="8" t="str">
        <f>"Q"&amp;ROUNDUP(MONTH(SalesDataTable[[#This Row],[Order Date]])/3,0)</f>
        <v>Q1</v>
      </c>
      <c r="S303" s="5">
        <f>MONTH(SalesDataTable[[#This Row],[Order Date]])</f>
        <v>3</v>
      </c>
      <c r="T303" s="8" t="str">
        <f>TEXT(SalesDataTable[[#This Row],[Order Date]],"mmm")</f>
        <v>Mar</v>
      </c>
    </row>
    <row r="304" spans="1:20" ht="15.6" x14ac:dyDescent="0.3">
      <c r="A304" s="2" t="s">
        <v>375</v>
      </c>
      <c r="B304" s="3">
        <v>46085</v>
      </c>
      <c r="C304" s="4" t="s">
        <v>28</v>
      </c>
      <c r="D304" s="4" t="s">
        <v>58</v>
      </c>
      <c r="E304" s="4" t="s">
        <v>59</v>
      </c>
      <c r="F304" s="4" t="s">
        <v>36</v>
      </c>
      <c r="G304" s="4" t="s">
        <v>31</v>
      </c>
      <c r="H304" s="4" t="s">
        <v>73</v>
      </c>
      <c r="I304" s="5">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9">
        <f>YEAR(SalesDataTable[[#This Row],[Order Date]])</f>
        <v>2026</v>
      </c>
      <c r="R304" s="8" t="str">
        <f>"Q"&amp;ROUNDUP(MONTH(SalesDataTable[[#This Row],[Order Date]])/3,0)</f>
        <v>Q1</v>
      </c>
      <c r="S304" s="5">
        <f>MONTH(SalesDataTable[[#This Row],[Order Date]])</f>
        <v>3</v>
      </c>
      <c r="T304" s="8" t="str">
        <f>TEXT(SalesDataTable[[#This Row],[Order Date]],"mmm")</f>
        <v>Mar</v>
      </c>
    </row>
    <row r="305" spans="1:20" ht="15.6" x14ac:dyDescent="0.3">
      <c r="A305" s="2" t="s">
        <v>376</v>
      </c>
      <c r="B305" s="3">
        <v>46085</v>
      </c>
      <c r="C305" s="4" t="s">
        <v>34</v>
      </c>
      <c r="D305" s="4" t="s">
        <v>35</v>
      </c>
      <c r="E305" s="4" t="s">
        <v>30</v>
      </c>
      <c r="F305" s="4" t="s">
        <v>40</v>
      </c>
      <c r="G305" s="4" t="s">
        <v>25</v>
      </c>
      <c r="H305" s="4" t="s">
        <v>26</v>
      </c>
      <c r="I305" s="5">
        <v>5</v>
      </c>
      <c r="J305" s="6">
        <v>82.44</v>
      </c>
      <c r="K305" s="7">
        <v>0.1</v>
      </c>
      <c r="L305" s="6">
        <v>41.57</v>
      </c>
      <c r="M305" s="6">
        <f t="shared" si="16"/>
        <v>370.98</v>
      </c>
      <c r="N305" s="6">
        <f t="shared" si="17"/>
        <v>207.85</v>
      </c>
      <c r="O305" s="6">
        <f t="shared" si="18"/>
        <v>163.13000000000002</v>
      </c>
      <c r="P305" s="8">
        <f t="shared" si="19"/>
        <v>0.43972720901396306</v>
      </c>
      <c r="Q305" s="9">
        <f>YEAR(SalesDataTable[[#This Row],[Order Date]])</f>
        <v>2026</v>
      </c>
      <c r="R305" s="8" t="str">
        <f>"Q"&amp;ROUNDUP(MONTH(SalesDataTable[[#This Row],[Order Date]])/3,0)</f>
        <v>Q1</v>
      </c>
      <c r="S305" s="5">
        <f>MONTH(SalesDataTable[[#This Row],[Order Date]])</f>
        <v>3</v>
      </c>
      <c r="T305" s="8" t="str">
        <f>TEXT(SalesDataTable[[#This Row],[Order Date]],"mmm")</f>
        <v>Mar</v>
      </c>
    </row>
    <row r="306" spans="1:20" ht="15.6" x14ac:dyDescent="0.3">
      <c r="A306" s="2" t="s">
        <v>377</v>
      </c>
      <c r="B306" s="3">
        <v>46086</v>
      </c>
      <c r="C306" s="4" t="s">
        <v>47</v>
      </c>
      <c r="D306" s="4" t="s">
        <v>68</v>
      </c>
      <c r="E306" s="4" t="s">
        <v>23</v>
      </c>
      <c r="F306" s="4" t="s">
        <v>24</v>
      </c>
      <c r="G306" s="4" t="s">
        <v>69</v>
      </c>
      <c r="H306" s="4" t="s">
        <v>87</v>
      </c>
      <c r="I306" s="5">
        <v>1</v>
      </c>
      <c r="J306" s="6">
        <v>35.61</v>
      </c>
      <c r="K306" s="7">
        <v>0.05</v>
      </c>
      <c r="L306" s="6">
        <v>13.8</v>
      </c>
      <c r="M306" s="6">
        <f t="shared" si="16"/>
        <v>33.829499999999996</v>
      </c>
      <c r="N306" s="6">
        <f t="shared" si="17"/>
        <v>13.8</v>
      </c>
      <c r="O306" s="6">
        <f t="shared" si="18"/>
        <v>20.029499999999995</v>
      </c>
      <c r="P306" s="8">
        <f t="shared" si="19"/>
        <v>0.59207200815855976</v>
      </c>
      <c r="Q306" s="9">
        <f>YEAR(SalesDataTable[[#This Row],[Order Date]])</f>
        <v>2026</v>
      </c>
      <c r="R306" s="8" t="str">
        <f>"Q"&amp;ROUNDUP(MONTH(SalesDataTable[[#This Row],[Order Date]])/3,0)</f>
        <v>Q1</v>
      </c>
      <c r="S306" s="5">
        <f>MONTH(SalesDataTable[[#This Row],[Order Date]])</f>
        <v>3</v>
      </c>
      <c r="T306" s="8" t="str">
        <f>TEXT(SalesDataTable[[#This Row],[Order Date]],"mmm")</f>
        <v>Mar</v>
      </c>
    </row>
    <row r="307" spans="1:20" ht="15.6" x14ac:dyDescent="0.3">
      <c r="A307" s="2" t="s">
        <v>378</v>
      </c>
      <c r="B307" s="3">
        <v>46086</v>
      </c>
      <c r="C307" s="4" t="s">
        <v>21</v>
      </c>
      <c r="D307" s="4" t="s">
        <v>22</v>
      </c>
      <c r="E307" s="4" t="s">
        <v>59</v>
      </c>
      <c r="F307" s="4" t="s">
        <v>36</v>
      </c>
      <c r="G307" s="4" t="s">
        <v>31</v>
      </c>
      <c r="H307" s="4" t="s">
        <v>73</v>
      </c>
      <c r="I307" s="5">
        <v>5</v>
      </c>
      <c r="J307" s="6">
        <v>156.13</v>
      </c>
      <c r="K307" s="7">
        <v>0</v>
      </c>
      <c r="L307" s="6">
        <v>77.03</v>
      </c>
      <c r="M307" s="6">
        <f t="shared" si="16"/>
        <v>780.65</v>
      </c>
      <c r="N307" s="6">
        <f t="shared" si="17"/>
        <v>385.15</v>
      </c>
      <c r="O307" s="6">
        <f t="shared" si="18"/>
        <v>395.5</v>
      </c>
      <c r="P307" s="8">
        <f t="shared" si="19"/>
        <v>0.50662909114199706</v>
      </c>
      <c r="Q307" s="9">
        <f>YEAR(SalesDataTable[[#This Row],[Order Date]])</f>
        <v>2026</v>
      </c>
      <c r="R307" s="8" t="str">
        <f>"Q"&amp;ROUNDUP(MONTH(SalesDataTable[[#This Row],[Order Date]])/3,0)</f>
        <v>Q1</v>
      </c>
      <c r="S307" s="5">
        <f>MONTH(SalesDataTable[[#This Row],[Order Date]])</f>
        <v>3</v>
      </c>
      <c r="T307" s="8" t="str">
        <f>TEXT(SalesDataTable[[#This Row],[Order Date]],"mmm")</f>
        <v>Mar</v>
      </c>
    </row>
    <row r="308" spans="1:20" ht="15.6" x14ac:dyDescent="0.3">
      <c r="A308" s="2" t="s">
        <v>379</v>
      </c>
      <c r="B308" s="3">
        <v>46086</v>
      </c>
      <c r="C308" s="4" t="s">
        <v>21</v>
      </c>
      <c r="D308" s="4" t="s">
        <v>108</v>
      </c>
      <c r="E308" s="4" t="s">
        <v>23</v>
      </c>
      <c r="F308" s="4" t="s">
        <v>24</v>
      </c>
      <c r="G308" s="4" t="s">
        <v>51</v>
      </c>
      <c r="H308" s="4" t="s">
        <v>110</v>
      </c>
      <c r="I308" s="5">
        <v>1</v>
      </c>
      <c r="J308" s="6">
        <v>124.31</v>
      </c>
      <c r="K308" s="7">
        <v>0</v>
      </c>
      <c r="L308" s="6">
        <v>61.16</v>
      </c>
      <c r="M308" s="6">
        <f t="shared" si="16"/>
        <v>124.31</v>
      </c>
      <c r="N308" s="6">
        <f t="shared" si="17"/>
        <v>61.16</v>
      </c>
      <c r="O308" s="6">
        <f t="shared" si="18"/>
        <v>63.150000000000006</v>
      </c>
      <c r="P308" s="8">
        <f t="shared" si="19"/>
        <v>0.50800418309066053</v>
      </c>
      <c r="Q308" s="9">
        <f>YEAR(SalesDataTable[[#This Row],[Order Date]])</f>
        <v>2026</v>
      </c>
      <c r="R308" s="8" t="str">
        <f>"Q"&amp;ROUNDUP(MONTH(SalesDataTable[[#This Row],[Order Date]])/3,0)</f>
        <v>Q1</v>
      </c>
      <c r="S308" s="5">
        <f>MONTH(SalesDataTable[[#This Row],[Order Date]])</f>
        <v>3</v>
      </c>
      <c r="T308" s="8" t="str">
        <f>TEXT(SalesDataTable[[#This Row],[Order Date]],"mmm")</f>
        <v>Mar</v>
      </c>
    </row>
    <row r="309" spans="1:20" ht="15.6" x14ac:dyDescent="0.3">
      <c r="A309" s="2" t="s">
        <v>380</v>
      </c>
      <c r="B309" s="3">
        <v>46086</v>
      </c>
      <c r="C309" s="4" t="s">
        <v>28</v>
      </c>
      <c r="D309" s="4" t="s">
        <v>106</v>
      </c>
      <c r="E309" s="4" t="s">
        <v>45</v>
      </c>
      <c r="F309" s="4" t="s">
        <v>40</v>
      </c>
      <c r="G309" s="4" t="s">
        <v>51</v>
      </c>
      <c r="H309" s="4" t="s">
        <v>84</v>
      </c>
      <c r="I309" s="5">
        <v>3</v>
      </c>
      <c r="J309" s="6">
        <v>82.9</v>
      </c>
      <c r="K309" s="7">
        <v>0.1</v>
      </c>
      <c r="L309" s="6">
        <v>38.31</v>
      </c>
      <c r="M309" s="6">
        <f t="shared" si="16"/>
        <v>223.83</v>
      </c>
      <c r="N309" s="6">
        <f t="shared" si="17"/>
        <v>114.93</v>
      </c>
      <c r="O309" s="6">
        <f t="shared" si="18"/>
        <v>108.9</v>
      </c>
      <c r="P309" s="8">
        <f t="shared" si="19"/>
        <v>0.48652995577000402</v>
      </c>
      <c r="Q309" s="9">
        <f>YEAR(SalesDataTable[[#This Row],[Order Date]])</f>
        <v>2026</v>
      </c>
      <c r="R309" s="8" t="str">
        <f>"Q"&amp;ROUNDUP(MONTH(SalesDataTable[[#This Row],[Order Date]])/3,0)</f>
        <v>Q1</v>
      </c>
      <c r="S309" s="5">
        <f>MONTH(SalesDataTable[[#This Row],[Order Date]])</f>
        <v>3</v>
      </c>
      <c r="T309" s="8" t="str">
        <f>TEXT(SalesDataTable[[#This Row],[Order Date]],"mmm")</f>
        <v>Mar</v>
      </c>
    </row>
    <row r="310" spans="1:20" ht="15.6" x14ac:dyDescent="0.3">
      <c r="A310" s="2" t="s">
        <v>381</v>
      </c>
      <c r="B310" s="3">
        <v>46086</v>
      </c>
      <c r="C310" s="4" t="s">
        <v>28</v>
      </c>
      <c r="D310" s="4" t="s">
        <v>86</v>
      </c>
      <c r="E310" s="4" t="s">
        <v>45</v>
      </c>
      <c r="F310" s="4" t="s">
        <v>40</v>
      </c>
      <c r="G310" s="4" t="s">
        <v>25</v>
      </c>
      <c r="H310" s="4" t="s">
        <v>55</v>
      </c>
      <c r="I310" s="5">
        <v>1</v>
      </c>
      <c r="J310" s="6">
        <v>41.1</v>
      </c>
      <c r="K310" s="7">
        <v>0</v>
      </c>
      <c r="L310" s="6">
        <v>16.34</v>
      </c>
      <c r="M310" s="6">
        <f t="shared" si="16"/>
        <v>41.1</v>
      </c>
      <c r="N310" s="6">
        <f t="shared" si="17"/>
        <v>16.34</v>
      </c>
      <c r="O310" s="6">
        <f t="shared" si="18"/>
        <v>24.76</v>
      </c>
      <c r="P310" s="8">
        <f t="shared" si="19"/>
        <v>0.60243309002433088</v>
      </c>
      <c r="Q310" s="9">
        <f>YEAR(SalesDataTable[[#This Row],[Order Date]])</f>
        <v>2026</v>
      </c>
      <c r="R310" s="8" t="str">
        <f>"Q"&amp;ROUNDUP(MONTH(SalesDataTable[[#This Row],[Order Date]])/3,0)</f>
        <v>Q1</v>
      </c>
      <c r="S310" s="5">
        <f>MONTH(SalesDataTable[[#This Row],[Order Date]])</f>
        <v>3</v>
      </c>
      <c r="T310" s="8" t="str">
        <f>TEXT(SalesDataTable[[#This Row],[Order Date]],"mmm")</f>
        <v>Mar</v>
      </c>
    </row>
    <row r="311" spans="1:20" ht="15.6" x14ac:dyDescent="0.3">
      <c r="A311" s="2" t="s">
        <v>382</v>
      </c>
      <c r="B311" s="3">
        <v>46087</v>
      </c>
      <c r="C311" s="4" t="s">
        <v>21</v>
      </c>
      <c r="D311" s="4" t="s">
        <v>22</v>
      </c>
      <c r="E311" s="4" t="s">
        <v>23</v>
      </c>
      <c r="F311" s="4" t="s">
        <v>40</v>
      </c>
      <c r="G311" s="4" t="s">
        <v>25</v>
      </c>
      <c r="H311" s="4" t="s">
        <v>55</v>
      </c>
      <c r="I311" s="5">
        <v>1</v>
      </c>
      <c r="J311" s="6">
        <v>40.380000000000003</v>
      </c>
      <c r="K311" s="7">
        <v>0</v>
      </c>
      <c r="L311" s="6">
        <v>16.41</v>
      </c>
      <c r="M311" s="6">
        <f t="shared" si="16"/>
        <v>40.380000000000003</v>
      </c>
      <c r="N311" s="6">
        <f t="shared" si="17"/>
        <v>16.41</v>
      </c>
      <c r="O311" s="6">
        <f t="shared" si="18"/>
        <v>23.970000000000002</v>
      </c>
      <c r="P311" s="8">
        <f t="shared" si="19"/>
        <v>0.59361069836552749</v>
      </c>
      <c r="Q311" s="9">
        <f>YEAR(SalesDataTable[[#This Row],[Order Date]])</f>
        <v>2026</v>
      </c>
      <c r="R311" s="8" t="str">
        <f>"Q"&amp;ROUNDUP(MONTH(SalesDataTable[[#This Row],[Order Date]])/3,0)</f>
        <v>Q1</v>
      </c>
      <c r="S311" s="5">
        <f>MONTH(SalesDataTable[[#This Row],[Order Date]])</f>
        <v>3</v>
      </c>
      <c r="T311" s="8" t="str">
        <f>TEXT(SalesDataTable[[#This Row],[Order Date]],"mmm")</f>
        <v>Mar</v>
      </c>
    </row>
    <row r="312" spans="1:20" ht="15.6" x14ac:dyDescent="0.3">
      <c r="A312" s="2" t="s">
        <v>383</v>
      </c>
      <c r="B312" s="3">
        <v>46087</v>
      </c>
      <c r="C312" s="4" t="s">
        <v>34</v>
      </c>
      <c r="D312" s="4" t="s">
        <v>35</v>
      </c>
      <c r="E312" s="4" t="s">
        <v>23</v>
      </c>
      <c r="F312" s="4" t="s">
        <v>24</v>
      </c>
      <c r="G312" s="4" t="s">
        <v>25</v>
      </c>
      <c r="H312" s="4" t="s">
        <v>26</v>
      </c>
      <c r="I312" s="5">
        <v>1</v>
      </c>
      <c r="J312" s="6">
        <v>80.349999999999994</v>
      </c>
      <c r="K312" s="7">
        <v>0.1</v>
      </c>
      <c r="L312" s="6">
        <v>42.43</v>
      </c>
      <c r="M312" s="6">
        <f t="shared" si="16"/>
        <v>72.314999999999998</v>
      </c>
      <c r="N312" s="6">
        <f t="shared" si="17"/>
        <v>42.43</v>
      </c>
      <c r="O312" s="6">
        <f t="shared" si="18"/>
        <v>29.884999999999998</v>
      </c>
      <c r="P312" s="8">
        <f t="shared" si="19"/>
        <v>0.41326142570697638</v>
      </c>
      <c r="Q312" s="9">
        <f>YEAR(SalesDataTable[[#This Row],[Order Date]])</f>
        <v>2026</v>
      </c>
      <c r="R312" s="8" t="str">
        <f>"Q"&amp;ROUNDUP(MONTH(SalesDataTable[[#This Row],[Order Date]])/3,0)</f>
        <v>Q1</v>
      </c>
      <c r="S312" s="5">
        <f>MONTH(SalesDataTable[[#This Row],[Order Date]])</f>
        <v>3</v>
      </c>
      <c r="T312" s="8" t="str">
        <f>TEXT(SalesDataTable[[#This Row],[Order Date]],"mmm")</f>
        <v>Mar</v>
      </c>
    </row>
    <row r="313" spans="1:20" ht="15.6" x14ac:dyDescent="0.3">
      <c r="A313" s="2" t="s">
        <v>384</v>
      </c>
      <c r="B313" s="3">
        <v>46087</v>
      </c>
      <c r="C313" s="4" t="s">
        <v>47</v>
      </c>
      <c r="D313" s="4" t="s">
        <v>102</v>
      </c>
      <c r="E313" s="4" t="s">
        <v>23</v>
      </c>
      <c r="F313" s="4" t="s">
        <v>24</v>
      </c>
      <c r="G313" s="4" t="s">
        <v>25</v>
      </c>
      <c r="H313" s="4" t="s">
        <v>55</v>
      </c>
      <c r="I313" s="5">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9">
        <f>YEAR(SalesDataTable[[#This Row],[Order Date]])</f>
        <v>2026</v>
      </c>
      <c r="R313" s="8" t="str">
        <f>"Q"&amp;ROUNDUP(MONTH(SalesDataTable[[#This Row],[Order Date]])/3,0)</f>
        <v>Q1</v>
      </c>
      <c r="S313" s="5">
        <f>MONTH(SalesDataTable[[#This Row],[Order Date]])</f>
        <v>3</v>
      </c>
      <c r="T313" s="8" t="str">
        <f>TEXT(SalesDataTable[[#This Row],[Order Date]],"mmm")</f>
        <v>Mar</v>
      </c>
    </row>
    <row r="314" spans="1:20" ht="15.6" x14ac:dyDescent="0.3">
      <c r="A314" s="2" t="s">
        <v>385</v>
      </c>
      <c r="B314" s="3">
        <v>46087</v>
      </c>
      <c r="C314" s="4" t="s">
        <v>34</v>
      </c>
      <c r="D314" s="4" t="s">
        <v>146</v>
      </c>
      <c r="E314" s="4" t="s">
        <v>23</v>
      </c>
      <c r="F314" s="4" t="s">
        <v>24</v>
      </c>
      <c r="G314" s="4" t="s">
        <v>37</v>
      </c>
      <c r="H314" s="4" t="s">
        <v>38</v>
      </c>
      <c r="I314" s="5">
        <v>3</v>
      </c>
      <c r="J314" s="6">
        <v>35.89</v>
      </c>
      <c r="K314" s="7">
        <v>0</v>
      </c>
      <c r="L314" s="6">
        <v>13.25</v>
      </c>
      <c r="M314" s="6">
        <f t="shared" si="16"/>
        <v>107.67</v>
      </c>
      <c r="N314" s="6">
        <f t="shared" si="17"/>
        <v>39.75</v>
      </c>
      <c r="O314" s="6">
        <f t="shared" si="18"/>
        <v>67.92</v>
      </c>
      <c r="P314" s="8">
        <f t="shared" si="19"/>
        <v>0.63081638339370294</v>
      </c>
      <c r="Q314" s="9">
        <f>YEAR(SalesDataTable[[#This Row],[Order Date]])</f>
        <v>2026</v>
      </c>
      <c r="R314" s="8" t="str">
        <f>"Q"&amp;ROUNDUP(MONTH(SalesDataTable[[#This Row],[Order Date]])/3,0)</f>
        <v>Q1</v>
      </c>
      <c r="S314" s="5">
        <f>MONTH(SalesDataTable[[#This Row],[Order Date]])</f>
        <v>3</v>
      </c>
      <c r="T314" s="8" t="str">
        <f>TEXT(SalesDataTable[[#This Row],[Order Date]],"mmm")</f>
        <v>Mar</v>
      </c>
    </row>
    <row r="315" spans="1:20" ht="15.6" x14ac:dyDescent="0.3">
      <c r="A315" s="2" t="s">
        <v>386</v>
      </c>
      <c r="B315" s="3">
        <v>46087</v>
      </c>
      <c r="C315" s="4" t="s">
        <v>28</v>
      </c>
      <c r="D315" s="4" t="s">
        <v>89</v>
      </c>
      <c r="E315" s="4" t="s">
        <v>59</v>
      </c>
      <c r="F315" s="4" t="s">
        <v>24</v>
      </c>
      <c r="G315" s="4" t="s">
        <v>37</v>
      </c>
      <c r="H315" s="4" t="s">
        <v>103</v>
      </c>
      <c r="I315" s="5">
        <v>3</v>
      </c>
      <c r="J315" s="6">
        <v>163.44999999999999</v>
      </c>
      <c r="K315" s="7">
        <v>0</v>
      </c>
      <c r="L315" s="6">
        <v>86.88</v>
      </c>
      <c r="M315" s="6">
        <f t="shared" si="16"/>
        <v>490.34999999999997</v>
      </c>
      <c r="N315" s="6">
        <f t="shared" si="17"/>
        <v>260.64</v>
      </c>
      <c r="O315" s="6">
        <f t="shared" si="18"/>
        <v>229.70999999999998</v>
      </c>
      <c r="P315" s="8">
        <f t="shared" si="19"/>
        <v>0.46846130315081064</v>
      </c>
      <c r="Q315" s="9">
        <f>YEAR(SalesDataTable[[#This Row],[Order Date]])</f>
        <v>2026</v>
      </c>
      <c r="R315" s="8" t="str">
        <f>"Q"&amp;ROUNDUP(MONTH(SalesDataTable[[#This Row],[Order Date]])/3,0)</f>
        <v>Q1</v>
      </c>
      <c r="S315" s="5">
        <f>MONTH(SalesDataTable[[#This Row],[Order Date]])</f>
        <v>3</v>
      </c>
      <c r="T315" s="8" t="str">
        <f>TEXT(SalesDataTable[[#This Row],[Order Date]],"mmm")</f>
        <v>Mar</v>
      </c>
    </row>
    <row r="316" spans="1:20" ht="15.6" x14ac:dyDescent="0.3">
      <c r="A316" s="2" t="s">
        <v>387</v>
      </c>
      <c r="B316" s="3">
        <v>46088</v>
      </c>
      <c r="C316" s="4" t="s">
        <v>28</v>
      </c>
      <c r="D316" s="4" t="s">
        <v>29</v>
      </c>
      <c r="E316" s="4" t="s">
        <v>45</v>
      </c>
      <c r="F316" s="4" t="s">
        <v>24</v>
      </c>
      <c r="G316" s="4" t="s">
        <v>69</v>
      </c>
      <c r="H316" s="4" t="s">
        <v>70</v>
      </c>
      <c r="I316" s="5">
        <v>2</v>
      </c>
      <c r="J316" s="6">
        <v>40.020000000000003</v>
      </c>
      <c r="K316" s="7">
        <v>0</v>
      </c>
      <c r="L316" s="6">
        <v>14.38</v>
      </c>
      <c r="M316" s="6">
        <f t="shared" si="16"/>
        <v>80.040000000000006</v>
      </c>
      <c r="N316" s="6">
        <f t="shared" si="17"/>
        <v>28.76</v>
      </c>
      <c r="O316" s="6">
        <f t="shared" si="18"/>
        <v>51.28</v>
      </c>
      <c r="P316" s="8">
        <f t="shared" si="19"/>
        <v>0.64067966016991496</v>
      </c>
      <c r="Q316" s="9">
        <f>YEAR(SalesDataTable[[#This Row],[Order Date]])</f>
        <v>2026</v>
      </c>
      <c r="R316" s="8" t="str">
        <f>"Q"&amp;ROUNDUP(MONTH(SalesDataTable[[#This Row],[Order Date]])/3,0)</f>
        <v>Q1</v>
      </c>
      <c r="S316" s="5">
        <f>MONTH(SalesDataTable[[#This Row],[Order Date]])</f>
        <v>3</v>
      </c>
      <c r="T316" s="8" t="str">
        <f>TEXT(SalesDataTable[[#This Row],[Order Date]],"mmm")</f>
        <v>Mar</v>
      </c>
    </row>
    <row r="317" spans="1:20" ht="15.6" x14ac:dyDescent="0.3">
      <c r="A317" s="2" t="s">
        <v>388</v>
      </c>
      <c r="B317" s="3">
        <v>46088</v>
      </c>
      <c r="C317" s="4" t="s">
        <v>21</v>
      </c>
      <c r="D317" s="4" t="s">
        <v>108</v>
      </c>
      <c r="E317" s="4" t="s">
        <v>23</v>
      </c>
      <c r="F317" s="4" t="s">
        <v>36</v>
      </c>
      <c r="G317" s="4" t="s">
        <v>69</v>
      </c>
      <c r="H317" s="4" t="s">
        <v>70</v>
      </c>
      <c r="I317" s="5">
        <v>1</v>
      </c>
      <c r="J317" s="6">
        <v>40.01</v>
      </c>
      <c r="K317" s="7">
        <v>0.05</v>
      </c>
      <c r="L317" s="6">
        <v>14.35</v>
      </c>
      <c r="M317" s="6">
        <f t="shared" si="16"/>
        <v>38.009499999999996</v>
      </c>
      <c r="N317" s="6">
        <f t="shared" si="17"/>
        <v>14.35</v>
      </c>
      <c r="O317" s="6">
        <f t="shared" si="18"/>
        <v>23.659499999999994</v>
      </c>
      <c r="P317" s="8">
        <f t="shared" si="19"/>
        <v>0.62246280535129372</v>
      </c>
      <c r="Q317" s="9">
        <f>YEAR(SalesDataTable[[#This Row],[Order Date]])</f>
        <v>2026</v>
      </c>
      <c r="R317" s="8" t="str">
        <f>"Q"&amp;ROUNDUP(MONTH(SalesDataTable[[#This Row],[Order Date]])/3,0)</f>
        <v>Q1</v>
      </c>
      <c r="S317" s="5">
        <f>MONTH(SalesDataTable[[#This Row],[Order Date]])</f>
        <v>3</v>
      </c>
      <c r="T317" s="8" t="str">
        <f>TEXT(SalesDataTable[[#This Row],[Order Date]],"mmm")</f>
        <v>Mar</v>
      </c>
    </row>
    <row r="318" spans="1:20" ht="15.6" x14ac:dyDescent="0.3">
      <c r="A318" s="2" t="s">
        <v>389</v>
      </c>
      <c r="B318" s="3">
        <v>46088</v>
      </c>
      <c r="C318" s="4" t="s">
        <v>28</v>
      </c>
      <c r="D318" s="4" t="s">
        <v>89</v>
      </c>
      <c r="E318" s="4" t="s">
        <v>23</v>
      </c>
      <c r="F318" s="4" t="s">
        <v>24</v>
      </c>
      <c r="G318" s="4" t="s">
        <v>31</v>
      </c>
      <c r="H318" s="4" t="s">
        <v>73</v>
      </c>
      <c r="I318" s="5">
        <v>3</v>
      </c>
      <c r="J318" s="6">
        <v>155.16</v>
      </c>
      <c r="K318" s="7">
        <v>0</v>
      </c>
      <c r="L318" s="6">
        <v>76.849999999999994</v>
      </c>
      <c r="M318" s="6">
        <f t="shared" si="16"/>
        <v>465.48</v>
      </c>
      <c r="N318" s="6">
        <f t="shared" si="17"/>
        <v>230.54999999999998</v>
      </c>
      <c r="O318" s="6">
        <f t="shared" si="18"/>
        <v>234.93000000000004</v>
      </c>
      <c r="P318" s="8">
        <f t="shared" si="19"/>
        <v>0.50470482083011092</v>
      </c>
      <c r="Q318" s="9">
        <f>YEAR(SalesDataTable[[#This Row],[Order Date]])</f>
        <v>2026</v>
      </c>
      <c r="R318" s="8" t="str">
        <f>"Q"&amp;ROUNDUP(MONTH(SalesDataTable[[#This Row],[Order Date]])/3,0)</f>
        <v>Q1</v>
      </c>
      <c r="S318" s="5">
        <f>MONTH(SalesDataTable[[#This Row],[Order Date]])</f>
        <v>3</v>
      </c>
      <c r="T318" s="8" t="str">
        <f>TEXT(SalesDataTable[[#This Row],[Order Date]],"mmm")</f>
        <v>Mar</v>
      </c>
    </row>
    <row r="319" spans="1:20" ht="15.6" x14ac:dyDescent="0.3">
      <c r="A319" s="2" t="s">
        <v>390</v>
      </c>
      <c r="B319" s="3">
        <v>46088</v>
      </c>
      <c r="C319" s="4" t="s">
        <v>28</v>
      </c>
      <c r="D319" s="4" t="s">
        <v>106</v>
      </c>
      <c r="E319" s="4" t="s">
        <v>59</v>
      </c>
      <c r="F319" s="4" t="s">
        <v>36</v>
      </c>
      <c r="G319" s="4" t="s">
        <v>69</v>
      </c>
      <c r="H319" s="4" t="s">
        <v>70</v>
      </c>
      <c r="I319" s="5">
        <v>1</v>
      </c>
      <c r="J319" s="6">
        <v>39.96</v>
      </c>
      <c r="K319" s="7">
        <v>0</v>
      </c>
      <c r="L319" s="6">
        <v>14.5</v>
      </c>
      <c r="M319" s="6">
        <f t="shared" si="16"/>
        <v>39.96</v>
      </c>
      <c r="N319" s="6">
        <f t="shared" si="17"/>
        <v>14.5</v>
      </c>
      <c r="O319" s="6">
        <f t="shared" si="18"/>
        <v>25.46</v>
      </c>
      <c r="P319" s="8">
        <f t="shared" si="19"/>
        <v>0.63713713713713716</v>
      </c>
      <c r="Q319" s="9">
        <f>YEAR(SalesDataTable[[#This Row],[Order Date]])</f>
        <v>2026</v>
      </c>
      <c r="R319" s="8" t="str">
        <f>"Q"&amp;ROUNDUP(MONTH(SalesDataTable[[#This Row],[Order Date]])/3,0)</f>
        <v>Q1</v>
      </c>
      <c r="S319" s="5">
        <f>MONTH(SalesDataTable[[#This Row],[Order Date]])</f>
        <v>3</v>
      </c>
      <c r="T319" s="8" t="str">
        <f>TEXT(SalesDataTable[[#This Row],[Order Date]],"mmm")</f>
        <v>Mar</v>
      </c>
    </row>
    <row r="320" spans="1:20" ht="15.6" x14ac:dyDescent="0.3">
      <c r="A320" s="2" t="s">
        <v>391</v>
      </c>
      <c r="B320" s="3">
        <v>46089</v>
      </c>
      <c r="C320" s="4" t="s">
        <v>28</v>
      </c>
      <c r="D320" s="4" t="s">
        <v>29</v>
      </c>
      <c r="E320" s="4" t="s">
        <v>23</v>
      </c>
      <c r="F320" s="4" t="s">
        <v>36</v>
      </c>
      <c r="G320" s="4" t="s">
        <v>31</v>
      </c>
      <c r="H320" s="4" t="s">
        <v>41</v>
      </c>
      <c r="I320" s="5">
        <v>1</v>
      </c>
      <c r="J320" s="6">
        <v>146.6</v>
      </c>
      <c r="K320" s="7">
        <v>0</v>
      </c>
      <c r="L320" s="6">
        <v>78.92</v>
      </c>
      <c r="M320" s="6">
        <f t="shared" si="16"/>
        <v>146.6</v>
      </c>
      <c r="N320" s="6">
        <f t="shared" si="17"/>
        <v>78.92</v>
      </c>
      <c r="O320" s="6">
        <f t="shared" si="18"/>
        <v>67.679999999999993</v>
      </c>
      <c r="P320" s="8">
        <f t="shared" si="19"/>
        <v>0.46166439290586625</v>
      </c>
      <c r="Q320" s="9">
        <f>YEAR(SalesDataTable[[#This Row],[Order Date]])</f>
        <v>2026</v>
      </c>
      <c r="R320" s="8" t="str">
        <f>"Q"&amp;ROUNDUP(MONTH(SalesDataTable[[#This Row],[Order Date]])/3,0)</f>
        <v>Q1</v>
      </c>
      <c r="S320" s="5">
        <f>MONTH(SalesDataTable[[#This Row],[Order Date]])</f>
        <v>3</v>
      </c>
      <c r="T320" s="8" t="str">
        <f>TEXT(SalesDataTable[[#This Row],[Order Date]],"mmm")</f>
        <v>Mar</v>
      </c>
    </row>
    <row r="321" spans="1:20" ht="15.6" x14ac:dyDescent="0.3">
      <c r="A321" s="2" t="s">
        <v>392</v>
      </c>
      <c r="B321" s="3">
        <v>46089</v>
      </c>
      <c r="C321" s="4" t="s">
        <v>28</v>
      </c>
      <c r="D321" s="4" t="s">
        <v>106</v>
      </c>
      <c r="E321" s="4" t="s">
        <v>45</v>
      </c>
      <c r="F321" s="4" t="s">
        <v>24</v>
      </c>
      <c r="G321" s="4" t="s">
        <v>31</v>
      </c>
      <c r="H321" s="4" t="s">
        <v>32</v>
      </c>
      <c r="I321" s="5">
        <v>1</v>
      </c>
      <c r="J321" s="6">
        <v>94.38</v>
      </c>
      <c r="K321" s="7">
        <v>0</v>
      </c>
      <c r="L321" s="6">
        <v>44.78</v>
      </c>
      <c r="M321" s="6">
        <f t="shared" si="16"/>
        <v>94.38</v>
      </c>
      <c r="N321" s="6">
        <f t="shared" si="17"/>
        <v>44.78</v>
      </c>
      <c r="O321" s="6">
        <f t="shared" si="18"/>
        <v>49.599999999999994</v>
      </c>
      <c r="P321" s="8">
        <f t="shared" si="19"/>
        <v>0.52553507098961638</v>
      </c>
      <c r="Q321" s="9">
        <f>YEAR(SalesDataTable[[#This Row],[Order Date]])</f>
        <v>2026</v>
      </c>
      <c r="R321" s="8" t="str">
        <f>"Q"&amp;ROUNDUP(MONTH(SalesDataTable[[#This Row],[Order Date]])/3,0)</f>
        <v>Q1</v>
      </c>
      <c r="S321" s="5">
        <f>MONTH(SalesDataTable[[#This Row],[Order Date]])</f>
        <v>3</v>
      </c>
      <c r="T321" s="8" t="str">
        <f>TEXT(SalesDataTable[[#This Row],[Order Date]],"mmm")</f>
        <v>Mar</v>
      </c>
    </row>
    <row r="322" spans="1:20" ht="15.6" x14ac:dyDescent="0.3">
      <c r="A322" s="2" t="s">
        <v>393</v>
      </c>
      <c r="B322" s="3">
        <v>46089</v>
      </c>
      <c r="C322" s="4" t="s">
        <v>28</v>
      </c>
      <c r="D322" s="4" t="s">
        <v>89</v>
      </c>
      <c r="E322" s="4" t="s">
        <v>45</v>
      </c>
      <c r="F322" s="4" t="s">
        <v>24</v>
      </c>
      <c r="G322" s="4" t="s">
        <v>69</v>
      </c>
      <c r="H322" s="4" t="s">
        <v>75</v>
      </c>
      <c r="I322" s="5">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9">
        <f>YEAR(SalesDataTable[[#This Row],[Order Date]])</f>
        <v>2026</v>
      </c>
      <c r="R322" s="8" t="str">
        <f>"Q"&amp;ROUNDUP(MONTH(SalesDataTable[[#This Row],[Order Date]])/3,0)</f>
        <v>Q1</v>
      </c>
      <c r="S322" s="5">
        <f>MONTH(SalesDataTable[[#This Row],[Order Date]])</f>
        <v>3</v>
      </c>
      <c r="T322" s="8" t="str">
        <f>TEXT(SalesDataTable[[#This Row],[Order Date]],"mmm")</f>
        <v>Mar</v>
      </c>
    </row>
    <row r="323" spans="1:20" ht="15.6" x14ac:dyDescent="0.3">
      <c r="A323" s="2" t="s">
        <v>394</v>
      </c>
      <c r="B323" s="3">
        <v>46089</v>
      </c>
      <c r="C323" s="4" t="s">
        <v>47</v>
      </c>
      <c r="D323" s="4" t="s">
        <v>68</v>
      </c>
      <c r="E323" s="4" t="s">
        <v>59</v>
      </c>
      <c r="F323" s="4" t="s">
        <v>24</v>
      </c>
      <c r="G323" s="4" t="s">
        <v>51</v>
      </c>
      <c r="H323" s="4" t="s">
        <v>110</v>
      </c>
      <c r="I323" s="5">
        <v>5</v>
      </c>
      <c r="J323" s="6">
        <v>123.29</v>
      </c>
      <c r="K323" s="7">
        <v>0</v>
      </c>
      <c r="L323" s="6">
        <v>61.34</v>
      </c>
      <c r="M323" s="6">
        <f t="shared" si="20"/>
        <v>616.45000000000005</v>
      </c>
      <c r="N323" s="6">
        <f t="shared" si="21"/>
        <v>306.70000000000005</v>
      </c>
      <c r="O323" s="6">
        <f t="shared" si="22"/>
        <v>309.75</v>
      </c>
      <c r="P323" s="8">
        <f t="shared" si="23"/>
        <v>0.50247384216075919</v>
      </c>
      <c r="Q323" s="9">
        <f>YEAR(SalesDataTable[[#This Row],[Order Date]])</f>
        <v>2026</v>
      </c>
      <c r="R323" s="8" t="str">
        <f>"Q"&amp;ROUNDUP(MONTH(SalesDataTable[[#This Row],[Order Date]])/3,0)</f>
        <v>Q1</v>
      </c>
      <c r="S323" s="5">
        <f>MONTH(SalesDataTable[[#This Row],[Order Date]])</f>
        <v>3</v>
      </c>
      <c r="T323" s="8" t="str">
        <f>TEXT(SalesDataTable[[#This Row],[Order Date]],"mmm")</f>
        <v>Mar</v>
      </c>
    </row>
    <row r="324" spans="1:20" ht="15.6" x14ac:dyDescent="0.3">
      <c r="A324" s="2" t="s">
        <v>395</v>
      </c>
      <c r="B324" s="3">
        <v>46090</v>
      </c>
      <c r="C324" s="4" t="s">
        <v>28</v>
      </c>
      <c r="D324" s="4" t="s">
        <v>89</v>
      </c>
      <c r="E324" s="4" t="s">
        <v>23</v>
      </c>
      <c r="F324" s="4" t="s">
        <v>36</v>
      </c>
      <c r="G324" s="4" t="s">
        <v>69</v>
      </c>
      <c r="H324" s="4" t="s">
        <v>70</v>
      </c>
      <c r="I324" s="5">
        <v>1</v>
      </c>
      <c r="J324" s="6">
        <v>41.15</v>
      </c>
      <c r="K324" s="7">
        <v>0.05</v>
      </c>
      <c r="L324" s="6">
        <v>14.4</v>
      </c>
      <c r="M324" s="6">
        <f t="shared" si="20"/>
        <v>39.092499999999994</v>
      </c>
      <c r="N324" s="6">
        <f t="shared" si="21"/>
        <v>14.4</v>
      </c>
      <c r="O324" s="6">
        <f t="shared" si="22"/>
        <v>24.692499999999995</v>
      </c>
      <c r="P324" s="8">
        <f t="shared" si="23"/>
        <v>0.63164289825414077</v>
      </c>
      <c r="Q324" s="9">
        <f>YEAR(SalesDataTable[[#This Row],[Order Date]])</f>
        <v>2026</v>
      </c>
      <c r="R324" s="8" t="str">
        <f>"Q"&amp;ROUNDUP(MONTH(SalesDataTable[[#This Row],[Order Date]])/3,0)</f>
        <v>Q1</v>
      </c>
      <c r="S324" s="5">
        <f>MONTH(SalesDataTable[[#This Row],[Order Date]])</f>
        <v>3</v>
      </c>
      <c r="T324" s="8" t="str">
        <f>TEXT(SalesDataTable[[#This Row],[Order Date]],"mmm")</f>
        <v>Mar</v>
      </c>
    </row>
    <row r="325" spans="1:20" ht="15.6" x14ac:dyDescent="0.3">
      <c r="A325" s="2" t="s">
        <v>396</v>
      </c>
      <c r="B325" s="3">
        <v>46090</v>
      </c>
      <c r="C325" s="4" t="s">
        <v>47</v>
      </c>
      <c r="D325" s="4" t="s">
        <v>48</v>
      </c>
      <c r="E325" s="4" t="s">
        <v>59</v>
      </c>
      <c r="F325" s="4" t="s">
        <v>36</v>
      </c>
      <c r="G325" s="4" t="s">
        <v>37</v>
      </c>
      <c r="H325" s="4" t="s">
        <v>38</v>
      </c>
      <c r="I325" s="5">
        <v>4</v>
      </c>
      <c r="J325" s="6">
        <v>35.42</v>
      </c>
      <c r="K325" s="7">
        <v>0</v>
      </c>
      <c r="L325" s="6">
        <v>13.31</v>
      </c>
      <c r="M325" s="6">
        <f t="shared" si="20"/>
        <v>141.68</v>
      </c>
      <c r="N325" s="6">
        <f t="shared" si="21"/>
        <v>53.24</v>
      </c>
      <c r="O325" s="6">
        <f t="shared" si="22"/>
        <v>88.44</v>
      </c>
      <c r="P325" s="8">
        <f t="shared" si="23"/>
        <v>0.62422360248447195</v>
      </c>
      <c r="Q325" s="9">
        <f>YEAR(SalesDataTable[[#This Row],[Order Date]])</f>
        <v>2026</v>
      </c>
      <c r="R325" s="8" t="str">
        <f>"Q"&amp;ROUNDUP(MONTH(SalesDataTable[[#This Row],[Order Date]])/3,0)</f>
        <v>Q1</v>
      </c>
      <c r="S325" s="5">
        <f>MONTH(SalesDataTable[[#This Row],[Order Date]])</f>
        <v>3</v>
      </c>
      <c r="T325" s="8" t="str">
        <f>TEXT(SalesDataTable[[#This Row],[Order Date]],"mmm")</f>
        <v>Mar</v>
      </c>
    </row>
    <row r="326" spans="1:20" ht="15.6" x14ac:dyDescent="0.3">
      <c r="A326" s="2" t="s">
        <v>397</v>
      </c>
      <c r="B326" s="3">
        <v>46090</v>
      </c>
      <c r="C326" s="4" t="s">
        <v>28</v>
      </c>
      <c r="D326" s="4" t="s">
        <v>89</v>
      </c>
      <c r="E326" s="4" t="s">
        <v>23</v>
      </c>
      <c r="F326" s="4" t="s">
        <v>40</v>
      </c>
      <c r="G326" s="4" t="s">
        <v>25</v>
      </c>
      <c r="H326" s="4" t="s">
        <v>63</v>
      </c>
      <c r="I326" s="5">
        <v>1</v>
      </c>
      <c r="J326" s="6">
        <v>103.74</v>
      </c>
      <c r="K326" s="7">
        <v>0.1</v>
      </c>
      <c r="L326" s="6">
        <v>51.32</v>
      </c>
      <c r="M326" s="6">
        <f t="shared" si="20"/>
        <v>93.366</v>
      </c>
      <c r="N326" s="6">
        <f t="shared" si="21"/>
        <v>51.32</v>
      </c>
      <c r="O326" s="6">
        <f t="shared" si="22"/>
        <v>42.045999999999999</v>
      </c>
      <c r="P326" s="8">
        <f t="shared" si="23"/>
        <v>0.45033523980892404</v>
      </c>
      <c r="Q326" s="9">
        <f>YEAR(SalesDataTable[[#This Row],[Order Date]])</f>
        <v>2026</v>
      </c>
      <c r="R326" s="8" t="str">
        <f>"Q"&amp;ROUNDUP(MONTH(SalesDataTable[[#This Row],[Order Date]])/3,0)</f>
        <v>Q1</v>
      </c>
      <c r="S326" s="5">
        <f>MONTH(SalesDataTable[[#This Row],[Order Date]])</f>
        <v>3</v>
      </c>
      <c r="T326" s="8" t="str">
        <f>TEXT(SalesDataTable[[#This Row],[Order Date]],"mmm")</f>
        <v>Mar</v>
      </c>
    </row>
    <row r="327" spans="1:20" ht="15.6" x14ac:dyDescent="0.3">
      <c r="A327" s="2" t="s">
        <v>398</v>
      </c>
      <c r="B327" s="3">
        <v>46090</v>
      </c>
      <c r="C327" s="4" t="s">
        <v>34</v>
      </c>
      <c r="D327" s="4" t="s">
        <v>146</v>
      </c>
      <c r="E327" s="4" t="s">
        <v>59</v>
      </c>
      <c r="F327" s="4" t="s">
        <v>40</v>
      </c>
      <c r="G327" s="4" t="s">
        <v>37</v>
      </c>
      <c r="H327" s="4" t="s">
        <v>103</v>
      </c>
      <c r="I327" s="5">
        <v>2</v>
      </c>
      <c r="J327" s="6">
        <v>165.49</v>
      </c>
      <c r="K327" s="7">
        <v>0.05</v>
      </c>
      <c r="L327" s="6">
        <v>89.82</v>
      </c>
      <c r="M327" s="6">
        <f t="shared" si="20"/>
        <v>314.43099999999998</v>
      </c>
      <c r="N327" s="6">
        <f t="shared" si="21"/>
        <v>179.64</v>
      </c>
      <c r="O327" s="6">
        <f t="shared" si="22"/>
        <v>134.791</v>
      </c>
      <c r="P327" s="8">
        <f t="shared" si="23"/>
        <v>0.4286822864157796</v>
      </c>
      <c r="Q327" s="9">
        <f>YEAR(SalesDataTable[[#This Row],[Order Date]])</f>
        <v>2026</v>
      </c>
      <c r="R327" s="8" t="str">
        <f>"Q"&amp;ROUNDUP(MONTH(SalesDataTable[[#This Row],[Order Date]])/3,0)</f>
        <v>Q1</v>
      </c>
      <c r="S327" s="5">
        <f>MONTH(SalesDataTable[[#This Row],[Order Date]])</f>
        <v>3</v>
      </c>
      <c r="T327" s="8" t="str">
        <f>TEXT(SalesDataTable[[#This Row],[Order Date]],"mmm")</f>
        <v>Mar</v>
      </c>
    </row>
    <row r="328" spans="1:20" ht="15.6" x14ac:dyDescent="0.3">
      <c r="A328" s="2" t="s">
        <v>399</v>
      </c>
      <c r="B328" s="3">
        <v>46090</v>
      </c>
      <c r="C328" s="4" t="s">
        <v>28</v>
      </c>
      <c r="D328" s="4" t="s">
        <v>58</v>
      </c>
      <c r="E328" s="4" t="s">
        <v>59</v>
      </c>
      <c r="F328" s="4" t="s">
        <v>36</v>
      </c>
      <c r="G328" s="4" t="s">
        <v>31</v>
      </c>
      <c r="H328" s="4" t="s">
        <v>99</v>
      </c>
      <c r="I328" s="5">
        <v>1</v>
      </c>
      <c r="J328" s="6">
        <v>72.87</v>
      </c>
      <c r="K328" s="7">
        <v>0.05</v>
      </c>
      <c r="L328" s="6">
        <v>32</v>
      </c>
      <c r="M328" s="6">
        <f t="shared" si="20"/>
        <v>69.226500000000001</v>
      </c>
      <c r="N328" s="6">
        <f t="shared" si="21"/>
        <v>32</v>
      </c>
      <c r="O328" s="6">
        <f t="shared" si="22"/>
        <v>37.226500000000001</v>
      </c>
      <c r="P328" s="8">
        <f t="shared" si="23"/>
        <v>0.53774927231623726</v>
      </c>
      <c r="Q328" s="9">
        <f>YEAR(SalesDataTable[[#This Row],[Order Date]])</f>
        <v>2026</v>
      </c>
      <c r="R328" s="8" t="str">
        <f>"Q"&amp;ROUNDUP(MONTH(SalesDataTable[[#This Row],[Order Date]])/3,0)</f>
        <v>Q1</v>
      </c>
      <c r="S328" s="5">
        <f>MONTH(SalesDataTable[[#This Row],[Order Date]])</f>
        <v>3</v>
      </c>
      <c r="T328" s="8" t="str">
        <f>TEXT(SalesDataTable[[#This Row],[Order Date]],"mmm")</f>
        <v>Mar</v>
      </c>
    </row>
    <row r="329" spans="1:20" ht="15.6" x14ac:dyDescent="0.3">
      <c r="A329" s="2" t="s">
        <v>400</v>
      </c>
      <c r="B329" s="3">
        <v>46090</v>
      </c>
      <c r="C329" s="4" t="s">
        <v>47</v>
      </c>
      <c r="D329" s="4" t="s">
        <v>102</v>
      </c>
      <c r="E329" s="4" t="s">
        <v>45</v>
      </c>
      <c r="F329" s="4" t="s">
        <v>24</v>
      </c>
      <c r="G329" s="4" t="s">
        <v>37</v>
      </c>
      <c r="H329" s="4" t="s">
        <v>103</v>
      </c>
      <c r="I329" s="5">
        <v>1</v>
      </c>
      <c r="J329" s="6">
        <v>161.04</v>
      </c>
      <c r="K329" s="7">
        <v>0</v>
      </c>
      <c r="L329" s="6">
        <v>85.83</v>
      </c>
      <c r="M329" s="6">
        <f t="shared" si="20"/>
        <v>161.04</v>
      </c>
      <c r="N329" s="6">
        <f t="shared" si="21"/>
        <v>85.83</v>
      </c>
      <c r="O329" s="6">
        <f t="shared" si="22"/>
        <v>75.209999999999994</v>
      </c>
      <c r="P329" s="8">
        <f t="shared" si="23"/>
        <v>0.46702682563338299</v>
      </c>
      <c r="Q329" s="9">
        <f>YEAR(SalesDataTable[[#This Row],[Order Date]])</f>
        <v>2026</v>
      </c>
      <c r="R329" s="8" t="str">
        <f>"Q"&amp;ROUNDUP(MONTH(SalesDataTable[[#This Row],[Order Date]])/3,0)</f>
        <v>Q1</v>
      </c>
      <c r="S329" s="5">
        <f>MONTH(SalesDataTable[[#This Row],[Order Date]])</f>
        <v>3</v>
      </c>
      <c r="T329" s="8" t="str">
        <f>TEXT(SalesDataTable[[#This Row],[Order Date]],"mmm")</f>
        <v>Mar</v>
      </c>
    </row>
    <row r="330" spans="1:20" ht="15.6" x14ac:dyDescent="0.3">
      <c r="A330" s="2" t="s">
        <v>401</v>
      </c>
      <c r="B330" s="3">
        <v>46091</v>
      </c>
      <c r="C330" s="4" t="s">
        <v>21</v>
      </c>
      <c r="D330" s="4" t="s">
        <v>22</v>
      </c>
      <c r="E330" s="4" t="s">
        <v>23</v>
      </c>
      <c r="F330" s="4" t="s">
        <v>36</v>
      </c>
      <c r="G330" s="4" t="s">
        <v>37</v>
      </c>
      <c r="H330" s="4" t="s">
        <v>91</v>
      </c>
      <c r="I330" s="5">
        <v>3</v>
      </c>
      <c r="J330" s="6">
        <v>130.6</v>
      </c>
      <c r="K330" s="7">
        <v>0.05</v>
      </c>
      <c r="L330" s="6">
        <v>65.62</v>
      </c>
      <c r="M330" s="6">
        <f t="shared" si="20"/>
        <v>372.20999999999992</v>
      </c>
      <c r="N330" s="6">
        <f t="shared" si="21"/>
        <v>196.86</v>
      </c>
      <c r="O330" s="6">
        <f t="shared" si="22"/>
        <v>175.34999999999991</v>
      </c>
      <c r="P330" s="8">
        <f t="shared" si="23"/>
        <v>0.47110502135891014</v>
      </c>
      <c r="Q330" s="9">
        <f>YEAR(SalesDataTable[[#This Row],[Order Date]])</f>
        <v>2026</v>
      </c>
      <c r="R330" s="8" t="str">
        <f>"Q"&amp;ROUNDUP(MONTH(SalesDataTable[[#This Row],[Order Date]])/3,0)</f>
        <v>Q1</v>
      </c>
      <c r="S330" s="5">
        <f>MONTH(SalesDataTable[[#This Row],[Order Date]])</f>
        <v>3</v>
      </c>
      <c r="T330" s="8" t="str">
        <f>TEXT(SalesDataTable[[#This Row],[Order Date]],"mmm")</f>
        <v>Mar</v>
      </c>
    </row>
    <row r="331" spans="1:20" ht="15.6" x14ac:dyDescent="0.3">
      <c r="A331" s="2" t="s">
        <v>402</v>
      </c>
      <c r="B331" s="3">
        <v>46091</v>
      </c>
      <c r="C331" s="4" t="s">
        <v>34</v>
      </c>
      <c r="D331" s="4" t="s">
        <v>81</v>
      </c>
      <c r="E331" s="4" t="s">
        <v>59</v>
      </c>
      <c r="F331" s="4" t="s">
        <v>24</v>
      </c>
      <c r="G331" s="4" t="s">
        <v>25</v>
      </c>
      <c r="H331" s="4" t="s">
        <v>26</v>
      </c>
      <c r="I331" s="5">
        <v>2</v>
      </c>
      <c r="J331" s="6">
        <v>81.290000000000006</v>
      </c>
      <c r="K331" s="7">
        <v>0</v>
      </c>
      <c r="L331" s="6">
        <v>43.9</v>
      </c>
      <c r="M331" s="6">
        <f t="shared" si="20"/>
        <v>162.58000000000001</v>
      </c>
      <c r="N331" s="6">
        <f t="shared" si="21"/>
        <v>87.8</v>
      </c>
      <c r="O331" s="6">
        <f t="shared" si="22"/>
        <v>74.780000000000015</v>
      </c>
      <c r="P331" s="8">
        <f t="shared" si="23"/>
        <v>0.45995817443720022</v>
      </c>
      <c r="Q331" s="9">
        <f>YEAR(SalesDataTable[[#This Row],[Order Date]])</f>
        <v>2026</v>
      </c>
      <c r="R331" s="8" t="str">
        <f>"Q"&amp;ROUNDUP(MONTH(SalesDataTable[[#This Row],[Order Date]])/3,0)</f>
        <v>Q1</v>
      </c>
      <c r="S331" s="5">
        <f>MONTH(SalesDataTable[[#This Row],[Order Date]])</f>
        <v>3</v>
      </c>
      <c r="T331" s="8" t="str">
        <f>TEXT(SalesDataTable[[#This Row],[Order Date]],"mmm")</f>
        <v>Mar</v>
      </c>
    </row>
    <row r="332" spans="1:20" ht="15.6" x14ac:dyDescent="0.3">
      <c r="A332" s="2" t="s">
        <v>403</v>
      </c>
      <c r="B332" s="3">
        <v>46091</v>
      </c>
      <c r="C332" s="4" t="s">
        <v>28</v>
      </c>
      <c r="D332" s="4" t="s">
        <v>89</v>
      </c>
      <c r="E332" s="4" t="s">
        <v>59</v>
      </c>
      <c r="F332" s="4" t="s">
        <v>36</v>
      </c>
      <c r="G332" s="4" t="s">
        <v>25</v>
      </c>
      <c r="H332" s="4" t="s">
        <v>63</v>
      </c>
      <c r="I332" s="5">
        <v>2</v>
      </c>
      <c r="J332" s="6">
        <v>103.33</v>
      </c>
      <c r="K332" s="7">
        <v>0.05</v>
      </c>
      <c r="L332" s="6">
        <v>51.58</v>
      </c>
      <c r="M332" s="6">
        <f t="shared" si="20"/>
        <v>196.327</v>
      </c>
      <c r="N332" s="6">
        <f t="shared" si="21"/>
        <v>103.16</v>
      </c>
      <c r="O332" s="6">
        <f t="shared" si="22"/>
        <v>93.167000000000002</v>
      </c>
      <c r="P332" s="8">
        <f t="shared" si="23"/>
        <v>0.47455011282197557</v>
      </c>
      <c r="Q332" s="9">
        <f>YEAR(SalesDataTable[[#This Row],[Order Date]])</f>
        <v>2026</v>
      </c>
      <c r="R332" s="8" t="str">
        <f>"Q"&amp;ROUNDUP(MONTH(SalesDataTable[[#This Row],[Order Date]])/3,0)</f>
        <v>Q1</v>
      </c>
      <c r="S332" s="5">
        <f>MONTH(SalesDataTable[[#This Row],[Order Date]])</f>
        <v>3</v>
      </c>
      <c r="T332" s="8" t="str">
        <f>TEXT(SalesDataTable[[#This Row],[Order Date]],"mmm")</f>
        <v>Mar</v>
      </c>
    </row>
    <row r="333" spans="1:20" ht="15.6" x14ac:dyDescent="0.3">
      <c r="A333" s="2" t="s">
        <v>404</v>
      </c>
      <c r="B333" s="3">
        <v>46091</v>
      </c>
      <c r="C333" s="4" t="s">
        <v>47</v>
      </c>
      <c r="D333" s="4" t="s">
        <v>65</v>
      </c>
      <c r="E333" s="4" t="s">
        <v>45</v>
      </c>
      <c r="F333" s="4" t="s">
        <v>40</v>
      </c>
      <c r="G333" s="4" t="s">
        <v>69</v>
      </c>
      <c r="H333" s="4" t="s">
        <v>94</v>
      </c>
      <c r="I333" s="5">
        <v>2</v>
      </c>
      <c r="J333" s="6">
        <v>51.14</v>
      </c>
      <c r="K333" s="7">
        <v>0</v>
      </c>
      <c r="L333" s="6">
        <v>21.58</v>
      </c>
      <c r="M333" s="6">
        <f t="shared" si="20"/>
        <v>102.28</v>
      </c>
      <c r="N333" s="6">
        <f t="shared" si="21"/>
        <v>43.16</v>
      </c>
      <c r="O333" s="6">
        <f t="shared" si="22"/>
        <v>59.120000000000005</v>
      </c>
      <c r="P333" s="8">
        <f t="shared" si="23"/>
        <v>0.57802111849824012</v>
      </c>
      <c r="Q333" s="9">
        <f>YEAR(SalesDataTable[[#This Row],[Order Date]])</f>
        <v>2026</v>
      </c>
      <c r="R333" s="8" t="str">
        <f>"Q"&amp;ROUNDUP(MONTH(SalesDataTable[[#This Row],[Order Date]])/3,0)</f>
        <v>Q1</v>
      </c>
      <c r="S333" s="5">
        <f>MONTH(SalesDataTable[[#This Row],[Order Date]])</f>
        <v>3</v>
      </c>
      <c r="T333" s="8" t="str">
        <f>TEXT(SalesDataTable[[#This Row],[Order Date]],"mmm")</f>
        <v>Mar</v>
      </c>
    </row>
    <row r="334" spans="1:20" ht="15.6" x14ac:dyDescent="0.3">
      <c r="A334" s="2" t="s">
        <v>405</v>
      </c>
      <c r="B334" s="3">
        <v>46091</v>
      </c>
      <c r="C334" s="4" t="s">
        <v>28</v>
      </c>
      <c r="D334" s="4" t="s">
        <v>89</v>
      </c>
      <c r="E334" s="4" t="s">
        <v>59</v>
      </c>
      <c r="F334" s="4" t="s">
        <v>24</v>
      </c>
      <c r="G334" s="4" t="s">
        <v>25</v>
      </c>
      <c r="H334" s="4" t="s">
        <v>49</v>
      </c>
      <c r="I334" s="5">
        <v>2</v>
      </c>
      <c r="J334" s="6">
        <v>49.7</v>
      </c>
      <c r="K334" s="7">
        <v>0</v>
      </c>
      <c r="L334" s="6">
        <v>23.14</v>
      </c>
      <c r="M334" s="6">
        <f t="shared" si="20"/>
        <v>99.4</v>
      </c>
      <c r="N334" s="6">
        <f t="shared" si="21"/>
        <v>46.28</v>
      </c>
      <c r="O334" s="6">
        <f t="shared" si="22"/>
        <v>53.120000000000005</v>
      </c>
      <c r="P334" s="8">
        <f t="shared" si="23"/>
        <v>0.53440643863179071</v>
      </c>
      <c r="Q334" s="9">
        <f>YEAR(SalesDataTable[[#This Row],[Order Date]])</f>
        <v>2026</v>
      </c>
      <c r="R334" s="8" t="str">
        <f>"Q"&amp;ROUNDUP(MONTH(SalesDataTable[[#This Row],[Order Date]])/3,0)</f>
        <v>Q1</v>
      </c>
      <c r="S334" s="5">
        <f>MONTH(SalesDataTable[[#This Row],[Order Date]])</f>
        <v>3</v>
      </c>
      <c r="T334" s="8" t="str">
        <f>TEXT(SalesDataTable[[#This Row],[Order Date]],"mmm")</f>
        <v>Mar</v>
      </c>
    </row>
    <row r="335" spans="1:20" ht="15.6" x14ac:dyDescent="0.3">
      <c r="A335" s="2" t="s">
        <v>406</v>
      </c>
      <c r="B335" s="3">
        <v>46091</v>
      </c>
      <c r="C335" s="4" t="s">
        <v>47</v>
      </c>
      <c r="D335" s="4" t="s">
        <v>48</v>
      </c>
      <c r="E335" s="4" t="s">
        <v>23</v>
      </c>
      <c r="F335" s="4" t="s">
        <v>24</v>
      </c>
      <c r="G335" s="4" t="s">
        <v>25</v>
      </c>
      <c r="H335" s="4" t="s">
        <v>55</v>
      </c>
      <c r="I335" s="5">
        <v>1</v>
      </c>
      <c r="J335" s="6">
        <v>39.659999999999997</v>
      </c>
      <c r="K335" s="7">
        <v>0.05</v>
      </c>
      <c r="L335" s="6">
        <v>16.93</v>
      </c>
      <c r="M335" s="6">
        <f t="shared" si="20"/>
        <v>37.676999999999992</v>
      </c>
      <c r="N335" s="6">
        <f t="shared" si="21"/>
        <v>16.93</v>
      </c>
      <c r="O335" s="6">
        <f t="shared" si="22"/>
        <v>20.746999999999993</v>
      </c>
      <c r="P335" s="8">
        <f t="shared" si="23"/>
        <v>0.5506542452955383</v>
      </c>
      <c r="Q335" s="9">
        <f>YEAR(SalesDataTable[[#This Row],[Order Date]])</f>
        <v>2026</v>
      </c>
      <c r="R335" s="8" t="str">
        <f>"Q"&amp;ROUNDUP(MONTH(SalesDataTable[[#This Row],[Order Date]])/3,0)</f>
        <v>Q1</v>
      </c>
      <c r="S335" s="5">
        <f>MONTH(SalesDataTable[[#This Row],[Order Date]])</f>
        <v>3</v>
      </c>
      <c r="T335" s="8" t="str">
        <f>TEXT(SalesDataTable[[#This Row],[Order Date]],"mmm")</f>
        <v>Mar</v>
      </c>
    </row>
    <row r="336" spans="1:20" ht="15.6" x14ac:dyDescent="0.3">
      <c r="A336" s="2" t="s">
        <v>407</v>
      </c>
      <c r="B336" s="3">
        <v>46092</v>
      </c>
      <c r="C336" s="4" t="s">
        <v>28</v>
      </c>
      <c r="D336" s="4" t="s">
        <v>89</v>
      </c>
      <c r="E336" s="4" t="s">
        <v>30</v>
      </c>
      <c r="F336" s="4" t="s">
        <v>40</v>
      </c>
      <c r="G336" s="4" t="s">
        <v>69</v>
      </c>
      <c r="H336" s="4" t="s">
        <v>94</v>
      </c>
      <c r="I336" s="5">
        <v>4</v>
      </c>
      <c r="J336" s="6">
        <v>50.65</v>
      </c>
      <c r="K336" s="7">
        <v>0.15</v>
      </c>
      <c r="L336" s="6">
        <v>22</v>
      </c>
      <c r="M336" s="6">
        <f t="shared" si="20"/>
        <v>172.20999999999998</v>
      </c>
      <c r="N336" s="6">
        <f t="shared" si="21"/>
        <v>88</v>
      </c>
      <c r="O336" s="6">
        <f t="shared" si="22"/>
        <v>84.20999999999998</v>
      </c>
      <c r="P336" s="8">
        <f t="shared" si="23"/>
        <v>0.48899599326403803</v>
      </c>
      <c r="Q336" s="9">
        <f>YEAR(SalesDataTable[[#This Row],[Order Date]])</f>
        <v>2026</v>
      </c>
      <c r="R336" s="8" t="str">
        <f>"Q"&amp;ROUNDUP(MONTH(SalesDataTable[[#This Row],[Order Date]])/3,0)</f>
        <v>Q1</v>
      </c>
      <c r="S336" s="5">
        <f>MONTH(SalesDataTable[[#This Row],[Order Date]])</f>
        <v>3</v>
      </c>
      <c r="T336" s="8" t="str">
        <f>TEXT(SalesDataTable[[#This Row],[Order Date]],"mmm")</f>
        <v>Mar</v>
      </c>
    </row>
    <row r="337" spans="1:20" ht="15.6" x14ac:dyDescent="0.3">
      <c r="A337" s="2" t="s">
        <v>408</v>
      </c>
      <c r="B337" s="3">
        <v>46092</v>
      </c>
      <c r="C337" s="4" t="s">
        <v>34</v>
      </c>
      <c r="D337" s="4" t="s">
        <v>35</v>
      </c>
      <c r="E337" s="4" t="s">
        <v>59</v>
      </c>
      <c r="F337" s="4" t="s">
        <v>24</v>
      </c>
      <c r="G337" s="4" t="s">
        <v>69</v>
      </c>
      <c r="H337" s="4" t="s">
        <v>94</v>
      </c>
      <c r="I337" s="5">
        <v>2</v>
      </c>
      <c r="J337" s="6">
        <v>50.72</v>
      </c>
      <c r="K337" s="7">
        <v>0</v>
      </c>
      <c r="L337" s="6">
        <v>21.88</v>
      </c>
      <c r="M337" s="6">
        <f t="shared" si="20"/>
        <v>101.44</v>
      </c>
      <c r="N337" s="6">
        <f t="shared" si="21"/>
        <v>43.76</v>
      </c>
      <c r="O337" s="6">
        <f t="shared" si="22"/>
        <v>57.68</v>
      </c>
      <c r="P337" s="8">
        <f t="shared" si="23"/>
        <v>0.56861198738170349</v>
      </c>
      <c r="Q337" s="9">
        <f>YEAR(SalesDataTable[[#This Row],[Order Date]])</f>
        <v>2026</v>
      </c>
      <c r="R337" s="8" t="str">
        <f>"Q"&amp;ROUNDUP(MONTH(SalesDataTable[[#This Row],[Order Date]])/3,0)</f>
        <v>Q1</v>
      </c>
      <c r="S337" s="5">
        <f>MONTH(SalesDataTable[[#This Row],[Order Date]])</f>
        <v>3</v>
      </c>
      <c r="T337" s="8" t="str">
        <f>TEXT(SalesDataTable[[#This Row],[Order Date]],"mmm")</f>
        <v>Mar</v>
      </c>
    </row>
    <row r="338" spans="1:20" ht="15.6" x14ac:dyDescent="0.3">
      <c r="A338" s="2" t="s">
        <v>409</v>
      </c>
      <c r="B338" s="3">
        <v>46092</v>
      </c>
      <c r="C338" s="4" t="s">
        <v>28</v>
      </c>
      <c r="D338" s="4" t="s">
        <v>89</v>
      </c>
      <c r="E338" s="4" t="s">
        <v>45</v>
      </c>
      <c r="F338" s="4" t="s">
        <v>36</v>
      </c>
      <c r="G338" s="4" t="s">
        <v>37</v>
      </c>
      <c r="H338" s="4" t="s">
        <v>38</v>
      </c>
      <c r="I338" s="5">
        <v>2</v>
      </c>
      <c r="J338" s="6">
        <v>36.08</v>
      </c>
      <c r="K338" s="7">
        <v>0.05</v>
      </c>
      <c r="L338" s="6">
        <v>13.19</v>
      </c>
      <c r="M338" s="6">
        <f t="shared" si="20"/>
        <v>68.551999999999992</v>
      </c>
      <c r="N338" s="6">
        <f t="shared" si="21"/>
        <v>26.38</v>
      </c>
      <c r="O338" s="6">
        <f t="shared" si="22"/>
        <v>42.171999999999997</v>
      </c>
      <c r="P338" s="8">
        <f t="shared" si="23"/>
        <v>0.61518263507993931</v>
      </c>
      <c r="Q338" s="9">
        <f>YEAR(SalesDataTable[[#This Row],[Order Date]])</f>
        <v>2026</v>
      </c>
      <c r="R338" s="8" t="str">
        <f>"Q"&amp;ROUNDUP(MONTH(SalesDataTable[[#This Row],[Order Date]])/3,0)</f>
        <v>Q1</v>
      </c>
      <c r="S338" s="5">
        <f>MONTH(SalesDataTable[[#This Row],[Order Date]])</f>
        <v>3</v>
      </c>
      <c r="T338" s="8" t="str">
        <f>TEXT(SalesDataTable[[#This Row],[Order Date]],"mmm")</f>
        <v>Mar</v>
      </c>
    </row>
    <row r="339" spans="1:20" ht="15.6" x14ac:dyDescent="0.3">
      <c r="A339" s="2" t="s">
        <v>410</v>
      </c>
      <c r="B339" s="3">
        <v>46092</v>
      </c>
      <c r="C339" s="4" t="s">
        <v>47</v>
      </c>
      <c r="D339" s="4" t="s">
        <v>68</v>
      </c>
      <c r="E339" s="4" t="s">
        <v>23</v>
      </c>
      <c r="F339" s="4" t="s">
        <v>24</v>
      </c>
      <c r="G339" s="4" t="s">
        <v>51</v>
      </c>
      <c r="H339" s="4" t="s">
        <v>110</v>
      </c>
      <c r="I339" s="5">
        <v>6</v>
      </c>
      <c r="J339" s="6">
        <v>124.04</v>
      </c>
      <c r="K339" s="7">
        <v>0.05</v>
      </c>
      <c r="L339" s="6">
        <v>61.17</v>
      </c>
      <c r="M339" s="6">
        <f t="shared" si="20"/>
        <v>707.02800000000002</v>
      </c>
      <c r="N339" s="6">
        <f t="shared" si="21"/>
        <v>367.02</v>
      </c>
      <c r="O339" s="6">
        <f t="shared" si="22"/>
        <v>340.00800000000004</v>
      </c>
      <c r="P339" s="8">
        <f t="shared" si="23"/>
        <v>0.48089750335205966</v>
      </c>
      <c r="Q339" s="9">
        <f>YEAR(SalesDataTable[[#This Row],[Order Date]])</f>
        <v>2026</v>
      </c>
      <c r="R339" s="8" t="str">
        <f>"Q"&amp;ROUNDUP(MONTH(SalesDataTable[[#This Row],[Order Date]])/3,0)</f>
        <v>Q1</v>
      </c>
      <c r="S339" s="5">
        <f>MONTH(SalesDataTable[[#This Row],[Order Date]])</f>
        <v>3</v>
      </c>
      <c r="T339" s="8" t="str">
        <f>TEXT(SalesDataTable[[#This Row],[Order Date]],"mmm")</f>
        <v>Mar</v>
      </c>
    </row>
    <row r="340" spans="1:20" ht="15.6" x14ac:dyDescent="0.3">
      <c r="A340" s="2" t="s">
        <v>411</v>
      </c>
      <c r="B340" s="3">
        <v>46092</v>
      </c>
      <c r="C340" s="4" t="s">
        <v>28</v>
      </c>
      <c r="D340" s="4" t="s">
        <v>89</v>
      </c>
      <c r="E340" s="4" t="s">
        <v>59</v>
      </c>
      <c r="F340" s="4" t="s">
        <v>36</v>
      </c>
      <c r="G340" s="4" t="s">
        <v>31</v>
      </c>
      <c r="H340" s="4" t="s">
        <v>32</v>
      </c>
      <c r="I340" s="5">
        <v>3</v>
      </c>
      <c r="J340" s="6">
        <v>90.31</v>
      </c>
      <c r="K340" s="7">
        <v>0</v>
      </c>
      <c r="L340" s="6">
        <v>44.58</v>
      </c>
      <c r="M340" s="6">
        <f t="shared" si="20"/>
        <v>270.93</v>
      </c>
      <c r="N340" s="6">
        <f t="shared" si="21"/>
        <v>133.74</v>
      </c>
      <c r="O340" s="6">
        <f t="shared" si="22"/>
        <v>137.19</v>
      </c>
      <c r="P340" s="8">
        <f t="shared" si="23"/>
        <v>0.50636695825489975</v>
      </c>
      <c r="Q340" s="9">
        <f>YEAR(SalesDataTable[[#This Row],[Order Date]])</f>
        <v>2026</v>
      </c>
      <c r="R340" s="8" t="str">
        <f>"Q"&amp;ROUNDUP(MONTH(SalesDataTable[[#This Row],[Order Date]])/3,0)</f>
        <v>Q1</v>
      </c>
      <c r="S340" s="5">
        <f>MONTH(SalesDataTable[[#This Row],[Order Date]])</f>
        <v>3</v>
      </c>
      <c r="T340" s="8" t="str">
        <f>TEXT(SalesDataTable[[#This Row],[Order Date]],"mmm")</f>
        <v>Mar</v>
      </c>
    </row>
    <row r="341" spans="1:20" ht="15.6" x14ac:dyDescent="0.3">
      <c r="A341" s="2" t="s">
        <v>412</v>
      </c>
      <c r="B341" s="3">
        <v>46093</v>
      </c>
      <c r="C341" s="4" t="s">
        <v>47</v>
      </c>
      <c r="D341" s="4" t="s">
        <v>65</v>
      </c>
      <c r="E341" s="4" t="s">
        <v>23</v>
      </c>
      <c r="F341" s="4" t="s">
        <v>24</v>
      </c>
      <c r="G341" s="4" t="s">
        <v>31</v>
      </c>
      <c r="H341" s="4" t="s">
        <v>99</v>
      </c>
      <c r="I341" s="5">
        <v>4</v>
      </c>
      <c r="J341" s="6">
        <v>72.63</v>
      </c>
      <c r="K341" s="7">
        <v>0.1</v>
      </c>
      <c r="L341" s="6">
        <v>31.45</v>
      </c>
      <c r="M341" s="6">
        <f t="shared" si="20"/>
        <v>261.46800000000002</v>
      </c>
      <c r="N341" s="6">
        <f t="shared" si="21"/>
        <v>125.8</v>
      </c>
      <c r="O341" s="6">
        <f t="shared" si="22"/>
        <v>135.66800000000001</v>
      </c>
      <c r="P341" s="8">
        <f t="shared" si="23"/>
        <v>0.51887037801948999</v>
      </c>
      <c r="Q341" s="9">
        <f>YEAR(SalesDataTable[[#This Row],[Order Date]])</f>
        <v>2026</v>
      </c>
      <c r="R341" s="8" t="str">
        <f>"Q"&amp;ROUNDUP(MONTH(SalesDataTable[[#This Row],[Order Date]])/3,0)</f>
        <v>Q1</v>
      </c>
      <c r="S341" s="5">
        <f>MONTH(SalesDataTable[[#This Row],[Order Date]])</f>
        <v>3</v>
      </c>
      <c r="T341" s="8" t="str">
        <f>TEXT(SalesDataTable[[#This Row],[Order Date]],"mmm")</f>
        <v>Mar</v>
      </c>
    </row>
    <row r="342" spans="1:20" ht="15.6" x14ac:dyDescent="0.3">
      <c r="A342" s="2" t="s">
        <v>413</v>
      </c>
      <c r="B342" s="3">
        <v>46093</v>
      </c>
      <c r="C342" s="4" t="s">
        <v>28</v>
      </c>
      <c r="D342" s="4" t="s">
        <v>106</v>
      </c>
      <c r="E342" s="4" t="s">
        <v>23</v>
      </c>
      <c r="F342" s="4" t="s">
        <v>24</v>
      </c>
      <c r="G342" s="4" t="s">
        <v>69</v>
      </c>
      <c r="H342" s="4" t="s">
        <v>70</v>
      </c>
      <c r="I342" s="5">
        <v>3</v>
      </c>
      <c r="J342" s="6">
        <v>39.9</v>
      </c>
      <c r="K342" s="7">
        <v>0</v>
      </c>
      <c r="L342" s="6">
        <v>14.49</v>
      </c>
      <c r="M342" s="6">
        <f t="shared" si="20"/>
        <v>119.69999999999999</v>
      </c>
      <c r="N342" s="6">
        <f t="shared" si="21"/>
        <v>43.47</v>
      </c>
      <c r="O342" s="6">
        <f t="shared" si="22"/>
        <v>76.22999999999999</v>
      </c>
      <c r="P342" s="8">
        <f t="shared" si="23"/>
        <v>0.63684210526315788</v>
      </c>
      <c r="Q342" s="9">
        <f>YEAR(SalesDataTable[[#This Row],[Order Date]])</f>
        <v>2026</v>
      </c>
      <c r="R342" s="8" t="str">
        <f>"Q"&amp;ROUNDUP(MONTH(SalesDataTable[[#This Row],[Order Date]])/3,0)</f>
        <v>Q1</v>
      </c>
      <c r="S342" s="5">
        <f>MONTH(SalesDataTable[[#This Row],[Order Date]])</f>
        <v>3</v>
      </c>
      <c r="T342" s="8" t="str">
        <f>TEXT(SalesDataTable[[#This Row],[Order Date]],"mmm")</f>
        <v>Mar</v>
      </c>
    </row>
    <row r="343" spans="1:20" ht="15.6" x14ac:dyDescent="0.3">
      <c r="A343" s="2" t="s">
        <v>414</v>
      </c>
      <c r="B343" s="3">
        <v>46093</v>
      </c>
      <c r="C343" s="4" t="s">
        <v>28</v>
      </c>
      <c r="D343" s="4" t="s">
        <v>89</v>
      </c>
      <c r="E343" s="4" t="s">
        <v>23</v>
      </c>
      <c r="F343" s="4" t="s">
        <v>36</v>
      </c>
      <c r="G343" s="4" t="s">
        <v>69</v>
      </c>
      <c r="H343" s="4" t="s">
        <v>94</v>
      </c>
      <c r="I343" s="5">
        <v>1</v>
      </c>
      <c r="J343" s="6">
        <v>49.79</v>
      </c>
      <c r="K343" s="7">
        <v>0.1</v>
      </c>
      <c r="L343" s="6">
        <v>22.29</v>
      </c>
      <c r="M343" s="6">
        <f t="shared" si="20"/>
        <v>44.811</v>
      </c>
      <c r="N343" s="6">
        <f t="shared" si="21"/>
        <v>22.29</v>
      </c>
      <c r="O343" s="6">
        <f t="shared" si="22"/>
        <v>22.521000000000001</v>
      </c>
      <c r="P343" s="8">
        <f t="shared" si="23"/>
        <v>0.5025774921336279</v>
      </c>
      <c r="Q343" s="9">
        <f>YEAR(SalesDataTable[[#This Row],[Order Date]])</f>
        <v>2026</v>
      </c>
      <c r="R343" s="8" t="str">
        <f>"Q"&amp;ROUNDUP(MONTH(SalesDataTable[[#This Row],[Order Date]])/3,0)</f>
        <v>Q1</v>
      </c>
      <c r="S343" s="5">
        <f>MONTH(SalesDataTable[[#This Row],[Order Date]])</f>
        <v>3</v>
      </c>
      <c r="T343" s="8" t="str">
        <f>TEXT(SalesDataTable[[#This Row],[Order Date]],"mmm")</f>
        <v>Mar</v>
      </c>
    </row>
    <row r="344" spans="1:20" ht="15.6" x14ac:dyDescent="0.3">
      <c r="A344" s="2" t="s">
        <v>415</v>
      </c>
      <c r="B344" s="3">
        <v>46093</v>
      </c>
      <c r="C344" s="4" t="s">
        <v>34</v>
      </c>
      <c r="D344" s="4" t="s">
        <v>35</v>
      </c>
      <c r="E344" s="4" t="s">
        <v>59</v>
      </c>
      <c r="F344" s="4" t="s">
        <v>36</v>
      </c>
      <c r="G344" s="4" t="s">
        <v>25</v>
      </c>
      <c r="H344" s="4" t="s">
        <v>55</v>
      </c>
      <c r="I344" s="5">
        <v>1</v>
      </c>
      <c r="J344" s="6">
        <v>41.24</v>
      </c>
      <c r="K344" s="7">
        <v>0.05</v>
      </c>
      <c r="L344" s="6">
        <v>16.64</v>
      </c>
      <c r="M344" s="6">
        <f t="shared" si="20"/>
        <v>39.177999999999997</v>
      </c>
      <c r="N344" s="6">
        <f t="shared" si="21"/>
        <v>16.64</v>
      </c>
      <c r="O344" s="6">
        <f t="shared" si="22"/>
        <v>22.537999999999997</v>
      </c>
      <c r="P344" s="8">
        <f t="shared" si="23"/>
        <v>0.57527183623462141</v>
      </c>
      <c r="Q344" s="9">
        <f>YEAR(SalesDataTable[[#This Row],[Order Date]])</f>
        <v>2026</v>
      </c>
      <c r="R344" s="8" t="str">
        <f>"Q"&amp;ROUNDUP(MONTH(SalesDataTable[[#This Row],[Order Date]])/3,0)</f>
        <v>Q1</v>
      </c>
      <c r="S344" s="5">
        <f>MONTH(SalesDataTable[[#This Row],[Order Date]])</f>
        <v>3</v>
      </c>
      <c r="T344" s="8" t="str">
        <f>TEXT(SalesDataTable[[#This Row],[Order Date]],"mmm")</f>
        <v>Mar</v>
      </c>
    </row>
    <row r="345" spans="1:20" ht="15.6" x14ac:dyDescent="0.3">
      <c r="A345" s="2" t="s">
        <v>416</v>
      </c>
      <c r="B345" s="3">
        <v>46093</v>
      </c>
      <c r="C345" s="4" t="s">
        <v>21</v>
      </c>
      <c r="D345" s="4" t="s">
        <v>72</v>
      </c>
      <c r="E345" s="4" t="s">
        <v>23</v>
      </c>
      <c r="F345" s="4" t="s">
        <v>36</v>
      </c>
      <c r="G345" s="4" t="s">
        <v>31</v>
      </c>
      <c r="H345" s="4" t="s">
        <v>41</v>
      </c>
      <c r="I345" s="5">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9">
        <f>YEAR(SalesDataTable[[#This Row],[Order Date]])</f>
        <v>2026</v>
      </c>
      <c r="R345" s="8" t="str">
        <f>"Q"&amp;ROUNDUP(MONTH(SalesDataTable[[#This Row],[Order Date]])/3,0)</f>
        <v>Q1</v>
      </c>
      <c r="S345" s="5">
        <f>MONTH(SalesDataTable[[#This Row],[Order Date]])</f>
        <v>3</v>
      </c>
      <c r="T345" s="8" t="str">
        <f>TEXT(SalesDataTable[[#This Row],[Order Date]],"mmm")</f>
        <v>Mar</v>
      </c>
    </row>
    <row r="346" spans="1:20" ht="15.6" x14ac:dyDescent="0.3">
      <c r="A346" s="2" t="s">
        <v>417</v>
      </c>
      <c r="B346" s="3">
        <v>46093</v>
      </c>
      <c r="C346" s="4" t="s">
        <v>28</v>
      </c>
      <c r="D346" s="4" t="s">
        <v>29</v>
      </c>
      <c r="E346" s="4" t="s">
        <v>23</v>
      </c>
      <c r="F346" s="4" t="s">
        <v>36</v>
      </c>
      <c r="G346" s="4" t="s">
        <v>51</v>
      </c>
      <c r="H346" s="4" t="s">
        <v>61</v>
      </c>
      <c r="I346" s="5">
        <v>2</v>
      </c>
      <c r="J346" s="6">
        <v>192.76</v>
      </c>
      <c r="K346" s="7">
        <v>0</v>
      </c>
      <c r="L346" s="6">
        <v>103.08</v>
      </c>
      <c r="M346" s="6">
        <f t="shared" si="20"/>
        <v>385.52</v>
      </c>
      <c r="N346" s="6">
        <f t="shared" si="21"/>
        <v>206.16</v>
      </c>
      <c r="O346" s="6">
        <f t="shared" si="22"/>
        <v>179.35999999999999</v>
      </c>
      <c r="P346" s="8">
        <f t="shared" si="23"/>
        <v>0.46524175140070551</v>
      </c>
      <c r="Q346" s="9">
        <f>YEAR(SalesDataTable[[#This Row],[Order Date]])</f>
        <v>2026</v>
      </c>
      <c r="R346" s="8" t="str">
        <f>"Q"&amp;ROUNDUP(MONTH(SalesDataTable[[#This Row],[Order Date]])/3,0)</f>
        <v>Q1</v>
      </c>
      <c r="S346" s="5">
        <f>MONTH(SalesDataTable[[#This Row],[Order Date]])</f>
        <v>3</v>
      </c>
      <c r="T346" s="8" t="str">
        <f>TEXT(SalesDataTable[[#This Row],[Order Date]],"mmm")</f>
        <v>Mar</v>
      </c>
    </row>
    <row r="347" spans="1:20" ht="15.6" x14ac:dyDescent="0.3">
      <c r="A347" s="2" t="s">
        <v>418</v>
      </c>
      <c r="B347" s="3">
        <v>46093</v>
      </c>
      <c r="C347" s="4" t="s">
        <v>34</v>
      </c>
      <c r="D347" s="4" t="s">
        <v>54</v>
      </c>
      <c r="E347" s="4" t="s">
        <v>23</v>
      </c>
      <c r="F347" s="4" t="s">
        <v>36</v>
      </c>
      <c r="G347" s="4" t="s">
        <v>37</v>
      </c>
      <c r="H347" s="4" t="s">
        <v>103</v>
      </c>
      <c r="I347" s="5">
        <v>1</v>
      </c>
      <c r="J347" s="6">
        <v>165.72</v>
      </c>
      <c r="K347" s="7">
        <v>0</v>
      </c>
      <c r="L347" s="6">
        <v>89.31</v>
      </c>
      <c r="M347" s="6">
        <f t="shared" si="20"/>
        <v>165.72</v>
      </c>
      <c r="N347" s="6">
        <f t="shared" si="21"/>
        <v>89.31</v>
      </c>
      <c r="O347" s="6">
        <f t="shared" si="22"/>
        <v>76.41</v>
      </c>
      <c r="P347" s="8">
        <f t="shared" si="23"/>
        <v>0.46107892831281677</v>
      </c>
      <c r="Q347" s="9">
        <f>YEAR(SalesDataTable[[#This Row],[Order Date]])</f>
        <v>2026</v>
      </c>
      <c r="R347" s="8" t="str">
        <f>"Q"&amp;ROUNDUP(MONTH(SalesDataTable[[#This Row],[Order Date]])/3,0)</f>
        <v>Q1</v>
      </c>
      <c r="S347" s="5">
        <f>MONTH(SalesDataTable[[#This Row],[Order Date]])</f>
        <v>3</v>
      </c>
      <c r="T347" s="8" t="str">
        <f>TEXT(SalesDataTable[[#This Row],[Order Date]],"mmm")</f>
        <v>Mar</v>
      </c>
    </row>
    <row r="348" spans="1:20" ht="15.6" x14ac:dyDescent="0.3">
      <c r="A348" s="2" t="s">
        <v>419</v>
      </c>
      <c r="B348" s="3">
        <v>46093</v>
      </c>
      <c r="C348" s="4" t="s">
        <v>47</v>
      </c>
      <c r="D348" s="4" t="s">
        <v>65</v>
      </c>
      <c r="E348" s="4" t="s">
        <v>45</v>
      </c>
      <c r="F348" s="4" t="s">
        <v>40</v>
      </c>
      <c r="G348" s="4" t="s">
        <v>37</v>
      </c>
      <c r="H348" s="4" t="s">
        <v>103</v>
      </c>
      <c r="I348" s="5">
        <v>2</v>
      </c>
      <c r="J348" s="6">
        <v>164.33</v>
      </c>
      <c r="K348" s="7">
        <v>0</v>
      </c>
      <c r="L348" s="6">
        <v>86.07</v>
      </c>
      <c r="M348" s="6">
        <f t="shared" si="20"/>
        <v>328.66</v>
      </c>
      <c r="N348" s="6">
        <f t="shared" si="21"/>
        <v>172.14</v>
      </c>
      <c r="O348" s="6">
        <f t="shared" si="22"/>
        <v>156.52000000000004</v>
      </c>
      <c r="P348" s="8">
        <f t="shared" si="23"/>
        <v>0.47623684050386428</v>
      </c>
      <c r="Q348" s="9">
        <f>YEAR(SalesDataTable[[#This Row],[Order Date]])</f>
        <v>2026</v>
      </c>
      <c r="R348" s="8" t="str">
        <f>"Q"&amp;ROUNDUP(MONTH(SalesDataTable[[#This Row],[Order Date]])/3,0)</f>
        <v>Q1</v>
      </c>
      <c r="S348" s="5">
        <f>MONTH(SalesDataTable[[#This Row],[Order Date]])</f>
        <v>3</v>
      </c>
      <c r="T348" s="8" t="str">
        <f>TEXT(SalesDataTable[[#This Row],[Order Date]],"mmm")</f>
        <v>Mar</v>
      </c>
    </row>
    <row r="349" spans="1:20" ht="15.6" x14ac:dyDescent="0.3">
      <c r="A349" s="2" t="s">
        <v>420</v>
      </c>
      <c r="B349" s="3">
        <v>46093</v>
      </c>
      <c r="C349" s="4" t="s">
        <v>47</v>
      </c>
      <c r="D349" s="4" t="s">
        <v>68</v>
      </c>
      <c r="E349" s="4" t="s">
        <v>30</v>
      </c>
      <c r="F349" s="4" t="s">
        <v>40</v>
      </c>
      <c r="G349" s="4" t="s">
        <v>37</v>
      </c>
      <c r="H349" s="4" t="s">
        <v>66</v>
      </c>
      <c r="I349" s="5">
        <v>3</v>
      </c>
      <c r="J349" s="6">
        <v>45.8</v>
      </c>
      <c r="K349" s="7">
        <v>0.15</v>
      </c>
      <c r="L349" s="6">
        <v>18.47</v>
      </c>
      <c r="M349" s="6">
        <f t="shared" si="20"/>
        <v>116.78999999999998</v>
      </c>
      <c r="N349" s="6">
        <f t="shared" si="21"/>
        <v>55.41</v>
      </c>
      <c r="O349" s="6">
        <f t="shared" si="22"/>
        <v>61.379999999999981</v>
      </c>
      <c r="P349" s="8">
        <f t="shared" si="23"/>
        <v>0.52555869509375797</v>
      </c>
      <c r="Q349" s="9">
        <f>YEAR(SalesDataTable[[#This Row],[Order Date]])</f>
        <v>2026</v>
      </c>
      <c r="R349" s="8" t="str">
        <f>"Q"&amp;ROUNDUP(MONTH(SalesDataTable[[#This Row],[Order Date]])/3,0)</f>
        <v>Q1</v>
      </c>
      <c r="S349" s="5">
        <f>MONTH(SalesDataTable[[#This Row],[Order Date]])</f>
        <v>3</v>
      </c>
      <c r="T349" s="8" t="str">
        <f>TEXT(SalesDataTable[[#This Row],[Order Date]],"mmm")</f>
        <v>Mar</v>
      </c>
    </row>
    <row r="350" spans="1:20" ht="15.6" x14ac:dyDescent="0.3">
      <c r="A350" s="2" t="s">
        <v>421</v>
      </c>
      <c r="B350" s="3">
        <v>46093</v>
      </c>
      <c r="C350" s="4" t="s">
        <v>28</v>
      </c>
      <c r="D350" s="4" t="s">
        <v>29</v>
      </c>
      <c r="E350" s="4" t="s">
        <v>23</v>
      </c>
      <c r="F350" s="4" t="s">
        <v>36</v>
      </c>
      <c r="G350" s="4" t="s">
        <v>25</v>
      </c>
      <c r="H350" s="4" t="s">
        <v>63</v>
      </c>
      <c r="I350" s="5">
        <v>2</v>
      </c>
      <c r="J350" s="6">
        <v>103.08</v>
      </c>
      <c r="K350" s="7">
        <v>0.05</v>
      </c>
      <c r="L350" s="6">
        <v>49.27</v>
      </c>
      <c r="M350" s="6">
        <f t="shared" si="20"/>
        <v>195.85199999999998</v>
      </c>
      <c r="N350" s="6">
        <f t="shared" si="21"/>
        <v>98.54</v>
      </c>
      <c r="O350" s="6">
        <f t="shared" si="22"/>
        <v>97.311999999999969</v>
      </c>
      <c r="P350" s="8">
        <f t="shared" si="23"/>
        <v>0.49686497967853266</v>
      </c>
      <c r="Q350" s="9">
        <f>YEAR(SalesDataTable[[#This Row],[Order Date]])</f>
        <v>2026</v>
      </c>
      <c r="R350" s="8" t="str">
        <f>"Q"&amp;ROUNDUP(MONTH(SalesDataTable[[#This Row],[Order Date]])/3,0)</f>
        <v>Q1</v>
      </c>
      <c r="S350" s="5">
        <f>MONTH(SalesDataTable[[#This Row],[Order Date]])</f>
        <v>3</v>
      </c>
      <c r="T350" s="8" t="str">
        <f>TEXT(SalesDataTable[[#This Row],[Order Date]],"mmm")</f>
        <v>Mar</v>
      </c>
    </row>
    <row r="351" spans="1:20" ht="15.6" x14ac:dyDescent="0.3">
      <c r="A351" s="2" t="s">
        <v>422</v>
      </c>
      <c r="B351" s="3">
        <v>46094</v>
      </c>
      <c r="C351" s="4" t="s">
        <v>21</v>
      </c>
      <c r="D351" s="4" t="s">
        <v>22</v>
      </c>
      <c r="E351" s="4" t="s">
        <v>23</v>
      </c>
      <c r="F351" s="4" t="s">
        <v>40</v>
      </c>
      <c r="G351" s="4" t="s">
        <v>37</v>
      </c>
      <c r="H351" s="4" t="s">
        <v>66</v>
      </c>
      <c r="I351" s="5">
        <v>4</v>
      </c>
      <c r="J351" s="6">
        <v>47.33</v>
      </c>
      <c r="K351" s="7">
        <v>0</v>
      </c>
      <c r="L351" s="6">
        <v>18.739999999999998</v>
      </c>
      <c r="M351" s="6">
        <f t="shared" si="20"/>
        <v>189.32</v>
      </c>
      <c r="N351" s="6">
        <f t="shared" si="21"/>
        <v>74.959999999999994</v>
      </c>
      <c r="O351" s="6">
        <f t="shared" si="22"/>
        <v>114.36</v>
      </c>
      <c r="P351" s="8">
        <f t="shared" si="23"/>
        <v>0.60405662370589475</v>
      </c>
      <c r="Q351" s="9">
        <f>YEAR(SalesDataTable[[#This Row],[Order Date]])</f>
        <v>2026</v>
      </c>
      <c r="R351" s="8" t="str">
        <f>"Q"&amp;ROUNDUP(MONTH(SalesDataTable[[#This Row],[Order Date]])/3,0)</f>
        <v>Q1</v>
      </c>
      <c r="S351" s="5">
        <f>MONTH(SalesDataTable[[#This Row],[Order Date]])</f>
        <v>3</v>
      </c>
      <c r="T351" s="8" t="str">
        <f>TEXT(SalesDataTable[[#This Row],[Order Date]],"mmm")</f>
        <v>Mar</v>
      </c>
    </row>
    <row r="352" spans="1:20" ht="15.6" x14ac:dyDescent="0.3">
      <c r="A352" s="2" t="s">
        <v>423</v>
      </c>
      <c r="B352" s="3">
        <v>46094</v>
      </c>
      <c r="C352" s="4" t="s">
        <v>34</v>
      </c>
      <c r="D352" s="4" t="s">
        <v>44</v>
      </c>
      <c r="E352" s="4" t="s">
        <v>45</v>
      </c>
      <c r="F352" s="4" t="s">
        <v>36</v>
      </c>
      <c r="G352" s="4" t="s">
        <v>25</v>
      </c>
      <c r="H352" s="4" t="s">
        <v>49</v>
      </c>
      <c r="I352" s="5">
        <v>1</v>
      </c>
      <c r="J352" s="6">
        <v>50.04</v>
      </c>
      <c r="K352" s="7">
        <v>0</v>
      </c>
      <c r="L352" s="6">
        <v>22.64</v>
      </c>
      <c r="M352" s="6">
        <f t="shared" si="20"/>
        <v>50.04</v>
      </c>
      <c r="N352" s="6">
        <f t="shared" si="21"/>
        <v>22.64</v>
      </c>
      <c r="O352" s="6">
        <f t="shared" si="22"/>
        <v>27.4</v>
      </c>
      <c r="P352" s="8">
        <f t="shared" si="23"/>
        <v>0.54756195043964828</v>
      </c>
      <c r="Q352" s="9">
        <f>YEAR(SalesDataTable[[#This Row],[Order Date]])</f>
        <v>2026</v>
      </c>
      <c r="R352" s="8" t="str">
        <f>"Q"&amp;ROUNDUP(MONTH(SalesDataTable[[#This Row],[Order Date]])/3,0)</f>
        <v>Q1</v>
      </c>
      <c r="S352" s="5">
        <f>MONTH(SalesDataTable[[#This Row],[Order Date]])</f>
        <v>3</v>
      </c>
      <c r="T352" s="8" t="str">
        <f>TEXT(SalesDataTable[[#This Row],[Order Date]],"mmm")</f>
        <v>Mar</v>
      </c>
    </row>
    <row r="353" spans="1:20" ht="15.6" x14ac:dyDescent="0.3">
      <c r="A353" s="2" t="s">
        <v>424</v>
      </c>
      <c r="B353" s="3">
        <v>46094</v>
      </c>
      <c r="C353" s="4" t="s">
        <v>47</v>
      </c>
      <c r="D353" s="4" t="s">
        <v>102</v>
      </c>
      <c r="E353" s="4" t="s">
        <v>23</v>
      </c>
      <c r="F353" s="4" t="s">
        <v>36</v>
      </c>
      <c r="G353" s="4" t="s">
        <v>69</v>
      </c>
      <c r="H353" s="4" t="s">
        <v>75</v>
      </c>
      <c r="I353" s="5">
        <v>1</v>
      </c>
      <c r="J353" s="6">
        <v>125.69</v>
      </c>
      <c r="K353" s="7">
        <v>0</v>
      </c>
      <c r="L353" s="6">
        <v>67.150000000000006</v>
      </c>
      <c r="M353" s="6">
        <f t="shared" si="20"/>
        <v>125.69</v>
      </c>
      <c r="N353" s="6">
        <f t="shared" si="21"/>
        <v>67.150000000000006</v>
      </c>
      <c r="O353" s="6">
        <f t="shared" si="22"/>
        <v>58.539999999999992</v>
      </c>
      <c r="P353" s="8">
        <f t="shared" si="23"/>
        <v>0.465749065160315</v>
      </c>
      <c r="Q353" s="9">
        <f>YEAR(SalesDataTable[[#This Row],[Order Date]])</f>
        <v>2026</v>
      </c>
      <c r="R353" s="8" t="str">
        <f>"Q"&amp;ROUNDUP(MONTH(SalesDataTable[[#This Row],[Order Date]])/3,0)</f>
        <v>Q1</v>
      </c>
      <c r="S353" s="5">
        <f>MONTH(SalesDataTable[[#This Row],[Order Date]])</f>
        <v>3</v>
      </c>
      <c r="T353" s="8" t="str">
        <f>TEXT(SalesDataTable[[#This Row],[Order Date]],"mmm")</f>
        <v>Mar</v>
      </c>
    </row>
    <row r="354" spans="1:20" ht="15.6" x14ac:dyDescent="0.3">
      <c r="A354" s="2" t="s">
        <v>425</v>
      </c>
      <c r="B354" s="3">
        <v>46094</v>
      </c>
      <c r="C354" s="4" t="s">
        <v>47</v>
      </c>
      <c r="D354" s="4" t="s">
        <v>102</v>
      </c>
      <c r="E354" s="4" t="s">
        <v>59</v>
      </c>
      <c r="F354" s="4" t="s">
        <v>36</v>
      </c>
      <c r="G354" s="4" t="s">
        <v>31</v>
      </c>
      <c r="H354" s="4" t="s">
        <v>41</v>
      </c>
      <c r="I354" s="5">
        <v>2</v>
      </c>
      <c r="J354" s="6">
        <v>142.72999999999999</v>
      </c>
      <c r="K354" s="7">
        <v>0.1</v>
      </c>
      <c r="L354" s="6">
        <v>77.28</v>
      </c>
      <c r="M354" s="6">
        <f t="shared" si="20"/>
        <v>256.91399999999999</v>
      </c>
      <c r="N354" s="6">
        <f t="shared" si="21"/>
        <v>154.56</v>
      </c>
      <c r="O354" s="6">
        <f t="shared" si="22"/>
        <v>102.35399999999998</v>
      </c>
      <c r="P354" s="8">
        <f t="shared" si="23"/>
        <v>0.39839790747098247</v>
      </c>
      <c r="Q354" s="9">
        <f>YEAR(SalesDataTable[[#This Row],[Order Date]])</f>
        <v>2026</v>
      </c>
      <c r="R354" s="8" t="str">
        <f>"Q"&amp;ROUNDUP(MONTH(SalesDataTable[[#This Row],[Order Date]])/3,0)</f>
        <v>Q1</v>
      </c>
      <c r="S354" s="5">
        <f>MONTH(SalesDataTable[[#This Row],[Order Date]])</f>
        <v>3</v>
      </c>
      <c r="T354" s="8" t="str">
        <f>TEXT(SalesDataTable[[#This Row],[Order Date]],"mmm")</f>
        <v>Mar</v>
      </c>
    </row>
    <row r="355" spans="1:20" ht="15.6" x14ac:dyDescent="0.3">
      <c r="A355" s="2" t="s">
        <v>426</v>
      </c>
      <c r="B355" s="3">
        <v>46094</v>
      </c>
      <c r="C355" s="4" t="s">
        <v>28</v>
      </c>
      <c r="D355" s="4" t="s">
        <v>89</v>
      </c>
      <c r="E355" s="4" t="s">
        <v>23</v>
      </c>
      <c r="F355" s="4" t="s">
        <v>24</v>
      </c>
      <c r="G355" s="4" t="s">
        <v>69</v>
      </c>
      <c r="H355" s="4" t="s">
        <v>75</v>
      </c>
      <c r="I355" s="5">
        <v>4</v>
      </c>
      <c r="J355" s="6">
        <v>124.36</v>
      </c>
      <c r="K355" s="7">
        <v>0</v>
      </c>
      <c r="L355" s="6">
        <v>68.790000000000006</v>
      </c>
      <c r="M355" s="6">
        <f t="shared" si="20"/>
        <v>497.44</v>
      </c>
      <c r="N355" s="6">
        <f t="shared" si="21"/>
        <v>275.16000000000003</v>
      </c>
      <c r="O355" s="6">
        <f t="shared" si="22"/>
        <v>222.27999999999997</v>
      </c>
      <c r="P355" s="8">
        <f t="shared" si="23"/>
        <v>0.44684786104856861</v>
      </c>
      <c r="Q355" s="9">
        <f>YEAR(SalesDataTable[[#This Row],[Order Date]])</f>
        <v>2026</v>
      </c>
      <c r="R355" s="8" t="str">
        <f>"Q"&amp;ROUNDUP(MONTH(SalesDataTable[[#This Row],[Order Date]])/3,0)</f>
        <v>Q1</v>
      </c>
      <c r="S355" s="5">
        <f>MONTH(SalesDataTable[[#This Row],[Order Date]])</f>
        <v>3</v>
      </c>
      <c r="T355" s="8" t="str">
        <f>TEXT(SalesDataTable[[#This Row],[Order Date]],"mmm")</f>
        <v>Mar</v>
      </c>
    </row>
    <row r="356" spans="1:20" ht="15.6" x14ac:dyDescent="0.3">
      <c r="A356" s="2" t="s">
        <v>427</v>
      </c>
      <c r="B356" s="3">
        <v>46095</v>
      </c>
      <c r="C356" s="4" t="s">
        <v>47</v>
      </c>
      <c r="D356" s="4" t="s">
        <v>68</v>
      </c>
      <c r="E356" s="4" t="s">
        <v>23</v>
      </c>
      <c r="F356" s="4" t="s">
        <v>36</v>
      </c>
      <c r="G356" s="4" t="s">
        <v>25</v>
      </c>
      <c r="H356" s="4" t="s">
        <v>55</v>
      </c>
      <c r="I356" s="5">
        <v>4</v>
      </c>
      <c r="J356" s="6">
        <v>40.42</v>
      </c>
      <c r="K356" s="7">
        <v>0.1</v>
      </c>
      <c r="L356" s="6">
        <v>16.25</v>
      </c>
      <c r="M356" s="6">
        <f t="shared" si="20"/>
        <v>145.512</v>
      </c>
      <c r="N356" s="6">
        <f t="shared" si="21"/>
        <v>65</v>
      </c>
      <c r="O356" s="6">
        <f t="shared" si="22"/>
        <v>80.512</v>
      </c>
      <c r="P356" s="8">
        <f t="shared" si="23"/>
        <v>0.5533014459288581</v>
      </c>
      <c r="Q356" s="9">
        <f>YEAR(SalesDataTable[[#This Row],[Order Date]])</f>
        <v>2026</v>
      </c>
      <c r="R356" s="8" t="str">
        <f>"Q"&amp;ROUNDUP(MONTH(SalesDataTable[[#This Row],[Order Date]])/3,0)</f>
        <v>Q1</v>
      </c>
      <c r="S356" s="5">
        <f>MONTH(SalesDataTable[[#This Row],[Order Date]])</f>
        <v>3</v>
      </c>
      <c r="T356" s="8" t="str">
        <f>TEXT(SalesDataTable[[#This Row],[Order Date]],"mmm")</f>
        <v>Mar</v>
      </c>
    </row>
    <row r="357" spans="1:20" ht="15.6" x14ac:dyDescent="0.3">
      <c r="A357" s="2" t="s">
        <v>428</v>
      </c>
      <c r="B357" s="3">
        <v>46095</v>
      </c>
      <c r="C357" s="4" t="s">
        <v>21</v>
      </c>
      <c r="D357" s="4" t="s">
        <v>108</v>
      </c>
      <c r="E357" s="4" t="s">
        <v>23</v>
      </c>
      <c r="F357" s="4" t="s">
        <v>24</v>
      </c>
      <c r="G357" s="4" t="s">
        <v>51</v>
      </c>
      <c r="H357" s="4" t="s">
        <v>61</v>
      </c>
      <c r="I357" s="5">
        <v>1</v>
      </c>
      <c r="J357" s="6">
        <v>192.86</v>
      </c>
      <c r="K357" s="7">
        <v>0</v>
      </c>
      <c r="L357" s="6">
        <v>101.13</v>
      </c>
      <c r="M357" s="6">
        <f t="shared" si="20"/>
        <v>192.86</v>
      </c>
      <c r="N357" s="6">
        <f t="shared" si="21"/>
        <v>101.13</v>
      </c>
      <c r="O357" s="6">
        <f t="shared" si="22"/>
        <v>91.730000000000018</v>
      </c>
      <c r="P357" s="8">
        <f t="shared" si="23"/>
        <v>0.475629990666805</v>
      </c>
      <c r="Q357" s="9">
        <f>YEAR(SalesDataTable[[#This Row],[Order Date]])</f>
        <v>2026</v>
      </c>
      <c r="R357" s="8" t="str">
        <f>"Q"&amp;ROUNDUP(MONTH(SalesDataTable[[#This Row],[Order Date]])/3,0)</f>
        <v>Q1</v>
      </c>
      <c r="S357" s="5">
        <f>MONTH(SalesDataTable[[#This Row],[Order Date]])</f>
        <v>3</v>
      </c>
      <c r="T357" s="8" t="str">
        <f>TEXT(SalesDataTable[[#This Row],[Order Date]],"mmm")</f>
        <v>Mar</v>
      </c>
    </row>
    <row r="358" spans="1:20" ht="15.6" x14ac:dyDescent="0.3">
      <c r="A358" s="2" t="s">
        <v>429</v>
      </c>
      <c r="B358" s="3">
        <v>46095</v>
      </c>
      <c r="C358" s="4" t="s">
        <v>47</v>
      </c>
      <c r="D358" s="4" t="s">
        <v>48</v>
      </c>
      <c r="E358" s="4" t="s">
        <v>59</v>
      </c>
      <c r="F358" s="4" t="s">
        <v>36</v>
      </c>
      <c r="G358" s="4" t="s">
        <v>31</v>
      </c>
      <c r="H358" s="4" t="s">
        <v>99</v>
      </c>
      <c r="I358" s="5">
        <v>2</v>
      </c>
      <c r="J358" s="6">
        <v>72.34</v>
      </c>
      <c r="K358" s="7">
        <v>0</v>
      </c>
      <c r="L358" s="6">
        <v>33.29</v>
      </c>
      <c r="M358" s="6">
        <f t="shared" si="20"/>
        <v>144.68</v>
      </c>
      <c r="N358" s="6">
        <f t="shared" si="21"/>
        <v>66.58</v>
      </c>
      <c r="O358" s="6">
        <f t="shared" si="22"/>
        <v>78.100000000000009</v>
      </c>
      <c r="P358" s="8">
        <f t="shared" si="23"/>
        <v>0.53981199889411113</v>
      </c>
      <c r="Q358" s="9">
        <f>YEAR(SalesDataTable[[#This Row],[Order Date]])</f>
        <v>2026</v>
      </c>
      <c r="R358" s="8" t="str">
        <f>"Q"&amp;ROUNDUP(MONTH(SalesDataTable[[#This Row],[Order Date]])/3,0)</f>
        <v>Q1</v>
      </c>
      <c r="S358" s="5">
        <f>MONTH(SalesDataTable[[#This Row],[Order Date]])</f>
        <v>3</v>
      </c>
      <c r="T358" s="8" t="str">
        <f>TEXT(SalesDataTable[[#This Row],[Order Date]],"mmm")</f>
        <v>Mar</v>
      </c>
    </row>
    <row r="359" spans="1:20" ht="15.6" x14ac:dyDescent="0.3">
      <c r="A359" s="2" t="s">
        <v>430</v>
      </c>
      <c r="B359" s="3">
        <v>46095</v>
      </c>
      <c r="C359" s="4" t="s">
        <v>47</v>
      </c>
      <c r="D359" s="4" t="s">
        <v>102</v>
      </c>
      <c r="E359" s="4" t="s">
        <v>23</v>
      </c>
      <c r="F359" s="4" t="s">
        <v>36</v>
      </c>
      <c r="G359" s="4" t="s">
        <v>37</v>
      </c>
      <c r="H359" s="4" t="s">
        <v>38</v>
      </c>
      <c r="I359" s="5">
        <v>2</v>
      </c>
      <c r="J359" s="6">
        <v>35.409999999999997</v>
      </c>
      <c r="K359" s="7">
        <v>0</v>
      </c>
      <c r="L359" s="6">
        <v>13.89</v>
      </c>
      <c r="M359" s="6">
        <f t="shared" si="20"/>
        <v>70.819999999999993</v>
      </c>
      <c r="N359" s="6">
        <f t="shared" si="21"/>
        <v>27.78</v>
      </c>
      <c r="O359" s="6">
        <f t="shared" si="22"/>
        <v>43.039999999999992</v>
      </c>
      <c r="P359" s="8">
        <f t="shared" si="23"/>
        <v>0.60773792713922614</v>
      </c>
      <c r="Q359" s="9">
        <f>YEAR(SalesDataTable[[#This Row],[Order Date]])</f>
        <v>2026</v>
      </c>
      <c r="R359" s="8" t="str">
        <f>"Q"&amp;ROUNDUP(MONTH(SalesDataTable[[#This Row],[Order Date]])/3,0)</f>
        <v>Q1</v>
      </c>
      <c r="S359" s="5">
        <f>MONTH(SalesDataTable[[#This Row],[Order Date]])</f>
        <v>3</v>
      </c>
      <c r="T359" s="8" t="str">
        <f>TEXT(SalesDataTable[[#This Row],[Order Date]],"mmm")</f>
        <v>Mar</v>
      </c>
    </row>
    <row r="360" spans="1:20" ht="15.6" x14ac:dyDescent="0.3">
      <c r="A360" s="2" t="s">
        <v>431</v>
      </c>
      <c r="B360" s="3">
        <v>46095</v>
      </c>
      <c r="C360" s="4" t="s">
        <v>47</v>
      </c>
      <c r="D360" s="4" t="s">
        <v>68</v>
      </c>
      <c r="E360" s="4" t="s">
        <v>30</v>
      </c>
      <c r="F360" s="4" t="s">
        <v>40</v>
      </c>
      <c r="G360" s="4" t="s">
        <v>25</v>
      </c>
      <c r="H360" s="4" t="s">
        <v>63</v>
      </c>
      <c r="I360" s="5">
        <v>12</v>
      </c>
      <c r="J360" s="6">
        <v>102.25</v>
      </c>
      <c r="K360" s="7">
        <v>0.1</v>
      </c>
      <c r="L360" s="6">
        <v>51.07</v>
      </c>
      <c r="M360" s="6">
        <f t="shared" si="20"/>
        <v>1104.3</v>
      </c>
      <c r="N360" s="6">
        <f t="shared" si="21"/>
        <v>612.84</v>
      </c>
      <c r="O360" s="6">
        <f t="shared" si="22"/>
        <v>491.45999999999992</v>
      </c>
      <c r="P360" s="8">
        <f t="shared" si="23"/>
        <v>0.44504210812279266</v>
      </c>
      <c r="Q360" s="9">
        <f>YEAR(SalesDataTable[[#This Row],[Order Date]])</f>
        <v>2026</v>
      </c>
      <c r="R360" s="8" t="str">
        <f>"Q"&amp;ROUNDUP(MONTH(SalesDataTable[[#This Row],[Order Date]])/3,0)</f>
        <v>Q1</v>
      </c>
      <c r="S360" s="5">
        <f>MONTH(SalesDataTable[[#This Row],[Order Date]])</f>
        <v>3</v>
      </c>
      <c r="T360" s="8" t="str">
        <f>TEXT(SalesDataTable[[#This Row],[Order Date]],"mmm")</f>
        <v>Mar</v>
      </c>
    </row>
    <row r="361" spans="1:20" ht="15.6" x14ac:dyDescent="0.3">
      <c r="A361" s="2" t="s">
        <v>432</v>
      </c>
      <c r="B361" s="3">
        <v>46095</v>
      </c>
      <c r="C361" s="4" t="s">
        <v>28</v>
      </c>
      <c r="D361" s="4" t="s">
        <v>29</v>
      </c>
      <c r="E361" s="4" t="s">
        <v>23</v>
      </c>
      <c r="F361" s="4" t="s">
        <v>36</v>
      </c>
      <c r="G361" s="4" t="s">
        <v>25</v>
      </c>
      <c r="H361" s="4" t="s">
        <v>49</v>
      </c>
      <c r="I361" s="5">
        <v>1</v>
      </c>
      <c r="J361" s="6">
        <v>51.86</v>
      </c>
      <c r="K361" s="7">
        <v>0.1</v>
      </c>
      <c r="L361" s="6">
        <v>22.34</v>
      </c>
      <c r="M361" s="6">
        <f t="shared" si="20"/>
        <v>46.673999999999999</v>
      </c>
      <c r="N361" s="6">
        <f t="shared" si="21"/>
        <v>22.34</v>
      </c>
      <c r="O361" s="6">
        <f t="shared" si="22"/>
        <v>24.334</v>
      </c>
      <c r="P361" s="8">
        <f t="shared" si="23"/>
        <v>0.52136092899687192</v>
      </c>
      <c r="Q361" s="9">
        <f>YEAR(SalesDataTable[[#This Row],[Order Date]])</f>
        <v>2026</v>
      </c>
      <c r="R361" s="8" t="str">
        <f>"Q"&amp;ROUNDUP(MONTH(SalesDataTable[[#This Row],[Order Date]])/3,0)</f>
        <v>Q1</v>
      </c>
      <c r="S361" s="5">
        <f>MONTH(SalesDataTable[[#This Row],[Order Date]])</f>
        <v>3</v>
      </c>
      <c r="T361" s="8" t="str">
        <f>TEXT(SalesDataTable[[#This Row],[Order Date]],"mmm")</f>
        <v>Mar</v>
      </c>
    </row>
    <row r="362" spans="1:20" ht="15.6" x14ac:dyDescent="0.3">
      <c r="A362" s="2" t="s">
        <v>433</v>
      </c>
      <c r="B362" s="3">
        <v>46095</v>
      </c>
      <c r="C362" s="4" t="s">
        <v>47</v>
      </c>
      <c r="D362" s="4" t="s">
        <v>68</v>
      </c>
      <c r="E362" s="4" t="s">
        <v>23</v>
      </c>
      <c r="F362" s="4" t="s">
        <v>24</v>
      </c>
      <c r="G362" s="4" t="s">
        <v>37</v>
      </c>
      <c r="H362" s="4" t="s">
        <v>38</v>
      </c>
      <c r="I362" s="5">
        <v>1</v>
      </c>
      <c r="J362" s="6">
        <v>36.520000000000003</v>
      </c>
      <c r="K362" s="7">
        <v>0.05</v>
      </c>
      <c r="L362" s="6">
        <v>13.23</v>
      </c>
      <c r="M362" s="6">
        <f t="shared" si="20"/>
        <v>34.694000000000003</v>
      </c>
      <c r="N362" s="6">
        <f t="shared" si="21"/>
        <v>13.23</v>
      </c>
      <c r="O362" s="6">
        <f t="shared" si="22"/>
        <v>21.464000000000002</v>
      </c>
      <c r="P362" s="8">
        <f t="shared" si="23"/>
        <v>0.61866605176687617</v>
      </c>
      <c r="Q362" s="9">
        <f>YEAR(SalesDataTable[[#This Row],[Order Date]])</f>
        <v>2026</v>
      </c>
      <c r="R362" s="8" t="str">
        <f>"Q"&amp;ROUNDUP(MONTH(SalesDataTable[[#This Row],[Order Date]])/3,0)</f>
        <v>Q1</v>
      </c>
      <c r="S362" s="5">
        <f>MONTH(SalesDataTable[[#This Row],[Order Date]])</f>
        <v>3</v>
      </c>
      <c r="T362" s="8" t="str">
        <f>TEXT(SalesDataTable[[#This Row],[Order Date]],"mmm")</f>
        <v>Mar</v>
      </c>
    </row>
    <row r="363" spans="1:20" ht="15.6" x14ac:dyDescent="0.3">
      <c r="A363" s="2" t="s">
        <v>434</v>
      </c>
      <c r="B363" s="3">
        <v>46095</v>
      </c>
      <c r="C363" s="4" t="s">
        <v>34</v>
      </c>
      <c r="D363" s="4" t="s">
        <v>81</v>
      </c>
      <c r="E363" s="4" t="s">
        <v>23</v>
      </c>
      <c r="F363" s="4" t="s">
        <v>36</v>
      </c>
      <c r="G363" s="4" t="s">
        <v>31</v>
      </c>
      <c r="H363" s="4" t="s">
        <v>73</v>
      </c>
      <c r="I363" s="5">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9">
        <f>YEAR(SalesDataTable[[#This Row],[Order Date]])</f>
        <v>2026</v>
      </c>
      <c r="R363" s="8" t="str">
        <f>"Q"&amp;ROUNDUP(MONTH(SalesDataTable[[#This Row],[Order Date]])/3,0)</f>
        <v>Q1</v>
      </c>
      <c r="S363" s="5">
        <f>MONTH(SalesDataTable[[#This Row],[Order Date]])</f>
        <v>3</v>
      </c>
      <c r="T363" s="8" t="str">
        <f>TEXT(SalesDataTable[[#This Row],[Order Date]],"mmm")</f>
        <v>Mar</v>
      </c>
    </row>
    <row r="364" spans="1:20" ht="15.6" x14ac:dyDescent="0.3">
      <c r="A364" s="2" t="s">
        <v>435</v>
      </c>
      <c r="B364" s="3">
        <v>46095</v>
      </c>
      <c r="C364" s="4" t="s">
        <v>28</v>
      </c>
      <c r="D364" s="4" t="s">
        <v>106</v>
      </c>
      <c r="E364" s="4" t="s">
        <v>59</v>
      </c>
      <c r="F364" s="4" t="s">
        <v>24</v>
      </c>
      <c r="G364" s="4" t="s">
        <v>69</v>
      </c>
      <c r="H364" s="4" t="s">
        <v>70</v>
      </c>
      <c r="I364" s="5">
        <v>1</v>
      </c>
      <c r="J364" s="6">
        <v>41.05</v>
      </c>
      <c r="K364" s="7">
        <v>0.1</v>
      </c>
      <c r="L364" s="6">
        <v>14.94</v>
      </c>
      <c r="M364" s="6">
        <f t="shared" si="20"/>
        <v>36.945</v>
      </c>
      <c r="N364" s="6">
        <f t="shared" si="21"/>
        <v>14.94</v>
      </c>
      <c r="O364" s="6">
        <f t="shared" si="22"/>
        <v>22.005000000000003</v>
      </c>
      <c r="P364" s="8">
        <f t="shared" si="23"/>
        <v>0.59561510353227776</v>
      </c>
      <c r="Q364" s="9">
        <f>YEAR(SalesDataTable[[#This Row],[Order Date]])</f>
        <v>2026</v>
      </c>
      <c r="R364" s="8" t="str">
        <f>"Q"&amp;ROUNDUP(MONTH(SalesDataTable[[#This Row],[Order Date]])/3,0)</f>
        <v>Q1</v>
      </c>
      <c r="S364" s="5">
        <f>MONTH(SalesDataTable[[#This Row],[Order Date]])</f>
        <v>3</v>
      </c>
      <c r="T364" s="8" t="str">
        <f>TEXT(SalesDataTable[[#This Row],[Order Date]],"mmm")</f>
        <v>Mar</v>
      </c>
    </row>
    <row r="365" spans="1:20" ht="15.6" x14ac:dyDescent="0.3">
      <c r="A365" s="2" t="s">
        <v>436</v>
      </c>
      <c r="B365" s="3">
        <v>46096</v>
      </c>
      <c r="C365" s="4" t="s">
        <v>34</v>
      </c>
      <c r="D365" s="4" t="s">
        <v>35</v>
      </c>
      <c r="E365" s="4" t="s">
        <v>23</v>
      </c>
      <c r="F365" s="4" t="s">
        <v>24</v>
      </c>
      <c r="G365" s="4" t="s">
        <v>37</v>
      </c>
      <c r="H365" s="4" t="s">
        <v>91</v>
      </c>
      <c r="I365" s="5">
        <v>4</v>
      </c>
      <c r="J365" s="6">
        <v>136.21</v>
      </c>
      <c r="K365" s="7">
        <v>0.05</v>
      </c>
      <c r="L365" s="6">
        <v>68.55</v>
      </c>
      <c r="M365" s="6">
        <f t="shared" si="20"/>
        <v>517.59799999999996</v>
      </c>
      <c r="N365" s="6">
        <f t="shared" si="21"/>
        <v>274.2</v>
      </c>
      <c r="O365" s="6">
        <f t="shared" si="22"/>
        <v>243.39799999999997</v>
      </c>
      <c r="P365" s="8">
        <f t="shared" si="23"/>
        <v>0.4702452482428448</v>
      </c>
      <c r="Q365" s="9">
        <f>YEAR(SalesDataTable[[#This Row],[Order Date]])</f>
        <v>2026</v>
      </c>
      <c r="R365" s="8" t="str">
        <f>"Q"&amp;ROUNDUP(MONTH(SalesDataTable[[#This Row],[Order Date]])/3,0)</f>
        <v>Q1</v>
      </c>
      <c r="S365" s="5">
        <f>MONTH(SalesDataTable[[#This Row],[Order Date]])</f>
        <v>3</v>
      </c>
      <c r="T365" s="8" t="str">
        <f>TEXT(SalesDataTable[[#This Row],[Order Date]],"mmm")</f>
        <v>Mar</v>
      </c>
    </row>
    <row r="366" spans="1:20" ht="15.6" x14ac:dyDescent="0.3">
      <c r="A366" s="2" t="s">
        <v>437</v>
      </c>
      <c r="B366" s="3">
        <v>46096</v>
      </c>
      <c r="C366" s="4" t="s">
        <v>47</v>
      </c>
      <c r="D366" s="4" t="s">
        <v>48</v>
      </c>
      <c r="E366" s="4" t="s">
        <v>23</v>
      </c>
      <c r="F366" s="4" t="s">
        <v>24</v>
      </c>
      <c r="G366" s="4" t="s">
        <v>37</v>
      </c>
      <c r="H366" s="4" t="s">
        <v>66</v>
      </c>
      <c r="I366" s="5">
        <v>3</v>
      </c>
      <c r="J366" s="6">
        <v>46.68</v>
      </c>
      <c r="K366" s="7">
        <v>0</v>
      </c>
      <c r="L366" s="6">
        <v>18.760000000000002</v>
      </c>
      <c r="M366" s="6">
        <f t="shared" si="20"/>
        <v>140.04</v>
      </c>
      <c r="N366" s="6">
        <f t="shared" si="21"/>
        <v>56.28</v>
      </c>
      <c r="O366" s="6">
        <f t="shared" si="22"/>
        <v>83.759999999999991</v>
      </c>
      <c r="P366" s="8">
        <f t="shared" si="23"/>
        <v>0.59811482433590402</v>
      </c>
      <c r="Q366" s="9">
        <f>YEAR(SalesDataTable[[#This Row],[Order Date]])</f>
        <v>2026</v>
      </c>
      <c r="R366" s="8" t="str">
        <f>"Q"&amp;ROUNDUP(MONTH(SalesDataTable[[#This Row],[Order Date]])/3,0)</f>
        <v>Q1</v>
      </c>
      <c r="S366" s="5">
        <f>MONTH(SalesDataTable[[#This Row],[Order Date]])</f>
        <v>3</v>
      </c>
      <c r="T366" s="8" t="str">
        <f>TEXT(SalesDataTable[[#This Row],[Order Date]],"mmm")</f>
        <v>Mar</v>
      </c>
    </row>
    <row r="367" spans="1:20" ht="15.6" x14ac:dyDescent="0.3">
      <c r="A367" s="2" t="s">
        <v>438</v>
      </c>
      <c r="B367" s="3">
        <v>46096</v>
      </c>
      <c r="C367" s="4" t="s">
        <v>28</v>
      </c>
      <c r="D367" s="4" t="s">
        <v>89</v>
      </c>
      <c r="E367" s="4" t="s">
        <v>45</v>
      </c>
      <c r="F367" s="4" t="s">
        <v>36</v>
      </c>
      <c r="G367" s="4" t="s">
        <v>37</v>
      </c>
      <c r="H367" s="4" t="s">
        <v>38</v>
      </c>
      <c r="I367" s="5">
        <v>1</v>
      </c>
      <c r="J367" s="6">
        <v>35.340000000000003</v>
      </c>
      <c r="K367" s="7">
        <v>0.05</v>
      </c>
      <c r="L367" s="6">
        <v>13.37</v>
      </c>
      <c r="M367" s="6">
        <f t="shared" si="20"/>
        <v>33.573</v>
      </c>
      <c r="N367" s="6">
        <f t="shared" si="21"/>
        <v>13.37</v>
      </c>
      <c r="O367" s="6">
        <f t="shared" si="22"/>
        <v>20.203000000000003</v>
      </c>
      <c r="P367" s="8">
        <f t="shared" si="23"/>
        <v>0.60176332171685587</v>
      </c>
      <c r="Q367" s="9">
        <f>YEAR(SalesDataTable[[#This Row],[Order Date]])</f>
        <v>2026</v>
      </c>
      <c r="R367" s="8" t="str">
        <f>"Q"&amp;ROUNDUP(MONTH(SalesDataTable[[#This Row],[Order Date]])/3,0)</f>
        <v>Q1</v>
      </c>
      <c r="S367" s="5">
        <f>MONTH(SalesDataTable[[#This Row],[Order Date]])</f>
        <v>3</v>
      </c>
      <c r="T367" s="8" t="str">
        <f>TEXT(SalesDataTable[[#This Row],[Order Date]],"mmm")</f>
        <v>Mar</v>
      </c>
    </row>
    <row r="368" spans="1:20" ht="15.6" x14ac:dyDescent="0.3">
      <c r="A368" s="2" t="s">
        <v>439</v>
      </c>
      <c r="B368" s="3">
        <v>46097</v>
      </c>
      <c r="C368" s="4" t="s">
        <v>47</v>
      </c>
      <c r="D368" s="4" t="s">
        <v>65</v>
      </c>
      <c r="E368" s="4" t="s">
        <v>45</v>
      </c>
      <c r="F368" s="4" t="s">
        <v>24</v>
      </c>
      <c r="G368" s="4" t="s">
        <v>69</v>
      </c>
      <c r="H368" s="4" t="s">
        <v>70</v>
      </c>
      <c r="I368" s="5">
        <v>2</v>
      </c>
      <c r="J368" s="6">
        <v>40.19</v>
      </c>
      <c r="K368" s="7">
        <v>0</v>
      </c>
      <c r="L368" s="6">
        <v>14.92</v>
      </c>
      <c r="M368" s="6">
        <f t="shared" si="20"/>
        <v>80.38</v>
      </c>
      <c r="N368" s="6">
        <f t="shared" si="21"/>
        <v>29.84</v>
      </c>
      <c r="O368" s="6">
        <f t="shared" si="22"/>
        <v>50.539999999999992</v>
      </c>
      <c r="P368" s="8">
        <f t="shared" si="23"/>
        <v>0.62876337397362525</v>
      </c>
      <c r="Q368" s="9">
        <f>YEAR(SalesDataTable[[#This Row],[Order Date]])</f>
        <v>2026</v>
      </c>
      <c r="R368" s="8" t="str">
        <f>"Q"&amp;ROUNDUP(MONTH(SalesDataTable[[#This Row],[Order Date]])/3,0)</f>
        <v>Q1</v>
      </c>
      <c r="S368" s="5">
        <f>MONTH(SalesDataTable[[#This Row],[Order Date]])</f>
        <v>3</v>
      </c>
      <c r="T368" s="8" t="str">
        <f>TEXT(SalesDataTable[[#This Row],[Order Date]],"mmm")</f>
        <v>Mar</v>
      </c>
    </row>
    <row r="369" spans="1:20" ht="15.6" x14ac:dyDescent="0.3">
      <c r="A369" s="2" t="s">
        <v>440</v>
      </c>
      <c r="B369" s="3">
        <v>46097</v>
      </c>
      <c r="C369" s="4" t="s">
        <v>28</v>
      </c>
      <c r="D369" s="4" t="s">
        <v>89</v>
      </c>
      <c r="E369" s="4" t="s">
        <v>23</v>
      </c>
      <c r="F369" s="4" t="s">
        <v>36</v>
      </c>
      <c r="G369" s="4" t="s">
        <v>25</v>
      </c>
      <c r="H369" s="4" t="s">
        <v>63</v>
      </c>
      <c r="I369" s="5">
        <v>2</v>
      </c>
      <c r="J369" s="6">
        <v>101.73</v>
      </c>
      <c r="K369" s="7">
        <v>0.05</v>
      </c>
      <c r="L369" s="6">
        <v>51.56</v>
      </c>
      <c r="M369" s="6">
        <f t="shared" si="20"/>
        <v>193.28700000000001</v>
      </c>
      <c r="N369" s="6">
        <f t="shared" si="21"/>
        <v>103.12</v>
      </c>
      <c r="O369" s="6">
        <f t="shared" si="22"/>
        <v>90.167000000000002</v>
      </c>
      <c r="P369" s="8">
        <f t="shared" si="23"/>
        <v>0.46649283190281809</v>
      </c>
      <c r="Q369" s="9">
        <f>YEAR(SalesDataTable[[#This Row],[Order Date]])</f>
        <v>2026</v>
      </c>
      <c r="R369" s="8" t="str">
        <f>"Q"&amp;ROUNDUP(MONTH(SalesDataTable[[#This Row],[Order Date]])/3,0)</f>
        <v>Q1</v>
      </c>
      <c r="S369" s="5">
        <f>MONTH(SalesDataTable[[#This Row],[Order Date]])</f>
        <v>3</v>
      </c>
      <c r="T369" s="8" t="str">
        <f>TEXT(SalesDataTable[[#This Row],[Order Date]],"mmm")</f>
        <v>Mar</v>
      </c>
    </row>
    <row r="370" spans="1:20" ht="15.6" x14ac:dyDescent="0.3">
      <c r="A370" s="2" t="s">
        <v>441</v>
      </c>
      <c r="B370" s="3">
        <v>46097</v>
      </c>
      <c r="C370" s="4" t="s">
        <v>34</v>
      </c>
      <c r="D370" s="4" t="s">
        <v>44</v>
      </c>
      <c r="E370" s="4" t="s">
        <v>45</v>
      </c>
      <c r="F370" s="4" t="s">
        <v>40</v>
      </c>
      <c r="G370" s="4" t="s">
        <v>51</v>
      </c>
      <c r="H370" s="4" t="s">
        <v>61</v>
      </c>
      <c r="I370" s="5">
        <v>1</v>
      </c>
      <c r="J370" s="6">
        <v>200.05</v>
      </c>
      <c r="K370" s="7">
        <v>0</v>
      </c>
      <c r="L370" s="6">
        <v>102.69</v>
      </c>
      <c r="M370" s="6">
        <f t="shared" si="20"/>
        <v>200.05</v>
      </c>
      <c r="N370" s="6">
        <f t="shared" si="21"/>
        <v>102.69</v>
      </c>
      <c r="O370" s="6">
        <f t="shared" si="22"/>
        <v>97.360000000000014</v>
      </c>
      <c r="P370" s="8">
        <f t="shared" si="23"/>
        <v>0.48667833041739567</v>
      </c>
      <c r="Q370" s="9">
        <f>YEAR(SalesDataTable[[#This Row],[Order Date]])</f>
        <v>2026</v>
      </c>
      <c r="R370" s="8" t="str">
        <f>"Q"&amp;ROUNDUP(MONTH(SalesDataTable[[#This Row],[Order Date]])/3,0)</f>
        <v>Q1</v>
      </c>
      <c r="S370" s="5">
        <f>MONTH(SalesDataTable[[#This Row],[Order Date]])</f>
        <v>3</v>
      </c>
      <c r="T370" s="8" t="str">
        <f>TEXT(SalesDataTable[[#This Row],[Order Date]],"mmm")</f>
        <v>Mar</v>
      </c>
    </row>
    <row r="371" spans="1:20" ht="15.6" x14ac:dyDescent="0.3">
      <c r="A371" s="2" t="s">
        <v>442</v>
      </c>
      <c r="B371" s="3">
        <v>46097</v>
      </c>
      <c r="C371" s="4" t="s">
        <v>47</v>
      </c>
      <c r="D371" s="4" t="s">
        <v>65</v>
      </c>
      <c r="E371" s="4" t="s">
        <v>23</v>
      </c>
      <c r="F371" s="4" t="s">
        <v>36</v>
      </c>
      <c r="G371" s="4" t="s">
        <v>31</v>
      </c>
      <c r="H371" s="4" t="s">
        <v>32</v>
      </c>
      <c r="I371" s="5">
        <v>1</v>
      </c>
      <c r="J371" s="6">
        <v>90.06</v>
      </c>
      <c r="K371" s="7">
        <v>0</v>
      </c>
      <c r="L371" s="6">
        <v>44.49</v>
      </c>
      <c r="M371" s="6">
        <f t="shared" si="20"/>
        <v>90.06</v>
      </c>
      <c r="N371" s="6">
        <f t="shared" si="21"/>
        <v>44.49</v>
      </c>
      <c r="O371" s="6">
        <f t="shared" si="22"/>
        <v>45.57</v>
      </c>
      <c r="P371" s="8">
        <f t="shared" si="23"/>
        <v>0.50599600266489009</v>
      </c>
      <c r="Q371" s="9">
        <f>YEAR(SalesDataTable[[#This Row],[Order Date]])</f>
        <v>2026</v>
      </c>
      <c r="R371" s="8" t="str">
        <f>"Q"&amp;ROUNDUP(MONTH(SalesDataTable[[#This Row],[Order Date]])/3,0)</f>
        <v>Q1</v>
      </c>
      <c r="S371" s="5">
        <f>MONTH(SalesDataTable[[#This Row],[Order Date]])</f>
        <v>3</v>
      </c>
      <c r="T371" s="8" t="str">
        <f>TEXT(SalesDataTable[[#This Row],[Order Date]],"mmm")</f>
        <v>Mar</v>
      </c>
    </row>
    <row r="372" spans="1:20" ht="15.6" x14ac:dyDescent="0.3">
      <c r="A372" s="2" t="s">
        <v>443</v>
      </c>
      <c r="B372" s="3">
        <v>46097</v>
      </c>
      <c r="C372" s="4" t="s">
        <v>28</v>
      </c>
      <c r="D372" s="4" t="s">
        <v>86</v>
      </c>
      <c r="E372" s="4" t="s">
        <v>23</v>
      </c>
      <c r="F372" s="4" t="s">
        <v>36</v>
      </c>
      <c r="G372" s="4" t="s">
        <v>37</v>
      </c>
      <c r="H372" s="4" t="s">
        <v>38</v>
      </c>
      <c r="I372" s="5">
        <v>1</v>
      </c>
      <c r="J372" s="6">
        <v>37.119999999999997</v>
      </c>
      <c r="K372" s="7">
        <v>0.1</v>
      </c>
      <c r="L372" s="6">
        <v>13.39</v>
      </c>
      <c r="M372" s="6">
        <f t="shared" si="20"/>
        <v>33.408000000000001</v>
      </c>
      <c r="N372" s="6">
        <f t="shared" si="21"/>
        <v>13.39</v>
      </c>
      <c r="O372" s="6">
        <f t="shared" si="22"/>
        <v>20.018000000000001</v>
      </c>
      <c r="P372" s="8">
        <f t="shared" si="23"/>
        <v>0.59919779693486586</v>
      </c>
      <c r="Q372" s="9">
        <f>YEAR(SalesDataTable[[#This Row],[Order Date]])</f>
        <v>2026</v>
      </c>
      <c r="R372" s="8" t="str">
        <f>"Q"&amp;ROUNDUP(MONTH(SalesDataTable[[#This Row],[Order Date]])/3,0)</f>
        <v>Q1</v>
      </c>
      <c r="S372" s="5">
        <f>MONTH(SalesDataTable[[#This Row],[Order Date]])</f>
        <v>3</v>
      </c>
      <c r="T372" s="8" t="str">
        <f>TEXT(SalesDataTable[[#This Row],[Order Date]],"mmm")</f>
        <v>Mar</v>
      </c>
    </row>
    <row r="373" spans="1:20" ht="15.6" x14ac:dyDescent="0.3">
      <c r="A373" s="2" t="s">
        <v>444</v>
      </c>
      <c r="B373" s="3">
        <v>46097</v>
      </c>
      <c r="C373" s="4" t="s">
        <v>21</v>
      </c>
      <c r="D373" s="4" t="s">
        <v>22</v>
      </c>
      <c r="E373" s="4" t="s">
        <v>45</v>
      </c>
      <c r="F373" s="4" t="s">
        <v>24</v>
      </c>
      <c r="G373" s="4" t="s">
        <v>31</v>
      </c>
      <c r="H373" s="4" t="s">
        <v>73</v>
      </c>
      <c r="I373" s="5">
        <v>2</v>
      </c>
      <c r="J373" s="6">
        <v>156.09</v>
      </c>
      <c r="K373" s="7">
        <v>0.1</v>
      </c>
      <c r="L373" s="6">
        <v>79.72</v>
      </c>
      <c r="M373" s="6">
        <f t="shared" si="20"/>
        <v>280.96199999999999</v>
      </c>
      <c r="N373" s="6">
        <f t="shared" si="21"/>
        <v>159.44</v>
      </c>
      <c r="O373" s="6">
        <f t="shared" si="22"/>
        <v>121.52199999999999</v>
      </c>
      <c r="P373" s="8">
        <f t="shared" si="23"/>
        <v>0.43252112385304775</v>
      </c>
      <c r="Q373" s="9">
        <f>YEAR(SalesDataTable[[#This Row],[Order Date]])</f>
        <v>2026</v>
      </c>
      <c r="R373" s="8" t="str">
        <f>"Q"&amp;ROUNDUP(MONTH(SalesDataTable[[#This Row],[Order Date]])/3,0)</f>
        <v>Q1</v>
      </c>
      <c r="S373" s="5">
        <f>MONTH(SalesDataTable[[#This Row],[Order Date]])</f>
        <v>3</v>
      </c>
      <c r="T373" s="8" t="str">
        <f>TEXT(SalesDataTable[[#This Row],[Order Date]],"mmm")</f>
        <v>Mar</v>
      </c>
    </row>
    <row r="374" spans="1:20" ht="15.6" x14ac:dyDescent="0.3">
      <c r="A374" s="2" t="s">
        <v>445</v>
      </c>
      <c r="B374" s="3">
        <v>46097</v>
      </c>
      <c r="C374" s="4" t="s">
        <v>21</v>
      </c>
      <c r="D374" s="4" t="s">
        <v>22</v>
      </c>
      <c r="E374" s="4" t="s">
        <v>30</v>
      </c>
      <c r="F374" s="4" t="s">
        <v>40</v>
      </c>
      <c r="G374" s="4" t="s">
        <v>69</v>
      </c>
      <c r="H374" s="4" t="s">
        <v>87</v>
      </c>
      <c r="I374" s="5">
        <v>12</v>
      </c>
      <c r="J374" s="6">
        <v>36.44</v>
      </c>
      <c r="K374" s="7">
        <v>0.05</v>
      </c>
      <c r="L374" s="6">
        <v>13.65</v>
      </c>
      <c r="M374" s="6">
        <f t="shared" si="20"/>
        <v>415.41599999999994</v>
      </c>
      <c r="N374" s="6">
        <f t="shared" si="21"/>
        <v>163.80000000000001</v>
      </c>
      <c r="O374" s="6">
        <f t="shared" si="22"/>
        <v>251.61599999999993</v>
      </c>
      <c r="P374" s="8">
        <f t="shared" si="23"/>
        <v>0.60569645848980291</v>
      </c>
      <c r="Q374" s="9">
        <f>YEAR(SalesDataTable[[#This Row],[Order Date]])</f>
        <v>2026</v>
      </c>
      <c r="R374" s="8" t="str">
        <f>"Q"&amp;ROUNDUP(MONTH(SalesDataTable[[#This Row],[Order Date]])/3,0)</f>
        <v>Q1</v>
      </c>
      <c r="S374" s="5">
        <f>MONTH(SalesDataTable[[#This Row],[Order Date]])</f>
        <v>3</v>
      </c>
      <c r="T374" s="8" t="str">
        <f>TEXT(SalesDataTable[[#This Row],[Order Date]],"mmm")</f>
        <v>Mar</v>
      </c>
    </row>
    <row r="375" spans="1:20" ht="15.6" x14ac:dyDescent="0.3">
      <c r="A375" s="2" t="s">
        <v>446</v>
      </c>
      <c r="B375" s="3">
        <v>46098</v>
      </c>
      <c r="C375" s="4" t="s">
        <v>21</v>
      </c>
      <c r="D375" s="4" t="s">
        <v>108</v>
      </c>
      <c r="E375" s="4" t="s">
        <v>59</v>
      </c>
      <c r="F375" s="4" t="s">
        <v>40</v>
      </c>
      <c r="G375" s="4" t="s">
        <v>51</v>
      </c>
      <c r="H375" s="4" t="s">
        <v>110</v>
      </c>
      <c r="I375" s="5">
        <v>5</v>
      </c>
      <c r="J375" s="6">
        <v>123.95</v>
      </c>
      <c r="K375" s="7">
        <v>0.05</v>
      </c>
      <c r="L375" s="6">
        <v>59.23</v>
      </c>
      <c r="M375" s="6">
        <f t="shared" si="20"/>
        <v>588.76249999999993</v>
      </c>
      <c r="N375" s="6">
        <f t="shared" si="21"/>
        <v>296.14999999999998</v>
      </c>
      <c r="O375" s="6">
        <f t="shared" si="22"/>
        <v>292.61249999999995</v>
      </c>
      <c r="P375" s="8">
        <f t="shared" si="23"/>
        <v>0.49699581749856692</v>
      </c>
      <c r="Q375" s="9">
        <f>YEAR(SalesDataTable[[#This Row],[Order Date]])</f>
        <v>2026</v>
      </c>
      <c r="R375" s="8" t="str">
        <f>"Q"&amp;ROUNDUP(MONTH(SalesDataTable[[#This Row],[Order Date]])/3,0)</f>
        <v>Q1</v>
      </c>
      <c r="S375" s="5">
        <f>MONTH(SalesDataTable[[#This Row],[Order Date]])</f>
        <v>3</v>
      </c>
      <c r="T375" s="8" t="str">
        <f>TEXT(SalesDataTable[[#This Row],[Order Date]],"mmm")</f>
        <v>Mar</v>
      </c>
    </row>
    <row r="376" spans="1:20" ht="15.6" x14ac:dyDescent="0.3">
      <c r="A376" s="2" t="s">
        <v>447</v>
      </c>
      <c r="B376" s="3">
        <v>46098</v>
      </c>
      <c r="C376" s="4" t="s">
        <v>34</v>
      </c>
      <c r="D376" s="4" t="s">
        <v>146</v>
      </c>
      <c r="E376" s="4" t="s">
        <v>59</v>
      </c>
      <c r="F376" s="4" t="s">
        <v>40</v>
      </c>
      <c r="G376" s="4" t="s">
        <v>51</v>
      </c>
      <c r="H376" s="4" t="s">
        <v>61</v>
      </c>
      <c r="I376" s="5">
        <v>1</v>
      </c>
      <c r="J376" s="6">
        <v>192.84</v>
      </c>
      <c r="K376" s="7">
        <v>0.15</v>
      </c>
      <c r="L376" s="6">
        <v>101.42</v>
      </c>
      <c r="M376" s="6">
        <f t="shared" si="20"/>
        <v>163.91399999999999</v>
      </c>
      <c r="N376" s="6">
        <f t="shared" si="21"/>
        <v>101.42</v>
      </c>
      <c r="O376" s="6">
        <f t="shared" si="22"/>
        <v>62.493999999999986</v>
      </c>
      <c r="P376" s="8">
        <f t="shared" si="23"/>
        <v>0.38126090510877647</v>
      </c>
      <c r="Q376" s="9">
        <f>YEAR(SalesDataTable[[#This Row],[Order Date]])</f>
        <v>2026</v>
      </c>
      <c r="R376" s="8" t="str">
        <f>"Q"&amp;ROUNDUP(MONTH(SalesDataTable[[#This Row],[Order Date]])/3,0)</f>
        <v>Q1</v>
      </c>
      <c r="S376" s="5">
        <f>MONTH(SalesDataTable[[#This Row],[Order Date]])</f>
        <v>3</v>
      </c>
      <c r="T376" s="8" t="str">
        <f>TEXT(SalesDataTable[[#This Row],[Order Date]],"mmm")</f>
        <v>Mar</v>
      </c>
    </row>
    <row r="377" spans="1:20" ht="15.6" x14ac:dyDescent="0.3">
      <c r="A377" s="2" t="s">
        <v>448</v>
      </c>
      <c r="B377" s="3">
        <v>46098</v>
      </c>
      <c r="C377" s="4" t="s">
        <v>28</v>
      </c>
      <c r="D377" s="4" t="s">
        <v>86</v>
      </c>
      <c r="E377" s="4" t="s">
        <v>23</v>
      </c>
      <c r="F377" s="4" t="s">
        <v>36</v>
      </c>
      <c r="G377" s="4" t="s">
        <v>31</v>
      </c>
      <c r="H377" s="4" t="s">
        <v>73</v>
      </c>
      <c r="I377" s="5">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9">
        <f>YEAR(SalesDataTable[[#This Row],[Order Date]])</f>
        <v>2026</v>
      </c>
      <c r="R377" s="8" t="str">
        <f>"Q"&amp;ROUNDUP(MONTH(SalesDataTable[[#This Row],[Order Date]])/3,0)</f>
        <v>Q1</v>
      </c>
      <c r="S377" s="5">
        <f>MONTH(SalesDataTable[[#This Row],[Order Date]])</f>
        <v>3</v>
      </c>
      <c r="T377" s="8" t="str">
        <f>TEXT(SalesDataTable[[#This Row],[Order Date]],"mmm")</f>
        <v>Mar</v>
      </c>
    </row>
    <row r="378" spans="1:20" ht="15.6" x14ac:dyDescent="0.3">
      <c r="A378" s="2" t="s">
        <v>449</v>
      </c>
      <c r="B378" s="3">
        <v>46099</v>
      </c>
      <c r="C378" s="4" t="s">
        <v>47</v>
      </c>
      <c r="D378" s="4" t="s">
        <v>48</v>
      </c>
      <c r="E378" s="4" t="s">
        <v>23</v>
      </c>
      <c r="F378" s="4" t="s">
        <v>40</v>
      </c>
      <c r="G378" s="4" t="s">
        <v>37</v>
      </c>
      <c r="H378" s="4" t="s">
        <v>91</v>
      </c>
      <c r="I378" s="5">
        <v>2</v>
      </c>
      <c r="J378" s="6">
        <v>130.4</v>
      </c>
      <c r="K378" s="7">
        <v>0</v>
      </c>
      <c r="L378" s="6">
        <v>67.599999999999994</v>
      </c>
      <c r="M378" s="6">
        <f t="shared" si="20"/>
        <v>260.8</v>
      </c>
      <c r="N378" s="6">
        <f t="shared" si="21"/>
        <v>135.19999999999999</v>
      </c>
      <c r="O378" s="6">
        <f t="shared" si="22"/>
        <v>125.60000000000002</v>
      </c>
      <c r="P378" s="8">
        <f t="shared" si="23"/>
        <v>0.48159509202453993</v>
      </c>
      <c r="Q378" s="9">
        <f>YEAR(SalesDataTable[[#This Row],[Order Date]])</f>
        <v>2026</v>
      </c>
      <c r="R378" s="8" t="str">
        <f>"Q"&amp;ROUNDUP(MONTH(SalesDataTable[[#This Row],[Order Date]])/3,0)</f>
        <v>Q1</v>
      </c>
      <c r="S378" s="5">
        <f>MONTH(SalesDataTable[[#This Row],[Order Date]])</f>
        <v>3</v>
      </c>
      <c r="T378" s="8" t="str">
        <f>TEXT(SalesDataTable[[#This Row],[Order Date]],"mmm")</f>
        <v>Mar</v>
      </c>
    </row>
    <row r="379" spans="1:20" ht="15.6" x14ac:dyDescent="0.3">
      <c r="A379" s="2" t="s">
        <v>450</v>
      </c>
      <c r="B379" s="3">
        <v>46099</v>
      </c>
      <c r="C379" s="4" t="s">
        <v>34</v>
      </c>
      <c r="D379" s="4" t="s">
        <v>44</v>
      </c>
      <c r="E379" s="4" t="s">
        <v>23</v>
      </c>
      <c r="F379" s="4" t="s">
        <v>36</v>
      </c>
      <c r="G379" s="4" t="s">
        <v>31</v>
      </c>
      <c r="H379" s="4" t="s">
        <v>32</v>
      </c>
      <c r="I379" s="5">
        <v>2</v>
      </c>
      <c r="J379" s="6">
        <v>94.25</v>
      </c>
      <c r="K379" s="7">
        <v>0.1</v>
      </c>
      <c r="L379" s="6">
        <v>44.99</v>
      </c>
      <c r="M379" s="6">
        <f t="shared" si="20"/>
        <v>169.65</v>
      </c>
      <c r="N379" s="6">
        <f t="shared" si="21"/>
        <v>89.98</v>
      </c>
      <c r="O379" s="6">
        <f t="shared" si="22"/>
        <v>79.67</v>
      </c>
      <c r="P379" s="8">
        <f t="shared" si="23"/>
        <v>0.46961391099322131</v>
      </c>
      <c r="Q379" s="9">
        <f>YEAR(SalesDataTable[[#This Row],[Order Date]])</f>
        <v>2026</v>
      </c>
      <c r="R379" s="8" t="str">
        <f>"Q"&amp;ROUNDUP(MONTH(SalesDataTable[[#This Row],[Order Date]])/3,0)</f>
        <v>Q1</v>
      </c>
      <c r="S379" s="5">
        <f>MONTH(SalesDataTable[[#This Row],[Order Date]])</f>
        <v>3</v>
      </c>
      <c r="T379" s="8" t="str">
        <f>TEXT(SalesDataTable[[#This Row],[Order Date]],"mmm")</f>
        <v>Mar</v>
      </c>
    </row>
    <row r="380" spans="1:20" ht="15.6" x14ac:dyDescent="0.3">
      <c r="A380" s="2" t="s">
        <v>451</v>
      </c>
      <c r="B380" s="3">
        <v>46099</v>
      </c>
      <c r="C380" s="4" t="s">
        <v>28</v>
      </c>
      <c r="D380" s="4" t="s">
        <v>89</v>
      </c>
      <c r="E380" s="4" t="s">
        <v>23</v>
      </c>
      <c r="F380" s="4" t="s">
        <v>40</v>
      </c>
      <c r="G380" s="4" t="s">
        <v>51</v>
      </c>
      <c r="H380" s="4" t="s">
        <v>110</v>
      </c>
      <c r="I380" s="5">
        <v>5</v>
      </c>
      <c r="J380" s="6">
        <v>125.91</v>
      </c>
      <c r="K380" s="7">
        <v>0</v>
      </c>
      <c r="L380" s="6">
        <v>59.36</v>
      </c>
      <c r="M380" s="6">
        <f t="shared" si="20"/>
        <v>629.54999999999995</v>
      </c>
      <c r="N380" s="6">
        <f t="shared" si="21"/>
        <v>296.8</v>
      </c>
      <c r="O380" s="6">
        <f t="shared" si="22"/>
        <v>332.74999999999994</v>
      </c>
      <c r="P380" s="8">
        <f t="shared" si="23"/>
        <v>0.52855214041775866</v>
      </c>
      <c r="Q380" s="9">
        <f>YEAR(SalesDataTable[[#This Row],[Order Date]])</f>
        <v>2026</v>
      </c>
      <c r="R380" s="8" t="str">
        <f>"Q"&amp;ROUNDUP(MONTH(SalesDataTable[[#This Row],[Order Date]])/3,0)</f>
        <v>Q1</v>
      </c>
      <c r="S380" s="5">
        <f>MONTH(SalesDataTable[[#This Row],[Order Date]])</f>
        <v>3</v>
      </c>
      <c r="T380" s="8" t="str">
        <f>TEXT(SalesDataTable[[#This Row],[Order Date]],"mmm")</f>
        <v>Mar</v>
      </c>
    </row>
    <row r="381" spans="1:20" ht="15.6" x14ac:dyDescent="0.3">
      <c r="A381" s="2" t="s">
        <v>452</v>
      </c>
      <c r="B381" s="3">
        <v>46099</v>
      </c>
      <c r="C381" s="4" t="s">
        <v>47</v>
      </c>
      <c r="D381" s="4" t="s">
        <v>65</v>
      </c>
      <c r="E381" s="4" t="s">
        <v>45</v>
      </c>
      <c r="F381" s="4" t="s">
        <v>24</v>
      </c>
      <c r="G381" s="4" t="s">
        <v>69</v>
      </c>
      <c r="H381" s="4" t="s">
        <v>70</v>
      </c>
      <c r="I381" s="5">
        <v>2</v>
      </c>
      <c r="J381" s="6">
        <v>39.619999999999997</v>
      </c>
      <c r="K381" s="7">
        <v>0</v>
      </c>
      <c r="L381" s="6">
        <v>14.78</v>
      </c>
      <c r="M381" s="6">
        <f t="shared" si="20"/>
        <v>79.239999999999995</v>
      </c>
      <c r="N381" s="6">
        <f t="shared" si="21"/>
        <v>29.56</v>
      </c>
      <c r="O381" s="6">
        <f t="shared" si="22"/>
        <v>49.679999999999993</v>
      </c>
      <c r="P381" s="8">
        <f t="shared" si="23"/>
        <v>0.62695608278647141</v>
      </c>
      <c r="Q381" s="9">
        <f>YEAR(SalesDataTable[[#This Row],[Order Date]])</f>
        <v>2026</v>
      </c>
      <c r="R381" s="8" t="str">
        <f>"Q"&amp;ROUNDUP(MONTH(SalesDataTable[[#This Row],[Order Date]])/3,0)</f>
        <v>Q1</v>
      </c>
      <c r="S381" s="5">
        <f>MONTH(SalesDataTable[[#This Row],[Order Date]])</f>
        <v>3</v>
      </c>
      <c r="T381" s="8" t="str">
        <f>TEXT(SalesDataTable[[#This Row],[Order Date]],"mmm")</f>
        <v>Mar</v>
      </c>
    </row>
    <row r="382" spans="1:20" ht="15.6" x14ac:dyDescent="0.3">
      <c r="A382" s="2" t="s">
        <v>453</v>
      </c>
      <c r="B382" s="3">
        <v>46099</v>
      </c>
      <c r="C382" s="4" t="s">
        <v>21</v>
      </c>
      <c r="D382" s="4" t="s">
        <v>72</v>
      </c>
      <c r="E382" s="4" t="s">
        <v>23</v>
      </c>
      <c r="F382" s="4" t="s">
        <v>40</v>
      </c>
      <c r="G382" s="4" t="s">
        <v>69</v>
      </c>
      <c r="H382" s="4" t="s">
        <v>87</v>
      </c>
      <c r="I382" s="5">
        <v>3</v>
      </c>
      <c r="J382" s="6">
        <v>36.32</v>
      </c>
      <c r="K382" s="7">
        <v>0</v>
      </c>
      <c r="L382" s="6">
        <v>14.18</v>
      </c>
      <c r="M382" s="6">
        <f t="shared" si="20"/>
        <v>108.96000000000001</v>
      </c>
      <c r="N382" s="6">
        <f t="shared" si="21"/>
        <v>42.54</v>
      </c>
      <c r="O382" s="6">
        <f t="shared" si="22"/>
        <v>66.420000000000016</v>
      </c>
      <c r="P382" s="8">
        <f t="shared" si="23"/>
        <v>0.60958149779735693</v>
      </c>
      <c r="Q382" s="9">
        <f>YEAR(SalesDataTable[[#This Row],[Order Date]])</f>
        <v>2026</v>
      </c>
      <c r="R382" s="8" t="str">
        <f>"Q"&amp;ROUNDUP(MONTH(SalesDataTable[[#This Row],[Order Date]])/3,0)</f>
        <v>Q1</v>
      </c>
      <c r="S382" s="5">
        <f>MONTH(SalesDataTable[[#This Row],[Order Date]])</f>
        <v>3</v>
      </c>
      <c r="T382" s="8" t="str">
        <f>TEXT(SalesDataTable[[#This Row],[Order Date]],"mmm")</f>
        <v>Mar</v>
      </c>
    </row>
    <row r="383" spans="1:20" ht="15.6" x14ac:dyDescent="0.3">
      <c r="A383" s="2" t="s">
        <v>454</v>
      </c>
      <c r="B383" s="3">
        <v>46099</v>
      </c>
      <c r="C383" s="4" t="s">
        <v>21</v>
      </c>
      <c r="D383" s="4" t="s">
        <v>108</v>
      </c>
      <c r="E383" s="4" t="s">
        <v>45</v>
      </c>
      <c r="F383" s="4" t="s">
        <v>36</v>
      </c>
      <c r="G383" s="4" t="s">
        <v>69</v>
      </c>
      <c r="H383" s="4" t="s">
        <v>94</v>
      </c>
      <c r="I383" s="5">
        <v>1</v>
      </c>
      <c r="J383" s="6">
        <v>51.16</v>
      </c>
      <c r="K383" s="7">
        <v>0</v>
      </c>
      <c r="L383" s="6">
        <v>22.39</v>
      </c>
      <c r="M383" s="6">
        <f t="shared" si="20"/>
        <v>51.16</v>
      </c>
      <c r="N383" s="6">
        <f t="shared" si="21"/>
        <v>22.39</v>
      </c>
      <c r="O383" s="6">
        <f t="shared" si="22"/>
        <v>28.769999999999996</v>
      </c>
      <c r="P383" s="8">
        <f t="shared" si="23"/>
        <v>0.56235340109460508</v>
      </c>
      <c r="Q383" s="9">
        <f>YEAR(SalesDataTable[[#This Row],[Order Date]])</f>
        <v>2026</v>
      </c>
      <c r="R383" s="8" t="str">
        <f>"Q"&amp;ROUNDUP(MONTH(SalesDataTable[[#This Row],[Order Date]])/3,0)</f>
        <v>Q1</v>
      </c>
      <c r="S383" s="5">
        <f>MONTH(SalesDataTable[[#This Row],[Order Date]])</f>
        <v>3</v>
      </c>
      <c r="T383" s="8" t="str">
        <f>TEXT(SalesDataTable[[#This Row],[Order Date]],"mmm")</f>
        <v>Mar</v>
      </c>
    </row>
    <row r="384" spans="1:20" ht="15.6" x14ac:dyDescent="0.3">
      <c r="A384" s="2" t="s">
        <v>455</v>
      </c>
      <c r="B384" s="3">
        <v>46100</v>
      </c>
      <c r="C384" s="4" t="s">
        <v>47</v>
      </c>
      <c r="D384" s="4" t="s">
        <v>102</v>
      </c>
      <c r="E384" s="4" t="s">
        <v>30</v>
      </c>
      <c r="F384" s="4" t="s">
        <v>40</v>
      </c>
      <c r="G384" s="4" t="s">
        <v>69</v>
      </c>
      <c r="H384" s="4" t="s">
        <v>87</v>
      </c>
      <c r="I384" s="5">
        <v>5</v>
      </c>
      <c r="J384" s="6">
        <v>35.65</v>
      </c>
      <c r="K384" s="7">
        <v>0.1</v>
      </c>
      <c r="L384" s="6">
        <v>13.64</v>
      </c>
      <c r="M384" s="6">
        <f t="shared" si="20"/>
        <v>160.42500000000001</v>
      </c>
      <c r="N384" s="6">
        <f t="shared" si="21"/>
        <v>68.2</v>
      </c>
      <c r="O384" s="6">
        <f t="shared" si="22"/>
        <v>92.225000000000009</v>
      </c>
      <c r="P384" s="8">
        <f t="shared" si="23"/>
        <v>0.5748792270531401</v>
      </c>
      <c r="Q384" s="9">
        <f>YEAR(SalesDataTable[[#This Row],[Order Date]])</f>
        <v>2026</v>
      </c>
      <c r="R384" s="8" t="str">
        <f>"Q"&amp;ROUNDUP(MONTH(SalesDataTable[[#This Row],[Order Date]])/3,0)</f>
        <v>Q1</v>
      </c>
      <c r="S384" s="5">
        <f>MONTH(SalesDataTable[[#This Row],[Order Date]])</f>
        <v>3</v>
      </c>
      <c r="T384" s="8" t="str">
        <f>TEXT(SalesDataTable[[#This Row],[Order Date]],"mmm")</f>
        <v>Mar</v>
      </c>
    </row>
    <row r="385" spans="1:20" ht="15.6" x14ac:dyDescent="0.3">
      <c r="A385" s="2" t="s">
        <v>456</v>
      </c>
      <c r="B385" s="3">
        <v>46100</v>
      </c>
      <c r="C385" s="4" t="s">
        <v>47</v>
      </c>
      <c r="D385" s="4" t="s">
        <v>68</v>
      </c>
      <c r="E385" s="4" t="s">
        <v>23</v>
      </c>
      <c r="F385" s="4" t="s">
        <v>36</v>
      </c>
      <c r="G385" s="4" t="s">
        <v>31</v>
      </c>
      <c r="H385" s="4" t="s">
        <v>41</v>
      </c>
      <c r="I385" s="5">
        <v>1</v>
      </c>
      <c r="J385" s="6">
        <v>145.19</v>
      </c>
      <c r="K385" s="7">
        <v>0</v>
      </c>
      <c r="L385" s="6">
        <v>80.67</v>
      </c>
      <c r="M385" s="6">
        <f t="shared" si="20"/>
        <v>145.19</v>
      </c>
      <c r="N385" s="6">
        <f t="shared" si="21"/>
        <v>80.67</v>
      </c>
      <c r="O385" s="6">
        <f t="shared" si="22"/>
        <v>64.52</v>
      </c>
      <c r="P385" s="8">
        <f t="shared" si="23"/>
        <v>0.44438322198498514</v>
      </c>
      <c r="Q385" s="9">
        <f>YEAR(SalesDataTable[[#This Row],[Order Date]])</f>
        <v>2026</v>
      </c>
      <c r="R385" s="8" t="str">
        <f>"Q"&amp;ROUNDUP(MONTH(SalesDataTable[[#This Row],[Order Date]])/3,0)</f>
        <v>Q1</v>
      </c>
      <c r="S385" s="5">
        <f>MONTH(SalesDataTable[[#This Row],[Order Date]])</f>
        <v>3</v>
      </c>
      <c r="T385" s="8" t="str">
        <f>TEXT(SalesDataTable[[#This Row],[Order Date]],"mmm")</f>
        <v>Mar</v>
      </c>
    </row>
    <row r="386" spans="1:20" ht="15.6" x14ac:dyDescent="0.3">
      <c r="A386" s="2" t="s">
        <v>457</v>
      </c>
      <c r="B386" s="3">
        <v>46100</v>
      </c>
      <c r="C386" s="4" t="s">
        <v>47</v>
      </c>
      <c r="D386" s="4" t="s">
        <v>68</v>
      </c>
      <c r="E386" s="4" t="s">
        <v>23</v>
      </c>
      <c r="F386" s="4" t="s">
        <v>24</v>
      </c>
      <c r="G386" s="4" t="s">
        <v>25</v>
      </c>
      <c r="H386" s="4" t="s">
        <v>55</v>
      </c>
      <c r="I386" s="5">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9">
        <f>YEAR(SalesDataTable[[#This Row],[Order Date]])</f>
        <v>2026</v>
      </c>
      <c r="R386" s="8" t="str">
        <f>"Q"&amp;ROUNDUP(MONTH(SalesDataTable[[#This Row],[Order Date]])/3,0)</f>
        <v>Q1</v>
      </c>
      <c r="S386" s="5">
        <f>MONTH(SalesDataTable[[#This Row],[Order Date]])</f>
        <v>3</v>
      </c>
      <c r="T386" s="8" t="str">
        <f>TEXT(SalesDataTable[[#This Row],[Order Date]],"mmm")</f>
        <v>Mar</v>
      </c>
    </row>
    <row r="387" spans="1:20" ht="15.6" x14ac:dyDescent="0.3">
      <c r="A387" s="2" t="s">
        <v>458</v>
      </c>
      <c r="B387" s="3">
        <v>46100</v>
      </c>
      <c r="C387" s="4" t="s">
        <v>47</v>
      </c>
      <c r="D387" s="4" t="s">
        <v>65</v>
      </c>
      <c r="E387" s="4" t="s">
        <v>23</v>
      </c>
      <c r="F387" s="4" t="s">
        <v>24</v>
      </c>
      <c r="G387" s="4" t="s">
        <v>69</v>
      </c>
      <c r="H387" s="4" t="s">
        <v>70</v>
      </c>
      <c r="I387" s="5">
        <v>1</v>
      </c>
      <c r="J387" s="6">
        <v>39.47</v>
      </c>
      <c r="K387" s="7">
        <v>0</v>
      </c>
      <c r="L387" s="6">
        <v>15.02</v>
      </c>
      <c r="M387" s="6">
        <f t="shared" si="24"/>
        <v>39.47</v>
      </c>
      <c r="N387" s="6">
        <f t="shared" si="25"/>
        <v>15.02</v>
      </c>
      <c r="O387" s="6">
        <f t="shared" si="26"/>
        <v>24.45</v>
      </c>
      <c r="P387" s="8">
        <f t="shared" si="27"/>
        <v>0.61945781606283257</v>
      </c>
      <c r="Q387" s="9">
        <f>YEAR(SalesDataTable[[#This Row],[Order Date]])</f>
        <v>2026</v>
      </c>
      <c r="R387" s="8" t="str">
        <f>"Q"&amp;ROUNDUP(MONTH(SalesDataTable[[#This Row],[Order Date]])/3,0)</f>
        <v>Q1</v>
      </c>
      <c r="S387" s="5">
        <f>MONTH(SalesDataTable[[#This Row],[Order Date]])</f>
        <v>3</v>
      </c>
      <c r="T387" s="8" t="str">
        <f>TEXT(SalesDataTable[[#This Row],[Order Date]],"mmm")</f>
        <v>Mar</v>
      </c>
    </row>
    <row r="388" spans="1:20" ht="15.6" x14ac:dyDescent="0.3">
      <c r="A388" s="2" t="s">
        <v>459</v>
      </c>
      <c r="B388" s="3">
        <v>46100</v>
      </c>
      <c r="C388" s="4" t="s">
        <v>21</v>
      </c>
      <c r="D388" s="4" t="s">
        <v>22</v>
      </c>
      <c r="E388" s="4" t="s">
        <v>23</v>
      </c>
      <c r="F388" s="4" t="s">
        <v>24</v>
      </c>
      <c r="G388" s="4" t="s">
        <v>25</v>
      </c>
      <c r="H388" s="4" t="s">
        <v>63</v>
      </c>
      <c r="I388" s="5">
        <v>2</v>
      </c>
      <c r="J388" s="6">
        <v>103.42</v>
      </c>
      <c r="K388" s="7">
        <v>0</v>
      </c>
      <c r="L388" s="6">
        <v>49.51</v>
      </c>
      <c r="M388" s="6">
        <f t="shared" si="24"/>
        <v>206.84</v>
      </c>
      <c r="N388" s="6">
        <f t="shared" si="25"/>
        <v>99.02</v>
      </c>
      <c r="O388" s="6">
        <f t="shared" si="26"/>
        <v>107.82000000000001</v>
      </c>
      <c r="P388" s="8">
        <f t="shared" si="27"/>
        <v>0.52127248114484626</v>
      </c>
      <c r="Q388" s="9">
        <f>YEAR(SalesDataTable[[#This Row],[Order Date]])</f>
        <v>2026</v>
      </c>
      <c r="R388" s="8" t="str">
        <f>"Q"&amp;ROUNDUP(MONTH(SalesDataTable[[#This Row],[Order Date]])/3,0)</f>
        <v>Q1</v>
      </c>
      <c r="S388" s="5">
        <f>MONTH(SalesDataTable[[#This Row],[Order Date]])</f>
        <v>3</v>
      </c>
      <c r="T388" s="8" t="str">
        <f>TEXT(SalesDataTable[[#This Row],[Order Date]],"mmm")</f>
        <v>Mar</v>
      </c>
    </row>
    <row r="389" spans="1:20" ht="15.6" x14ac:dyDescent="0.3">
      <c r="A389" s="2" t="s">
        <v>460</v>
      </c>
      <c r="B389" s="3">
        <v>46100</v>
      </c>
      <c r="C389" s="4" t="s">
        <v>21</v>
      </c>
      <c r="D389" s="4" t="s">
        <v>22</v>
      </c>
      <c r="E389" s="4" t="s">
        <v>23</v>
      </c>
      <c r="F389" s="4" t="s">
        <v>24</v>
      </c>
      <c r="G389" s="4" t="s">
        <v>37</v>
      </c>
      <c r="H389" s="4" t="s">
        <v>103</v>
      </c>
      <c r="I389" s="5">
        <v>4</v>
      </c>
      <c r="J389" s="6">
        <v>161.93</v>
      </c>
      <c r="K389" s="7">
        <v>0.15</v>
      </c>
      <c r="L389" s="6">
        <v>88</v>
      </c>
      <c r="M389" s="6">
        <f t="shared" si="24"/>
        <v>550.56200000000001</v>
      </c>
      <c r="N389" s="6">
        <f t="shared" si="25"/>
        <v>352</v>
      </c>
      <c r="O389" s="6">
        <f t="shared" si="26"/>
        <v>198.56200000000001</v>
      </c>
      <c r="P389" s="8">
        <f t="shared" si="27"/>
        <v>0.36065329608654428</v>
      </c>
      <c r="Q389" s="9">
        <f>YEAR(SalesDataTable[[#This Row],[Order Date]])</f>
        <v>2026</v>
      </c>
      <c r="R389" s="8" t="str">
        <f>"Q"&amp;ROUNDUP(MONTH(SalesDataTable[[#This Row],[Order Date]])/3,0)</f>
        <v>Q1</v>
      </c>
      <c r="S389" s="5">
        <f>MONTH(SalesDataTable[[#This Row],[Order Date]])</f>
        <v>3</v>
      </c>
      <c r="T389" s="8" t="str">
        <f>TEXT(SalesDataTable[[#This Row],[Order Date]],"mmm")</f>
        <v>Mar</v>
      </c>
    </row>
    <row r="390" spans="1:20" ht="15.6" x14ac:dyDescent="0.3">
      <c r="A390" s="2" t="s">
        <v>461</v>
      </c>
      <c r="B390" s="3">
        <v>46101</v>
      </c>
      <c r="C390" s="4" t="s">
        <v>21</v>
      </c>
      <c r="D390" s="4" t="s">
        <v>22</v>
      </c>
      <c r="E390" s="4" t="s">
        <v>23</v>
      </c>
      <c r="F390" s="4" t="s">
        <v>24</v>
      </c>
      <c r="G390" s="4" t="s">
        <v>37</v>
      </c>
      <c r="H390" s="4" t="s">
        <v>66</v>
      </c>
      <c r="I390" s="5">
        <v>2</v>
      </c>
      <c r="J390" s="6">
        <v>46.21</v>
      </c>
      <c r="K390" s="7">
        <v>0.05</v>
      </c>
      <c r="L390" s="6">
        <v>18.37</v>
      </c>
      <c r="M390" s="6">
        <f t="shared" si="24"/>
        <v>87.798999999999992</v>
      </c>
      <c r="N390" s="6">
        <f t="shared" si="25"/>
        <v>36.74</v>
      </c>
      <c r="O390" s="6">
        <f t="shared" si="26"/>
        <v>51.05899999999999</v>
      </c>
      <c r="P390" s="8">
        <f t="shared" si="27"/>
        <v>0.58154420893176451</v>
      </c>
      <c r="Q390" s="9">
        <f>YEAR(SalesDataTable[[#This Row],[Order Date]])</f>
        <v>2026</v>
      </c>
      <c r="R390" s="8" t="str">
        <f>"Q"&amp;ROUNDUP(MONTH(SalesDataTable[[#This Row],[Order Date]])/3,0)</f>
        <v>Q1</v>
      </c>
      <c r="S390" s="5">
        <f>MONTH(SalesDataTable[[#This Row],[Order Date]])</f>
        <v>3</v>
      </c>
      <c r="T390" s="8" t="str">
        <f>TEXT(SalesDataTable[[#This Row],[Order Date]],"mmm")</f>
        <v>Mar</v>
      </c>
    </row>
    <row r="391" spans="1:20" ht="15.6" x14ac:dyDescent="0.3">
      <c r="A391" s="2" t="s">
        <v>462</v>
      </c>
      <c r="B391" s="3">
        <v>46101</v>
      </c>
      <c r="C391" s="4" t="s">
        <v>28</v>
      </c>
      <c r="D391" s="4" t="s">
        <v>86</v>
      </c>
      <c r="E391" s="4" t="s">
        <v>23</v>
      </c>
      <c r="F391" s="4" t="s">
        <v>36</v>
      </c>
      <c r="G391" s="4" t="s">
        <v>51</v>
      </c>
      <c r="H391" s="4" t="s">
        <v>110</v>
      </c>
      <c r="I391" s="5">
        <v>3</v>
      </c>
      <c r="J391" s="6">
        <v>125.85</v>
      </c>
      <c r="K391" s="7">
        <v>0</v>
      </c>
      <c r="L391" s="6">
        <v>59.19</v>
      </c>
      <c r="M391" s="6">
        <f t="shared" si="24"/>
        <v>377.54999999999995</v>
      </c>
      <c r="N391" s="6">
        <f t="shared" si="25"/>
        <v>177.57</v>
      </c>
      <c r="O391" s="6">
        <f t="shared" si="26"/>
        <v>199.97999999999996</v>
      </c>
      <c r="P391" s="8">
        <f t="shared" si="27"/>
        <v>0.52967818831942781</v>
      </c>
      <c r="Q391" s="9">
        <f>YEAR(SalesDataTable[[#This Row],[Order Date]])</f>
        <v>2026</v>
      </c>
      <c r="R391" s="8" t="str">
        <f>"Q"&amp;ROUNDUP(MONTH(SalesDataTable[[#This Row],[Order Date]])/3,0)</f>
        <v>Q1</v>
      </c>
      <c r="S391" s="5">
        <f>MONTH(SalesDataTable[[#This Row],[Order Date]])</f>
        <v>3</v>
      </c>
      <c r="T391" s="8" t="str">
        <f>TEXT(SalesDataTable[[#This Row],[Order Date]],"mmm")</f>
        <v>Mar</v>
      </c>
    </row>
    <row r="392" spans="1:20" ht="15.6" x14ac:dyDescent="0.3">
      <c r="A392" s="2" t="s">
        <v>463</v>
      </c>
      <c r="B392" s="3">
        <v>46101</v>
      </c>
      <c r="C392" s="4" t="s">
        <v>47</v>
      </c>
      <c r="D392" s="4" t="s">
        <v>102</v>
      </c>
      <c r="E392" s="4" t="s">
        <v>45</v>
      </c>
      <c r="F392" s="4" t="s">
        <v>36</v>
      </c>
      <c r="G392" s="4" t="s">
        <v>37</v>
      </c>
      <c r="H392" s="4" t="s">
        <v>38</v>
      </c>
      <c r="I392" s="5">
        <v>2</v>
      </c>
      <c r="J392" s="6">
        <v>36.340000000000003</v>
      </c>
      <c r="K392" s="7">
        <v>0</v>
      </c>
      <c r="L392" s="6">
        <v>13.8</v>
      </c>
      <c r="M392" s="6">
        <f t="shared" si="24"/>
        <v>72.680000000000007</v>
      </c>
      <c r="N392" s="6">
        <f t="shared" si="25"/>
        <v>27.6</v>
      </c>
      <c r="O392" s="6">
        <f t="shared" si="26"/>
        <v>45.080000000000005</v>
      </c>
      <c r="P392" s="8">
        <f t="shared" si="27"/>
        <v>0.620253164556962</v>
      </c>
      <c r="Q392" s="9">
        <f>YEAR(SalesDataTable[[#This Row],[Order Date]])</f>
        <v>2026</v>
      </c>
      <c r="R392" s="8" t="str">
        <f>"Q"&amp;ROUNDUP(MONTH(SalesDataTable[[#This Row],[Order Date]])/3,0)</f>
        <v>Q1</v>
      </c>
      <c r="S392" s="5">
        <f>MONTH(SalesDataTable[[#This Row],[Order Date]])</f>
        <v>3</v>
      </c>
      <c r="T392" s="8" t="str">
        <f>TEXT(SalesDataTable[[#This Row],[Order Date]],"mmm")</f>
        <v>Mar</v>
      </c>
    </row>
    <row r="393" spans="1:20" ht="15.6" x14ac:dyDescent="0.3">
      <c r="A393" s="2" t="s">
        <v>464</v>
      </c>
      <c r="B393" s="3">
        <v>46101</v>
      </c>
      <c r="C393" s="4" t="s">
        <v>28</v>
      </c>
      <c r="D393" s="4" t="s">
        <v>89</v>
      </c>
      <c r="E393" s="4" t="s">
        <v>59</v>
      </c>
      <c r="F393" s="4" t="s">
        <v>36</v>
      </c>
      <c r="G393" s="4" t="s">
        <v>25</v>
      </c>
      <c r="H393" s="4" t="s">
        <v>49</v>
      </c>
      <c r="I393" s="5">
        <v>2</v>
      </c>
      <c r="J393" s="6">
        <v>51.29</v>
      </c>
      <c r="K393" s="7">
        <v>0</v>
      </c>
      <c r="L393" s="6">
        <v>23.15</v>
      </c>
      <c r="M393" s="6">
        <f t="shared" si="24"/>
        <v>102.58</v>
      </c>
      <c r="N393" s="6">
        <f t="shared" si="25"/>
        <v>46.3</v>
      </c>
      <c r="O393" s="6">
        <f t="shared" si="26"/>
        <v>56.28</v>
      </c>
      <c r="P393" s="8">
        <f t="shared" si="27"/>
        <v>0.54864496003119523</v>
      </c>
      <c r="Q393" s="9">
        <f>YEAR(SalesDataTable[[#This Row],[Order Date]])</f>
        <v>2026</v>
      </c>
      <c r="R393" s="8" t="str">
        <f>"Q"&amp;ROUNDUP(MONTH(SalesDataTable[[#This Row],[Order Date]])/3,0)</f>
        <v>Q1</v>
      </c>
      <c r="S393" s="5">
        <f>MONTH(SalesDataTable[[#This Row],[Order Date]])</f>
        <v>3</v>
      </c>
      <c r="T393" s="8" t="str">
        <f>TEXT(SalesDataTable[[#This Row],[Order Date]],"mmm")</f>
        <v>Mar</v>
      </c>
    </row>
    <row r="394" spans="1:20" ht="15.6" x14ac:dyDescent="0.3">
      <c r="A394" s="2" t="s">
        <v>465</v>
      </c>
      <c r="B394" s="3">
        <v>46101</v>
      </c>
      <c r="C394" s="4" t="s">
        <v>28</v>
      </c>
      <c r="D394" s="4" t="s">
        <v>29</v>
      </c>
      <c r="E394" s="4" t="s">
        <v>30</v>
      </c>
      <c r="F394" s="4" t="s">
        <v>40</v>
      </c>
      <c r="G394" s="4" t="s">
        <v>25</v>
      </c>
      <c r="H394" s="4" t="s">
        <v>55</v>
      </c>
      <c r="I394" s="5">
        <v>6</v>
      </c>
      <c r="J394" s="6">
        <v>40.89</v>
      </c>
      <c r="K394" s="7">
        <v>0.1</v>
      </c>
      <c r="L394" s="6">
        <v>16.84</v>
      </c>
      <c r="M394" s="6">
        <f t="shared" si="24"/>
        <v>220.80600000000001</v>
      </c>
      <c r="N394" s="6">
        <f t="shared" si="25"/>
        <v>101.03999999999999</v>
      </c>
      <c r="O394" s="6">
        <f t="shared" si="26"/>
        <v>119.76600000000002</v>
      </c>
      <c r="P394" s="8">
        <f t="shared" si="27"/>
        <v>0.54240373902883077</v>
      </c>
      <c r="Q394" s="9">
        <f>YEAR(SalesDataTable[[#This Row],[Order Date]])</f>
        <v>2026</v>
      </c>
      <c r="R394" s="8" t="str">
        <f>"Q"&amp;ROUNDUP(MONTH(SalesDataTable[[#This Row],[Order Date]])/3,0)</f>
        <v>Q1</v>
      </c>
      <c r="S394" s="5">
        <f>MONTH(SalesDataTable[[#This Row],[Order Date]])</f>
        <v>3</v>
      </c>
      <c r="T394" s="8" t="str">
        <f>TEXT(SalesDataTable[[#This Row],[Order Date]],"mmm")</f>
        <v>Mar</v>
      </c>
    </row>
    <row r="395" spans="1:20" ht="15.6" x14ac:dyDescent="0.3">
      <c r="A395" s="2" t="s">
        <v>466</v>
      </c>
      <c r="B395" s="3">
        <v>46101</v>
      </c>
      <c r="C395" s="4" t="s">
        <v>28</v>
      </c>
      <c r="D395" s="4" t="s">
        <v>106</v>
      </c>
      <c r="E395" s="4" t="s">
        <v>23</v>
      </c>
      <c r="F395" s="4" t="s">
        <v>36</v>
      </c>
      <c r="G395" s="4" t="s">
        <v>69</v>
      </c>
      <c r="H395" s="4" t="s">
        <v>75</v>
      </c>
      <c r="I395" s="5">
        <v>1</v>
      </c>
      <c r="J395" s="6">
        <v>120.63</v>
      </c>
      <c r="K395" s="7">
        <v>0</v>
      </c>
      <c r="L395" s="6">
        <v>70.28</v>
      </c>
      <c r="M395" s="6">
        <f t="shared" si="24"/>
        <v>120.63</v>
      </c>
      <c r="N395" s="6">
        <f t="shared" si="25"/>
        <v>70.28</v>
      </c>
      <c r="O395" s="6">
        <f t="shared" si="26"/>
        <v>50.349999999999994</v>
      </c>
      <c r="P395" s="8">
        <f t="shared" si="27"/>
        <v>0.41739202520102792</v>
      </c>
      <c r="Q395" s="9">
        <f>YEAR(SalesDataTable[[#This Row],[Order Date]])</f>
        <v>2026</v>
      </c>
      <c r="R395" s="8" t="str">
        <f>"Q"&amp;ROUNDUP(MONTH(SalesDataTable[[#This Row],[Order Date]])/3,0)</f>
        <v>Q1</v>
      </c>
      <c r="S395" s="5">
        <f>MONTH(SalesDataTable[[#This Row],[Order Date]])</f>
        <v>3</v>
      </c>
      <c r="T395" s="8" t="str">
        <f>TEXT(SalesDataTable[[#This Row],[Order Date]],"mmm")</f>
        <v>Mar</v>
      </c>
    </row>
    <row r="396" spans="1:20" ht="15.6" x14ac:dyDescent="0.3">
      <c r="A396" s="2" t="s">
        <v>467</v>
      </c>
      <c r="B396" s="3">
        <v>46101</v>
      </c>
      <c r="C396" s="4" t="s">
        <v>47</v>
      </c>
      <c r="D396" s="4" t="s">
        <v>102</v>
      </c>
      <c r="E396" s="4" t="s">
        <v>30</v>
      </c>
      <c r="F396" s="4" t="s">
        <v>36</v>
      </c>
      <c r="G396" s="4" t="s">
        <v>25</v>
      </c>
      <c r="H396" s="4" t="s">
        <v>26</v>
      </c>
      <c r="I396" s="5">
        <v>5</v>
      </c>
      <c r="J396" s="6">
        <v>82.64</v>
      </c>
      <c r="K396" s="7">
        <v>0.1</v>
      </c>
      <c r="L396" s="6">
        <v>43.52</v>
      </c>
      <c r="M396" s="6">
        <f t="shared" si="24"/>
        <v>371.88</v>
      </c>
      <c r="N396" s="6">
        <f t="shared" si="25"/>
        <v>217.60000000000002</v>
      </c>
      <c r="O396" s="6">
        <f t="shared" si="26"/>
        <v>154.27999999999997</v>
      </c>
      <c r="P396" s="8">
        <f t="shared" si="27"/>
        <v>0.41486501021834993</v>
      </c>
      <c r="Q396" s="9">
        <f>YEAR(SalesDataTable[[#This Row],[Order Date]])</f>
        <v>2026</v>
      </c>
      <c r="R396" s="8" t="str">
        <f>"Q"&amp;ROUNDUP(MONTH(SalesDataTable[[#This Row],[Order Date]])/3,0)</f>
        <v>Q1</v>
      </c>
      <c r="S396" s="5">
        <f>MONTH(SalesDataTable[[#This Row],[Order Date]])</f>
        <v>3</v>
      </c>
      <c r="T396" s="8" t="str">
        <f>TEXT(SalesDataTable[[#This Row],[Order Date]],"mmm")</f>
        <v>Mar</v>
      </c>
    </row>
    <row r="397" spans="1:20" ht="15.6" x14ac:dyDescent="0.3">
      <c r="A397" s="2" t="s">
        <v>468</v>
      </c>
      <c r="B397" s="3">
        <v>46101</v>
      </c>
      <c r="C397" s="4" t="s">
        <v>28</v>
      </c>
      <c r="D397" s="4" t="s">
        <v>58</v>
      </c>
      <c r="E397" s="4" t="s">
        <v>23</v>
      </c>
      <c r="F397" s="4" t="s">
        <v>40</v>
      </c>
      <c r="G397" s="4" t="s">
        <v>31</v>
      </c>
      <c r="H397" s="4" t="s">
        <v>99</v>
      </c>
      <c r="I397" s="5">
        <v>2</v>
      </c>
      <c r="J397" s="6">
        <v>72.459999999999994</v>
      </c>
      <c r="K397" s="7">
        <v>0</v>
      </c>
      <c r="L397" s="6">
        <v>33.31</v>
      </c>
      <c r="M397" s="6">
        <f t="shared" si="24"/>
        <v>144.91999999999999</v>
      </c>
      <c r="N397" s="6">
        <f t="shared" si="25"/>
        <v>66.62</v>
      </c>
      <c r="O397" s="6">
        <f t="shared" si="26"/>
        <v>78.299999999999983</v>
      </c>
      <c r="P397" s="8">
        <f t="shared" si="27"/>
        <v>0.54029809550096597</v>
      </c>
      <c r="Q397" s="9">
        <f>YEAR(SalesDataTable[[#This Row],[Order Date]])</f>
        <v>2026</v>
      </c>
      <c r="R397" s="8" t="str">
        <f>"Q"&amp;ROUNDUP(MONTH(SalesDataTable[[#This Row],[Order Date]])/3,0)</f>
        <v>Q1</v>
      </c>
      <c r="S397" s="5">
        <f>MONTH(SalesDataTable[[#This Row],[Order Date]])</f>
        <v>3</v>
      </c>
      <c r="T397" s="8" t="str">
        <f>TEXT(SalesDataTable[[#This Row],[Order Date]],"mmm")</f>
        <v>Mar</v>
      </c>
    </row>
    <row r="398" spans="1:20" ht="15.6" x14ac:dyDescent="0.3">
      <c r="A398" s="2" t="s">
        <v>469</v>
      </c>
      <c r="B398" s="3">
        <v>46101</v>
      </c>
      <c r="C398" s="4" t="s">
        <v>28</v>
      </c>
      <c r="D398" s="4" t="s">
        <v>89</v>
      </c>
      <c r="E398" s="4" t="s">
        <v>59</v>
      </c>
      <c r="F398" s="4" t="s">
        <v>36</v>
      </c>
      <c r="G398" s="4" t="s">
        <v>69</v>
      </c>
      <c r="H398" s="4" t="s">
        <v>70</v>
      </c>
      <c r="I398" s="5">
        <v>2</v>
      </c>
      <c r="J398" s="6">
        <v>40.659999999999997</v>
      </c>
      <c r="K398" s="7">
        <v>0.1</v>
      </c>
      <c r="L398" s="6">
        <v>14.63</v>
      </c>
      <c r="M398" s="6">
        <f t="shared" si="24"/>
        <v>73.188000000000002</v>
      </c>
      <c r="N398" s="6">
        <f t="shared" si="25"/>
        <v>29.26</v>
      </c>
      <c r="O398" s="6">
        <f t="shared" si="26"/>
        <v>43.927999999999997</v>
      </c>
      <c r="P398" s="8">
        <f t="shared" si="27"/>
        <v>0.60020768431983385</v>
      </c>
      <c r="Q398" s="9">
        <f>YEAR(SalesDataTable[[#This Row],[Order Date]])</f>
        <v>2026</v>
      </c>
      <c r="R398" s="8" t="str">
        <f>"Q"&amp;ROUNDUP(MONTH(SalesDataTable[[#This Row],[Order Date]])/3,0)</f>
        <v>Q1</v>
      </c>
      <c r="S398" s="5">
        <f>MONTH(SalesDataTable[[#This Row],[Order Date]])</f>
        <v>3</v>
      </c>
      <c r="T398" s="8" t="str">
        <f>TEXT(SalesDataTable[[#This Row],[Order Date]],"mmm")</f>
        <v>Mar</v>
      </c>
    </row>
    <row r="399" spans="1:20" ht="15.6" x14ac:dyDescent="0.3">
      <c r="A399" s="2" t="s">
        <v>470</v>
      </c>
      <c r="B399" s="3">
        <v>46102</v>
      </c>
      <c r="C399" s="4" t="s">
        <v>28</v>
      </c>
      <c r="D399" s="4" t="s">
        <v>89</v>
      </c>
      <c r="E399" s="4" t="s">
        <v>59</v>
      </c>
      <c r="F399" s="4" t="s">
        <v>36</v>
      </c>
      <c r="G399" s="4" t="s">
        <v>25</v>
      </c>
      <c r="H399" s="4" t="s">
        <v>55</v>
      </c>
      <c r="I399" s="5">
        <v>1</v>
      </c>
      <c r="J399" s="6">
        <v>40.5</v>
      </c>
      <c r="K399" s="7">
        <v>0.05</v>
      </c>
      <c r="L399" s="6">
        <v>17.16</v>
      </c>
      <c r="M399" s="6">
        <f t="shared" si="24"/>
        <v>38.475000000000001</v>
      </c>
      <c r="N399" s="6">
        <f t="shared" si="25"/>
        <v>17.16</v>
      </c>
      <c r="O399" s="6">
        <f t="shared" si="26"/>
        <v>21.315000000000001</v>
      </c>
      <c r="P399" s="8">
        <f t="shared" si="27"/>
        <v>0.55399610136452238</v>
      </c>
      <c r="Q399" s="9">
        <f>YEAR(SalesDataTable[[#This Row],[Order Date]])</f>
        <v>2026</v>
      </c>
      <c r="R399" s="8" t="str">
        <f>"Q"&amp;ROUNDUP(MONTH(SalesDataTable[[#This Row],[Order Date]])/3,0)</f>
        <v>Q1</v>
      </c>
      <c r="S399" s="5">
        <f>MONTH(SalesDataTable[[#This Row],[Order Date]])</f>
        <v>3</v>
      </c>
      <c r="T399" s="8" t="str">
        <f>TEXT(SalesDataTable[[#This Row],[Order Date]],"mmm")</f>
        <v>Mar</v>
      </c>
    </row>
    <row r="400" spans="1:20" ht="15.6" x14ac:dyDescent="0.3">
      <c r="A400" s="2" t="s">
        <v>471</v>
      </c>
      <c r="B400" s="3">
        <v>46102</v>
      </c>
      <c r="C400" s="4" t="s">
        <v>34</v>
      </c>
      <c r="D400" s="4" t="s">
        <v>35</v>
      </c>
      <c r="E400" s="4" t="s">
        <v>23</v>
      </c>
      <c r="F400" s="4" t="s">
        <v>40</v>
      </c>
      <c r="G400" s="4" t="s">
        <v>31</v>
      </c>
      <c r="H400" s="4" t="s">
        <v>99</v>
      </c>
      <c r="I400" s="5">
        <v>1</v>
      </c>
      <c r="J400" s="6">
        <v>72.16</v>
      </c>
      <c r="K400" s="7">
        <v>0</v>
      </c>
      <c r="L400" s="6">
        <v>33.11</v>
      </c>
      <c r="M400" s="6">
        <f t="shared" si="24"/>
        <v>72.16</v>
      </c>
      <c r="N400" s="6">
        <f t="shared" si="25"/>
        <v>33.11</v>
      </c>
      <c r="O400" s="6">
        <f t="shared" si="26"/>
        <v>39.049999999999997</v>
      </c>
      <c r="P400" s="8">
        <f t="shared" si="27"/>
        <v>0.54115853658536583</v>
      </c>
      <c r="Q400" s="9">
        <f>YEAR(SalesDataTable[[#This Row],[Order Date]])</f>
        <v>2026</v>
      </c>
      <c r="R400" s="8" t="str">
        <f>"Q"&amp;ROUNDUP(MONTH(SalesDataTable[[#This Row],[Order Date]])/3,0)</f>
        <v>Q1</v>
      </c>
      <c r="S400" s="5">
        <f>MONTH(SalesDataTable[[#This Row],[Order Date]])</f>
        <v>3</v>
      </c>
      <c r="T400" s="8" t="str">
        <f>TEXT(SalesDataTable[[#This Row],[Order Date]],"mmm")</f>
        <v>Mar</v>
      </c>
    </row>
    <row r="401" spans="1:20" ht="15.6" x14ac:dyDescent="0.3">
      <c r="A401" s="2" t="s">
        <v>472</v>
      </c>
      <c r="B401" s="3">
        <v>46102</v>
      </c>
      <c r="C401" s="4" t="s">
        <v>34</v>
      </c>
      <c r="D401" s="4" t="s">
        <v>54</v>
      </c>
      <c r="E401" s="4" t="s">
        <v>59</v>
      </c>
      <c r="F401" s="4" t="s">
        <v>40</v>
      </c>
      <c r="G401" s="4" t="s">
        <v>37</v>
      </c>
      <c r="H401" s="4" t="s">
        <v>103</v>
      </c>
      <c r="I401" s="5">
        <v>1</v>
      </c>
      <c r="J401" s="6">
        <v>161.93</v>
      </c>
      <c r="K401" s="7">
        <v>0.15</v>
      </c>
      <c r="L401" s="6">
        <v>87.5</v>
      </c>
      <c r="M401" s="6">
        <f t="shared" si="24"/>
        <v>137.6405</v>
      </c>
      <c r="N401" s="6">
        <f t="shared" si="25"/>
        <v>87.5</v>
      </c>
      <c r="O401" s="6">
        <f t="shared" si="26"/>
        <v>50.140500000000003</v>
      </c>
      <c r="P401" s="8">
        <f t="shared" si="27"/>
        <v>0.36428594781332529</v>
      </c>
      <c r="Q401" s="9">
        <f>YEAR(SalesDataTable[[#This Row],[Order Date]])</f>
        <v>2026</v>
      </c>
      <c r="R401" s="8" t="str">
        <f>"Q"&amp;ROUNDUP(MONTH(SalesDataTable[[#This Row],[Order Date]])/3,0)</f>
        <v>Q1</v>
      </c>
      <c r="S401" s="5">
        <f>MONTH(SalesDataTable[[#This Row],[Order Date]])</f>
        <v>3</v>
      </c>
      <c r="T401" s="8" t="str">
        <f>TEXT(SalesDataTable[[#This Row],[Order Date]],"mmm")</f>
        <v>Mar</v>
      </c>
    </row>
    <row r="402" spans="1:20" ht="15.6" x14ac:dyDescent="0.3">
      <c r="A402" s="2" t="s">
        <v>473</v>
      </c>
      <c r="B402" s="3">
        <v>46102</v>
      </c>
      <c r="C402" s="4" t="s">
        <v>21</v>
      </c>
      <c r="D402" s="4" t="s">
        <v>72</v>
      </c>
      <c r="E402" s="4" t="s">
        <v>23</v>
      </c>
      <c r="F402" s="4" t="s">
        <v>24</v>
      </c>
      <c r="G402" s="4" t="s">
        <v>51</v>
      </c>
      <c r="H402" s="4" t="s">
        <v>52</v>
      </c>
      <c r="I402" s="5">
        <v>3</v>
      </c>
      <c r="J402" s="6">
        <v>348.54</v>
      </c>
      <c r="K402" s="7">
        <v>0.1</v>
      </c>
      <c r="L402" s="6">
        <v>200.3</v>
      </c>
      <c r="M402" s="6">
        <f t="shared" si="24"/>
        <v>941.05800000000011</v>
      </c>
      <c r="N402" s="6">
        <f t="shared" si="25"/>
        <v>600.90000000000009</v>
      </c>
      <c r="O402" s="6">
        <f t="shared" si="26"/>
        <v>340.15800000000002</v>
      </c>
      <c r="P402" s="8">
        <f t="shared" si="27"/>
        <v>0.36146337420222768</v>
      </c>
      <c r="Q402" s="9">
        <f>YEAR(SalesDataTable[[#This Row],[Order Date]])</f>
        <v>2026</v>
      </c>
      <c r="R402" s="8" t="str">
        <f>"Q"&amp;ROUNDUP(MONTH(SalesDataTable[[#This Row],[Order Date]])/3,0)</f>
        <v>Q1</v>
      </c>
      <c r="S402" s="5">
        <f>MONTH(SalesDataTable[[#This Row],[Order Date]])</f>
        <v>3</v>
      </c>
      <c r="T402" s="8" t="str">
        <f>TEXT(SalesDataTable[[#This Row],[Order Date]],"mmm")</f>
        <v>Mar</v>
      </c>
    </row>
    <row r="403" spans="1:20" ht="15.6" x14ac:dyDescent="0.3">
      <c r="A403" s="2" t="s">
        <v>474</v>
      </c>
      <c r="B403" s="3">
        <v>46102</v>
      </c>
      <c r="C403" s="4" t="s">
        <v>34</v>
      </c>
      <c r="D403" s="4" t="s">
        <v>146</v>
      </c>
      <c r="E403" s="4" t="s">
        <v>23</v>
      </c>
      <c r="F403" s="4" t="s">
        <v>24</v>
      </c>
      <c r="G403" s="4" t="s">
        <v>69</v>
      </c>
      <c r="H403" s="4" t="s">
        <v>94</v>
      </c>
      <c r="I403" s="5">
        <v>3</v>
      </c>
      <c r="J403" s="6">
        <v>50.46</v>
      </c>
      <c r="K403" s="7">
        <v>0.1</v>
      </c>
      <c r="L403" s="6">
        <v>21.9</v>
      </c>
      <c r="M403" s="6">
        <f t="shared" si="24"/>
        <v>136.24199999999999</v>
      </c>
      <c r="N403" s="6">
        <f t="shared" si="25"/>
        <v>65.699999999999989</v>
      </c>
      <c r="O403" s="6">
        <f t="shared" si="26"/>
        <v>70.542000000000002</v>
      </c>
      <c r="P403" s="8">
        <f t="shared" si="27"/>
        <v>0.51776985070683057</v>
      </c>
      <c r="Q403" s="9">
        <f>YEAR(SalesDataTable[[#This Row],[Order Date]])</f>
        <v>2026</v>
      </c>
      <c r="R403" s="8" t="str">
        <f>"Q"&amp;ROUNDUP(MONTH(SalesDataTable[[#This Row],[Order Date]])/3,0)</f>
        <v>Q1</v>
      </c>
      <c r="S403" s="5">
        <f>MONTH(SalesDataTable[[#This Row],[Order Date]])</f>
        <v>3</v>
      </c>
      <c r="T403" s="8" t="str">
        <f>TEXT(SalesDataTable[[#This Row],[Order Date]],"mmm")</f>
        <v>Mar</v>
      </c>
    </row>
    <row r="404" spans="1:20" ht="15.6" x14ac:dyDescent="0.3">
      <c r="A404" s="2" t="s">
        <v>475</v>
      </c>
      <c r="B404" s="3">
        <v>46102</v>
      </c>
      <c r="C404" s="4" t="s">
        <v>47</v>
      </c>
      <c r="D404" s="4" t="s">
        <v>102</v>
      </c>
      <c r="E404" s="4" t="s">
        <v>59</v>
      </c>
      <c r="F404" s="4" t="s">
        <v>36</v>
      </c>
      <c r="G404" s="4" t="s">
        <v>51</v>
      </c>
      <c r="H404" s="4" t="s">
        <v>84</v>
      </c>
      <c r="I404" s="5">
        <v>1</v>
      </c>
      <c r="J404" s="6">
        <v>83.62</v>
      </c>
      <c r="K404" s="7">
        <v>0</v>
      </c>
      <c r="L404" s="6">
        <v>39.15</v>
      </c>
      <c r="M404" s="6">
        <f t="shared" si="24"/>
        <v>83.62</v>
      </c>
      <c r="N404" s="6">
        <f t="shared" si="25"/>
        <v>39.15</v>
      </c>
      <c r="O404" s="6">
        <f t="shared" si="26"/>
        <v>44.470000000000006</v>
      </c>
      <c r="P404" s="8">
        <f t="shared" si="27"/>
        <v>0.53181057163358048</v>
      </c>
      <c r="Q404" s="9">
        <f>YEAR(SalesDataTable[[#This Row],[Order Date]])</f>
        <v>2026</v>
      </c>
      <c r="R404" s="8" t="str">
        <f>"Q"&amp;ROUNDUP(MONTH(SalesDataTable[[#This Row],[Order Date]])/3,0)</f>
        <v>Q1</v>
      </c>
      <c r="S404" s="5">
        <f>MONTH(SalesDataTable[[#This Row],[Order Date]])</f>
        <v>3</v>
      </c>
      <c r="T404" s="8" t="str">
        <f>TEXT(SalesDataTable[[#This Row],[Order Date]],"mmm")</f>
        <v>Mar</v>
      </c>
    </row>
    <row r="405" spans="1:20" ht="15.6" x14ac:dyDescent="0.3">
      <c r="A405" s="2" t="s">
        <v>476</v>
      </c>
      <c r="B405" s="3">
        <v>46102</v>
      </c>
      <c r="C405" s="4" t="s">
        <v>28</v>
      </c>
      <c r="D405" s="4" t="s">
        <v>89</v>
      </c>
      <c r="E405" s="4" t="s">
        <v>30</v>
      </c>
      <c r="F405" s="4" t="s">
        <v>40</v>
      </c>
      <c r="G405" s="4" t="s">
        <v>25</v>
      </c>
      <c r="H405" s="4" t="s">
        <v>49</v>
      </c>
      <c r="I405" s="5">
        <v>6</v>
      </c>
      <c r="J405" s="6">
        <v>51.07</v>
      </c>
      <c r="K405" s="7">
        <v>0.1</v>
      </c>
      <c r="L405" s="6">
        <v>22.68</v>
      </c>
      <c r="M405" s="6">
        <f t="shared" si="24"/>
        <v>275.77800000000002</v>
      </c>
      <c r="N405" s="6">
        <f t="shared" si="25"/>
        <v>136.07999999999998</v>
      </c>
      <c r="O405" s="6">
        <f t="shared" si="26"/>
        <v>139.69800000000004</v>
      </c>
      <c r="P405" s="8">
        <f t="shared" si="27"/>
        <v>0.50655962404542798</v>
      </c>
      <c r="Q405" s="9">
        <f>YEAR(SalesDataTable[[#This Row],[Order Date]])</f>
        <v>2026</v>
      </c>
      <c r="R405" s="8" t="str">
        <f>"Q"&amp;ROUNDUP(MONTH(SalesDataTable[[#This Row],[Order Date]])/3,0)</f>
        <v>Q1</v>
      </c>
      <c r="S405" s="5">
        <f>MONTH(SalesDataTable[[#This Row],[Order Date]])</f>
        <v>3</v>
      </c>
      <c r="T405" s="8" t="str">
        <f>TEXT(SalesDataTable[[#This Row],[Order Date]],"mmm")</f>
        <v>Mar</v>
      </c>
    </row>
    <row r="406" spans="1:20" ht="15.6" x14ac:dyDescent="0.3">
      <c r="A406" s="2" t="s">
        <v>477</v>
      </c>
      <c r="B406" s="3">
        <v>46103</v>
      </c>
      <c r="C406" s="4" t="s">
        <v>28</v>
      </c>
      <c r="D406" s="4" t="s">
        <v>86</v>
      </c>
      <c r="E406" s="4" t="s">
        <v>23</v>
      </c>
      <c r="F406" s="4" t="s">
        <v>36</v>
      </c>
      <c r="G406" s="4" t="s">
        <v>37</v>
      </c>
      <c r="H406" s="4" t="s">
        <v>66</v>
      </c>
      <c r="I406" s="5">
        <v>3</v>
      </c>
      <c r="J406" s="6">
        <v>47.02</v>
      </c>
      <c r="K406" s="7">
        <v>0.1</v>
      </c>
      <c r="L406" s="6">
        <v>17.989999999999998</v>
      </c>
      <c r="M406" s="6">
        <f t="shared" si="24"/>
        <v>126.95400000000001</v>
      </c>
      <c r="N406" s="6">
        <f t="shared" si="25"/>
        <v>53.97</v>
      </c>
      <c r="O406" s="6">
        <f t="shared" si="26"/>
        <v>72.984000000000009</v>
      </c>
      <c r="P406" s="8">
        <f t="shared" si="27"/>
        <v>0.57488539155914742</v>
      </c>
      <c r="Q406" s="9">
        <f>YEAR(SalesDataTable[[#This Row],[Order Date]])</f>
        <v>2026</v>
      </c>
      <c r="R406" s="8" t="str">
        <f>"Q"&amp;ROUNDUP(MONTH(SalesDataTable[[#This Row],[Order Date]])/3,0)</f>
        <v>Q1</v>
      </c>
      <c r="S406" s="5">
        <f>MONTH(SalesDataTable[[#This Row],[Order Date]])</f>
        <v>3</v>
      </c>
      <c r="T406" s="8" t="str">
        <f>TEXT(SalesDataTable[[#This Row],[Order Date]],"mmm")</f>
        <v>Mar</v>
      </c>
    </row>
    <row r="407" spans="1:20" ht="15.6" x14ac:dyDescent="0.3">
      <c r="A407" s="2" t="s">
        <v>478</v>
      </c>
      <c r="B407" s="3">
        <v>46103</v>
      </c>
      <c r="C407" s="4" t="s">
        <v>34</v>
      </c>
      <c r="D407" s="4" t="s">
        <v>54</v>
      </c>
      <c r="E407" s="4" t="s">
        <v>59</v>
      </c>
      <c r="F407" s="4" t="s">
        <v>24</v>
      </c>
      <c r="G407" s="4" t="s">
        <v>37</v>
      </c>
      <c r="H407" s="4" t="s">
        <v>66</v>
      </c>
      <c r="I407" s="5">
        <v>1</v>
      </c>
      <c r="J407" s="6">
        <v>47.1</v>
      </c>
      <c r="K407" s="7">
        <v>0.05</v>
      </c>
      <c r="L407" s="6">
        <v>18.48</v>
      </c>
      <c r="M407" s="6">
        <f t="shared" si="24"/>
        <v>44.744999999999997</v>
      </c>
      <c r="N407" s="6">
        <f t="shared" si="25"/>
        <v>18.48</v>
      </c>
      <c r="O407" s="6">
        <f t="shared" si="26"/>
        <v>26.264999999999997</v>
      </c>
      <c r="P407" s="8">
        <f t="shared" si="27"/>
        <v>0.58699296010727453</v>
      </c>
      <c r="Q407" s="9">
        <f>YEAR(SalesDataTable[[#This Row],[Order Date]])</f>
        <v>2026</v>
      </c>
      <c r="R407" s="8" t="str">
        <f>"Q"&amp;ROUNDUP(MONTH(SalesDataTable[[#This Row],[Order Date]])/3,0)</f>
        <v>Q1</v>
      </c>
      <c r="S407" s="5">
        <f>MONTH(SalesDataTable[[#This Row],[Order Date]])</f>
        <v>3</v>
      </c>
      <c r="T407" s="8" t="str">
        <f>TEXT(SalesDataTable[[#This Row],[Order Date]],"mmm")</f>
        <v>Mar</v>
      </c>
    </row>
    <row r="408" spans="1:20" ht="15.6" x14ac:dyDescent="0.3">
      <c r="A408" s="2" t="s">
        <v>479</v>
      </c>
      <c r="B408" s="3">
        <v>46103</v>
      </c>
      <c r="C408" s="4" t="s">
        <v>47</v>
      </c>
      <c r="D408" s="4" t="s">
        <v>102</v>
      </c>
      <c r="E408" s="4" t="s">
        <v>23</v>
      </c>
      <c r="F408" s="4" t="s">
        <v>24</v>
      </c>
      <c r="G408" s="4" t="s">
        <v>37</v>
      </c>
      <c r="H408" s="4" t="s">
        <v>91</v>
      </c>
      <c r="I408" s="5">
        <v>2</v>
      </c>
      <c r="J408" s="6">
        <v>131.38999999999999</v>
      </c>
      <c r="K408" s="7">
        <v>0</v>
      </c>
      <c r="L408" s="6">
        <v>66.91</v>
      </c>
      <c r="M408" s="6">
        <f t="shared" si="24"/>
        <v>262.77999999999997</v>
      </c>
      <c r="N408" s="6">
        <f t="shared" si="25"/>
        <v>133.82</v>
      </c>
      <c r="O408" s="6">
        <f t="shared" si="26"/>
        <v>128.95999999999998</v>
      </c>
      <c r="P408" s="8">
        <f t="shared" si="27"/>
        <v>0.49075272090722277</v>
      </c>
      <c r="Q408" s="9">
        <f>YEAR(SalesDataTable[[#This Row],[Order Date]])</f>
        <v>2026</v>
      </c>
      <c r="R408" s="8" t="str">
        <f>"Q"&amp;ROUNDUP(MONTH(SalesDataTable[[#This Row],[Order Date]])/3,0)</f>
        <v>Q1</v>
      </c>
      <c r="S408" s="5">
        <f>MONTH(SalesDataTable[[#This Row],[Order Date]])</f>
        <v>3</v>
      </c>
      <c r="T408" s="8" t="str">
        <f>TEXT(SalesDataTable[[#This Row],[Order Date]],"mmm")</f>
        <v>Mar</v>
      </c>
    </row>
    <row r="409" spans="1:20" ht="15.6" x14ac:dyDescent="0.3">
      <c r="A409" s="2" t="s">
        <v>480</v>
      </c>
      <c r="B409" s="3">
        <v>46103</v>
      </c>
      <c r="C409" s="4" t="s">
        <v>28</v>
      </c>
      <c r="D409" s="4" t="s">
        <v>29</v>
      </c>
      <c r="E409" s="4" t="s">
        <v>59</v>
      </c>
      <c r="F409" s="4" t="s">
        <v>36</v>
      </c>
      <c r="G409" s="4" t="s">
        <v>69</v>
      </c>
      <c r="H409" s="4" t="s">
        <v>75</v>
      </c>
      <c r="I409" s="5">
        <v>1</v>
      </c>
      <c r="J409" s="6">
        <v>120.16</v>
      </c>
      <c r="K409" s="7">
        <v>0.15</v>
      </c>
      <c r="L409" s="6">
        <v>68.33</v>
      </c>
      <c r="M409" s="6">
        <f t="shared" si="24"/>
        <v>102.136</v>
      </c>
      <c r="N409" s="6">
        <f t="shared" si="25"/>
        <v>68.33</v>
      </c>
      <c r="O409" s="6">
        <f t="shared" si="26"/>
        <v>33.805999999999997</v>
      </c>
      <c r="P409" s="8">
        <f t="shared" si="27"/>
        <v>0.33099005247904756</v>
      </c>
      <c r="Q409" s="9">
        <f>YEAR(SalesDataTable[[#This Row],[Order Date]])</f>
        <v>2026</v>
      </c>
      <c r="R409" s="8" t="str">
        <f>"Q"&amp;ROUNDUP(MONTH(SalesDataTable[[#This Row],[Order Date]])/3,0)</f>
        <v>Q1</v>
      </c>
      <c r="S409" s="5">
        <f>MONTH(SalesDataTable[[#This Row],[Order Date]])</f>
        <v>3</v>
      </c>
      <c r="T409" s="8" t="str">
        <f>TEXT(SalesDataTable[[#This Row],[Order Date]],"mmm")</f>
        <v>Mar</v>
      </c>
    </row>
    <row r="410" spans="1:20" ht="15.6" x14ac:dyDescent="0.3">
      <c r="A410" s="2" t="s">
        <v>481</v>
      </c>
      <c r="B410" s="3">
        <v>46103</v>
      </c>
      <c r="C410" s="4" t="s">
        <v>47</v>
      </c>
      <c r="D410" s="4" t="s">
        <v>68</v>
      </c>
      <c r="E410" s="4" t="s">
        <v>45</v>
      </c>
      <c r="F410" s="4" t="s">
        <v>24</v>
      </c>
      <c r="G410" s="4" t="s">
        <v>51</v>
      </c>
      <c r="H410" s="4" t="s">
        <v>61</v>
      </c>
      <c r="I410" s="5">
        <v>1</v>
      </c>
      <c r="J410" s="6">
        <v>196.48</v>
      </c>
      <c r="K410" s="7">
        <v>0</v>
      </c>
      <c r="L410" s="6">
        <v>101.29</v>
      </c>
      <c r="M410" s="6">
        <f t="shared" si="24"/>
        <v>196.48</v>
      </c>
      <c r="N410" s="6">
        <f t="shared" si="25"/>
        <v>101.29</v>
      </c>
      <c r="O410" s="6">
        <f t="shared" si="26"/>
        <v>95.189999999999984</v>
      </c>
      <c r="P410" s="8">
        <f t="shared" si="27"/>
        <v>0.48447679153094458</v>
      </c>
      <c r="Q410" s="9">
        <f>YEAR(SalesDataTable[[#This Row],[Order Date]])</f>
        <v>2026</v>
      </c>
      <c r="R410" s="8" t="str">
        <f>"Q"&amp;ROUNDUP(MONTH(SalesDataTable[[#This Row],[Order Date]])/3,0)</f>
        <v>Q1</v>
      </c>
      <c r="S410" s="5">
        <f>MONTH(SalesDataTable[[#This Row],[Order Date]])</f>
        <v>3</v>
      </c>
      <c r="T410" s="8" t="str">
        <f>TEXT(SalesDataTable[[#This Row],[Order Date]],"mmm")</f>
        <v>Mar</v>
      </c>
    </row>
    <row r="411" spans="1:20" ht="15.6" x14ac:dyDescent="0.3">
      <c r="A411" s="2" t="s">
        <v>482</v>
      </c>
      <c r="B411" s="3">
        <v>46103</v>
      </c>
      <c r="C411" s="4" t="s">
        <v>28</v>
      </c>
      <c r="D411" s="4" t="s">
        <v>86</v>
      </c>
      <c r="E411" s="4" t="s">
        <v>59</v>
      </c>
      <c r="F411" s="4" t="s">
        <v>40</v>
      </c>
      <c r="G411" s="4" t="s">
        <v>37</v>
      </c>
      <c r="H411" s="4" t="s">
        <v>38</v>
      </c>
      <c r="I411" s="5">
        <v>1</v>
      </c>
      <c r="J411" s="6">
        <v>36.520000000000003</v>
      </c>
      <c r="K411" s="7">
        <v>0</v>
      </c>
      <c r="L411" s="6">
        <v>13.96</v>
      </c>
      <c r="M411" s="6">
        <f t="shared" si="24"/>
        <v>36.520000000000003</v>
      </c>
      <c r="N411" s="6">
        <f t="shared" si="25"/>
        <v>13.96</v>
      </c>
      <c r="O411" s="6">
        <f t="shared" si="26"/>
        <v>22.560000000000002</v>
      </c>
      <c r="P411" s="8">
        <f t="shared" si="27"/>
        <v>0.61774370208105145</v>
      </c>
      <c r="Q411" s="9">
        <f>YEAR(SalesDataTable[[#This Row],[Order Date]])</f>
        <v>2026</v>
      </c>
      <c r="R411" s="8" t="str">
        <f>"Q"&amp;ROUNDUP(MONTH(SalesDataTable[[#This Row],[Order Date]])/3,0)</f>
        <v>Q1</v>
      </c>
      <c r="S411" s="5">
        <f>MONTH(SalesDataTable[[#This Row],[Order Date]])</f>
        <v>3</v>
      </c>
      <c r="T411" s="8" t="str">
        <f>TEXT(SalesDataTable[[#This Row],[Order Date]],"mmm")</f>
        <v>Mar</v>
      </c>
    </row>
    <row r="412" spans="1:20" ht="15.6" x14ac:dyDescent="0.3">
      <c r="A412" s="2" t="s">
        <v>483</v>
      </c>
      <c r="B412" s="3">
        <v>46103</v>
      </c>
      <c r="C412" s="4" t="s">
        <v>28</v>
      </c>
      <c r="D412" s="4" t="s">
        <v>89</v>
      </c>
      <c r="E412" s="4" t="s">
        <v>45</v>
      </c>
      <c r="F412" s="4" t="s">
        <v>40</v>
      </c>
      <c r="G412" s="4" t="s">
        <v>69</v>
      </c>
      <c r="H412" s="4" t="s">
        <v>94</v>
      </c>
      <c r="I412" s="5">
        <v>4</v>
      </c>
      <c r="J412" s="6">
        <v>49.71</v>
      </c>
      <c r="K412" s="7">
        <v>0.1</v>
      </c>
      <c r="L412" s="6">
        <v>22.46</v>
      </c>
      <c r="M412" s="6">
        <f t="shared" si="24"/>
        <v>178.95600000000002</v>
      </c>
      <c r="N412" s="6">
        <f t="shared" si="25"/>
        <v>89.84</v>
      </c>
      <c r="O412" s="6">
        <f t="shared" si="26"/>
        <v>89.116000000000014</v>
      </c>
      <c r="P412" s="8">
        <f t="shared" si="27"/>
        <v>0.49797715639598561</v>
      </c>
      <c r="Q412" s="9">
        <f>YEAR(SalesDataTable[[#This Row],[Order Date]])</f>
        <v>2026</v>
      </c>
      <c r="R412" s="8" t="str">
        <f>"Q"&amp;ROUNDUP(MONTH(SalesDataTable[[#This Row],[Order Date]])/3,0)</f>
        <v>Q1</v>
      </c>
      <c r="S412" s="5">
        <f>MONTH(SalesDataTable[[#This Row],[Order Date]])</f>
        <v>3</v>
      </c>
      <c r="T412" s="8" t="str">
        <f>TEXT(SalesDataTable[[#This Row],[Order Date]],"mmm")</f>
        <v>Mar</v>
      </c>
    </row>
    <row r="413" spans="1:20" ht="15.6" x14ac:dyDescent="0.3">
      <c r="A413" s="2" t="s">
        <v>484</v>
      </c>
      <c r="B413" s="3">
        <v>46103</v>
      </c>
      <c r="C413" s="4" t="s">
        <v>21</v>
      </c>
      <c r="D413" s="4" t="s">
        <v>22</v>
      </c>
      <c r="E413" s="4" t="s">
        <v>23</v>
      </c>
      <c r="F413" s="4" t="s">
        <v>24</v>
      </c>
      <c r="G413" s="4" t="s">
        <v>51</v>
      </c>
      <c r="H413" s="4" t="s">
        <v>84</v>
      </c>
      <c r="I413" s="5">
        <v>1</v>
      </c>
      <c r="J413" s="6">
        <v>81.209999999999994</v>
      </c>
      <c r="K413" s="7">
        <v>0.05</v>
      </c>
      <c r="L413" s="6">
        <v>40.44</v>
      </c>
      <c r="M413" s="6">
        <f t="shared" si="24"/>
        <v>77.149499999999989</v>
      </c>
      <c r="N413" s="6">
        <f t="shared" si="25"/>
        <v>40.44</v>
      </c>
      <c r="O413" s="6">
        <f t="shared" si="26"/>
        <v>36.709499999999991</v>
      </c>
      <c r="P413" s="8">
        <f t="shared" si="27"/>
        <v>0.47582291524896464</v>
      </c>
      <c r="Q413" s="9">
        <f>YEAR(SalesDataTable[[#This Row],[Order Date]])</f>
        <v>2026</v>
      </c>
      <c r="R413" s="8" t="str">
        <f>"Q"&amp;ROUNDUP(MONTH(SalesDataTable[[#This Row],[Order Date]])/3,0)</f>
        <v>Q1</v>
      </c>
      <c r="S413" s="5">
        <f>MONTH(SalesDataTable[[#This Row],[Order Date]])</f>
        <v>3</v>
      </c>
      <c r="T413" s="8" t="str">
        <f>TEXT(SalesDataTable[[#This Row],[Order Date]],"mmm")</f>
        <v>Mar</v>
      </c>
    </row>
    <row r="414" spans="1:20" ht="15.6" x14ac:dyDescent="0.3">
      <c r="A414" s="2" t="s">
        <v>485</v>
      </c>
      <c r="B414" s="3">
        <v>46104</v>
      </c>
      <c r="C414" s="4" t="s">
        <v>47</v>
      </c>
      <c r="D414" s="4" t="s">
        <v>102</v>
      </c>
      <c r="E414" s="4" t="s">
        <v>23</v>
      </c>
      <c r="F414" s="4" t="s">
        <v>36</v>
      </c>
      <c r="G414" s="4" t="s">
        <v>25</v>
      </c>
      <c r="H414" s="4" t="s">
        <v>63</v>
      </c>
      <c r="I414" s="5">
        <v>2</v>
      </c>
      <c r="J414" s="6">
        <v>103.22</v>
      </c>
      <c r="K414" s="7">
        <v>0</v>
      </c>
      <c r="L414" s="6">
        <v>51.33</v>
      </c>
      <c r="M414" s="6">
        <f t="shared" si="24"/>
        <v>206.44</v>
      </c>
      <c r="N414" s="6">
        <f t="shared" si="25"/>
        <v>102.66</v>
      </c>
      <c r="O414" s="6">
        <f t="shared" si="26"/>
        <v>103.78</v>
      </c>
      <c r="P414" s="8">
        <f t="shared" si="27"/>
        <v>0.50271265258670805</v>
      </c>
      <c r="Q414" s="9">
        <f>YEAR(SalesDataTable[[#This Row],[Order Date]])</f>
        <v>2026</v>
      </c>
      <c r="R414" s="8" t="str">
        <f>"Q"&amp;ROUNDUP(MONTH(SalesDataTable[[#This Row],[Order Date]])/3,0)</f>
        <v>Q1</v>
      </c>
      <c r="S414" s="5">
        <f>MONTH(SalesDataTable[[#This Row],[Order Date]])</f>
        <v>3</v>
      </c>
      <c r="T414" s="8" t="str">
        <f>TEXT(SalesDataTable[[#This Row],[Order Date]],"mmm")</f>
        <v>Mar</v>
      </c>
    </row>
    <row r="415" spans="1:20" ht="15.6" x14ac:dyDescent="0.3">
      <c r="A415" s="2" t="s">
        <v>486</v>
      </c>
      <c r="B415" s="3">
        <v>46104</v>
      </c>
      <c r="C415" s="4" t="s">
        <v>21</v>
      </c>
      <c r="D415" s="4" t="s">
        <v>108</v>
      </c>
      <c r="E415" s="4" t="s">
        <v>59</v>
      </c>
      <c r="F415" s="4" t="s">
        <v>36</v>
      </c>
      <c r="G415" s="4" t="s">
        <v>31</v>
      </c>
      <c r="H415" s="4" t="s">
        <v>73</v>
      </c>
      <c r="I415" s="5">
        <v>1</v>
      </c>
      <c r="J415" s="6">
        <v>153.47</v>
      </c>
      <c r="K415" s="7">
        <v>0</v>
      </c>
      <c r="L415" s="6">
        <v>78.19</v>
      </c>
      <c r="M415" s="6">
        <f t="shared" si="24"/>
        <v>153.47</v>
      </c>
      <c r="N415" s="6">
        <f t="shared" si="25"/>
        <v>78.19</v>
      </c>
      <c r="O415" s="6">
        <f t="shared" si="26"/>
        <v>75.28</v>
      </c>
      <c r="P415" s="8">
        <f t="shared" si="27"/>
        <v>0.49051931973675639</v>
      </c>
      <c r="Q415" s="9">
        <f>YEAR(SalesDataTable[[#This Row],[Order Date]])</f>
        <v>2026</v>
      </c>
      <c r="R415" s="8" t="str">
        <f>"Q"&amp;ROUNDUP(MONTH(SalesDataTable[[#This Row],[Order Date]])/3,0)</f>
        <v>Q1</v>
      </c>
      <c r="S415" s="5">
        <f>MONTH(SalesDataTable[[#This Row],[Order Date]])</f>
        <v>3</v>
      </c>
      <c r="T415" s="8" t="str">
        <f>TEXT(SalesDataTable[[#This Row],[Order Date]],"mmm")</f>
        <v>Mar</v>
      </c>
    </row>
    <row r="416" spans="1:20" ht="15.6" x14ac:dyDescent="0.3">
      <c r="A416" s="2" t="s">
        <v>487</v>
      </c>
      <c r="B416" s="3">
        <v>46104</v>
      </c>
      <c r="C416" s="4" t="s">
        <v>47</v>
      </c>
      <c r="D416" s="4" t="s">
        <v>65</v>
      </c>
      <c r="E416" s="4" t="s">
        <v>23</v>
      </c>
      <c r="F416" s="4" t="s">
        <v>24</v>
      </c>
      <c r="G416" s="4" t="s">
        <v>51</v>
      </c>
      <c r="H416" s="4" t="s">
        <v>61</v>
      </c>
      <c r="I416" s="5">
        <v>6</v>
      </c>
      <c r="J416" s="6">
        <v>199.75</v>
      </c>
      <c r="K416" s="7">
        <v>0</v>
      </c>
      <c r="L416" s="6">
        <v>105.84</v>
      </c>
      <c r="M416" s="6">
        <f t="shared" si="24"/>
        <v>1198.5</v>
      </c>
      <c r="N416" s="6">
        <f t="shared" si="25"/>
        <v>635.04</v>
      </c>
      <c r="O416" s="6">
        <f t="shared" si="26"/>
        <v>563.46</v>
      </c>
      <c r="P416" s="8">
        <f t="shared" si="27"/>
        <v>0.47013767209011265</v>
      </c>
      <c r="Q416" s="9">
        <f>YEAR(SalesDataTable[[#This Row],[Order Date]])</f>
        <v>2026</v>
      </c>
      <c r="R416" s="8" t="str">
        <f>"Q"&amp;ROUNDUP(MONTH(SalesDataTable[[#This Row],[Order Date]])/3,0)</f>
        <v>Q1</v>
      </c>
      <c r="S416" s="5">
        <f>MONTH(SalesDataTable[[#This Row],[Order Date]])</f>
        <v>3</v>
      </c>
      <c r="T416" s="8" t="str">
        <f>TEXT(SalesDataTable[[#This Row],[Order Date]],"mmm")</f>
        <v>Mar</v>
      </c>
    </row>
    <row r="417" spans="1:20" ht="15.6" x14ac:dyDescent="0.3">
      <c r="A417" s="2" t="s">
        <v>488</v>
      </c>
      <c r="B417" s="3">
        <v>46104</v>
      </c>
      <c r="C417" s="4" t="s">
        <v>28</v>
      </c>
      <c r="D417" s="4" t="s">
        <v>89</v>
      </c>
      <c r="E417" s="4" t="s">
        <v>59</v>
      </c>
      <c r="F417" s="4" t="s">
        <v>36</v>
      </c>
      <c r="G417" s="4" t="s">
        <v>37</v>
      </c>
      <c r="H417" s="4" t="s">
        <v>66</v>
      </c>
      <c r="I417" s="5">
        <v>1</v>
      </c>
      <c r="J417" s="6">
        <v>45.84</v>
      </c>
      <c r="K417" s="7">
        <v>0</v>
      </c>
      <c r="L417" s="6">
        <v>18.079999999999998</v>
      </c>
      <c r="M417" s="6">
        <f t="shared" si="24"/>
        <v>45.84</v>
      </c>
      <c r="N417" s="6">
        <f t="shared" si="25"/>
        <v>18.079999999999998</v>
      </c>
      <c r="O417" s="6">
        <f t="shared" si="26"/>
        <v>27.760000000000005</v>
      </c>
      <c r="P417" s="8">
        <f t="shared" si="27"/>
        <v>0.605584642233857</v>
      </c>
      <c r="Q417" s="9">
        <f>YEAR(SalesDataTable[[#This Row],[Order Date]])</f>
        <v>2026</v>
      </c>
      <c r="R417" s="8" t="str">
        <f>"Q"&amp;ROUNDUP(MONTH(SalesDataTable[[#This Row],[Order Date]])/3,0)</f>
        <v>Q1</v>
      </c>
      <c r="S417" s="5">
        <f>MONTH(SalesDataTable[[#This Row],[Order Date]])</f>
        <v>3</v>
      </c>
      <c r="T417" s="8" t="str">
        <f>TEXT(SalesDataTable[[#This Row],[Order Date]],"mmm")</f>
        <v>Mar</v>
      </c>
    </row>
    <row r="418" spans="1:20" ht="15.6" x14ac:dyDescent="0.3">
      <c r="A418" s="2" t="s">
        <v>489</v>
      </c>
      <c r="B418" s="3">
        <v>46104</v>
      </c>
      <c r="C418" s="4" t="s">
        <v>28</v>
      </c>
      <c r="D418" s="4" t="s">
        <v>89</v>
      </c>
      <c r="E418" s="4" t="s">
        <v>59</v>
      </c>
      <c r="F418" s="4" t="s">
        <v>36</v>
      </c>
      <c r="G418" s="4" t="s">
        <v>51</v>
      </c>
      <c r="H418" s="4" t="s">
        <v>110</v>
      </c>
      <c r="I418" s="5">
        <v>2</v>
      </c>
      <c r="J418" s="6">
        <v>122.07</v>
      </c>
      <c r="K418" s="7">
        <v>0.05</v>
      </c>
      <c r="L418" s="6">
        <v>59.16</v>
      </c>
      <c r="M418" s="6">
        <f t="shared" si="24"/>
        <v>231.93299999999996</v>
      </c>
      <c r="N418" s="6">
        <f t="shared" si="25"/>
        <v>118.32</v>
      </c>
      <c r="O418" s="6">
        <f t="shared" si="26"/>
        <v>113.61299999999997</v>
      </c>
      <c r="P418" s="8">
        <f t="shared" si="27"/>
        <v>0.48985267297021118</v>
      </c>
      <c r="Q418" s="9">
        <f>YEAR(SalesDataTable[[#This Row],[Order Date]])</f>
        <v>2026</v>
      </c>
      <c r="R418" s="8" t="str">
        <f>"Q"&amp;ROUNDUP(MONTH(SalesDataTable[[#This Row],[Order Date]])/3,0)</f>
        <v>Q1</v>
      </c>
      <c r="S418" s="5">
        <f>MONTH(SalesDataTable[[#This Row],[Order Date]])</f>
        <v>3</v>
      </c>
      <c r="T418" s="8" t="str">
        <f>TEXT(SalesDataTable[[#This Row],[Order Date]],"mmm")</f>
        <v>Mar</v>
      </c>
    </row>
    <row r="419" spans="1:20" ht="15.6" x14ac:dyDescent="0.3">
      <c r="A419" s="2" t="s">
        <v>490</v>
      </c>
      <c r="B419" s="3">
        <v>46104</v>
      </c>
      <c r="C419" s="4" t="s">
        <v>28</v>
      </c>
      <c r="D419" s="4" t="s">
        <v>106</v>
      </c>
      <c r="E419" s="4" t="s">
        <v>59</v>
      </c>
      <c r="F419" s="4" t="s">
        <v>36</v>
      </c>
      <c r="G419" s="4" t="s">
        <v>69</v>
      </c>
      <c r="H419" s="4" t="s">
        <v>75</v>
      </c>
      <c r="I419" s="5">
        <v>3</v>
      </c>
      <c r="J419" s="6">
        <v>122.4</v>
      </c>
      <c r="K419" s="7">
        <v>0.15</v>
      </c>
      <c r="L419" s="6">
        <v>71.150000000000006</v>
      </c>
      <c r="M419" s="6">
        <f t="shared" si="24"/>
        <v>312.12</v>
      </c>
      <c r="N419" s="6">
        <f t="shared" si="25"/>
        <v>213.45000000000002</v>
      </c>
      <c r="O419" s="6">
        <f t="shared" si="26"/>
        <v>98.669999999999987</v>
      </c>
      <c r="P419" s="8">
        <f t="shared" si="27"/>
        <v>0.31612841214917337</v>
      </c>
      <c r="Q419" s="9">
        <f>YEAR(SalesDataTable[[#This Row],[Order Date]])</f>
        <v>2026</v>
      </c>
      <c r="R419" s="8" t="str">
        <f>"Q"&amp;ROUNDUP(MONTH(SalesDataTable[[#This Row],[Order Date]])/3,0)</f>
        <v>Q1</v>
      </c>
      <c r="S419" s="5">
        <f>MONTH(SalesDataTable[[#This Row],[Order Date]])</f>
        <v>3</v>
      </c>
      <c r="T419" s="8" t="str">
        <f>TEXT(SalesDataTable[[#This Row],[Order Date]],"mmm")</f>
        <v>Mar</v>
      </c>
    </row>
    <row r="420" spans="1:20" ht="15.6" x14ac:dyDescent="0.3">
      <c r="A420" s="2" t="s">
        <v>491</v>
      </c>
      <c r="B420" s="3">
        <v>46104</v>
      </c>
      <c r="C420" s="4" t="s">
        <v>21</v>
      </c>
      <c r="D420" s="4" t="s">
        <v>108</v>
      </c>
      <c r="E420" s="4" t="s">
        <v>23</v>
      </c>
      <c r="F420" s="4" t="s">
        <v>36</v>
      </c>
      <c r="G420" s="4" t="s">
        <v>25</v>
      </c>
      <c r="H420" s="4" t="s">
        <v>63</v>
      </c>
      <c r="I420" s="5">
        <v>1</v>
      </c>
      <c r="J420" s="6">
        <v>101.43</v>
      </c>
      <c r="K420" s="7">
        <v>0</v>
      </c>
      <c r="L420" s="6">
        <v>51.78</v>
      </c>
      <c r="M420" s="6">
        <f t="shared" si="24"/>
        <v>101.43</v>
      </c>
      <c r="N420" s="6">
        <f t="shared" si="25"/>
        <v>51.78</v>
      </c>
      <c r="O420" s="6">
        <f t="shared" si="26"/>
        <v>49.650000000000006</v>
      </c>
      <c r="P420" s="8">
        <f t="shared" si="27"/>
        <v>0.4895001478852411</v>
      </c>
      <c r="Q420" s="9">
        <f>YEAR(SalesDataTable[[#This Row],[Order Date]])</f>
        <v>2026</v>
      </c>
      <c r="R420" s="8" t="str">
        <f>"Q"&amp;ROUNDUP(MONTH(SalesDataTable[[#This Row],[Order Date]])/3,0)</f>
        <v>Q1</v>
      </c>
      <c r="S420" s="5">
        <f>MONTH(SalesDataTable[[#This Row],[Order Date]])</f>
        <v>3</v>
      </c>
      <c r="T420" s="8" t="str">
        <f>TEXT(SalesDataTable[[#This Row],[Order Date]],"mmm")</f>
        <v>Mar</v>
      </c>
    </row>
    <row r="421" spans="1:20" ht="15.6" x14ac:dyDescent="0.3">
      <c r="A421" s="2" t="s">
        <v>492</v>
      </c>
      <c r="B421" s="3">
        <v>46105</v>
      </c>
      <c r="C421" s="4" t="s">
        <v>28</v>
      </c>
      <c r="D421" s="4" t="s">
        <v>89</v>
      </c>
      <c r="E421" s="4" t="s">
        <v>30</v>
      </c>
      <c r="F421" s="4" t="s">
        <v>40</v>
      </c>
      <c r="G421" s="4" t="s">
        <v>25</v>
      </c>
      <c r="H421" s="4" t="s">
        <v>63</v>
      </c>
      <c r="I421" s="5">
        <v>8</v>
      </c>
      <c r="J421" s="6">
        <v>104.7</v>
      </c>
      <c r="K421" s="7">
        <v>0.05</v>
      </c>
      <c r="L421" s="6">
        <v>49.91</v>
      </c>
      <c r="M421" s="6">
        <f t="shared" si="24"/>
        <v>795.72</v>
      </c>
      <c r="N421" s="6">
        <f t="shared" si="25"/>
        <v>399.28</v>
      </c>
      <c r="O421" s="6">
        <f t="shared" si="26"/>
        <v>396.44000000000005</v>
      </c>
      <c r="P421" s="8">
        <f t="shared" si="27"/>
        <v>0.49821545267179412</v>
      </c>
      <c r="Q421" s="9">
        <f>YEAR(SalesDataTable[[#This Row],[Order Date]])</f>
        <v>2026</v>
      </c>
      <c r="R421" s="8" t="str">
        <f>"Q"&amp;ROUNDUP(MONTH(SalesDataTable[[#This Row],[Order Date]])/3,0)</f>
        <v>Q1</v>
      </c>
      <c r="S421" s="5">
        <f>MONTH(SalesDataTable[[#This Row],[Order Date]])</f>
        <v>3</v>
      </c>
      <c r="T421" s="8" t="str">
        <f>TEXT(SalesDataTable[[#This Row],[Order Date]],"mmm")</f>
        <v>Mar</v>
      </c>
    </row>
    <row r="422" spans="1:20" ht="15.6" x14ac:dyDescent="0.3">
      <c r="A422" s="2" t="s">
        <v>493</v>
      </c>
      <c r="B422" s="3">
        <v>46105</v>
      </c>
      <c r="C422" s="4" t="s">
        <v>21</v>
      </c>
      <c r="D422" s="4" t="s">
        <v>22</v>
      </c>
      <c r="E422" s="4" t="s">
        <v>45</v>
      </c>
      <c r="F422" s="4" t="s">
        <v>24</v>
      </c>
      <c r="G422" s="4" t="s">
        <v>31</v>
      </c>
      <c r="H422" s="4" t="s">
        <v>41</v>
      </c>
      <c r="I422" s="5">
        <v>4</v>
      </c>
      <c r="J422" s="6">
        <v>146.34</v>
      </c>
      <c r="K422" s="7">
        <v>0</v>
      </c>
      <c r="L422" s="6">
        <v>79.37</v>
      </c>
      <c r="M422" s="6">
        <f t="shared" si="24"/>
        <v>585.36</v>
      </c>
      <c r="N422" s="6">
        <f t="shared" si="25"/>
        <v>317.48</v>
      </c>
      <c r="O422" s="6">
        <f t="shared" si="26"/>
        <v>267.88</v>
      </c>
      <c r="P422" s="8">
        <f t="shared" si="27"/>
        <v>0.45763290966242992</v>
      </c>
      <c r="Q422" s="9">
        <f>YEAR(SalesDataTable[[#This Row],[Order Date]])</f>
        <v>2026</v>
      </c>
      <c r="R422" s="8" t="str">
        <f>"Q"&amp;ROUNDUP(MONTH(SalesDataTable[[#This Row],[Order Date]])/3,0)</f>
        <v>Q1</v>
      </c>
      <c r="S422" s="5">
        <f>MONTH(SalesDataTable[[#This Row],[Order Date]])</f>
        <v>3</v>
      </c>
      <c r="T422" s="8" t="str">
        <f>TEXT(SalesDataTable[[#This Row],[Order Date]],"mmm")</f>
        <v>Mar</v>
      </c>
    </row>
    <row r="423" spans="1:20" ht="15.6" x14ac:dyDescent="0.3">
      <c r="A423" s="2" t="s">
        <v>494</v>
      </c>
      <c r="B423" s="3">
        <v>46105</v>
      </c>
      <c r="C423" s="4" t="s">
        <v>28</v>
      </c>
      <c r="D423" s="4" t="s">
        <v>58</v>
      </c>
      <c r="E423" s="4" t="s">
        <v>23</v>
      </c>
      <c r="F423" s="4" t="s">
        <v>24</v>
      </c>
      <c r="G423" s="4" t="s">
        <v>69</v>
      </c>
      <c r="H423" s="4" t="s">
        <v>75</v>
      </c>
      <c r="I423" s="5">
        <v>2</v>
      </c>
      <c r="J423" s="6">
        <v>122.92</v>
      </c>
      <c r="K423" s="7">
        <v>0.05</v>
      </c>
      <c r="L423" s="6">
        <v>70.31</v>
      </c>
      <c r="M423" s="6">
        <f t="shared" si="24"/>
        <v>233.548</v>
      </c>
      <c r="N423" s="6">
        <f t="shared" si="25"/>
        <v>140.62</v>
      </c>
      <c r="O423" s="6">
        <f t="shared" si="26"/>
        <v>92.927999999999997</v>
      </c>
      <c r="P423" s="8">
        <f t="shared" si="27"/>
        <v>0.39789679209413054</v>
      </c>
      <c r="Q423" s="9">
        <f>YEAR(SalesDataTable[[#This Row],[Order Date]])</f>
        <v>2026</v>
      </c>
      <c r="R423" s="8" t="str">
        <f>"Q"&amp;ROUNDUP(MONTH(SalesDataTable[[#This Row],[Order Date]])/3,0)</f>
        <v>Q1</v>
      </c>
      <c r="S423" s="5">
        <f>MONTH(SalesDataTable[[#This Row],[Order Date]])</f>
        <v>3</v>
      </c>
      <c r="T423" s="8" t="str">
        <f>TEXT(SalesDataTable[[#This Row],[Order Date]],"mmm")</f>
        <v>Mar</v>
      </c>
    </row>
    <row r="424" spans="1:20" ht="15.6" x14ac:dyDescent="0.3">
      <c r="A424" s="2" t="s">
        <v>495</v>
      </c>
      <c r="B424" s="3">
        <v>46105</v>
      </c>
      <c r="C424" s="4" t="s">
        <v>34</v>
      </c>
      <c r="D424" s="4" t="s">
        <v>35</v>
      </c>
      <c r="E424" s="4" t="s">
        <v>23</v>
      </c>
      <c r="F424" s="4" t="s">
        <v>36</v>
      </c>
      <c r="G424" s="4" t="s">
        <v>31</v>
      </c>
      <c r="H424" s="4" t="s">
        <v>32</v>
      </c>
      <c r="I424" s="5">
        <v>1</v>
      </c>
      <c r="J424" s="6">
        <v>91.35</v>
      </c>
      <c r="K424" s="7">
        <v>0.05</v>
      </c>
      <c r="L424" s="6">
        <v>45.24</v>
      </c>
      <c r="M424" s="6">
        <f t="shared" si="24"/>
        <v>86.782499999999985</v>
      </c>
      <c r="N424" s="6">
        <f t="shared" si="25"/>
        <v>45.24</v>
      </c>
      <c r="O424" s="6">
        <f t="shared" si="26"/>
        <v>41.542499999999983</v>
      </c>
      <c r="P424" s="8">
        <f t="shared" si="27"/>
        <v>0.47869674185463645</v>
      </c>
      <c r="Q424" s="9">
        <f>YEAR(SalesDataTable[[#This Row],[Order Date]])</f>
        <v>2026</v>
      </c>
      <c r="R424" s="8" t="str">
        <f>"Q"&amp;ROUNDUP(MONTH(SalesDataTable[[#This Row],[Order Date]])/3,0)</f>
        <v>Q1</v>
      </c>
      <c r="S424" s="5">
        <f>MONTH(SalesDataTable[[#This Row],[Order Date]])</f>
        <v>3</v>
      </c>
      <c r="T424" s="8" t="str">
        <f>TEXT(SalesDataTable[[#This Row],[Order Date]],"mmm")</f>
        <v>Mar</v>
      </c>
    </row>
    <row r="425" spans="1:20" ht="15.6" x14ac:dyDescent="0.3">
      <c r="A425" s="2" t="s">
        <v>496</v>
      </c>
      <c r="B425" s="3">
        <v>46105</v>
      </c>
      <c r="C425" s="4" t="s">
        <v>28</v>
      </c>
      <c r="D425" s="4" t="s">
        <v>89</v>
      </c>
      <c r="E425" s="4" t="s">
        <v>23</v>
      </c>
      <c r="F425" s="4" t="s">
        <v>36</v>
      </c>
      <c r="G425" s="4" t="s">
        <v>25</v>
      </c>
      <c r="H425" s="4" t="s">
        <v>49</v>
      </c>
      <c r="I425" s="5">
        <v>3</v>
      </c>
      <c r="J425" s="6">
        <v>51.01</v>
      </c>
      <c r="K425" s="7">
        <v>0.15</v>
      </c>
      <c r="L425" s="6">
        <v>22.84</v>
      </c>
      <c r="M425" s="6">
        <f t="shared" si="24"/>
        <v>130.07550000000001</v>
      </c>
      <c r="N425" s="6">
        <f t="shared" si="25"/>
        <v>68.52</v>
      </c>
      <c r="O425" s="6">
        <f t="shared" si="26"/>
        <v>61.555500000000009</v>
      </c>
      <c r="P425" s="8">
        <f t="shared" si="27"/>
        <v>0.47322900930613382</v>
      </c>
      <c r="Q425" s="9">
        <f>YEAR(SalesDataTable[[#This Row],[Order Date]])</f>
        <v>2026</v>
      </c>
      <c r="R425" s="8" t="str">
        <f>"Q"&amp;ROUNDUP(MONTH(SalesDataTable[[#This Row],[Order Date]])/3,0)</f>
        <v>Q1</v>
      </c>
      <c r="S425" s="5">
        <f>MONTH(SalesDataTable[[#This Row],[Order Date]])</f>
        <v>3</v>
      </c>
      <c r="T425" s="8" t="str">
        <f>TEXT(SalesDataTable[[#This Row],[Order Date]],"mmm")</f>
        <v>Mar</v>
      </c>
    </row>
    <row r="426" spans="1:20" ht="15.6" x14ac:dyDescent="0.3">
      <c r="A426" s="2" t="s">
        <v>497</v>
      </c>
      <c r="B426" s="3">
        <v>46106</v>
      </c>
      <c r="C426" s="4" t="s">
        <v>47</v>
      </c>
      <c r="D426" s="4" t="s">
        <v>68</v>
      </c>
      <c r="E426" s="4" t="s">
        <v>23</v>
      </c>
      <c r="F426" s="4" t="s">
        <v>36</v>
      </c>
      <c r="G426" s="4" t="s">
        <v>69</v>
      </c>
      <c r="H426" s="4" t="s">
        <v>75</v>
      </c>
      <c r="I426" s="5">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9">
        <f>YEAR(SalesDataTable[[#This Row],[Order Date]])</f>
        <v>2026</v>
      </c>
      <c r="R426" s="8" t="str">
        <f>"Q"&amp;ROUNDUP(MONTH(SalesDataTable[[#This Row],[Order Date]])/3,0)</f>
        <v>Q1</v>
      </c>
      <c r="S426" s="5">
        <f>MONTH(SalesDataTable[[#This Row],[Order Date]])</f>
        <v>3</v>
      </c>
      <c r="T426" s="8" t="str">
        <f>TEXT(SalesDataTable[[#This Row],[Order Date]],"mmm")</f>
        <v>Mar</v>
      </c>
    </row>
    <row r="427" spans="1:20" ht="15.6" x14ac:dyDescent="0.3">
      <c r="A427" s="2" t="s">
        <v>498</v>
      </c>
      <c r="B427" s="3">
        <v>46106</v>
      </c>
      <c r="C427" s="4" t="s">
        <v>34</v>
      </c>
      <c r="D427" s="4" t="s">
        <v>54</v>
      </c>
      <c r="E427" s="4" t="s">
        <v>59</v>
      </c>
      <c r="F427" s="4" t="s">
        <v>24</v>
      </c>
      <c r="G427" s="4" t="s">
        <v>25</v>
      </c>
      <c r="H427" s="4" t="s">
        <v>49</v>
      </c>
      <c r="I427" s="5">
        <v>2</v>
      </c>
      <c r="J427" s="6">
        <v>50.22</v>
      </c>
      <c r="K427" s="7">
        <v>0.05</v>
      </c>
      <c r="L427" s="6">
        <v>23.16</v>
      </c>
      <c r="M427" s="6">
        <f t="shared" si="24"/>
        <v>95.417999999999992</v>
      </c>
      <c r="N427" s="6">
        <f t="shared" si="25"/>
        <v>46.32</v>
      </c>
      <c r="O427" s="6">
        <f t="shared" si="26"/>
        <v>49.097999999999992</v>
      </c>
      <c r="P427" s="8">
        <f t="shared" si="27"/>
        <v>0.51455700182355524</v>
      </c>
      <c r="Q427" s="9">
        <f>YEAR(SalesDataTable[[#This Row],[Order Date]])</f>
        <v>2026</v>
      </c>
      <c r="R427" s="8" t="str">
        <f>"Q"&amp;ROUNDUP(MONTH(SalesDataTable[[#This Row],[Order Date]])/3,0)</f>
        <v>Q1</v>
      </c>
      <c r="S427" s="5">
        <f>MONTH(SalesDataTable[[#This Row],[Order Date]])</f>
        <v>3</v>
      </c>
      <c r="T427" s="8" t="str">
        <f>TEXT(SalesDataTable[[#This Row],[Order Date]],"mmm")</f>
        <v>Mar</v>
      </c>
    </row>
    <row r="428" spans="1:20" ht="15.6" x14ac:dyDescent="0.3">
      <c r="A428" s="2" t="s">
        <v>499</v>
      </c>
      <c r="B428" s="3">
        <v>46106</v>
      </c>
      <c r="C428" s="4" t="s">
        <v>28</v>
      </c>
      <c r="D428" s="4" t="s">
        <v>29</v>
      </c>
      <c r="E428" s="4" t="s">
        <v>23</v>
      </c>
      <c r="F428" s="4" t="s">
        <v>40</v>
      </c>
      <c r="G428" s="4" t="s">
        <v>69</v>
      </c>
      <c r="H428" s="4" t="s">
        <v>87</v>
      </c>
      <c r="I428" s="5">
        <v>5</v>
      </c>
      <c r="J428" s="6">
        <v>36.369999999999997</v>
      </c>
      <c r="K428" s="7">
        <v>0.05</v>
      </c>
      <c r="L428" s="6">
        <v>13.81</v>
      </c>
      <c r="M428" s="6">
        <f t="shared" si="24"/>
        <v>172.75749999999999</v>
      </c>
      <c r="N428" s="6">
        <f t="shared" si="25"/>
        <v>69.05</v>
      </c>
      <c r="O428" s="6">
        <f t="shared" si="26"/>
        <v>103.7075</v>
      </c>
      <c r="P428" s="8">
        <f t="shared" si="27"/>
        <v>0.60030678841729013</v>
      </c>
      <c r="Q428" s="9">
        <f>YEAR(SalesDataTable[[#This Row],[Order Date]])</f>
        <v>2026</v>
      </c>
      <c r="R428" s="8" t="str">
        <f>"Q"&amp;ROUNDUP(MONTH(SalesDataTable[[#This Row],[Order Date]])/3,0)</f>
        <v>Q1</v>
      </c>
      <c r="S428" s="5">
        <f>MONTH(SalesDataTable[[#This Row],[Order Date]])</f>
        <v>3</v>
      </c>
      <c r="T428" s="8" t="str">
        <f>TEXT(SalesDataTable[[#This Row],[Order Date]],"mmm")</f>
        <v>Mar</v>
      </c>
    </row>
    <row r="429" spans="1:20" ht="15.6" x14ac:dyDescent="0.3">
      <c r="A429" s="2" t="s">
        <v>500</v>
      </c>
      <c r="B429" s="3">
        <v>46106</v>
      </c>
      <c r="C429" s="4" t="s">
        <v>47</v>
      </c>
      <c r="D429" s="4" t="s">
        <v>65</v>
      </c>
      <c r="E429" s="4" t="s">
        <v>30</v>
      </c>
      <c r="F429" s="4" t="s">
        <v>36</v>
      </c>
      <c r="G429" s="4" t="s">
        <v>37</v>
      </c>
      <c r="H429" s="4" t="s">
        <v>38</v>
      </c>
      <c r="I429" s="5">
        <v>3</v>
      </c>
      <c r="J429" s="6">
        <v>36.43</v>
      </c>
      <c r="K429" s="7">
        <v>0.1</v>
      </c>
      <c r="L429" s="6">
        <v>13.23</v>
      </c>
      <c r="M429" s="6">
        <f t="shared" si="24"/>
        <v>98.36099999999999</v>
      </c>
      <c r="N429" s="6">
        <f t="shared" si="25"/>
        <v>39.69</v>
      </c>
      <c r="O429" s="6">
        <f t="shared" si="26"/>
        <v>58.670999999999992</v>
      </c>
      <c r="P429" s="8">
        <f t="shared" si="27"/>
        <v>0.59648641229755694</v>
      </c>
      <c r="Q429" s="9">
        <f>YEAR(SalesDataTable[[#This Row],[Order Date]])</f>
        <v>2026</v>
      </c>
      <c r="R429" s="8" t="str">
        <f>"Q"&amp;ROUNDUP(MONTH(SalesDataTable[[#This Row],[Order Date]])/3,0)</f>
        <v>Q1</v>
      </c>
      <c r="S429" s="5">
        <f>MONTH(SalesDataTable[[#This Row],[Order Date]])</f>
        <v>3</v>
      </c>
      <c r="T429" s="8" t="str">
        <f>TEXT(SalesDataTable[[#This Row],[Order Date]],"mmm")</f>
        <v>Mar</v>
      </c>
    </row>
    <row r="430" spans="1:20" ht="15.6" x14ac:dyDescent="0.3">
      <c r="A430" s="2" t="s">
        <v>501</v>
      </c>
      <c r="B430" s="3">
        <v>46106</v>
      </c>
      <c r="C430" s="4" t="s">
        <v>28</v>
      </c>
      <c r="D430" s="4" t="s">
        <v>89</v>
      </c>
      <c r="E430" s="4" t="s">
        <v>30</v>
      </c>
      <c r="F430" s="4" t="s">
        <v>40</v>
      </c>
      <c r="G430" s="4" t="s">
        <v>25</v>
      </c>
      <c r="H430" s="4" t="s">
        <v>49</v>
      </c>
      <c r="I430" s="5">
        <v>10</v>
      </c>
      <c r="J430" s="6">
        <v>49.7</v>
      </c>
      <c r="K430" s="7">
        <v>0.1</v>
      </c>
      <c r="L430" s="6">
        <v>21.96</v>
      </c>
      <c r="M430" s="6">
        <f t="shared" si="24"/>
        <v>447.3</v>
      </c>
      <c r="N430" s="6">
        <f t="shared" si="25"/>
        <v>219.60000000000002</v>
      </c>
      <c r="O430" s="6">
        <f t="shared" si="26"/>
        <v>227.7</v>
      </c>
      <c r="P430" s="8">
        <f t="shared" si="27"/>
        <v>0.50905432595573441</v>
      </c>
      <c r="Q430" s="9">
        <f>YEAR(SalesDataTable[[#This Row],[Order Date]])</f>
        <v>2026</v>
      </c>
      <c r="R430" s="8" t="str">
        <f>"Q"&amp;ROUNDUP(MONTH(SalesDataTable[[#This Row],[Order Date]])/3,0)</f>
        <v>Q1</v>
      </c>
      <c r="S430" s="5">
        <f>MONTH(SalesDataTable[[#This Row],[Order Date]])</f>
        <v>3</v>
      </c>
      <c r="T430" s="8" t="str">
        <f>TEXT(SalesDataTable[[#This Row],[Order Date]],"mmm")</f>
        <v>Mar</v>
      </c>
    </row>
    <row r="431" spans="1:20" ht="15.6" x14ac:dyDescent="0.3">
      <c r="A431" s="2" t="s">
        <v>502</v>
      </c>
      <c r="B431" s="3">
        <v>46106</v>
      </c>
      <c r="C431" s="4" t="s">
        <v>28</v>
      </c>
      <c r="D431" s="4" t="s">
        <v>89</v>
      </c>
      <c r="E431" s="4" t="s">
        <v>23</v>
      </c>
      <c r="F431" s="4" t="s">
        <v>24</v>
      </c>
      <c r="G431" s="4" t="s">
        <v>37</v>
      </c>
      <c r="H431" s="4" t="s">
        <v>66</v>
      </c>
      <c r="I431" s="5">
        <v>2</v>
      </c>
      <c r="J431" s="6">
        <v>46.61</v>
      </c>
      <c r="K431" s="7">
        <v>0</v>
      </c>
      <c r="L431" s="6">
        <v>17.97</v>
      </c>
      <c r="M431" s="6">
        <f t="shared" si="24"/>
        <v>93.22</v>
      </c>
      <c r="N431" s="6">
        <f t="shared" si="25"/>
        <v>35.94</v>
      </c>
      <c r="O431" s="6">
        <f t="shared" si="26"/>
        <v>57.28</v>
      </c>
      <c r="P431" s="8">
        <f t="shared" si="27"/>
        <v>0.61446041621969538</v>
      </c>
      <c r="Q431" s="9">
        <f>YEAR(SalesDataTable[[#This Row],[Order Date]])</f>
        <v>2026</v>
      </c>
      <c r="R431" s="8" t="str">
        <f>"Q"&amp;ROUNDUP(MONTH(SalesDataTable[[#This Row],[Order Date]])/3,0)</f>
        <v>Q1</v>
      </c>
      <c r="S431" s="5">
        <f>MONTH(SalesDataTable[[#This Row],[Order Date]])</f>
        <v>3</v>
      </c>
      <c r="T431" s="8" t="str">
        <f>TEXT(SalesDataTable[[#This Row],[Order Date]],"mmm")</f>
        <v>Mar</v>
      </c>
    </row>
    <row r="432" spans="1:20" ht="15.6" x14ac:dyDescent="0.3">
      <c r="A432" s="2" t="s">
        <v>503</v>
      </c>
      <c r="B432" s="3">
        <v>46106</v>
      </c>
      <c r="C432" s="4" t="s">
        <v>34</v>
      </c>
      <c r="D432" s="4" t="s">
        <v>54</v>
      </c>
      <c r="E432" s="4" t="s">
        <v>23</v>
      </c>
      <c r="F432" s="4" t="s">
        <v>36</v>
      </c>
      <c r="G432" s="4" t="s">
        <v>37</v>
      </c>
      <c r="H432" s="4" t="s">
        <v>66</v>
      </c>
      <c r="I432" s="5">
        <v>1</v>
      </c>
      <c r="J432" s="6">
        <v>47.61</v>
      </c>
      <c r="K432" s="7">
        <v>0</v>
      </c>
      <c r="L432" s="6">
        <v>18.89</v>
      </c>
      <c r="M432" s="6">
        <f t="shared" si="24"/>
        <v>47.61</v>
      </c>
      <c r="N432" s="6">
        <f t="shared" si="25"/>
        <v>18.89</v>
      </c>
      <c r="O432" s="6">
        <f t="shared" si="26"/>
        <v>28.72</v>
      </c>
      <c r="P432" s="8">
        <f t="shared" si="27"/>
        <v>0.60323461457676952</v>
      </c>
      <c r="Q432" s="9">
        <f>YEAR(SalesDataTable[[#This Row],[Order Date]])</f>
        <v>2026</v>
      </c>
      <c r="R432" s="8" t="str">
        <f>"Q"&amp;ROUNDUP(MONTH(SalesDataTable[[#This Row],[Order Date]])/3,0)</f>
        <v>Q1</v>
      </c>
      <c r="S432" s="5">
        <f>MONTH(SalesDataTable[[#This Row],[Order Date]])</f>
        <v>3</v>
      </c>
      <c r="T432" s="8" t="str">
        <f>TEXT(SalesDataTable[[#This Row],[Order Date]],"mmm")</f>
        <v>Mar</v>
      </c>
    </row>
    <row r="433" spans="1:20" ht="15.6" x14ac:dyDescent="0.3">
      <c r="A433" s="2" t="s">
        <v>504</v>
      </c>
      <c r="B433" s="3">
        <v>46106</v>
      </c>
      <c r="C433" s="4" t="s">
        <v>34</v>
      </c>
      <c r="D433" s="4" t="s">
        <v>35</v>
      </c>
      <c r="E433" s="4" t="s">
        <v>23</v>
      </c>
      <c r="F433" s="4" t="s">
        <v>36</v>
      </c>
      <c r="G433" s="4" t="s">
        <v>25</v>
      </c>
      <c r="H433" s="4" t="s">
        <v>55</v>
      </c>
      <c r="I433" s="5">
        <v>2</v>
      </c>
      <c r="J433" s="6">
        <v>40.880000000000003</v>
      </c>
      <c r="K433" s="7">
        <v>0.05</v>
      </c>
      <c r="L433" s="6">
        <v>16.39</v>
      </c>
      <c r="M433" s="6">
        <f t="shared" si="24"/>
        <v>77.671999999999997</v>
      </c>
      <c r="N433" s="6">
        <f t="shared" si="25"/>
        <v>32.78</v>
      </c>
      <c r="O433" s="6">
        <f t="shared" si="26"/>
        <v>44.891999999999996</v>
      </c>
      <c r="P433" s="8">
        <f t="shared" si="27"/>
        <v>0.57796889483983926</v>
      </c>
      <c r="Q433" s="9">
        <f>YEAR(SalesDataTable[[#This Row],[Order Date]])</f>
        <v>2026</v>
      </c>
      <c r="R433" s="8" t="str">
        <f>"Q"&amp;ROUNDUP(MONTH(SalesDataTable[[#This Row],[Order Date]])/3,0)</f>
        <v>Q1</v>
      </c>
      <c r="S433" s="5">
        <f>MONTH(SalesDataTable[[#This Row],[Order Date]])</f>
        <v>3</v>
      </c>
      <c r="T433" s="8" t="str">
        <f>TEXT(SalesDataTable[[#This Row],[Order Date]],"mmm")</f>
        <v>Mar</v>
      </c>
    </row>
    <row r="434" spans="1:20" ht="15.6" x14ac:dyDescent="0.3">
      <c r="A434" s="2" t="s">
        <v>505</v>
      </c>
      <c r="B434" s="3">
        <v>46106</v>
      </c>
      <c r="C434" s="4" t="s">
        <v>28</v>
      </c>
      <c r="D434" s="4" t="s">
        <v>89</v>
      </c>
      <c r="E434" s="4" t="s">
        <v>23</v>
      </c>
      <c r="F434" s="4" t="s">
        <v>36</v>
      </c>
      <c r="G434" s="4" t="s">
        <v>69</v>
      </c>
      <c r="H434" s="4" t="s">
        <v>70</v>
      </c>
      <c r="I434" s="5">
        <v>2</v>
      </c>
      <c r="J434" s="6">
        <v>39.409999999999997</v>
      </c>
      <c r="K434" s="7">
        <v>0.15</v>
      </c>
      <c r="L434" s="6">
        <v>14.91</v>
      </c>
      <c r="M434" s="6">
        <f t="shared" si="24"/>
        <v>66.996999999999986</v>
      </c>
      <c r="N434" s="6">
        <f t="shared" si="25"/>
        <v>29.82</v>
      </c>
      <c r="O434" s="6">
        <f t="shared" si="26"/>
        <v>37.176999999999985</v>
      </c>
      <c r="P434" s="8">
        <f t="shared" si="27"/>
        <v>0.55490544352732207</v>
      </c>
      <c r="Q434" s="9">
        <f>YEAR(SalesDataTable[[#This Row],[Order Date]])</f>
        <v>2026</v>
      </c>
      <c r="R434" s="8" t="str">
        <f>"Q"&amp;ROUNDUP(MONTH(SalesDataTable[[#This Row],[Order Date]])/3,0)</f>
        <v>Q1</v>
      </c>
      <c r="S434" s="5">
        <f>MONTH(SalesDataTable[[#This Row],[Order Date]])</f>
        <v>3</v>
      </c>
      <c r="T434" s="8" t="str">
        <f>TEXT(SalesDataTable[[#This Row],[Order Date]],"mmm")</f>
        <v>Mar</v>
      </c>
    </row>
    <row r="435" spans="1:20" ht="15.6" x14ac:dyDescent="0.3">
      <c r="A435" s="2" t="s">
        <v>506</v>
      </c>
      <c r="B435" s="3">
        <v>46107</v>
      </c>
      <c r="C435" s="4" t="s">
        <v>34</v>
      </c>
      <c r="D435" s="4" t="s">
        <v>81</v>
      </c>
      <c r="E435" s="4" t="s">
        <v>23</v>
      </c>
      <c r="F435" s="4" t="s">
        <v>24</v>
      </c>
      <c r="G435" s="4" t="s">
        <v>25</v>
      </c>
      <c r="H435" s="4" t="s">
        <v>55</v>
      </c>
      <c r="I435" s="5">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9">
        <f>YEAR(SalesDataTable[[#This Row],[Order Date]])</f>
        <v>2026</v>
      </c>
      <c r="R435" s="8" t="str">
        <f>"Q"&amp;ROUNDUP(MONTH(SalesDataTable[[#This Row],[Order Date]])/3,0)</f>
        <v>Q1</v>
      </c>
      <c r="S435" s="5">
        <f>MONTH(SalesDataTable[[#This Row],[Order Date]])</f>
        <v>3</v>
      </c>
      <c r="T435" s="8" t="str">
        <f>TEXT(SalesDataTable[[#This Row],[Order Date]],"mmm")</f>
        <v>Mar</v>
      </c>
    </row>
    <row r="436" spans="1:20" ht="15.6" x14ac:dyDescent="0.3">
      <c r="A436" s="2" t="s">
        <v>507</v>
      </c>
      <c r="B436" s="3">
        <v>46107</v>
      </c>
      <c r="C436" s="4" t="s">
        <v>47</v>
      </c>
      <c r="D436" s="4" t="s">
        <v>68</v>
      </c>
      <c r="E436" s="4" t="s">
        <v>45</v>
      </c>
      <c r="F436" s="4" t="s">
        <v>40</v>
      </c>
      <c r="G436" s="4" t="s">
        <v>37</v>
      </c>
      <c r="H436" s="4" t="s">
        <v>38</v>
      </c>
      <c r="I436" s="5">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9">
        <f>YEAR(SalesDataTable[[#This Row],[Order Date]])</f>
        <v>2026</v>
      </c>
      <c r="R436" s="8" t="str">
        <f>"Q"&amp;ROUNDUP(MONTH(SalesDataTable[[#This Row],[Order Date]])/3,0)</f>
        <v>Q1</v>
      </c>
      <c r="S436" s="5">
        <f>MONTH(SalesDataTable[[#This Row],[Order Date]])</f>
        <v>3</v>
      </c>
      <c r="T436" s="8" t="str">
        <f>TEXT(SalesDataTable[[#This Row],[Order Date]],"mmm")</f>
        <v>Mar</v>
      </c>
    </row>
    <row r="437" spans="1:20" ht="15.6" x14ac:dyDescent="0.3">
      <c r="A437" s="2" t="s">
        <v>508</v>
      </c>
      <c r="B437" s="3">
        <v>46107</v>
      </c>
      <c r="C437" s="4" t="s">
        <v>28</v>
      </c>
      <c r="D437" s="4" t="s">
        <v>89</v>
      </c>
      <c r="E437" s="4" t="s">
        <v>59</v>
      </c>
      <c r="F437" s="4" t="s">
        <v>36</v>
      </c>
      <c r="G437" s="4" t="s">
        <v>37</v>
      </c>
      <c r="H437" s="4" t="s">
        <v>38</v>
      </c>
      <c r="I437" s="5">
        <v>1</v>
      </c>
      <c r="J437" s="6">
        <v>35.700000000000003</v>
      </c>
      <c r="K437" s="7">
        <v>0.05</v>
      </c>
      <c r="L437" s="6">
        <v>13.91</v>
      </c>
      <c r="M437" s="6">
        <f t="shared" si="24"/>
        <v>33.914999999999999</v>
      </c>
      <c r="N437" s="6">
        <f t="shared" si="25"/>
        <v>13.91</v>
      </c>
      <c r="O437" s="6">
        <f t="shared" si="26"/>
        <v>20.004999999999999</v>
      </c>
      <c r="P437" s="8">
        <f t="shared" si="27"/>
        <v>0.58985699542975079</v>
      </c>
      <c r="Q437" s="9">
        <f>YEAR(SalesDataTable[[#This Row],[Order Date]])</f>
        <v>2026</v>
      </c>
      <c r="R437" s="8" t="str">
        <f>"Q"&amp;ROUNDUP(MONTH(SalesDataTable[[#This Row],[Order Date]])/3,0)</f>
        <v>Q1</v>
      </c>
      <c r="S437" s="5">
        <f>MONTH(SalesDataTable[[#This Row],[Order Date]])</f>
        <v>3</v>
      </c>
      <c r="T437" s="8" t="str">
        <f>TEXT(SalesDataTable[[#This Row],[Order Date]],"mmm")</f>
        <v>Mar</v>
      </c>
    </row>
    <row r="438" spans="1:20" ht="15.6" x14ac:dyDescent="0.3">
      <c r="A438" s="2" t="s">
        <v>509</v>
      </c>
      <c r="B438" s="3">
        <v>46107</v>
      </c>
      <c r="C438" s="4" t="s">
        <v>47</v>
      </c>
      <c r="D438" s="4" t="s">
        <v>68</v>
      </c>
      <c r="E438" s="4" t="s">
        <v>45</v>
      </c>
      <c r="F438" s="4" t="s">
        <v>24</v>
      </c>
      <c r="G438" s="4" t="s">
        <v>25</v>
      </c>
      <c r="H438" s="4" t="s">
        <v>55</v>
      </c>
      <c r="I438" s="5">
        <v>1</v>
      </c>
      <c r="J438" s="6">
        <v>39.53</v>
      </c>
      <c r="K438" s="7">
        <v>0.05</v>
      </c>
      <c r="L438" s="6">
        <v>17.170000000000002</v>
      </c>
      <c r="M438" s="6">
        <f t="shared" si="24"/>
        <v>37.5535</v>
      </c>
      <c r="N438" s="6">
        <f t="shared" si="25"/>
        <v>17.170000000000002</v>
      </c>
      <c r="O438" s="6">
        <f t="shared" si="26"/>
        <v>20.383499999999998</v>
      </c>
      <c r="P438" s="8">
        <f t="shared" si="27"/>
        <v>0.54278562584046752</v>
      </c>
      <c r="Q438" s="9">
        <f>YEAR(SalesDataTable[[#This Row],[Order Date]])</f>
        <v>2026</v>
      </c>
      <c r="R438" s="8" t="str">
        <f>"Q"&amp;ROUNDUP(MONTH(SalesDataTable[[#This Row],[Order Date]])/3,0)</f>
        <v>Q1</v>
      </c>
      <c r="S438" s="5">
        <f>MONTH(SalesDataTable[[#This Row],[Order Date]])</f>
        <v>3</v>
      </c>
      <c r="T438" s="8" t="str">
        <f>TEXT(SalesDataTable[[#This Row],[Order Date]],"mmm")</f>
        <v>Mar</v>
      </c>
    </row>
    <row r="439" spans="1:20" ht="15.6" x14ac:dyDescent="0.3">
      <c r="A439" s="2" t="s">
        <v>510</v>
      </c>
      <c r="B439" s="3">
        <v>46107</v>
      </c>
      <c r="C439" s="4" t="s">
        <v>34</v>
      </c>
      <c r="D439" s="4" t="s">
        <v>44</v>
      </c>
      <c r="E439" s="4" t="s">
        <v>45</v>
      </c>
      <c r="F439" s="4" t="s">
        <v>24</v>
      </c>
      <c r="G439" s="4" t="s">
        <v>37</v>
      </c>
      <c r="H439" s="4" t="s">
        <v>38</v>
      </c>
      <c r="I439" s="5">
        <v>2</v>
      </c>
      <c r="J439" s="6">
        <v>35.75</v>
      </c>
      <c r="K439" s="7">
        <v>0</v>
      </c>
      <c r="L439" s="6">
        <v>13.28</v>
      </c>
      <c r="M439" s="6">
        <f t="shared" si="24"/>
        <v>71.5</v>
      </c>
      <c r="N439" s="6">
        <f t="shared" si="25"/>
        <v>26.56</v>
      </c>
      <c r="O439" s="6">
        <f t="shared" si="26"/>
        <v>44.94</v>
      </c>
      <c r="P439" s="8">
        <f t="shared" si="27"/>
        <v>0.62853146853146846</v>
      </c>
      <c r="Q439" s="9">
        <f>YEAR(SalesDataTable[[#This Row],[Order Date]])</f>
        <v>2026</v>
      </c>
      <c r="R439" s="8" t="str">
        <f>"Q"&amp;ROUNDUP(MONTH(SalesDataTable[[#This Row],[Order Date]])/3,0)</f>
        <v>Q1</v>
      </c>
      <c r="S439" s="5">
        <f>MONTH(SalesDataTable[[#This Row],[Order Date]])</f>
        <v>3</v>
      </c>
      <c r="T439" s="8" t="str">
        <f>TEXT(SalesDataTable[[#This Row],[Order Date]],"mmm")</f>
        <v>Mar</v>
      </c>
    </row>
    <row r="440" spans="1:20" ht="15.6" x14ac:dyDescent="0.3">
      <c r="A440" s="2" t="s">
        <v>511</v>
      </c>
      <c r="B440" s="3">
        <v>46107</v>
      </c>
      <c r="C440" s="4" t="s">
        <v>34</v>
      </c>
      <c r="D440" s="4" t="s">
        <v>35</v>
      </c>
      <c r="E440" s="4" t="s">
        <v>23</v>
      </c>
      <c r="F440" s="4" t="s">
        <v>40</v>
      </c>
      <c r="G440" s="4" t="s">
        <v>69</v>
      </c>
      <c r="H440" s="4" t="s">
        <v>94</v>
      </c>
      <c r="I440" s="5">
        <v>2</v>
      </c>
      <c r="J440" s="6">
        <v>50.17</v>
      </c>
      <c r="K440" s="7">
        <v>0</v>
      </c>
      <c r="L440" s="6">
        <v>22.37</v>
      </c>
      <c r="M440" s="6">
        <f t="shared" si="24"/>
        <v>100.34</v>
      </c>
      <c r="N440" s="6">
        <f t="shared" si="25"/>
        <v>44.74</v>
      </c>
      <c r="O440" s="6">
        <f t="shared" si="26"/>
        <v>55.6</v>
      </c>
      <c r="P440" s="8">
        <f t="shared" si="27"/>
        <v>0.55411600558102447</v>
      </c>
      <c r="Q440" s="9">
        <f>YEAR(SalesDataTable[[#This Row],[Order Date]])</f>
        <v>2026</v>
      </c>
      <c r="R440" s="8" t="str">
        <f>"Q"&amp;ROUNDUP(MONTH(SalesDataTable[[#This Row],[Order Date]])/3,0)</f>
        <v>Q1</v>
      </c>
      <c r="S440" s="5">
        <f>MONTH(SalesDataTable[[#This Row],[Order Date]])</f>
        <v>3</v>
      </c>
      <c r="T440" s="8" t="str">
        <f>TEXT(SalesDataTable[[#This Row],[Order Date]],"mmm")</f>
        <v>Mar</v>
      </c>
    </row>
    <row r="441" spans="1:20" ht="15.6" x14ac:dyDescent="0.3">
      <c r="A441" s="2" t="s">
        <v>512</v>
      </c>
      <c r="B441" s="3">
        <v>46107</v>
      </c>
      <c r="C441" s="4" t="s">
        <v>21</v>
      </c>
      <c r="D441" s="4" t="s">
        <v>72</v>
      </c>
      <c r="E441" s="4" t="s">
        <v>23</v>
      </c>
      <c r="F441" s="4" t="s">
        <v>36</v>
      </c>
      <c r="G441" s="4" t="s">
        <v>69</v>
      </c>
      <c r="H441" s="4" t="s">
        <v>70</v>
      </c>
      <c r="I441" s="5">
        <v>5</v>
      </c>
      <c r="J441" s="6">
        <v>41.32</v>
      </c>
      <c r="K441" s="7">
        <v>0</v>
      </c>
      <c r="L441" s="6">
        <v>15.09</v>
      </c>
      <c r="M441" s="6">
        <f t="shared" si="24"/>
        <v>206.6</v>
      </c>
      <c r="N441" s="6">
        <f t="shared" si="25"/>
        <v>75.45</v>
      </c>
      <c r="O441" s="6">
        <f t="shared" si="26"/>
        <v>131.14999999999998</v>
      </c>
      <c r="P441" s="8">
        <f t="shared" si="27"/>
        <v>0.63480154888673757</v>
      </c>
      <c r="Q441" s="9">
        <f>YEAR(SalesDataTable[[#This Row],[Order Date]])</f>
        <v>2026</v>
      </c>
      <c r="R441" s="8" t="str">
        <f>"Q"&amp;ROUNDUP(MONTH(SalesDataTable[[#This Row],[Order Date]])/3,0)</f>
        <v>Q1</v>
      </c>
      <c r="S441" s="5">
        <f>MONTH(SalesDataTable[[#This Row],[Order Date]])</f>
        <v>3</v>
      </c>
      <c r="T441" s="8" t="str">
        <f>TEXT(SalesDataTable[[#This Row],[Order Date]],"mmm")</f>
        <v>Mar</v>
      </c>
    </row>
    <row r="442" spans="1:20" ht="15.6" x14ac:dyDescent="0.3">
      <c r="A442" s="2" t="s">
        <v>513</v>
      </c>
      <c r="B442" s="3">
        <v>46108</v>
      </c>
      <c r="C442" s="4" t="s">
        <v>47</v>
      </c>
      <c r="D442" s="4" t="s">
        <v>65</v>
      </c>
      <c r="E442" s="4" t="s">
        <v>59</v>
      </c>
      <c r="F442" s="4" t="s">
        <v>36</v>
      </c>
      <c r="G442" s="4" t="s">
        <v>31</v>
      </c>
      <c r="H442" s="4" t="s">
        <v>73</v>
      </c>
      <c r="I442" s="5">
        <v>3</v>
      </c>
      <c r="J442" s="6">
        <v>152.4</v>
      </c>
      <c r="K442" s="7">
        <v>0.05</v>
      </c>
      <c r="L442" s="6">
        <v>79.97</v>
      </c>
      <c r="M442" s="6">
        <f t="shared" si="24"/>
        <v>434.34000000000003</v>
      </c>
      <c r="N442" s="6">
        <f t="shared" si="25"/>
        <v>239.91</v>
      </c>
      <c r="O442" s="6">
        <f t="shared" si="26"/>
        <v>194.43000000000004</v>
      </c>
      <c r="P442" s="8">
        <f t="shared" si="27"/>
        <v>0.44764470230694853</v>
      </c>
      <c r="Q442" s="9">
        <f>YEAR(SalesDataTable[[#This Row],[Order Date]])</f>
        <v>2026</v>
      </c>
      <c r="R442" s="8" t="str">
        <f>"Q"&amp;ROUNDUP(MONTH(SalesDataTable[[#This Row],[Order Date]])/3,0)</f>
        <v>Q1</v>
      </c>
      <c r="S442" s="5">
        <f>MONTH(SalesDataTable[[#This Row],[Order Date]])</f>
        <v>3</v>
      </c>
      <c r="T442" s="8" t="str">
        <f>TEXT(SalesDataTable[[#This Row],[Order Date]],"mmm")</f>
        <v>Mar</v>
      </c>
    </row>
    <row r="443" spans="1:20" ht="15.6" x14ac:dyDescent="0.3">
      <c r="A443" s="2" t="s">
        <v>514</v>
      </c>
      <c r="B443" s="3">
        <v>46108</v>
      </c>
      <c r="C443" s="4" t="s">
        <v>21</v>
      </c>
      <c r="D443" s="4" t="s">
        <v>22</v>
      </c>
      <c r="E443" s="4" t="s">
        <v>23</v>
      </c>
      <c r="F443" s="4" t="s">
        <v>36</v>
      </c>
      <c r="G443" s="4" t="s">
        <v>69</v>
      </c>
      <c r="H443" s="4" t="s">
        <v>87</v>
      </c>
      <c r="I443" s="5">
        <v>1</v>
      </c>
      <c r="J443" s="6">
        <v>36.299999999999997</v>
      </c>
      <c r="K443" s="7">
        <v>0</v>
      </c>
      <c r="L443" s="6">
        <v>14.1</v>
      </c>
      <c r="M443" s="6">
        <f t="shared" si="24"/>
        <v>36.299999999999997</v>
      </c>
      <c r="N443" s="6">
        <f t="shared" si="25"/>
        <v>14.1</v>
      </c>
      <c r="O443" s="6">
        <f t="shared" si="26"/>
        <v>22.199999999999996</v>
      </c>
      <c r="P443" s="8">
        <f t="shared" si="27"/>
        <v>0.61157024793388426</v>
      </c>
      <c r="Q443" s="9">
        <f>YEAR(SalesDataTable[[#This Row],[Order Date]])</f>
        <v>2026</v>
      </c>
      <c r="R443" s="8" t="str">
        <f>"Q"&amp;ROUNDUP(MONTH(SalesDataTable[[#This Row],[Order Date]])/3,0)</f>
        <v>Q1</v>
      </c>
      <c r="S443" s="5">
        <f>MONTH(SalesDataTable[[#This Row],[Order Date]])</f>
        <v>3</v>
      </c>
      <c r="T443" s="8" t="str">
        <f>TEXT(SalesDataTable[[#This Row],[Order Date]],"mmm")</f>
        <v>Mar</v>
      </c>
    </row>
    <row r="444" spans="1:20" ht="15.6" x14ac:dyDescent="0.3">
      <c r="A444" s="2" t="s">
        <v>515</v>
      </c>
      <c r="B444" s="3">
        <v>46108</v>
      </c>
      <c r="C444" s="4" t="s">
        <v>34</v>
      </c>
      <c r="D444" s="4" t="s">
        <v>54</v>
      </c>
      <c r="E444" s="4" t="s">
        <v>23</v>
      </c>
      <c r="F444" s="4" t="s">
        <v>24</v>
      </c>
      <c r="G444" s="4" t="s">
        <v>37</v>
      </c>
      <c r="H444" s="4" t="s">
        <v>66</v>
      </c>
      <c r="I444" s="5">
        <v>3</v>
      </c>
      <c r="J444" s="6">
        <v>46.24</v>
      </c>
      <c r="K444" s="7">
        <v>0.1</v>
      </c>
      <c r="L444" s="6">
        <v>18.2</v>
      </c>
      <c r="M444" s="6">
        <f t="shared" si="24"/>
        <v>124.848</v>
      </c>
      <c r="N444" s="6">
        <f t="shared" si="25"/>
        <v>54.599999999999994</v>
      </c>
      <c r="O444" s="6">
        <f t="shared" si="26"/>
        <v>70.248000000000005</v>
      </c>
      <c r="P444" s="8">
        <f t="shared" si="27"/>
        <v>0.56266820453671673</v>
      </c>
      <c r="Q444" s="9">
        <f>YEAR(SalesDataTable[[#This Row],[Order Date]])</f>
        <v>2026</v>
      </c>
      <c r="R444" s="8" t="str">
        <f>"Q"&amp;ROUNDUP(MONTH(SalesDataTable[[#This Row],[Order Date]])/3,0)</f>
        <v>Q1</v>
      </c>
      <c r="S444" s="5">
        <f>MONTH(SalesDataTable[[#This Row],[Order Date]])</f>
        <v>3</v>
      </c>
      <c r="T444" s="8" t="str">
        <f>TEXT(SalesDataTable[[#This Row],[Order Date]],"mmm")</f>
        <v>Mar</v>
      </c>
    </row>
    <row r="445" spans="1:20" ht="15.6" x14ac:dyDescent="0.3">
      <c r="A445" s="2" t="s">
        <v>516</v>
      </c>
      <c r="B445" s="3">
        <v>46108</v>
      </c>
      <c r="C445" s="4" t="s">
        <v>21</v>
      </c>
      <c r="D445" s="4" t="s">
        <v>22</v>
      </c>
      <c r="E445" s="4" t="s">
        <v>45</v>
      </c>
      <c r="F445" s="4" t="s">
        <v>24</v>
      </c>
      <c r="G445" s="4" t="s">
        <v>37</v>
      </c>
      <c r="H445" s="4" t="s">
        <v>103</v>
      </c>
      <c r="I445" s="5">
        <v>2</v>
      </c>
      <c r="J445" s="6">
        <v>165.58</v>
      </c>
      <c r="K445" s="7">
        <v>0</v>
      </c>
      <c r="L445" s="6">
        <v>86.16</v>
      </c>
      <c r="M445" s="6">
        <f t="shared" si="24"/>
        <v>331.16</v>
      </c>
      <c r="N445" s="6">
        <f t="shared" si="25"/>
        <v>172.32</v>
      </c>
      <c r="O445" s="6">
        <f t="shared" si="26"/>
        <v>158.84000000000003</v>
      </c>
      <c r="P445" s="8">
        <f t="shared" si="27"/>
        <v>0.47964730039859893</v>
      </c>
      <c r="Q445" s="9">
        <f>YEAR(SalesDataTable[[#This Row],[Order Date]])</f>
        <v>2026</v>
      </c>
      <c r="R445" s="8" t="str">
        <f>"Q"&amp;ROUNDUP(MONTH(SalesDataTable[[#This Row],[Order Date]])/3,0)</f>
        <v>Q1</v>
      </c>
      <c r="S445" s="5">
        <f>MONTH(SalesDataTable[[#This Row],[Order Date]])</f>
        <v>3</v>
      </c>
      <c r="T445" s="8" t="str">
        <f>TEXT(SalesDataTable[[#This Row],[Order Date]],"mmm")</f>
        <v>Mar</v>
      </c>
    </row>
    <row r="446" spans="1:20" ht="15.6" x14ac:dyDescent="0.3">
      <c r="A446" s="2" t="s">
        <v>517</v>
      </c>
      <c r="B446" s="3">
        <v>46108</v>
      </c>
      <c r="C446" s="4" t="s">
        <v>21</v>
      </c>
      <c r="D446" s="4" t="s">
        <v>72</v>
      </c>
      <c r="E446" s="4" t="s">
        <v>23</v>
      </c>
      <c r="F446" s="4" t="s">
        <v>24</v>
      </c>
      <c r="G446" s="4" t="s">
        <v>51</v>
      </c>
      <c r="H446" s="4" t="s">
        <v>110</v>
      </c>
      <c r="I446" s="5">
        <v>4</v>
      </c>
      <c r="J446" s="6">
        <v>121.49</v>
      </c>
      <c r="K446" s="7">
        <v>0</v>
      </c>
      <c r="L446" s="6">
        <v>62.01</v>
      </c>
      <c r="M446" s="6">
        <f t="shared" si="24"/>
        <v>485.96</v>
      </c>
      <c r="N446" s="6">
        <f t="shared" si="25"/>
        <v>248.04</v>
      </c>
      <c r="O446" s="6">
        <f t="shared" si="26"/>
        <v>237.92</v>
      </c>
      <c r="P446" s="8">
        <f t="shared" si="27"/>
        <v>0.4895876203802782</v>
      </c>
      <c r="Q446" s="9">
        <f>YEAR(SalesDataTable[[#This Row],[Order Date]])</f>
        <v>2026</v>
      </c>
      <c r="R446" s="8" t="str">
        <f>"Q"&amp;ROUNDUP(MONTH(SalesDataTable[[#This Row],[Order Date]])/3,0)</f>
        <v>Q1</v>
      </c>
      <c r="S446" s="5">
        <f>MONTH(SalesDataTable[[#This Row],[Order Date]])</f>
        <v>3</v>
      </c>
      <c r="T446" s="8" t="str">
        <f>TEXT(SalesDataTable[[#This Row],[Order Date]],"mmm")</f>
        <v>Mar</v>
      </c>
    </row>
    <row r="447" spans="1:20" ht="15.6" x14ac:dyDescent="0.3">
      <c r="A447" s="2" t="s">
        <v>518</v>
      </c>
      <c r="B447" s="3">
        <v>46108</v>
      </c>
      <c r="C447" s="4" t="s">
        <v>28</v>
      </c>
      <c r="D447" s="4" t="s">
        <v>89</v>
      </c>
      <c r="E447" s="4" t="s">
        <v>45</v>
      </c>
      <c r="F447" s="4" t="s">
        <v>36</v>
      </c>
      <c r="G447" s="4" t="s">
        <v>25</v>
      </c>
      <c r="H447" s="4" t="s">
        <v>26</v>
      </c>
      <c r="I447" s="5">
        <v>5</v>
      </c>
      <c r="J447" s="6">
        <v>81.84</v>
      </c>
      <c r="K447" s="7">
        <v>0.1</v>
      </c>
      <c r="L447" s="6">
        <v>42.7</v>
      </c>
      <c r="M447" s="6">
        <f t="shared" si="24"/>
        <v>368.28000000000003</v>
      </c>
      <c r="N447" s="6">
        <f t="shared" si="25"/>
        <v>213.5</v>
      </c>
      <c r="O447" s="6">
        <f t="shared" si="26"/>
        <v>154.78000000000003</v>
      </c>
      <c r="P447" s="8">
        <f t="shared" si="27"/>
        <v>0.42027804931030743</v>
      </c>
      <c r="Q447" s="9">
        <f>YEAR(SalesDataTable[[#This Row],[Order Date]])</f>
        <v>2026</v>
      </c>
      <c r="R447" s="8" t="str">
        <f>"Q"&amp;ROUNDUP(MONTH(SalesDataTable[[#This Row],[Order Date]])/3,0)</f>
        <v>Q1</v>
      </c>
      <c r="S447" s="5">
        <f>MONTH(SalesDataTable[[#This Row],[Order Date]])</f>
        <v>3</v>
      </c>
      <c r="T447" s="8" t="str">
        <f>TEXT(SalesDataTable[[#This Row],[Order Date]],"mmm")</f>
        <v>Mar</v>
      </c>
    </row>
    <row r="448" spans="1:20" ht="15.6" x14ac:dyDescent="0.3">
      <c r="A448" s="2" t="s">
        <v>519</v>
      </c>
      <c r="B448" s="3">
        <v>46108</v>
      </c>
      <c r="C448" s="4" t="s">
        <v>28</v>
      </c>
      <c r="D448" s="4" t="s">
        <v>86</v>
      </c>
      <c r="E448" s="4" t="s">
        <v>23</v>
      </c>
      <c r="F448" s="4" t="s">
        <v>36</v>
      </c>
      <c r="G448" s="4" t="s">
        <v>31</v>
      </c>
      <c r="H448" s="4" t="s">
        <v>73</v>
      </c>
      <c r="I448" s="5">
        <v>1</v>
      </c>
      <c r="J448" s="6">
        <v>151.47999999999999</v>
      </c>
      <c r="K448" s="7">
        <v>0</v>
      </c>
      <c r="L448" s="6">
        <v>79.41</v>
      </c>
      <c r="M448" s="6">
        <f t="shared" si="24"/>
        <v>151.47999999999999</v>
      </c>
      <c r="N448" s="6">
        <f t="shared" si="25"/>
        <v>79.41</v>
      </c>
      <c r="O448" s="6">
        <f t="shared" si="26"/>
        <v>72.069999999999993</v>
      </c>
      <c r="P448" s="8">
        <f t="shared" si="27"/>
        <v>0.47577237919197252</v>
      </c>
      <c r="Q448" s="9">
        <f>YEAR(SalesDataTable[[#This Row],[Order Date]])</f>
        <v>2026</v>
      </c>
      <c r="R448" s="8" t="str">
        <f>"Q"&amp;ROUNDUP(MONTH(SalesDataTable[[#This Row],[Order Date]])/3,0)</f>
        <v>Q1</v>
      </c>
      <c r="S448" s="5">
        <f>MONTH(SalesDataTable[[#This Row],[Order Date]])</f>
        <v>3</v>
      </c>
      <c r="T448" s="8" t="str">
        <f>TEXT(SalesDataTable[[#This Row],[Order Date]],"mmm")</f>
        <v>Mar</v>
      </c>
    </row>
    <row r="449" spans="1:20" ht="15.6" x14ac:dyDescent="0.3">
      <c r="A449" s="2" t="s">
        <v>520</v>
      </c>
      <c r="B449" s="3">
        <v>46109</v>
      </c>
      <c r="C449" s="4" t="s">
        <v>21</v>
      </c>
      <c r="D449" s="4" t="s">
        <v>108</v>
      </c>
      <c r="E449" s="4" t="s">
        <v>45</v>
      </c>
      <c r="F449" s="4" t="s">
        <v>36</v>
      </c>
      <c r="G449" s="4" t="s">
        <v>69</v>
      </c>
      <c r="H449" s="4" t="s">
        <v>94</v>
      </c>
      <c r="I449" s="5">
        <v>1</v>
      </c>
      <c r="J449" s="6">
        <v>51.02</v>
      </c>
      <c r="K449" s="7">
        <v>0.05</v>
      </c>
      <c r="L449" s="6">
        <v>21.94</v>
      </c>
      <c r="M449" s="6">
        <f t="shared" si="24"/>
        <v>48.469000000000001</v>
      </c>
      <c r="N449" s="6">
        <f t="shared" si="25"/>
        <v>21.94</v>
      </c>
      <c r="O449" s="6">
        <f t="shared" si="26"/>
        <v>26.529</v>
      </c>
      <c r="P449" s="8">
        <f t="shared" si="27"/>
        <v>0.54733953661102974</v>
      </c>
      <c r="Q449" s="9">
        <f>YEAR(SalesDataTable[[#This Row],[Order Date]])</f>
        <v>2026</v>
      </c>
      <c r="R449" s="8" t="str">
        <f>"Q"&amp;ROUNDUP(MONTH(SalesDataTable[[#This Row],[Order Date]])/3,0)</f>
        <v>Q1</v>
      </c>
      <c r="S449" s="5">
        <f>MONTH(SalesDataTable[[#This Row],[Order Date]])</f>
        <v>3</v>
      </c>
      <c r="T449" s="8" t="str">
        <f>TEXT(SalesDataTable[[#This Row],[Order Date]],"mmm")</f>
        <v>Mar</v>
      </c>
    </row>
    <row r="450" spans="1:20" ht="15.6" x14ac:dyDescent="0.3">
      <c r="A450" s="2" t="s">
        <v>521</v>
      </c>
      <c r="B450" s="3">
        <v>46109</v>
      </c>
      <c r="C450" s="4" t="s">
        <v>34</v>
      </c>
      <c r="D450" s="4" t="s">
        <v>35</v>
      </c>
      <c r="E450" s="4" t="s">
        <v>30</v>
      </c>
      <c r="F450" s="4" t="s">
        <v>40</v>
      </c>
      <c r="G450" s="4" t="s">
        <v>25</v>
      </c>
      <c r="H450" s="4" t="s">
        <v>55</v>
      </c>
      <c r="I450" s="5">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9">
        <f>YEAR(SalesDataTable[[#This Row],[Order Date]])</f>
        <v>2026</v>
      </c>
      <c r="R450" s="8" t="str">
        <f>"Q"&amp;ROUNDUP(MONTH(SalesDataTable[[#This Row],[Order Date]])/3,0)</f>
        <v>Q1</v>
      </c>
      <c r="S450" s="5">
        <f>MONTH(SalesDataTable[[#This Row],[Order Date]])</f>
        <v>3</v>
      </c>
      <c r="T450" s="8" t="str">
        <f>TEXT(SalesDataTable[[#This Row],[Order Date]],"mmm")</f>
        <v>Mar</v>
      </c>
    </row>
    <row r="451" spans="1:20" ht="15.6" x14ac:dyDescent="0.3">
      <c r="A451" s="2" t="s">
        <v>522</v>
      </c>
      <c r="B451" s="3">
        <v>46109</v>
      </c>
      <c r="C451" s="4" t="s">
        <v>21</v>
      </c>
      <c r="D451" s="4" t="s">
        <v>72</v>
      </c>
      <c r="E451" s="4" t="s">
        <v>23</v>
      </c>
      <c r="F451" s="4" t="s">
        <v>36</v>
      </c>
      <c r="G451" s="4" t="s">
        <v>37</v>
      </c>
      <c r="H451" s="4" t="s">
        <v>103</v>
      </c>
      <c r="I451" s="5">
        <v>5</v>
      </c>
      <c r="J451" s="6">
        <v>163.33000000000001</v>
      </c>
      <c r="K451" s="7">
        <v>0</v>
      </c>
      <c r="L451" s="6">
        <v>87.05</v>
      </c>
      <c r="M451" s="6">
        <f t="shared" si="28"/>
        <v>816.65000000000009</v>
      </c>
      <c r="N451" s="6">
        <f t="shared" si="29"/>
        <v>435.25</v>
      </c>
      <c r="O451" s="6">
        <f t="shared" si="30"/>
        <v>381.40000000000009</v>
      </c>
      <c r="P451" s="8">
        <f t="shared" si="31"/>
        <v>0.46702993938651816</v>
      </c>
      <c r="Q451" s="9">
        <f>YEAR(SalesDataTable[[#This Row],[Order Date]])</f>
        <v>2026</v>
      </c>
      <c r="R451" s="8" t="str">
        <f>"Q"&amp;ROUNDUP(MONTH(SalesDataTable[[#This Row],[Order Date]])/3,0)</f>
        <v>Q1</v>
      </c>
      <c r="S451" s="5">
        <f>MONTH(SalesDataTable[[#This Row],[Order Date]])</f>
        <v>3</v>
      </c>
      <c r="T451" s="8" t="str">
        <f>TEXT(SalesDataTable[[#This Row],[Order Date]],"mmm")</f>
        <v>Mar</v>
      </c>
    </row>
    <row r="452" spans="1:20" ht="15.6" x14ac:dyDescent="0.3">
      <c r="A452" s="2" t="s">
        <v>523</v>
      </c>
      <c r="B452" s="3">
        <v>46110</v>
      </c>
      <c r="C452" s="4" t="s">
        <v>28</v>
      </c>
      <c r="D452" s="4" t="s">
        <v>106</v>
      </c>
      <c r="E452" s="4" t="s">
        <v>59</v>
      </c>
      <c r="F452" s="4" t="s">
        <v>36</v>
      </c>
      <c r="G452" s="4" t="s">
        <v>31</v>
      </c>
      <c r="H452" s="4" t="s">
        <v>32</v>
      </c>
      <c r="I452" s="5">
        <v>1</v>
      </c>
      <c r="J452" s="6">
        <v>90.27</v>
      </c>
      <c r="K452" s="7">
        <v>0</v>
      </c>
      <c r="L452" s="6">
        <v>46.38</v>
      </c>
      <c r="M452" s="6">
        <f t="shared" si="28"/>
        <v>90.27</v>
      </c>
      <c r="N452" s="6">
        <f t="shared" si="29"/>
        <v>46.38</v>
      </c>
      <c r="O452" s="6">
        <f t="shared" si="30"/>
        <v>43.889999999999993</v>
      </c>
      <c r="P452" s="8">
        <f t="shared" si="31"/>
        <v>0.48620804253904948</v>
      </c>
      <c r="Q452" s="9">
        <f>YEAR(SalesDataTable[[#This Row],[Order Date]])</f>
        <v>2026</v>
      </c>
      <c r="R452" s="8" t="str">
        <f>"Q"&amp;ROUNDUP(MONTH(SalesDataTable[[#This Row],[Order Date]])/3,0)</f>
        <v>Q1</v>
      </c>
      <c r="S452" s="5">
        <f>MONTH(SalesDataTable[[#This Row],[Order Date]])</f>
        <v>3</v>
      </c>
      <c r="T452" s="8" t="str">
        <f>TEXT(SalesDataTable[[#This Row],[Order Date]],"mmm")</f>
        <v>Mar</v>
      </c>
    </row>
    <row r="453" spans="1:20" ht="15.6" x14ac:dyDescent="0.3">
      <c r="A453" s="2" t="s">
        <v>524</v>
      </c>
      <c r="B453" s="3">
        <v>46110</v>
      </c>
      <c r="C453" s="4" t="s">
        <v>21</v>
      </c>
      <c r="D453" s="4" t="s">
        <v>72</v>
      </c>
      <c r="E453" s="4" t="s">
        <v>30</v>
      </c>
      <c r="F453" s="4" t="s">
        <v>40</v>
      </c>
      <c r="G453" s="4" t="s">
        <v>37</v>
      </c>
      <c r="H453" s="4" t="s">
        <v>91</v>
      </c>
      <c r="I453" s="5">
        <v>12</v>
      </c>
      <c r="J453" s="6">
        <v>131.31</v>
      </c>
      <c r="K453" s="7">
        <v>0.05</v>
      </c>
      <c r="L453" s="6">
        <v>68.459999999999994</v>
      </c>
      <c r="M453" s="6">
        <f t="shared" si="28"/>
        <v>1496.934</v>
      </c>
      <c r="N453" s="6">
        <f t="shared" si="29"/>
        <v>821.52</v>
      </c>
      <c r="O453" s="6">
        <f t="shared" si="30"/>
        <v>675.41399999999999</v>
      </c>
      <c r="P453" s="8">
        <f t="shared" si="31"/>
        <v>0.45119824922140855</v>
      </c>
      <c r="Q453" s="9">
        <f>YEAR(SalesDataTable[[#This Row],[Order Date]])</f>
        <v>2026</v>
      </c>
      <c r="R453" s="8" t="str">
        <f>"Q"&amp;ROUNDUP(MONTH(SalesDataTable[[#This Row],[Order Date]])/3,0)</f>
        <v>Q1</v>
      </c>
      <c r="S453" s="5">
        <f>MONTH(SalesDataTable[[#This Row],[Order Date]])</f>
        <v>3</v>
      </c>
      <c r="T453" s="8" t="str">
        <f>TEXT(SalesDataTable[[#This Row],[Order Date]],"mmm")</f>
        <v>Mar</v>
      </c>
    </row>
    <row r="454" spans="1:20" ht="15.6" x14ac:dyDescent="0.3">
      <c r="A454" s="2" t="s">
        <v>525</v>
      </c>
      <c r="B454" s="3">
        <v>46110</v>
      </c>
      <c r="C454" s="4" t="s">
        <v>28</v>
      </c>
      <c r="D454" s="4" t="s">
        <v>89</v>
      </c>
      <c r="E454" s="4" t="s">
        <v>59</v>
      </c>
      <c r="F454" s="4" t="s">
        <v>36</v>
      </c>
      <c r="G454" s="4" t="s">
        <v>37</v>
      </c>
      <c r="H454" s="4" t="s">
        <v>103</v>
      </c>
      <c r="I454" s="5">
        <v>1</v>
      </c>
      <c r="J454" s="6">
        <v>167.27</v>
      </c>
      <c r="K454" s="7">
        <v>0.05</v>
      </c>
      <c r="L454" s="6">
        <v>88.19</v>
      </c>
      <c r="M454" s="6">
        <f t="shared" si="28"/>
        <v>158.90649999999999</v>
      </c>
      <c r="N454" s="6">
        <f t="shared" si="29"/>
        <v>88.19</v>
      </c>
      <c r="O454" s="6">
        <f t="shared" si="30"/>
        <v>70.716499999999996</v>
      </c>
      <c r="P454" s="8">
        <f t="shared" si="31"/>
        <v>0.44501955552478972</v>
      </c>
      <c r="Q454" s="9">
        <f>YEAR(SalesDataTable[[#This Row],[Order Date]])</f>
        <v>2026</v>
      </c>
      <c r="R454" s="8" t="str">
        <f>"Q"&amp;ROUNDUP(MONTH(SalesDataTable[[#This Row],[Order Date]])/3,0)</f>
        <v>Q1</v>
      </c>
      <c r="S454" s="5">
        <f>MONTH(SalesDataTable[[#This Row],[Order Date]])</f>
        <v>3</v>
      </c>
      <c r="T454" s="8" t="str">
        <f>TEXT(SalesDataTable[[#This Row],[Order Date]],"mmm")</f>
        <v>Mar</v>
      </c>
    </row>
    <row r="455" spans="1:20" ht="15.6" x14ac:dyDescent="0.3">
      <c r="A455" s="2" t="s">
        <v>526</v>
      </c>
      <c r="B455" s="3">
        <v>46110</v>
      </c>
      <c r="C455" s="4" t="s">
        <v>28</v>
      </c>
      <c r="D455" s="4" t="s">
        <v>89</v>
      </c>
      <c r="E455" s="4" t="s">
        <v>59</v>
      </c>
      <c r="F455" s="4" t="s">
        <v>24</v>
      </c>
      <c r="G455" s="4" t="s">
        <v>31</v>
      </c>
      <c r="H455" s="4" t="s">
        <v>99</v>
      </c>
      <c r="I455" s="5">
        <v>4</v>
      </c>
      <c r="J455" s="6">
        <v>70.510000000000005</v>
      </c>
      <c r="K455" s="7">
        <v>0</v>
      </c>
      <c r="L455" s="6">
        <v>31.93</v>
      </c>
      <c r="M455" s="6">
        <f t="shared" si="28"/>
        <v>282.04000000000002</v>
      </c>
      <c r="N455" s="6">
        <f t="shared" si="29"/>
        <v>127.72</v>
      </c>
      <c r="O455" s="6">
        <f t="shared" si="30"/>
        <v>154.32000000000002</v>
      </c>
      <c r="P455" s="8">
        <f t="shared" si="31"/>
        <v>0.54715643171181394</v>
      </c>
      <c r="Q455" s="9">
        <f>YEAR(SalesDataTable[[#This Row],[Order Date]])</f>
        <v>2026</v>
      </c>
      <c r="R455" s="8" t="str">
        <f>"Q"&amp;ROUNDUP(MONTH(SalesDataTable[[#This Row],[Order Date]])/3,0)</f>
        <v>Q1</v>
      </c>
      <c r="S455" s="5">
        <f>MONTH(SalesDataTable[[#This Row],[Order Date]])</f>
        <v>3</v>
      </c>
      <c r="T455" s="8" t="str">
        <f>TEXT(SalesDataTable[[#This Row],[Order Date]],"mmm")</f>
        <v>Mar</v>
      </c>
    </row>
    <row r="456" spans="1:20" ht="15.6" x14ac:dyDescent="0.3">
      <c r="A456" s="2" t="s">
        <v>527</v>
      </c>
      <c r="B456" s="3">
        <v>46110</v>
      </c>
      <c r="C456" s="4" t="s">
        <v>28</v>
      </c>
      <c r="D456" s="4" t="s">
        <v>58</v>
      </c>
      <c r="E456" s="4" t="s">
        <v>30</v>
      </c>
      <c r="F456" s="4" t="s">
        <v>36</v>
      </c>
      <c r="G456" s="4" t="s">
        <v>25</v>
      </c>
      <c r="H456" s="4" t="s">
        <v>63</v>
      </c>
      <c r="I456" s="5">
        <v>12</v>
      </c>
      <c r="J456" s="6">
        <v>101.06</v>
      </c>
      <c r="K456" s="7">
        <v>0.1</v>
      </c>
      <c r="L456" s="6">
        <v>50.59</v>
      </c>
      <c r="M456" s="6">
        <f t="shared" si="28"/>
        <v>1091.4480000000001</v>
      </c>
      <c r="N456" s="6">
        <f t="shared" si="29"/>
        <v>607.08000000000004</v>
      </c>
      <c r="O456" s="6">
        <f t="shared" si="30"/>
        <v>484.36800000000005</v>
      </c>
      <c r="P456" s="8">
        <f t="shared" si="31"/>
        <v>0.4437847703234602</v>
      </c>
      <c r="Q456" s="9">
        <f>YEAR(SalesDataTable[[#This Row],[Order Date]])</f>
        <v>2026</v>
      </c>
      <c r="R456" s="8" t="str">
        <f>"Q"&amp;ROUNDUP(MONTH(SalesDataTable[[#This Row],[Order Date]])/3,0)</f>
        <v>Q1</v>
      </c>
      <c r="S456" s="5">
        <f>MONTH(SalesDataTable[[#This Row],[Order Date]])</f>
        <v>3</v>
      </c>
      <c r="T456" s="8" t="str">
        <f>TEXT(SalesDataTable[[#This Row],[Order Date]],"mmm")</f>
        <v>Mar</v>
      </c>
    </row>
    <row r="457" spans="1:20" ht="15.6" x14ac:dyDescent="0.3">
      <c r="A457" s="2" t="s">
        <v>528</v>
      </c>
      <c r="B457" s="3">
        <v>46110</v>
      </c>
      <c r="C457" s="4" t="s">
        <v>47</v>
      </c>
      <c r="D457" s="4" t="s">
        <v>68</v>
      </c>
      <c r="E457" s="4" t="s">
        <v>23</v>
      </c>
      <c r="F457" s="4" t="s">
        <v>40</v>
      </c>
      <c r="G457" s="4" t="s">
        <v>25</v>
      </c>
      <c r="H457" s="4" t="s">
        <v>26</v>
      </c>
      <c r="I457" s="5">
        <v>2</v>
      </c>
      <c r="J457" s="6">
        <v>79.849999999999994</v>
      </c>
      <c r="K457" s="7">
        <v>0.05</v>
      </c>
      <c r="L457" s="6">
        <v>43.78</v>
      </c>
      <c r="M457" s="6">
        <f t="shared" si="28"/>
        <v>151.71499999999997</v>
      </c>
      <c r="N457" s="6">
        <f t="shared" si="29"/>
        <v>87.56</v>
      </c>
      <c r="O457" s="6">
        <f t="shared" si="30"/>
        <v>64.154999999999973</v>
      </c>
      <c r="P457" s="8">
        <f t="shared" si="31"/>
        <v>0.42286524074745402</v>
      </c>
      <c r="Q457" s="9">
        <f>YEAR(SalesDataTable[[#This Row],[Order Date]])</f>
        <v>2026</v>
      </c>
      <c r="R457" s="8" t="str">
        <f>"Q"&amp;ROUNDUP(MONTH(SalesDataTable[[#This Row],[Order Date]])/3,0)</f>
        <v>Q1</v>
      </c>
      <c r="S457" s="5">
        <f>MONTH(SalesDataTable[[#This Row],[Order Date]])</f>
        <v>3</v>
      </c>
      <c r="T457" s="8" t="str">
        <f>TEXT(SalesDataTable[[#This Row],[Order Date]],"mmm")</f>
        <v>Mar</v>
      </c>
    </row>
    <row r="458" spans="1:20" ht="15.6" x14ac:dyDescent="0.3">
      <c r="A458" s="2" t="s">
        <v>529</v>
      </c>
      <c r="B458" s="3">
        <v>46110</v>
      </c>
      <c r="C458" s="4" t="s">
        <v>34</v>
      </c>
      <c r="D458" s="4" t="s">
        <v>54</v>
      </c>
      <c r="E458" s="4" t="s">
        <v>45</v>
      </c>
      <c r="F458" s="4" t="s">
        <v>36</v>
      </c>
      <c r="G458" s="4" t="s">
        <v>51</v>
      </c>
      <c r="H458" s="4" t="s">
        <v>61</v>
      </c>
      <c r="I458" s="5">
        <v>4</v>
      </c>
      <c r="J458" s="6">
        <v>191.99</v>
      </c>
      <c r="K458" s="7">
        <v>0</v>
      </c>
      <c r="L458" s="6">
        <v>104.44</v>
      </c>
      <c r="M458" s="6">
        <f t="shared" si="28"/>
        <v>767.96</v>
      </c>
      <c r="N458" s="6">
        <f t="shared" si="29"/>
        <v>417.76</v>
      </c>
      <c r="O458" s="6">
        <f t="shared" si="30"/>
        <v>350.20000000000005</v>
      </c>
      <c r="P458" s="8">
        <f t="shared" si="31"/>
        <v>0.45601333402781397</v>
      </c>
      <c r="Q458" s="9">
        <f>YEAR(SalesDataTable[[#This Row],[Order Date]])</f>
        <v>2026</v>
      </c>
      <c r="R458" s="8" t="str">
        <f>"Q"&amp;ROUNDUP(MONTH(SalesDataTable[[#This Row],[Order Date]])/3,0)</f>
        <v>Q1</v>
      </c>
      <c r="S458" s="5">
        <f>MONTH(SalesDataTable[[#This Row],[Order Date]])</f>
        <v>3</v>
      </c>
      <c r="T458" s="8" t="str">
        <f>TEXT(SalesDataTable[[#This Row],[Order Date]],"mmm")</f>
        <v>Mar</v>
      </c>
    </row>
    <row r="459" spans="1:20" ht="15.6" x14ac:dyDescent="0.3">
      <c r="A459" s="2" t="s">
        <v>530</v>
      </c>
      <c r="B459" s="3">
        <v>46110</v>
      </c>
      <c r="C459" s="4" t="s">
        <v>28</v>
      </c>
      <c r="D459" s="4" t="s">
        <v>86</v>
      </c>
      <c r="E459" s="4" t="s">
        <v>23</v>
      </c>
      <c r="F459" s="4" t="s">
        <v>36</v>
      </c>
      <c r="G459" s="4" t="s">
        <v>25</v>
      </c>
      <c r="H459" s="4" t="s">
        <v>49</v>
      </c>
      <c r="I459" s="5">
        <v>1</v>
      </c>
      <c r="J459" s="6">
        <v>49.81</v>
      </c>
      <c r="K459" s="7">
        <v>0.05</v>
      </c>
      <c r="L459" s="6">
        <v>23.12</v>
      </c>
      <c r="M459" s="6">
        <f t="shared" si="28"/>
        <v>47.319499999999998</v>
      </c>
      <c r="N459" s="6">
        <f t="shared" si="29"/>
        <v>23.12</v>
      </c>
      <c r="O459" s="6">
        <f t="shared" si="30"/>
        <v>24.199499999999997</v>
      </c>
      <c r="P459" s="8">
        <f t="shared" si="31"/>
        <v>0.51140650260463438</v>
      </c>
      <c r="Q459" s="9">
        <f>YEAR(SalesDataTable[[#This Row],[Order Date]])</f>
        <v>2026</v>
      </c>
      <c r="R459" s="8" t="str">
        <f>"Q"&amp;ROUNDUP(MONTH(SalesDataTable[[#This Row],[Order Date]])/3,0)</f>
        <v>Q1</v>
      </c>
      <c r="S459" s="5">
        <f>MONTH(SalesDataTable[[#This Row],[Order Date]])</f>
        <v>3</v>
      </c>
      <c r="T459" s="8" t="str">
        <f>TEXT(SalesDataTable[[#This Row],[Order Date]],"mmm")</f>
        <v>Mar</v>
      </c>
    </row>
    <row r="460" spans="1:20" ht="15.6" x14ac:dyDescent="0.3">
      <c r="A460" s="2" t="s">
        <v>531</v>
      </c>
      <c r="B460" s="3">
        <v>46110</v>
      </c>
      <c r="C460" s="4" t="s">
        <v>21</v>
      </c>
      <c r="D460" s="4" t="s">
        <v>108</v>
      </c>
      <c r="E460" s="4" t="s">
        <v>45</v>
      </c>
      <c r="F460" s="4" t="s">
        <v>36</v>
      </c>
      <c r="G460" s="4" t="s">
        <v>69</v>
      </c>
      <c r="H460" s="4" t="s">
        <v>70</v>
      </c>
      <c r="I460" s="5">
        <v>1</v>
      </c>
      <c r="J460" s="6">
        <v>40.39</v>
      </c>
      <c r="K460" s="7">
        <v>0.1</v>
      </c>
      <c r="L460" s="6">
        <v>14.97</v>
      </c>
      <c r="M460" s="6">
        <f t="shared" si="28"/>
        <v>36.350999999999999</v>
      </c>
      <c r="N460" s="6">
        <f t="shared" si="29"/>
        <v>14.97</v>
      </c>
      <c r="O460" s="6">
        <f t="shared" si="30"/>
        <v>21.381</v>
      </c>
      <c r="P460" s="8">
        <f t="shared" si="31"/>
        <v>0.58818189320788972</v>
      </c>
      <c r="Q460" s="9">
        <f>YEAR(SalesDataTable[[#This Row],[Order Date]])</f>
        <v>2026</v>
      </c>
      <c r="R460" s="8" t="str">
        <f>"Q"&amp;ROUNDUP(MONTH(SalesDataTable[[#This Row],[Order Date]])/3,0)</f>
        <v>Q1</v>
      </c>
      <c r="S460" s="5">
        <f>MONTH(SalesDataTable[[#This Row],[Order Date]])</f>
        <v>3</v>
      </c>
      <c r="T460" s="8" t="str">
        <f>TEXT(SalesDataTable[[#This Row],[Order Date]],"mmm")</f>
        <v>Mar</v>
      </c>
    </row>
    <row r="461" spans="1:20" ht="15.6" x14ac:dyDescent="0.3">
      <c r="A461" s="2" t="s">
        <v>532</v>
      </c>
      <c r="B461" s="3">
        <v>46110</v>
      </c>
      <c r="C461" s="4" t="s">
        <v>21</v>
      </c>
      <c r="D461" s="4" t="s">
        <v>22</v>
      </c>
      <c r="E461" s="4" t="s">
        <v>23</v>
      </c>
      <c r="F461" s="4" t="s">
        <v>24</v>
      </c>
      <c r="G461" s="4" t="s">
        <v>37</v>
      </c>
      <c r="H461" s="4" t="s">
        <v>38</v>
      </c>
      <c r="I461" s="5">
        <v>1</v>
      </c>
      <c r="J461" s="6">
        <v>35.700000000000003</v>
      </c>
      <c r="K461" s="7">
        <v>0.05</v>
      </c>
      <c r="L461" s="6">
        <v>13.85</v>
      </c>
      <c r="M461" s="6">
        <f t="shared" si="28"/>
        <v>33.914999999999999</v>
      </c>
      <c r="N461" s="6">
        <f t="shared" si="29"/>
        <v>13.85</v>
      </c>
      <c r="O461" s="6">
        <f t="shared" si="30"/>
        <v>20.064999999999998</v>
      </c>
      <c r="P461" s="8">
        <f t="shared" si="31"/>
        <v>0.59162612413386406</v>
      </c>
      <c r="Q461" s="9">
        <f>YEAR(SalesDataTable[[#This Row],[Order Date]])</f>
        <v>2026</v>
      </c>
      <c r="R461" s="8" t="str">
        <f>"Q"&amp;ROUNDUP(MONTH(SalesDataTable[[#This Row],[Order Date]])/3,0)</f>
        <v>Q1</v>
      </c>
      <c r="S461" s="5">
        <f>MONTH(SalesDataTable[[#This Row],[Order Date]])</f>
        <v>3</v>
      </c>
      <c r="T461" s="8" t="str">
        <f>TEXT(SalesDataTable[[#This Row],[Order Date]],"mmm")</f>
        <v>Mar</v>
      </c>
    </row>
    <row r="462" spans="1:20" ht="15.6" x14ac:dyDescent="0.3">
      <c r="A462" s="2" t="s">
        <v>533</v>
      </c>
      <c r="B462" s="3">
        <v>46110</v>
      </c>
      <c r="C462" s="4" t="s">
        <v>34</v>
      </c>
      <c r="D462" s="4" t="s">
        <v>81</v>
      </c>
      <c r="E462" s="4" t="s">
        <v>59</v>
      </c>
      <c r="F462" s="4" t="s">
        <v>24</v>
      </c>
      <c r="G462" s="4" t="s">
        <v>51</v>
      </c>
      <c r="H462" s="4" t="s">
        <v>84</v>
      </c>
      <c r="I462" s="5">
        <v>1</v>
      </c>
      <c r="J462" s="6">
        <v>80.09</v>
      </c>
      <c r="K462" s="7">
        <v>0</v>
      </c>
      <c r="L462" s="6">
        <v>40.61</v>
      </c>
      <c r="M462" s="6">
        <f t="shared" si="28"/>
        <v>80.09</v>
      </c>
      <c r="N462" s="6">
        <f t="shared" si="29"/>
        <v>40.61</v>
      </c>
      <c r="O462" s="6">
        <f t="shared" si="30"/>
        <v>39.480000000000004</v>
      </c>
      <c r="P462" s="8">
        <f t="shared" si="31"/>
        <v>0.49294543638406796</v>
      </c>
      <c r="Q462" s="9">
        <f>YEAR(SalesDataTable[[#This Row],[Order Date]])</f>
        <v>2026</v>
      </c>
      <c r="R462" s="8" t="str">
        <f>"Q"&amp;ROUNDUP(MONTH(SalesDataTable[[#This Row],[Order Date]])/3,0)</f>
        <v>Q1</v>
      </c>
      <c r="S462" s="5">
        <f>MONTH(SalesDataTable[[#This Row],[Order Date]])</f>
        <v>3</v>
      </c>
      <c r="T462" s="8" t="str">
        <f>TEXT(SalesDataTable[[#This Row],[Order Date]],"mmm")</f>
        <v>Mar</v>
      </c>
    </row>
    <row r="463" spans="1:20" ht="15.6" x14ac:dyDescent="0.3">
      <c r="A463" s="2" t="s">
        <v>534</v>
      </c>
      <c r="B463" s="3">
        <v>46110</v>
      </c>
      <c r="C463" s="4" t="s">
        <v>47</v>
      </c>
      <c r="D463" s="4" t="s">
        <v>102</v>
      </c>
      <c r="E463" s="4" t="s">
        <v>59</v>
      </c>
      <c r="F463" s="4" t="s">
        <v>36</v>
      </c>
      <c r="G463" s="4" t="s">
        <v>31</v>
      </c>
      <c r="H463" s="4" t="s">
        <v>41</v>
      </c>
      <c r="I463" s="5">
        <v>1</v>
      </c>
      <c r="J463" s="6">
        <v>142.87</v>
      </c>
      <c r="K463" s="7">
        <v>0.1</v>
      </c>
      <c r="L463" s="6">
        <v>77.33</v>
      </c>
      <c r="M463" s="6">
        <f t="shared" si="28"/>
        <v>128.583</v>
      </c>
      <c r="N463" s="6">
        <f t="shared" si="29"/>
        <v>77.33</v>
      </c>
      <c r="O463" s="6">
        <f t="shared" si="30"/>
        <v>51.253</v>
      </c>
      <c r="P463" s="8">
        <f t="shared" si="31"/>
        <v>0.39859857057309289</v>
      </c>
      <c r="Q463" s="9">
        <f>YEAR(SalesDataTable[[#This Row],[Order Date]])</f>
        <v>2026</v>
      </c>
      <c r="R463" s="8" t="str">
        <f>"Q"&amp;ROUNDUP(MONTH(SalesDataTable[[#This Row],[Order Date]])/3,0)</f>
        <v>Q1</v>
      </c>
      <c r="S463" s="5">
        <f>MONTH(SalesDataTable[[#This Row],[Order Date]])</f>
        <v>3</v>
      </c>
      <c r="T463" s="8" t="str">
        <f>TEXT(SalesDataTable[[#This Row],[Order Date]],"mmm")</f>
        <v>Mar</v>
      </c>
    </row>
    <row r="464" spans="1:20" ht="15.6" x14ac:dyDescent="0.3">
      <c r="A464" s="2" t="s">
        <v>535</v>
      </c>
      <c r="B464" s="3">
        <v>46111</v>
      </c>
      <c r="C464" s="4" t="s">
        <v>47</v>
      </c>
      <c r="D464" s="4" t="s">
        <v>68</v>
      </c>
      <c r="E464" s="4" t="s">
        <v>23</v>
      </c>
      <c r="F464" s="4" t="s">
        <v>24</v>
      </c>
      <c r="G464" s="4" t="s">
        <v>69</v>
      </c>
      <c r="H464" s="4" t="s">
        <v>70</v>
      </c>
      <c r="I464" s="5">
        <v>1</v>
      </c>
      <c r="J464" s="6">
        <v>40.53</v>
      </c>
      <c r="K464" s="7">
        <v>0</v>
      </c>
      <c r="L464" s="6">
        <v>14.32</v>
      </c>
      <c r="M464" s="6">
        <f t="shared" si="28"/>
        <v>40.53</v>
      </c>
      <c r="N464" s="6">
        <f t="shared" si="29"/>
        <v>14.32</v>
      </c>
      <c r="O464" s="6">
        <f t="shared" si="30"/>
        <v>26.21</v>
      </c>
      <c r="P464" s="8">
        <f t="shared" si="31"/>
        <v>0.64668147051566738</v>
      </c>
      <c r="Q464" s="9">
        <f>YEAR(SalesDataTable[[#This Row],[Order Date]])</f>
        <v>2026</v>
      </c>
      <c r="R464" s="8" t="str">
        <f>"Q"&amp;ROUNDUP(MONTH(SalesDataTable[[#This Row],[Order Date]])/3,0)</f>
        <v>Q1</v>
      </c>
      <c r="S464" s="5">
        <f>MONTH(SalesDataTable[[#This Row],[Order Date]])</f>
        <v>3</v>
      </c>
      <c r="T464" s="8" t="str">
        <f>TEXT(SalesDataTable[[#This Row],[Order Date]],"mmm")</f>
        <v>Mar</v>
      </c>
    </row>
    <row r="465" spans="1:20" ht="15.6" x14ac:dyDescent="0.3">
      <c r="A465" s="2" t="s">
        <v>536</v>
      </c>
      <c r="B465" s="3">
        <v>46111</v>
      </c>
      <c r="C465" s="4" t="s">
        <v>47</v>
      </c>
      <c r="D465" s="4" t="s">
        <v>68</v>
      </c>
      <c r="E465" s="4" t="s">
        <v>23</v>
      </c>
      <c r="F465" s="4" t="s">
        <v>24</v>
      </c>
      <c r="G465" s="4" t="s">
        <v>25</v>
      </c>
      <c r="H465" s="4" t="s">
        <v>49</v>
      </c>
      <c r="I465" s="5">
        <v>1</v>
      </c>
      <c r="J465" s="6">
        <v>49.46</v>
      </c>
      <c r="K465" s="7">
        <v>0</v>
      </c>
      <c r="L465" s="6">
        <v>23.04</v>
      </c>
      <c r="M465" s="6">
        <f t="shared" si="28"/>
        <v>49.46</v>
      </c>
      <c r="N465" s="6">
        <f t="shared" si="29"/>
        <v>23.04</v>
      </c>
      <c r="O465" s="6">
        <f t="shared" si="30"/>
        <v>26.42</v>
      </c>
      <c r="P465" s="8">
        <f t="shared" si="31"/>
        <v>0.53416902547513145</v>
      </c>
      <c r="Q465" s="9">
        <f>YEAR(SalesDataTable[[#This Row],[Order Date]])</f>
        <v>2026</v>
      </c>
      <c r="R465" s="8" t="str">
        <f>"Q"&amp;ROUNDUP(MONTH(SalesDataTable[[#This Row],[Order Date]])/3,0)</f>
        <v>Q1</v>
      </c>
      <c r="S465" s="5">
        <f>MONTH(SalesDataTable[[#This Row],[Order Date]])</f>
        <v>3</v>
      </c>
      <c r="T465" s="8" t="str">
        <f>TEXT(SalesDataTable[[#This Row],[Order Date]],"mmm")</f>
        <v>Mar</v>
      </c>
    </row>
    <row r="466" spans="1:20" ht="15.6" x14ac:dyDescent="0.3">
      <c r="A466" s="2" t="s">
        <v>537</v>
      </c>
      <c r="B466" s="3">
        <v>46111</v>
      </c>
      <c r="C466" s="4" t="s">
        <v>28</v>
      </c>
      <c r="D466" s="4" t="s">
        <v>106</v>
      </c>
      <c r="E466" s="4" t="s">
        <v>59</v>
      </c>
      <c r="F466" s="4" t="s">
        <v>40</v>
      </c>
      <c r="G466" s="4" t="s">
        <v>31</v>
      </c>
      <c r="H466" s="4" t="s">
        <v>41</v>
      </c>
      <c r="I466" s="5">
        <v>3</v>
      </c>
      <c r="J466" s="6">
        <v>142.46</v>
      </c>
      <c r="K466" s="7">
        <v>0</v>
      </c>
      <c r="L466" s="6">
        <v>79.650000000000006</v>
      </c>
      <c r="M466" s="6">
        <f t="shared" si="28"/>
        <v>427.38</v>
      </c>
      <c r="N466" s="6">
        <f t="shared" si="29"/>
        <v>238.95000000000002</v>
      </c>
      <c r="O466" s="6">
        <f t="shared" si="30"/>
        <v>188.42999999999998</v>
      </c>
      <c r="P466" s="8">
        <f t="shared" si="31"/>
        <v>0.44089569001825069</v>
      </c>
      <c r="Q466" s="9">
        <f>YEAR(SalesDataTable[[#This Row],[Order Date]])</f>
        <v>2026</v>
      </c>
      <c r="R466" s="8" t="str">
        <f>"Q"&amp;ROUNDUP(MONTH(SalesDataTable[[#This Row],[Order Date]])/3,0)</f>
        <v>Q1</v>
      </c>
      <c r="S466" s="5">
        <f>MONTH(SalesDataTable[[#This Row],[Order Date]])</f>
        <v>3</v>
      </c>
      <c r="T466" s="8" t="str">
        <f>TEXT(SalesDataTable[[#This Row],[Order Date]],"mmm")</f>
        <v>Mar</v>
      </c>
    </row>
    <row r="467" spans="1:20" ht="15.6" x14ac:dyDescent="0.3">
      <c r="A467" s="2" t="s">
        <v>538</v>
      </c>
      <c r="B467" s="3">
        <v>46111</v>
      </c>
      <c r="C467" s="4" t="s">
        <v>47</v>
      </c>
      <c r="D467" s="4" t="s">
        <v>102</v>
      </c>
      <c r="E467" s="4" t="s">
        <v>30</v>
      </c>
      <c r="F467" s="4" t="s">
        <v>40</v>
      </c>
      <c r="G467" s="4" t="s">
        <v>31</v>
      </c>
      <c r="H467" s="4" t="s">
        <v>41</v>
      </c>
      <c r="I467" s="5">
        <v>6</v>
      </c>
      <c r="J467" s="6">
        <v>142.18</v>
      </c>
      <c r="K467" s="7">
        <v>0.05</v>
      </c>
      <c r="L467" s="6">
        <v>80.94</v>
      </c>
      <c r="M467" s="6">
        <f t="shared" si="28"/>
        <v>810.42600000000004</v>
      </c>
      <c r="N467" s="6">
        <f t="shared" si="29"/>
        <v>485.64</v>
      </c>
      <c r="O467" s="6">
        <f t="shared" si="30"/>
        <v>324.78600000000006</v>
      </c>
      <c r="P467" s="8">
        <f t="shared" si="31"/>
        <v>0.40075960050640036</v>
      </c>
      <c r="Q467" s="9">
        <f>YEAR(SalesDataTable[[#This Row],[Order Date]])</f>
        <v>2026</v>
      </c>
      <c r="R467" s="8" t="str">
        <f>"Q"&amp;ROUNDUP(MONTH(SalesDataTable[[#This Row],[Order Date]])/3,0)</f>
        <v>Q1</v>
      </c>
      <c r="S467" s="5">
        <f>MONTH(SalesDataTable[[#This Row],[Order Date]])</f>
        <v>3</v>
      </c>
      <c r="T467" s="8" t="str">
        <f>TEXT(SalesDataTable[[#This Row],[Order Date]],"mmm")</f>
        <v>Mar</v>
      </c>
    </row>
    <row r="468" spans="1:20" ht="15.6" x14ac:dyDescent="0.3">
      <c r="A468" s="2" t="s">
        <v>539</v>
      </c>
      <c r="B468" s="3">
        <v>46111</v>
      </c>
      <c r="C468" s="4" t="s">
        <v>28</v>
      </c>
      <c r="D468" s="4" t="s">
        <v>106</v>
      </c>
      <c r="E468" s="4" t="s">
        <v>23</v>
      </c>
      <c r="F468" s="4" t="s">
        <v>36</v>
      </c>
      <c r="G468" s="4" t="s">
        <v>69</v>
      </c>
      <c r="H468" s="4" t="s">
        <v>70</v>
      </c>
      <c r="I468" s="5">
        <v>2</v>
      </c>
      <c r="J468" s="6">
        <v>41.04</v>
      </c>
      <c r="K468" s="7">
        <v>0</v>
      </c>
      <c r="L468" s="6">
        <v>15.03</v>
      </c>
      <c r="M468" s="6">
        <f t="shared" si="28"/>
        <v>82.08</v>
      </c>
      <c r="N468" s="6">
        <f t="shared" si="29"/>
        <v>30.06</v>
      </c>
      <c r="O468" s="6">
        <f t="shared" si="30"/>
        <v>52.019999999999996</v>
      </c>
      <c r="P468" s="8">
        <f t="shared" si="31"/>
        <v>0.63377192982456132</v>
      </c>
      <c r="Q468" s="9">
        <f>YEAR(SalesDataTable[[#This Row],[Order Date]])</f>
        <v>2026</v>
      </c>
      <c r="R468" s="8" t="str">
        <f>"Q"&amp;ROUNDUP(MONTH(SalesDataTable[[#This Row],[Order Date]])/3,0)</f>
        <v>Q1</v>
      </c>
      <c r="S468" s="5">
        <f>MONTH(SalesDataTable[[#This Row],[Order Date]])</f>
        <v>3</v>
      </c>
      <c r="T468" s="8" t="str">
        <f>TEXT(SalesDataTable[[#This Row],[Order Date]],"mmm")</f>
        <v>Mar</v>
      </c>
    </row>
    <row r="469" spans="1:20" ht="15.6" x14ac:dyDescent="0.3">
      <c r="A469" s="2" t="s">
        <v>540</v>
      </c>
      <c r="B469" s="3">
        <v>46111</v>
      </c>
      <c r="C469" s="4" t="s">
        <v>28</v>
      </c>
      <c r="D469" s="4" t="s">
        <v>89</v>
      </c>
      <c r="E469" s="4" t="s">
        <v>23</v>
      </c>
      <c r="F469" s="4" t="s">
        <v>24</v>
      </c>
      <c r="G469" s="4" t="s">
        <v>31</v>
      </c>
      <c r="H469" s="4" t="s">
        <v>41</v>
      </c>
      <c r="I469" s="5">
        <v>2</v>
      </c>
      <c r="J469" s="6">
        <v>145.06</v>
      </c>
      <c r="K469" s="7">
        <v>0.15</v>
      </c>
      <c r="L469" s="6">
        <v>77.08</v>
      </c>
      <c r="M469" s="6">
        <f t="shared" si="28"/>
        <v>246.602</v>
      </c>
      <c r="N469" s="6">
        <f t="shared" si="29"/>
        <v>154.16</v>
      </c>
      <c r="O469" s="6">
        <f t="shared" si="30"/>
        <v>92.442000000000007</v>
      </c>
      <c r="P469" s="8">
        <f t="shared" si="31"/>
        <v>0.37486313979610875</v>
      </c>
      <c r="Q469" s="9">
        <f>YEAR(SalesDataTable[[#This Row],[Order Date]])</f>
        <v>2026</v>
      </c>
      <c r="R469" s="8" t="str">
        <f>"Q"&amp;ROUNDUP(MONTH(SalesDataTable[[#This Row],[Order Date]])/3,0)</f>
        <v>Q1</v>
      </c>
      <c r="S469" s="5">
        <f>MONTH(SalesDataTable[[#This Row],[Order Date]])</f>
        <v>3</v>
      </c>
      <c r="T469" s="8" t="str">
        <f>TEXT(SalesDataTable[[#This Row],[Order Date]],"mmm")</f>
        <v>Mar</v>
      </c>
    </row>
    <row r="470" spans="1:20" ht="15.6" x14ac:dyDescent="0.3">
      <c r="A470" s="2" t="s">
        <v>541</v>
      </c>
      <c r="B470" s="3">
        <v>46111</v>
      </c>
      <c r="C470" s="4" t="s">
        <v>28</v>
      </c>
      <c r="D470" s="4" t="s">
        <v>86</v>
      </c>
      <c r="E470" s="4" t="s">
        <v>23</v>
      </c>
      <c r="F470" s="4" t="s">
        <v>24</v>
      </c>
      <c r="G470" s="4" t="s">
        <v>37</v>
      </c>
      <c r="H470" s="4" t="s">
        <v>91</v>
      </c>
      <c r="I470" s="5">
        <v>1</v>
      </c>
      <c r="J470" s="6">
        <v>130.72999999999999</v>
      </c>
      <c r="K470" s="7">
        <v>0</v>
      </c>
      <c r="L470" s="6">
        <v>66.17</v>
      </c>
      <c r="M470" s="6">
        <f t="shared" si="28"/>
        <v>130.72999999999999</v>
      </c>
      <c r="N470" s="6">
        <f t="shared" si="29"/>
        <v>66.17</v>
      </c>
      <c r="O470" s="6">
        <f t="shared" si="30"/>
        <v>64.559999999999988</v>
      </c>
      <c r="P470" s="8">
        <f t="shared" si="31"/>
        <v>0.4938422703281572</v>
      </c>
      <c r="Q470" s="9">
        <f>YEAR(SalesDataTable[[#This Row],[Order Date]])</f>
        <v>2026</v>
      </c>
      <c r="R470" s="8" t="str">
        <f>"Q"&amp;ROUNDUP(MONTH(SalesDataTable[[#This Row],[Order Date]])/3,0)</f>
        <v>Q1</v>
      </c>
      <c r="S470" s="5">
        <f>MONTH(SalesDataTable[[#This Row],[Order Date]])</f>
        <v>3</v>
      </c>
      <c r="T470" s="8" t="str">
        <f>TEXT(SalesDataTable[[#This Row],[Order Date]],"mmm")</f>
        <v>Mar</v>
      </c>
    </row>
    <row r="471" spans="1:20" ht="15.6" x14ac:dyDescent="0.3">
      <c r="A471" s="2" t="s">
        <v>542</v>
      </c>
      <c r="B471" s="3">
        <v>46111</v>
      </c>
      <c r="C471" s="4" t="s">
        <v>47</v>
      </c>
      <c r="D471" s="4" t="s">
        <v>102</v>
      </c>
      <c r="E471" s="4" t="s">
        <v>23</v>
      </c>
      <c r="F471" s="4" t="s">
        <v>40</v>
      </c>
      <c r="G471" s="4" t="s">
        <v>69</v>
      </c>
      <c r="H471" s="4" t="s">
        <v>87</v>
      </c>
      <c r="I471" s="5">
        <v>2</v>
      </c>
      <c r="J471" s="6">
        <v>36.630000000000003</v>
      </c>
      <c r="K471" s="7">
        <v>0</v>
      </c>
      <c r="L471" s="6">
        <v>14.31</v>
      </c>
      <c r="M471" s="6">
        <f t="shared" si="28"/>
        <v>73.260000000000005</v>
      </c>
      <c r="N471" s="6">
        <f t="shared" si="29"/>
        <v>28.62</v>
      </c>
      <c r="O471" s="6">
        <f t="shared" si="30"/>
        <v>44.64</v>
      </c>
      <c r="P471" s="8">
        <f t="shared" si="31"/>
        <v>0.60933660933660927</v>
      </c>
      <c r="Q471" s="9">
        <f>YEAR(SalesDataTable[[#This Row],[Order Date]])</f>
        <v>2026</v>
      </c>
      <c r="R471" s="8" t="str">
        <f>"Q"&amp;ROUNDUP(MONTH(SalesDataTable[[#This Row],[Order Date]])/3,0)</f>
        <v>Q1</v>
      </c>
      <c r="S471" s="5">
        <f>MONTH(SalesDataTable[[#This Row],[Order Date]])</f>
        <v>3</v>
      </c>
      <c r="T471" s="8" t="str">
        <f>TEXT(SalesDataTable[[#This Row],[Order Date]],"mmm")</f>
        <v>Mar</v>
      </c>
    </row>
    <row r="472" spans="1:20" ht="15.6" x14ac:dyDescent="0.3">
      <c r="A472" s="2" t="s">
        <v>543</v>
      </c>
      <c r="B472" s="3">
        <v>46112</v>
      </c>
      <c r="C472" s="4" t="s">
        <v>47</v>
      </c>
      <c r="D472" s="4" t="s">
        <v>102</v>
      </c>
      <c r="E472" s="4" t="s">
        <v>59</v>
      </c>
      <c r="F472" s="4" t="s">
        <v>36</v>
      </c>
      <c r="G472" s="4" t="s">
        <v>25</v>
      </c>
      <c r="H472" s="4" t="s">
        <v>49</v>
      </c>
      <c r="I472" s="5">
        <v>1</v>
      </c>
      <c r="J472" s="6">
        <v>50.99</v>
      </c>
      <c r="K472" s="7">
        <v>0.1</v>
      </c>
      <c r="L472" s="6">
        <v>21.86</v>
      </c>
      <c r="M472" s="6">
        <f t="shared" si="28"/>
        <v>45.891000000000005</v>
      </c>
      <c r="N472" s="6">
        <f t="shared" si="29"/>
        <v>21.86</v>
      </c>
      <c r="O472" s="6">
        <f t="shared" si="30"/>
        <v>24.031000000000006</v>
      </c>
      <c r="P472" s="8">
        <f t="shared" si="31"/>
        <v>0.52365387548756848</v>
      </c>
      <c r="Q472" s="9">
        <f>YEAR(SalesDataTable[[#This Row],[Order Date]])</f>
        <v>2026</v>
      </c>
      <c r="R472" s="8" t="str">
        <f>"Q"&amp;ROUNDUP(MONTH(SalesDataTable[[#This Row],[Order Date]])/3,0)</f>
        <v>Q1</v>
      </c>
      <c r="S472" s="5">
        <f>MONTH(SalesDataTable[[#This Row],[Order Date]])</f>
        <v>3</v>
      </c>
      <c r="T472" s="8" t="str">
        <f>TEXT(SalesDataTable[[#This Row],[Order Date]],"mmm")</f>
        <v>Mar</v>
      </c>
    </row>
    <row r="473" spans="1:20" ht="15.6" x14ac:dyDescent="0.3">
      <c r="A473" s="2" t="s">
        <v>544</v>
      </c>
      <c r="B473" s="3">
        <v>46112</v>
      </c>
      <c r="C473" s="4" t="s">
        <v>28</v>
      </c>
      <c r="D473" s="4" t="s">
        <v>58</v>
      </c>
      <c r="E473" s="4" t="s">
        <v>23</v>
      </c>
      <c r="F473" s="4" t="s">
        <v>24</v>
      </c>
      <c r="G473" s="4" t="s">
        <v>37</v>
      </c>
      <c r="H473" s="4" t="s">
        <v>91</v>
      </c>
      <c r="I473" s="5">
        <v>4</v>
      </c>
      <c r="J473" s="6">
        <v>134.18</v>
      </c>
      <c r="K473" s="7">
        <v>0</v>
      </c>
      <c r="L473" s="6">
        <v>66.430000000000007</v>
      </c>
      <c r="M473" s="6">
        <f t="shared" si="28"/>
        <v>536.72</v>
      </c>
      <c r="N473" s="6">
        <f t="shared" si="29"/>
        <v>265.72000000000003</v>
      </c>
      <c r="O473" s="6">
        <f t="shared" si="30"/>
        <v>271</v>
      </c>
      <c r="P473" s="8">
        <f t="shared" si="31"/>
        <v>0.5049187658369354</v>
      </c>
      <c r="Q473" s="9">
        <f>YEAR(SalesDataTable[[#This Row],[Order Date]])</f>
        <v>2026</v>
      </c>
      <c r="R473" s="8" t="str">
        <f>"Q"&amp;ROUNDUP(MONTH(SalesDataTable[[#This Row],[Order Date]])/3,0)</f>
        <v>Q1</v>
      </c>
      <c r="S473" s="5">
        <f>MONTH(SalesDataTable[[#This Row],[Order Date]])</f>
        <v>3</v>
      </c>
      <c r="T473" s="8" t="str">
        <f>TEXT(SalesDataTable[[#This Row],[Order Date]],"mmm")</f>
        <v>Mar</v>
      </c>
    </row>
    <row r="474" spans="1:20" ht="15.6" x14ac:dyDescent="0.3">
      <c r="A474" s="2" t="s">
        <v>545</v>
      </c>
      <c r="B474" s="3">
        <v>46112</v>
      </c>
      <c r="C474" s="4" t="s">
        <v>28</v>
      </c>
      <c r="D474" s="4" t="s">
        <v>89</v>
      </c>
      <c r="E474" s="4" t="s">
        <v>45</v>
      </c>
      <c r="F474" s="4" t="s">
        <v>40</v>
      </c>
      <c r="G474" s="4" t="s">
        <v>69</v>
      </c>
      <c r="H474" s="4" t="s">
        <v>94</v>
      </c>
      <c r="I474" s="5">
        <v>2</v>
      </c>
      <c r="J474" s="6">
        <v>50.86</v>
      </c>
      <c r="K474" s="7">
        <v>0.1</v>
      </c>
      <c r="L474" s="6">
        <v>21.76</v>
      </c>
      <c r="M474" s="6">
        <f t="shared" si="28"/>
        <v>91.548000000000002</v>
      </c>
      <c r="N474" s="6">
        <f t="shared" si="29"/>
        <v>43.52</v>
      </c>
      <c r="O474" s="6">
        <f t="shared" si="30"/>
        <v>48.027999999999999</v>
      </c>
      <c r="P474" s="8">
        <f t="shared" si="31"/>
        <v>0.52462096386595003</v>
      </c>
      <c r="Q474" s="9">
        <f>YEAR(SalesDataTable[[#This Row],[Order Date]])</f>
        <v>2026</v>
      </c>
      <c r="R474" s="8" t="str">
        <f>"Q"&amp;ROUNDUP(MONTH(SalesDataTable[[#This Row],[Order Date]])/3,0)</f>
        <v>Q1</v>
      </c>
      <c r="S474" s="5">
        <f>MONTH(SalesDataTable[[#This Row],[Order Date]])</f>
        <v>3</v>
      </c>
      <c r="T474" s="8" t="str">
        <f>TEXT(SalesDataTable[[#This Row],[Order Date]],"mmm")</f>
        <v>Mar</v>
      </c>
    </row>
    <row r="475" spans="1:20" ht="15.6" x14ac:dyDescent="0.3">
      <c r="A475" s="2" t="s">
        <v>546</v>
      </c>
      <c r="B475" s="3">
        <v>46112</v>
      </c>
      <c r="C475" s="4" t="s">
        <v>28</v>
      </c>
      <c r="D475" s="4" t="s">
        <v>89</v>
      </c>
      <c r="E475" s="4" t="s">
        <v>30</v>
      </c>
      <c r="F475" s="4" t="s">
        <v>40</v>
      </c>
      <c r="G475" s="4" t="s">
        <v>51</v>
      </c>
      <c r="H475" s="4" t="s">
        <v>110</v>
      </c>
      <c r="I475" s="5">
        <v>12</v>
      </c>
      <c r="J475" s="6">
        <v>124.86</v>
      </c>
      <c r="K475" s="7">
        <v>0.1</v>
      </c>
      <c r="L475" s="6">
        <v>60.82</v>
      </c>
      <c r="M475" s="6">
        <f t="shared" si="28"/>
        <v>1348.4880000000001</v>
      </c>
      <c r="N475" s="6">
        <f t="shared" si="29"/>
        <v>729.84</v>
      </c>
      <c r="O475" s="6">
        <f t="shared" si="30"/>
        <v>618.64800000000002</v>
      </c>
      <c r="P475" s="8">
        <f t="shared" si="31"/>
        <v>0.45877160197198641</v>
      </c>
      <c r="Q475" s="9">
        <f>YEAR(SalesDataTable[[#This Row],[Order Date]])</f>
        <v>2026</v>
      </c>
      <c r="R475" s="8" t="str">
        <f>"Q"&amp;ROUNDUP(MONTH(SalesDataTable[[#This Row],[Order Date]])/3,0)</f>
        <v>Q1</v>
      </c>
      <c r="S475" s="5">
        <f>MONTH(SalesDataTable[[#This Row],[Order Date]])</f>
        <v>3</v>
      </c>
      <c r="T475" s="8" t="str">
        <f>TEXT(SalesDataTable[[#This Row],[Order Date]],"mmm")</f>
        <v>Mar</v>
      </c>
    </row>
    <row r="476" spans="1:20" ht="15.6" x14ac:dyDescent="0.3">
      <c r="A476" s="2" t="s">
        <v>547</v>
      </c>
      <c r="B476" s="3">
        <v>46113</v>
      </c>
      <c r="C476" s="4" t="s">
        <v>47</v>
      </c>
      <c r="D476" s="4" t="s">
        <v>48</v>
      </c>
      <c r="E476" s="4" t="s">
        <v>23</v>
      </c>
      <c r="F476" s="4" t="s">
        <v>40</v>
      </c>
      <c r="G476" s="4" t="s">
        <v>25</v>
      </c>
      <c r="H476" s="4" t="s">
        <v>26</v>
      </c>
      <c r="I476" s="5">
        <v>1</v>
      </c>
      <c r="J476" s="6">
        <v>81.760000000000005</v>
      </c>
      <c r="K476" s="7">
        <v>0.1</v>
      </c>
      <c r="L476" s="6">
        <v>42.78</v>
      </c>
      <c r="M476" s="6">
        <f t="shared" si="28"/>
        <v>73.584000000000003</v>
      </c>
      <c r="N476" s="6">
        <f t="shared" si="29"/>
        <v>42.78</v>
      </c>
      <c r="O476" s="6">
        <f t="shared" si="30"/>
        <v>30.804000000000002</v>
      </c>
      <c r="P476" s="8">
        <f t="shared" si="31"/>
        <v>0.4186236138290933</v>
      </c>
      <c r="Q476" s="9">
        <f>YEAR(SalesDataTable[[#This Row],[Order Date]])</f>
        <v>2026</v>
      </c>
      <c r="R476" s="8" t="str">
        <f>"Q"&amp;ROUNDUP(MONTH(SalesDataTable[[#This Row],[Order Date]])/3,0)</f>
        <v>Q2</v>
      </c>
      <c r="S476" s="5">
        <f>MONTH(SalesDataTable[[#This Row],[Order Date]])</f>
        <v>4</v>
      </c>
      <c r="T476" s="8" t="str">
        <f>TEXT(SalesDataTable[[#This Row],[Order Date]],"mmm")</f>
        <v>Apr</v>
      </c>
    </row>
    <row r="477" spans="1:20" ht="15.6" x14ac:dyDescent="0.3">
      <c r="A477" s="2" t="s">
        <v>548</v>
      </c>
      <c r="B477" s="3">
        <v>46113</v>
      </c>
      <c r="C477" s="4" t="s">
        <v>28</v>
      </c>
      <c r="D477" s="4" t="s">
        <v>106</v>
      </c>
      <c r="E477" s="4" t="s">
        <v>45</v>
      </c>
      <c r="F477" s="4" t="s">
        <v>40</v>
      </c>
      <c r="G477" s="4" t="s">
        <v>37</v>
      </c>
      <c r="H477" s="4" t="s">
        <v>91</v>
      </c>
      <c r="I477" s="5">
        <v>1</v>
      </c>
      <c r="J477" s="6">
        <v>134.65</v>
      </c>
      <c r="K477" s="7">
        <v>0</v>
      </c>
      <c r="L477" s="6">
        <v>68.19</v>
      </c>
      <c r="M477" s="6">
        <f t="shared" si="28"/>
        <v>134.65</v>
      </c>
      <c r="N477" s="6">
        <f t="shared" si="29"/>
        <v>68.19</v>
      </c>
      <c r="O477" s="6">
        <f t="shared" si="30"/>
        <v>66.460000000000008</v>
      </c>
      <c r="P477" s="8">
        <f t="shared" si="31"/>
        <v>0.49357593761604163</v>
      </c>
      <c r="Q477" s="9">
        <f>YEAR(SalesDataTable[[#This Row],[Order Date]])</f>
        <v>2026</v>
      </c>
      <c r="R477" s="8" t="str">
        <f>"Q"&amp;ROUNDUP(MONTH(SalesDataTable[[#This Row],[Order Date]])/3,0)</f>
        <v>Q2</v>
      </c>
      <c r="S477" s="5">
        <f>MONTH(SalesDataTable[[#This Row],[Order Date]])</f>
        <v>4</v>
      </c>
      <c r="T477" s="8" t="str">
        <f>TEXT(SalesDataTable[[#This Row],[Order Date]],"mmm")</f>
        <v>Apr</v>
      </c>
    </row>
    <row r="478" spans="1:20" ht="15.6" x14ac:dyDescent="0.3">
      <c r="A478" s="2" t="s">
        <v>549</v>
      </c>
      <c r="B478" s="3">
        <v>46113</v>
      </c>
      <c r="C478" s="4" t="s">
        <v>34</v>
      </c>
      <c r="D478" s="4" t="s">
        <v>146</v>
      </c>
      <c r="E478" s="4" t="s">
        <v>23</v>
      </c>
      <c r="F478" s="4" t="s">
        <v>40</v>
      </c>
      <c r="G478" s="4" t="s">
        <v>25</v>
      </c>
      <c r="H478" s="4" t="s">
        <v>55</v>
      </c>
      <c r="I478" s="5">
        <v>1</v>
      </c>
      <c r="J478" s="6">
        <v>41.21</v>
      </c>
      <c r="K478" s="7">
        <v>0</v>
      </c>
      <c r="L478" s="6">
        <v>16.34</v>
      </c>
      <c r="M478" s="6">
        <f t="shared" si="28"/>
        <v>41.21</v>
      </c>
      <c r="N478" s="6">
        <f t="shared" si="29"/>
        <v>16.34</v>
      </c>
      <c r="O478" s="6">
        <f t="shared" si="30"/>
        <v>24.87</v>
      </c>
      <c r="P478" s="8">
        <f t="shared" si="31"/>
        <v>0.60349429750060668</v>
      </c>
      <c r="Q478" s="9">
        <f>YEAR(SalesDataTable[[#This Row],[Order Date]])</f>
        <v>2026</v>
      </c>
      <c r="R478" s="8" t="str">
        <f>"Q"&amp;ROUNDUP(MONTH(SalesDataTable[[#This Row],[Order Date]])/3,0)</f>
        <v>Q2</v>
      </c>
      <c r="S478" s="5">
        <f>MONTH(SalesDataTable[[#This Row],[Order Date]])</f>
        <v>4</v>
      </c>
      <c r="T478" s="8" t="str">
        <f>TEXT(SalesDataTable[[#This Row],[Order Date]],"mmm")</f>
        <v>Apr</v>
      </c>
    </row>
    <row r="479" spans="1:20" ht="15.6" x14ac:dyDescent="0.3">
      <c r="A479" s="2" t="s">
        <v>550</v>
      </c>
      <c r="B479" s="3">
        <v>46113</v>
      </c>
      <c r="C479" s="4" t="s">
        <v>28</v>
      </c>
      <c r="D479" s="4" t="s">
        <v>89</v>
      </c>
      <c r="E479" s="4" t="s">
        <v>23</v>
      </c>
      <c r="F479" s="4" t="s">
        <v>24</v>
      </c>
      <c r="G479" s="4" t="s">
        <v>69</v>
      </c>
      <c r="H479" s="4" t="s">
        <v>70</v>
      </c>
      <c r="I479" s="5">
        <v>2</v>
      </c>
      <c r="J479" s="6">
        <v>40.590000000000003</v>
      </c>
      <c r="K479" s="7">
        <v>0</v>
      </c>
      <c r="L479" s="6">
        <v>15.01</v>
      </c>
      <c r="M479" s="6">
        <f t="shared" si="28"/>
        <v>81.180000000000007</v>
      </c>
      <c r="N479" s="6">
        <f t="shared" si="29"/>
        <v>30.02</v>
      </c>
      <c r="O479" s="6">
        <f t="shared" si="30"/>
        <v>51.160000000000011</v>
      </c>
      <c r="P479" s="8">
        <f t="shared" si="31"/>
        <v>0.63020448386302053</v>
      </c>
      <c r="Q479" s="9">
        <f>YEAR(SalesDataTable[[#This Row],[Order Date]])</f>
        <v>2026</v>
      </c>
      <c r="R479" s="8" t="str">
        <f>"Q"&amp;ROUNDUP(MONTH(SalesDataTable[[#This Row],[Order Date]])/3,0)</f>
        <v>Q2</v>
      </c>
      <c r="S479" s="5">
        <f>MONTH(SalesDataTable[[#This Row],[Order Date]])</f>
        <v>4</v>
      </c>
      <c r="T479" s="8" t="str">
        <f>TEXT(SalesDataTable[[#This Row],[Order Date]],"mmm")</f>
        <v>Apr</v>
      </c>
    </row>
    <row r="480" spans="1:20" ht="15.6" x14ac:dyDescent="0.3">
      <c r="A480" s="2" t="s">
        <v>551</v>
      </c>
      <c r="B480" s="3">
        <v>46113</v>
      </c>
      <c r="C480" s="4" t="s">
        <v>21</v>
      </c>
      <c r="D480" s="4" t="s">
        <v>108</v>
      </c>
      <c r="E480" s="4" t="s">
        <v>23</v>
      </c>
      <c r="F480" s="4" t="s">
        <v>36</v>
      </c>
      <c r="G480" s="4" t="s">
        <v>51</v>
      </c>
      <c r="H480" s="4" t="s">
        <v>110</v>
      </c>
      <c r="I480" s="5">
        <v>3</v>
      </c>
      <c r="J480" s="6">
        <v>124.08</v>
      </c>
      <c r="K480" s="7">
        <v>0.05</v>
      </c>
      <c r="L480" s="6">
        <v>62.41</v>
      </c>
      <c r="M480" s="6">
        <f t="shared" si="28"/>
        <v>353.62799999999999</v>
      </c>
      <c r="N480" s="6">
        <f t="shared" si="29"/>
        <v>187.23</v>
      </c>
      <c r="O480" s="6">
        <f t="shared" si="30"/>
        <v>166.398</v>
      </c>
      <c r="P480" s="8">
        <f t="shared" si="31"/>
        <v>0.47054531880959655</v>
      </c>
      <c r="Q480" s="9">
        <f>YEAR(SalesDataTable[[#This Row],[Order Date]])</f>
        <v>2026</v>
      </c>
      <c r="R480" s="8" t="str">
        <f>"Q"&amp;ROUNDUP(MONTH(SalesDataTable[[#This Row],[Order Date]])/3,0)</f>
        <v>Q2</v>
      </c>
      <c r="S480" s="5">
        <f>MONTH(SalesDataTable[[#This Row],[Order Date]])</f>
        <v>4</v>
      </c>
      <c r="T480" s="8" t="str">
        <f>TEXT(SalesDataTable[[#This Row],[Order Date]],"mmm")</f>
        <v>Apr</v>
      </c>
    </row>
    <row r="481" spans="1:20" ht="15.6" x14ac:dyDescent="0.3">
      <c r="A481" s="2" t="s">
        <v>552</v>
      </c>
      <c r="B481" s="3">
        <v>46113</v>
      </c>
      <c r="C481" s="4" t="s">
        <v>28</v>
      </c>
      <c r="D481" s="4" t="s">
        <v>29</v>
      </c>
      <c r="E481" s="4" t="s">
        <v>23</v>
      </c>
      <c r="F481" s="4" t="s">
        <v>24</v>
      </c>
      <c r="G481" s="4" t="s">
        <v>51</v>
      </c>
      <c r="H481" s="4" t="s">
        <v>110</v>
      </c>
      <c r="I481" s="5">
        <v>2</v>
      </c>
      <c r="J481" s="6">
        <v>125.35</v>
      </c>
      <c r="K481" s="7">
        <v>0.15</v>
      </c>
      <c r="L481" s="6">
        <v>60.73</v>
      </c>
      <c r="M481" s="6">
        <f t="shared" si="28"/>
        <v>213.095</v>
      </c>
      <c r="N481" s="6">
        <f t="shared" si="29"/>
        <v>121.46</v>
      </c>
      <c r="O481" s="6">
        <f t="shared" si="30"/>
        <v>91.635000000000005</v>
      </c>
      <c r="P481" s="8">
        <f t="shared" si="31"/>
        <v>0.43001947488209485</v>
      </c>
      <c r="Q481" s="9">
        <f>YEAR(SalesDataTable[[#This Row],[Order Date]])</f>
        <v>2026</v>
      </c>
      <c r="R481" s="8" t="str">
        <f>"Q"&amp;ROUNDUP(MONTH(SalesDataTable[[#This Row],[Order Date]])/3,0)</f>
        <v>Q2</v>
      </c>
      <c r="S481" s="5">
        <f>MONTH(SalesDataTable[[#This Row],[Order Date]])</f>
        <v>4</v>
      </c>
      <c r="T481" s="8" t="str">
        <f>TEXT(SalesDataTable[[#This Row],[Order Date]],"mmm")</f>
        <v>Apr</v>
      </c>
    </row>
    <row r="482" spans="1:20" ht="15.6" x14ac:dyDescent="0.3">
      <c r="A482" s="2" t="s">
        <v>553</v>
      </c>
      <c r="B482" s="3">
        <v>46113</v>
      </c>
      <c r="C482" s="4" t="s">
        <v>28</v>
      </c>
      <c r="D482" s="4" t="s">
        <v>106</v>
      </c>
      <c r="E482" s="4" t="s">
        <v>59</v>
      </c>
      <c r="F482" s="4" t="s">
        <v>36</v>
      </c>
      <c r="G482" s="4" t="s">
        <v>69</v>
      </c>
      <c r="H482" s="4" t="s">
        <v>87</v>
      </c>
      <c r="I482" s="5">
        <v>3</v>
      </c>
      <c r="J482" s="6">
        <v>36.090000000000003</v>
      </c>
      <c r="K482" s="7">
        <v>0</v>
      </c>
      <c r="L482" s="6">
        <v>14.03</v>
      </c>
      <c r="M482" s="6">
        <f t="shared" si="28"/>
        <v>108.27000000000001</v>
      </c>
      <c r="N482" s="6">
        <f t="shared" si="29"/>
        <v>42.089999999999996</v>
      </c>
      <c r="O482" s="6">
        <f t="shared" si="30"/>
        <v>66.180000000000007</v>
      </c>
      <c r="P482" s="8">
        <f t="shared" si="31"/>
        <v>0.61124965364366857</v>
      </c>
      <c r="Q482" s="9">
        <f>YEAR(SalesDataTable[[#This Row],[Order Date]])</f>
        <v>2026</v>
      </c>
      <c r="R482" s="8" t="str">
        <f>"Q"&amp;ROUNDUP(MONTH(SalesDataTable[[#This Row],[Order Date]])/3,0)</f>
        <v>Q2</v>
      </c>
      <c r="S482" s="5">
        <f>MONTH(SalesDataTable[[#This Row],[Order Date]])</f>
        <v>4</v>
      </c>
      <c r="T482" s="8" t="str">
        <f>TEXT(SalesDataTable[[#This Row],[Order Date]],"mmm")</f>
        <v>Apr</v>
      </c>
    </row>
    <row r="483" spans="1:20" ht="15.6" x14ac:dyDescent="0.3">
      <c r="A483" s="2" t="s">
        <v>554</v>
      </c>
      <c r="B483" s="3">
        <v>46113</v>
      </c>
      <c r="C483" s="4" t="s">
        <v>28</v>
      </c>
      <c r="D483" s="4" t="s">
        <v>89</v>
      </c>
      <c r="E483" s="4" t="s">
        <v>30</v>
      </c>
      <c r="F483" s="4" t="s">
        <v>40</v>
      </c>
      <c r="G483" s="4" t="s">
        <v>31</v>
      </c>
      <c r="H483" s="4" t="s">
        <v>32</v>
      </c>
      <c r="I483" s="5">
        <v>15</v>
      </c>
      <c r="J483" s="6">
        <v>94.33</v>
      </c>
      <c r="K483" s="7">
        <v>0.1</v>
      </c>
      <c r="L483" s="6">
        <v>44.38</v>
      </c>
      <c r="M483" s="6">
        <f t="shared" si="28"/>
        <v>1273.4550000000002</v>
      </c>
      <c r="N483" s="6">
        <f t="shared" si="29"/>
        <v>665.7</v>
      </c>
      <c r="O483" s="6">
        <f t="shared" si="30"/>
        <v>607.75500000000011</v>
      </c>
      <c r="P483" s="8">
        <f t="shared" si="31"/>
        <v>0.47724890161018652</v>
      </c>
      <c r="Q483" s="9">
        <f>YEAR(SalesDataTable[[#This Row],[Order Date]])</f>
        <v>2026</v>
      </c>
      <c r="R483" s="8" t="str">
        <f>"Q"&amp;ROUNDUP(MONTH(SalesDataTable[[#This Row],[Order Date]])/3,0)</f>
        <v>Q2</v>
      </c>
      <c r="S483" s="5">
        <f>MONTH(SalesDataTable[[#This Row],[Order Date]])</f>
        <v>4</v>
      </c>
      <c r="T483" s="8" t="str">
        <f>TEXT(SalesDataTable[[#This Row],[Order Date]],"mmm")</f>
        <v>Apr</v>
      </c>
    </row>
    <row r="484" spans="1:20" ht="15.6" x14ac:dyDescent="0.3">
      <c r="A484" s="2" t="s">
        <v>555</v>
      </c>
      <c r="B484" s="3">
        <v>46114</v>
      </c>
      <c r="C484" s="4" t="s">
        <v>47</v>
      </c>
      <c r="D484" s="4" t="s">
        <v>48</v>
      </c>
      <c r="E484" s="4" t="s">
        <v>45</v>
      </c>
      <c r="F484" s="4" t="s">
        <v>24</v>
      </c>
      <c r="G484" s="4" t="s">
        <v>37</v>
      </c>
      <c r="H484" s="4" t="s">
        <v>38</v>
      </c>
      <c r="I484" s="5">
        <v>1</v>
      </c>
      <c r="J484" s="6">
        <v>35.6</v>
      </c>
      <c r="K484" s="7">
        <v>0.1</v>
      </c>
      <c r="L484" s="6">
        <v>13.39</v>
      </c>
      <c r="M484" s="6">
        <f t="shared" si="28"/>
        <v>32.04</v>
      </c>
      <c r="N484" s="6">
        <f t="shared" si="29"/>
        <v>13.39</v>
      </c>
      <c r="O484" s="6">
        <f t="shared" si="30"/>
        <v>18.649999999999999</v>
      </c>
      <c r="P484" s="8">
        <f t="shared" si="31"/>
        <v>0.58208489388264661</v>
      </c>
      <c r="Q484" s="9">
        <f>YEAR(SalesDataTable[[#This Row],[Order Date]])</f>
        <v>2026</v>
      </c>
      <c r="R484" s="8" t="str">
        <f>"Q"&amp;ROUNDUP(MONTH(SalesDataTable[[#This Row],[Order Date]])/3,0)</f>
        <v>Q2</v>
      </c>
      <c r="S484" s="5">
        <f>MONTH(SalesDataTable[[#This Row],[Order Date]])</f>
        <v>4</v>
      </c>
      <c r="T484" s="8" t="str">
        <f>TEXT(SalesDataTable[[#This Row],[Order Date]],"mmm")</f>
        <v>Apr</v>
      </c>
    </row>
    <row r="485" spans="1:20" ht="15.6" x14ac:dyDescent="0.3">
      <c r="A485" s="2" t="s">
        <v>556</v>
      </c>
      <c r="B485" s="3">
        <v>46114</v>
      </c>
      <c r="C485" s="4" t="s">
        <v>28</v>
      </c>
      <c r="D485" s="4" t="s">
        <v>89</v>
      </c>
      <c r="E485" s="4" t="s">
        <v>59</v>
      </c>
      <c r="F485" s="4" t="s">
        <v>24</v>
      </c>
      <c r="G485" s="4" t="s">
        <v>25</v>
      </c>
      <c r="H485" s="4" t="s">
        <v>49</v>
      </c>
      <c r="I485" s="5">
        <v>1</v>
      </c>
      <c r="J485" s="6">
        <v>50.17</v>
      </c>
      <c r="K485" s="7">
        <v>0</v>
      </c>
      <c r="L485" s="6">
        <v>21.95</v>
      </c>
      <c r="M485" s="6">
        <f t="shared" si="28"/>
        <v>50.17</v>
      </c>
      <c r="N485" s="6">
        <f t="shared" si="29"/>
        <v>21.95</v>
      </c>
      <c r="O485" s="6">
        <f t="shared" si="30"/>
        <v>28.220000000000002</v>
      </c>
      <c r="P485" s="8">
        <f t="shared" si="31"/>
        <v>0.56248754235598963</v>
      </c>
      <c r="Q485" s="9">
        <f>YEAR(SalesDataTable[[#This Row],[Order Date]])</f>
        <v>2026</v>
      </c>
      <c r="R485" s="8" t="str">
        <f>"Q"&amp;ROUNDUP(MONTH(SalesDataTable[[#This Row],[Order Date]])/3,0)</f>
        <v>Q2</v>
      </c>
      <c r="S485" s="5">
        <f>MONTH(SalesDataTable[[#This Row],[Order Date]])</f>
        <v>4</v>
      </c>
      <c r="T485" s="8" t="str">
        <f>TEXT(SalesDataTable[[#This Row],[Order Date]],"mmm")</f>
        <v>Apr</v>
      </c>
    </row>
    <row r="486" spans="1:20" ht="15.6" x14ac:dyDescent="0.3">
      <c r="A486" s="2" t="s">
        <v>557</v>
      </c>
      <c r="B486" s="3">
        <v>46114</v>
      </c>
      <c r="C486" s="4" t="s">
        <v>47</v>
      </c>
      <c r="D486" s="4" t="s">
        <v>68</v>
      </c>
      <c r="E486" s="4" t="s">
        <v>23</v>
      </c>
      <c r="F486" s="4" t="s">
        <v>24</v>
      </c>
      <c r="G486" s="4" t="s">
        <v>31</v>
      </c>
      <c r="H486" s="4" t="s">
        <v>99</v>
      </c>
      <c r="I486" s="5">
        <v>2</v>
      </c>
      <c r="J486" s="6">
        <v>72.900000000000006</v>
      </c>
      <c r="K486" s="7">
        <v>0</v>
      </c>
      <c r="L486" s="6">
        <v>31.52</v>
      </c>
      <c r="M486" s="6">
        <f t="shared" si="28"/>
        <v>145.80000000000001</v>
      </c>
      <c r="N486" s="6">
        <f t="shared" si="29"/>
        <v>63.04</v>
      </c>
      <c r="O486" s="6">
        <f t="shared" si="30"/>
        <v>82.760000000000019</v>
      </c>
      <c r="P486" s="8">
        <f t="shared" si="31"/>
        <v>0.5676268861454048</v>
      </c>
      <c r="Q486" s="9">
        <f>YEAR(SalesDataTable[[#This Row],[Order Date]])</f>
        <v>2026</v>
      </c>
      <c r="R486" s="8" t="str">
        <f>"Q"&amp;ROUNDUP(MONTH(SalesDataTable[[#This Row],[Order Date]])/3,0)</f>
        <v>Q2</v>
      </c>
      <c r="S486" s="5">
        <f>MONTH(SalesDataTable[[#This Row],[Order Date]])</f>
        <v>4</v>
      </c>
      <c r="T486" s="8" t="str">
        <f>TEXT(SalesDataTable[[#This Row],[Order Date]],"mmm")</f>
        <v>Apr</v>
      </c>
    </row>
    <row r="487" spans="1:20" ht="15.6" x14ac:dyDescent="0.3">
      <c r="A487" s="2" t="s">
        <v>558</v>
      </c>
      <c r="B487" s="3">
        <v>46115</v>
      </c>
      <c r="C487" s="4" t="s">
        <v>34</v>
      </c>
      <c r="D487" s="4" t="s">
        <v>146</v>
      </c>
      <c r="E487" s="4" t="s">
        <v>23</v>
      </c>
      <c r="F487" s="4" t="s">
        <v>36</v>
      </c>
      <c r="G487" s="4" t="s">
        <v>31</v>
      </c>
      <c r="H487" s="4" t="s">
        <v>32</v>
      </c>
      <c r="I487" s="5">
        <v>2</v>
      </c>
      <c r="J487" s="6">
        <v>93.48</v>
      </c>
      <c r="K487" s="7">
        <v>0</v>
      </c>
      <c r="L487" s="6">
        <v>45.15</v>
      </c>
      <c r="M487" s="6">
        <f t="shared" si="28"/>
        <v>186.96</v>
      </c>
      <c r="N487" s="6">
        <f t="shared" si="29"/>
        <v>90.3</v>
      </c>
      <c r="O487" s="6">
        <f t="shared" si="30"/>
        <v>96.660000000000011</v>
      </c>
      <c r="P487" s="8">
        <f t="shared" si="31"/>
        <v>0.51700898587933253</v>
      </c>
      <c r="Q487" s="9">
        <f>YEAR(SalesDataTable[[#This Row],[Order Date]])</f>
        <v>2026</v>
      </c>
      <c r="R487" s="8" t="str">
        <f>"Q"&amp;ROUNDUP(MONTH(SalesDataTable[[#This Row],[Order Date]])/3,0)</f>
        <v>Q2</v>
      </c>
      <c r="S487" s="5">
        <f>MONTH(SalesDataTable[[#This Row],[Order Date]])</f>
        <v>4</v>
      </c>
      <c r="T487" s="8" t="str">
        <f>TEXT(SalesDataTable[[#This Row],[Order Date]],"mmm")</f>
        <v>Apr</v>
      </c>
    </row>
    <row r="488" spans="1:20" ht="15.6" x14ac:dyDescent="0.3">
      <c r="A488" s="2" t="s">
        <v>559</v>
      </c>
      <c r="B488" s="3">
        <v>46115</v>
      </c>
      <c r="C488" s="4" t="s">
        <v>28</v>
      </c>
      <c r="D488" s="4" t="s">
        <v>89</v>
      </c>
      <c r="E488" s="4" t="s">
        <v>23</v>
      </c>
      <c r="F488" s="4" t="s">
        <v>36</v>
      </c>
      <c r="G488" s="4" t="s">
        <v>51</v>
      </c>
      <c r="H488" s="4" t="s">
        <v>110</v>
      </c>
      <c r="I488" s="5">
        <v>1</v>
      </c>
      <c r="J488" s="6">
        <v>123.63</v>
      </c>
      <c r="K488" s="7">
        <v>0</v>
      </c>
      <c r="L488" s="6">
        <v>58.88</v>
      </c>
      <c r="M488" s="6">
        <f t="shared" si="28"/>
        <v>123.63</v>
      </c>
      <c r="N488" s="6">
        <f t="shared" si="29"/>
        <v>58.88</v>
      </c>
      <c r="O488" s="6">
        <f t="shared" si="30"/>
        <v>64.75</v>
      </c>
      <c r="P488" s="8">
        <f t="shared" si="31"/>
        <v>0.52374019250990866</v>
      </c>
      <c r="Q488" s="9">
        <f>YEAR(SalesDataTable[[#This Row],[Order Date]])</f>
        <v>2026</v>
      </c>
      <c r="R488" s="8" t="str">
        <f>"Q"&amp;ROUNDUP(MONTH(SalesDataTable[[#This Row],[Order Date]])/3,0)</f>
        <v>Q2</v>
      </c>
      <c r="S488" s="5">
        <f>MONTH(SalesDataTable[[#This Row],[Order Date]])</f>
        <v>4</v>
      </c>
      <c r="T488" s="8" t="str">
        <f>TEXT(SalesDataTable[[#This Row],[Order Date]],"mmm")</f>
        <v>Apr</v>
      </c>
    </row>
    <row r="489" spans="1:20" ht="15.6" x14ac:dyDescent="0.3">
      <c r="A489" s="2" t="s">
        <v>560</v>
      </c>
      <c r="B489" s="3">
        <v>46115</v>
      </c>
      <c r="C489" s="4" t="s">
        <v>28</v>
      </c>
      <c r="D489" s="4" t="s">
        <v>89</v>
      </c>
      <c r="E489" s="4" t="s">
        <v>23</v>
      </c>
      <c r="F489" s="4" t="s">
        <v>36</v>
      </c>
      <c r="G489" s="4" t="s">
        <v>37</v>
      </c>
      <c r="H489" s="4" t="s">
        <v>103</v>
      </c>
      <c r="I489" s="5">
        <v>3</v>
      </c>
      <c r="J489" s="6">
        <v>168.37</v>
      </c>
      <c r="K489" s="7">
        <v>0</v>
      </c>
      <c r="L489" s="6">
        <v>87.15</v>
      </c>
      <c r="M489" s="6">
        <f t="shared" si="28"/>
        <v>505.11</v>
      </c>
      <c r="N489" s="6">
        <f t="shared" si="29"/>
        <v>261.45000000000005</v>
      </c>
      <c r="O489" s="6">
        <f t="shared" si="30"/>
        <v>243.65999999999997</v>
      </c>
      <c r="P489" s="8">
        <f t="shared" si="31"/>
        <v>0.4823899744610084</v>
      </c>
      <c r="Q489" s="9">
        <f>YEAR(SalesDataTable[[#This Row],[Order Date]])</f>
        <v>2026</v>
      </c>
      <c r="R489" s="8" t="str">
        <f>"Q"&amp;ROUNDUP(MONTH(SalesDataTable[[#This Row],[Order Date]])/3,0)</f>
        <v>Q2</v>
      </c>
      <c r="S489" s="5">
        <f>MONTH(SalesDataTable[[#This Row],[Order Date]])</f>
        <v>4</v>
      </c>
      <c r="T489" s="8" t="str">
        <f>TEXT(SalesDataTable[[#This Row],[Order Date]],"mmm")</f>
        <v>Apr</v>
      </c>
    </row>
    <row r="490" spans="1:20" ht="15.6" x14ac:dyDescent="0.3">
      <c r="A490" s="2" t="s">
        <v>561</v>
      </c>
      <c r="B490" s="3">
        <v>46115</v>
      </c>
      <c r="C490" s="4" t="s">
        <v>21</v>
      </c>
      <c r="D490" s="4" t="s">
        <v>72</v>
      </c>
      <c r="E490" s="4" t="s">
        <v>59</v>
      </c>
      <c r="F490" s="4" t="s">
        <v>36</v>
      </c>
      <c r="G490" s="4" t="s">
        <v>25</v>
      </c>
      <c r="H490" s="4" t="s">
        <v>49</v>
      </c>
      <c r="I490" s="5">
        <v>4</v>
      </c>
      <c r="J490" s="6">
        <v>51.68</v>
      </c>
      <c r="K490" s="7">
        <v>0.05</v>
      </c>
      <c r="L490" s="6">
        <v>23.09</v>
      </c>
      <c r="M490" s="6">
        <f t="shared" si="28"/>
        <v>196.38399999999999</v>
      </c>
      <c r="N490" s="6">
        <f t="shared" si="29"/>
        <v>92.36</v>
      </c>
      <c r="O490" s="6">
        <f t="shared" si="30"/>
        <v>104.02399999999999</v>
      </c>
      <c r="P490" s="8">
        <f t="shared" si="31"/>
        <v>0.52969692031937421</v>
      </c>
      <c r="Q490" s="9">
        <f>YEAR(SalesDataTable[[#This Row],[Order Date]])</f>
        <v>2026</v>
      </c>
      <c r="R490" s="8" t="str">
        <f>"Q"&amp;ROUNDUP(MONTH(SalesDataTable[[#This Row],[Order Date]])/3,0)</f>
        <v>Q2</v>
      </c>
      <c r="S490" s="5">
        <f>MONTH(SalesDataTable[[#This Row],[Order Date]])</f>
        <v>4</v>
      </c>
      <c r="T490" s="8" t="str">
        <f>TEXT(SalesDataTable[[#This Row],[Order Date]],"mmm")</f>
        <v>Apr</v>
      </c>
    </row>
    <row r="491" spans="1:20" ht="15.6" x14ac:dyDescent="0.3">
      <c r="A491" s="2" t="s">
        <v>562</v>
      </c>
      <c r="B491" s="3">
        <v>46115</v>
      </c>
      <c r="C491" s="4" t="s">
        <v>28</v>
      </c>
      <c r="D491" s="4" t="s">
        <v>89</v>
      </c>
      <c r="E491" s="4" t="s">
        <v>59</v>
      </c>
      <c r="F491" s="4" t="s">
        <v>36</v>
      </c>
      <c r="G491" s="4" t="s">
        <v>25</v>
      </c>
      <c r="H491" s="4" t="s">
        <v>55</v>
      </c>
      <c r="I491" s="5">
        <v>1</v>
      </c>
      <c r="J491" s="6">
        <v>40.159999999999997</v>
      </c>
      <c r="K491" s="7">
        <v>0</v>
      </c>
      <c r="L491" s="6">
        <v>16.77</v>
      </c>
      <c r="M491" s="6">
        <f t="shared" si="28"/>
        <v>40.159999999999997</v>
      </c>
      <c r="N491" s="6">
        <f t="shared" si="29"/>
        <v>16.77</v>
      </c>
      <c r="O491" s="6">
        <f t="shared" si="30"/>
        <v>23.389999999999997</v>
      </c>
      <c r="P491" s="8">
        <f t="shared" si="31"/>
        <v>0.58242031872509958</v>
      </c>
      <c r="Q491" s="9">
        <f>YEAR(SalesDataTable[[#This Row],[Order Date]])</f>
        <v>2026</v>
      </c>
      <c r="R491" s="8" t="str">
        <f>"Q"&amp;ROUNDUP(MONTH(SalesDataTable[[#This Row],[Order Date]])/3,0)</f>
        <v>Q2</v>
      </c>
      <c r="S491" s="5">
        <f>MONTH(SalesDataTable[[#This Row],[Order Date]])</f>
        <v>4</v>
      </c>
      <c r="T491" s="8" t="str">
        <f>TEXT(SalesDataTable[[#This Row],[Order Date]],"mmm")</f>
        <v>Apr</v>
      </c>
    </row>
    <row r="492" spans="1:20" ht="15.6" x14ac:dyDescent="0.3">
      <c r="A492" s="2" t="s">
        <v>563</v>
      </c>
      <c r="B492" s="3">
        <v>46115</v>
      </c>
      <c r="C492" s="4" t="s">
        <v>47</v>
      </c>
      <c r="D492" s="4" t="s">
        <v>102</v>
      </c>
      <c r="E492" s="4" t="s">
        <v>45</v>
      </c>
      <c r="F492" s="4" t="s">
        <v>24</v>
      </c>
      <c r="G492" s="4" t="s">
        <v>37</v>
      </c>
      <c r="H492" s="4" t="s">
        <v>38</v>
      </c>
      <c r="I492" s="5">
        <v>3</v>
      </c>
      <c r="J492" s="6">
        <v>36.17</v>
      </c>
      <c r="K492" s="7">
        <v>0.1</v>
      </c>
      <c r="L492" s="6">
        <v>13.65</v>
      </c>
      <c r="M492" s="6">
        <f t="shared" si="28"/>
        <v>97.659000000000006</v>
      </c>
      <c r="N492" s="6">
        <f t="shared" si="29"/>
        <v>40.950000000000003</v>
      </c>
      <c r="O492" s="6">
        <f t="shared" si="30"/>
        <v>56.709000000000003</v>
      </c>
      <c r="P492" s="8">
        <f t="shared" si="31"/>
        <v>0.58068380794396834</v>
      </c>
      <c r="Q492" s="9">
        <f>YEAR(SalesDataTable[[#This Row],[Order Date]])</f>
        <v>2026</v>
      </c>
      <c r="R492" s="8" t="str">
        <f>"Q"&amp;ROUNDUP(MONTH(SalesDataTable[[#This Row],[Order Date]])/3,0)</f>
        <v>Q2</v>
      </c>
      <c r="S492" s="5">
        <f>MONTH(SalesDataTable[[#This Row],[Order Date]])</f>
        <v>4</v>
      </c>
      <c r="T492" s="8" t="str">
        <f>TEXT(SalesDataTable[[#This Row],[Order Date]],"mmm")</f>
        <v>Apr</v>
      </c>
    </row>
    <row r="493" spans="1:20" ht="15.6" x14ac:dyDescent="0.3">
      <c r="A493" s="2" t="s">
        <v>564</v>
      </c>
      <c r="B493" s="3">
        <v>46115</v>
      </c>
      <c r="C493" s="4" t="s">
        <v>34</v>
      </c>
      <c r="D493" s="4" t="s">
        <v>81</v>
      </c>
      <c r="E493" s="4" t="s">
        <v>23</v>
      </c>
      <c r="F493" s="4" t="s">
        <v>36</v>
      </c>
      <c r="G493" s="4" t="s">
        <v>37</v>
      </c>
      <c r="H493" s="4" t="s">
        <v>91</v>
      </c>
      <c r="I493" s="5">
        <v>4</v>
      </c>
      <c r="J493" s="6">
        <v>130.55000000000001</v>
      </c>
      <c r="K493" s="7">
        <v>0</v>
      </c>
      <c r="L493" s="6">
        <v>67.66</v>
      </c>
      <c r="M493" s="6">
        <f t="shared" si="28"/>
        <v>522.20000000000005</v>
      </c>
      <c r="N493" s="6">
        <f t="shared" si="29"/>
        <v>270.64</v>
      </c>
      <c r="O493" s="6">
        <f t="shared" si="30"/>
        <v>251.56000000000006</v>
      </c>
      <c r="P493" s="8">
        <f t="shared" si="31"/>
        <v>0.48173113749521262</v>
      </c>
      <c r="Q493" s="9">
        <f>YEAR(SalesDataTable[[#This Row],[Order Date]])</f>
        <v>2026</v>
      </c>
      <c r="R493" s="8" t="str">
        <f>"Q"&amp;ROUNDUP(MONTH(SalesDataTable[[#This Row],[Order Date]])/3,0)</f>
        <v>Q2</v>
      </c>
      <c r="S493" s="5">
        <f>MONTH(SalesDataTable[[#This Row],[Order Date]])</f>
        <v>4</v>
      </c>
      <c r="T493" s="8" t="str">
        <f>TEXT(SalesDataTable[[#This Row],[Order Date]],"mmm")</f>
        <v>Apr</v>
      </c>
    </row>
    <row r="494" spans="1:20" ht="15.6" x14ac:dyDescent="0.3">
      <c r="A494" s="2" t="s">
        <v>565</v>
      </c>
      <c r="B494" s="3">
        <v>46115</v>
      </c>
      <c r="C494" s="4" t="s">
        <v>47</v>
      </c>
      <c r="D494" s="4" t="s">
        <v>68</v>
      </c>
      <c r="E494" s="4" t="s">
        <v>23</v>
      </c>
      <c r="F494" s="4" t="s">
        <v>36</v>
      </c>
      <c r="G494" s="4" t="s">
        <v>25</v>
      </c>
      <c r="H494" s="4" t="s">
        <v>63</v>
      </c>
      <c r="I494" s="5">
        <v>2</v>
      </c>
      <c r="J494" s="6">
        <v>102.63</v>
      </c>
      <c r="K494" s="7">
        <v>0</v>
      </c>
      <c r="L494" s="6">
        <v>50.19</v>
      </c>
      <c r="M494" s="6">
        <f t="shared" si="28"/>
        <v>205.26</v>
      </c>
      <c r="N494" s="6">
        <f t="shared" si="29"/>
        <v>100.38</v>
      </c>
      <c r="O494" s="6">
        <f t="shared" si="30"/>
        <v>104.88</v>
      </c>
      <c r="P494" s="8">
        <f t="shared" si="31"/>
        <v>0.51096170710318622</v>
      </c>
      <c r="Q494" s="9">
        <f>YEAR(SalesDataTable[[#This Row],[Order Date]])</f>
        <v>2026</v>
      </c>
      <c r="R494" s="8" t="str">
        <f>"Q"&amp;ROUNDUP(MONTH(SalesDataTable[[#This Row],[Order Date]])/3,0)</f>
        <v>Q2</v>
      </c>
      <c r="S494" s="5">
        <f>MONTH(SalesDataTable[[#This Row],[Order Date]])</f>
        <v>4</v>
      </c>
      <c r="T494" s="8" t="str">
        <f>TEXT(SalesDataTable[[#This Row],[Order Date]],"mmm")</f>
        <v>Apr</v>
      </c>
    </row>
    <row r="495" spans="1:20" ht="15.6" x14ac:dyDescent="0.3">
      <c r="A495" s="2" t="s">
        <v>566</v>
      </c>
      <c r="B495" s="3">
        <v>46115</v>
      </c>
      <c r="C495" s="4" t="s">
        <v>47</v>
      </c>
      <c r="D495" s="4" t="s">
        <v>102</v>
      </c>
      <c r="E495" s="4" t="s">
        <v>59</v>
      </c>
      <c r="F495" s="4" t="s">
        <v>24</v>
      </c>
      <c r="G495" s="4" t="s">
        <v>25</v>
      </c>
      <c r="H495" s="4" t="s">
        <v>26</v>
      </c>
      <c r="I495" s="5">
        <v>6</v>
      </c>
      <c r="J495" s="6">
        <v>81.239999999999995</v>
      </c>
      <c r="K495" s="7">
        <v>0</v>
      </c>
      <c r="L495" s="6">
        <v>43.28</v>
      </c>
      <c r="M495" s="6">
        <f t="shared" si="28"/>
        <v>487.43999999999994</v>
      </c>
      <c r="N495" s="6">
        <f t="shared" si="29"/>
        <v>259.68</v>
      </c>
      <c r="O495" s="6">
        <f t="shared" si="30"/>
        <v>227.75999999999993</v>
      </c>
      <c r="P495" s="8">
        <f t="shared" si="31"/>
        <v>0.46725750861644505</v>
      </c>
      <c r="Q495" s="9">
        <f>YEAR(SalesDataTable[[#This Row],[Order Date]])</f>
        <v>2026</v>
      </c>
      <c r="R495" s="8" t="str">
        <f>"Q"&amp;ROUNDUP(MONTH(SalesDataTable[[#This Row],[Order Date]])/3,0)</f>
        <v>Q2</v>
      </c>
      <c r="S495" s="5">
        <f>MONTH(SalesDataTable[[#This Row],[Order Date]])</f>
        <v>4</v>
      </c>
      <c r="T495" s="8" t="str">
        <f>TEXT(SalesDataTable[[#This Row],[Order Date]],"mmm")</f>
        <v>Apr</v>
      </c>
    </row>
    <row r="496" spans="1:20" ht="15.6" x14ac:dyDescent="0.3">
      <c r="A496" s="2" t="s">
        <v>567</v>
      </c>
      <c r="B496" s="3">
        <v>46115</v>
      </c>
      <c r="C496" s="4" t="s">
        <v>47</v>
      </c>
      <c r="D496" s="4" t="s">
        <v>68</v>
      </c>
      <c r="E496" s="4" t="s">
        <v>23</v>
      </c>
      <c r="F496" s="4" t="s">
        <v>36</v>
      </c>
      <c r="G496" s="4" t="s">
        <v>31</v>
      </c>
      <c r="H496" s="4" t="s">
        <v>99</v>
      </c>
      <c r="I496" s="5">
        <v>3</v>
      </c>
      <c r="J496" s="6">
        <v>72.11</v>
      </c>
      <c r="K496" s="7">
        <v>0.05</v>
      </c>
      <c r="L496" s="6">
        <v>31.63</v>
      </c>
      <c r="M496" s="6">
        <f t="shared" si="28"/>
        <v>205.51349999999996</v>
      </c>
      <c r="N496" s="6">
        <f t="shared" si="29"/>
        <v>94.89</v>
      </c>
      <c r="O496" s="6">
        <f t="shared" si="30"/>
        <v>110.62349999999996</v>
      </c>
      <c r="P496" s="8">
        <f t="shared" si="31"/>
        <v>0.5382785072513484</v>
      </c>
      <c r="Q496" s="9">
        <f>YEAR(SalesDataTable[[#This Row],[Order Date]])</f>
        <v>2026</v>
      </c>
      <c r="R496" s="8" t="str">
        <f>"Q"&amp;ROUNDUP(MONTH(SalesDataTable[[#This Row],[Order Date]])/3,0)</f>
        <v>Q2</v>
      </c>
      <c r="S496" s="5">
        <f>MONTH(SalesDataTable[[#This Row],[Order Date]])</f>
        <v>4</v>
      </c>
      <c r="T496" s="8" t="str">
        <f>TEXT(SalesDataTable[[#This Row],[Order Date]],"mmm")</f>
        <v>Apr</v>
      </c>
    </row>
    <row r="497" spans="1:20" ht="15.6" x14ac:dyDescent="0.3">
      <c r="A497" s="2" t="s">
        <v>568</v>
      </c>
      <c r="B497" s="3">
        <v>46116</v>
      </c>
      <c r="C497" s="4" t="s">
        <v>34</v>
      </c>
      <c r="D497" s="4" t="s">
        <v>146</v>
      </c>
      <c r="E497" s="4" t="s">
        <v>45</v>
      </c>
      <c r="F497" s="4" t="s">
        <v>36</v>
      </c>
      <c r="G497" s="4" t="s">
        <v>31</v>
      </c>
      <c r="H497" s="4" t="s">
        <v>32</v>
      </c>
      <c r="I497" s="5">
        <v>4</v>
      </c>
      <c r="J497" s="6">
        <v>90.15</v>
      </c>
      <c r="K497" s="7">
        <v>0</v>
      </c>
      <c r="L497" s="6">
        <v>44.9</v>
      </c>
      <c r="M497" s="6">
        <f t="shared" si="28"/>
        <v>360.6</v>
      </c>
      <c r="N497" s="6">
        <f t="shared" si="29"/>
        <v>179.6</v>
      </c>
      <c r="O497" s="6">
        <f t="shared" si="30"/>
        <v>181.00000000000003</v>
      </c>
      <c r="P497" s="8">
        <f t="shared" si="31"/>
        <v>0.50194120909595119</v>
      </c>
      <c r="Q497" s="9">
        <f>YEAR(SalesDataTable[[#This Row],[Order Date]])</f>
        <v>2026</v>
      </c>
      <c r="R497" s="8" t="str">
        <f>"Q"&amp;ROUNDUP(MONTH(SalesDataTable[[#This Row],[Order Date]])/3,0)</f>
        <v>Q2</v>
      </c>
      <c r="S497" s="5">
        <f>MONTH(SalesDataTable[[#This Row],[Order Date]])</f>
        <v>4</v>
      </c>
      <c r="T497" s="8" t="str">
        <f>TEXT(SalesDataTable[[#This Row],[Order Date]],"mmm")</f>
        <v>Apr</v>
      </c>
    </row>
    <row r="498" spans="1:20" ht="15.6" x14ac:dyDescent="0.3">
      <c r="A498" s="2" t="s">
        <v>569</v>
      </c>
      <c r="B498" s="3">
        <v>46116</v>
      </c>
      <c r="C498" s="4" t="s">
        <v>47</v>
      </c>
      <c r="D498" s="4" t="s">
        <v>48</v>
      </c>
      <c r="E498" s="4" t="s">
        <v>45</v>
      </c>
      <c r="F498" s="4" t="s">
        <v>24</v>
      </c>
      <c r="G498" s="4" t="s">
        <v>25</v>
      </c>
      <c r="H498" s="4" t="s">
        <v>49</v>
      </c>
      <c r="I498" s="5">
        <v>1</v>
      </c>
      <c r="J498" s="6">
        <v>50.7</v>
      </c>
      <c r="K498" s="7">
        <v>0.05</v>
      </c>
      <c r="L498" s="6">
        <v>21.85</v>
      </c>
      <c r="M498" s="6">
        <f t="shared" si="28"/>
        <v>48.164999999999999</v>
      </c>
      <c r="N498" s="6">
        <f t="shared" si="29"/>
        <v>21.85</v>
      </c>
      <c r="O498" s="6">
        <f t="shared" si="30"/>
        <v>26.314999999999998</v>
      </c>
      <c r="P498" s="8">
        <f t="shared" si="31"/>
        <v>0.54635108481262329</v>
      </c>
      <c r="Q498" s="9">
        <f>YEAR(SalesDataTable[[#This Row],[Order Date]])</f>
        <v>2026</v>
      </c>
      <c r="R498" s="8" t="str">
        <f>"Q"&amp;ROUNDUP(MONTH(SalesDataTable[[#This Row],[Order Date]])/3,0)</f>
        <v>Q2</v>
      </c>
      <c r="S498" s="5">
        <f>MONTH(SalesDataTable[[#This Row],[Order Date]])</f>
        <v>4</v>
      </c>
      <c r="T498" s="8" t="str">
        <f>TEXT(SalesDataTable[[#This Row],[Order Date]],"mmm")</f>
        <v>Apr</v>
      </c>
    </row>
    <row r="499" spans="1:20" ht="15.6" x14ac:dyDescent="0.3">
      <c r="A499" s="2" t="s">
        <v>570</v>
      </c>
      <c r="B499" s="3">
        <v>46116</v>
      </c>
      <c r="C499" s="4" t="s">
        <v>21</v>
      </c>
      <c r="D499" s="4" t="s">
        <v>22</v>
      </c>
      <c r="E499" s="4" t="s">
        <v>23</v>
      </c>
      <c r="F499" s="4" t="s">
        <v>24</v>
      </c>
      <c r="G499" s="4" t="s">
        <v>69</v>
      </c>
      <c r="H499" s="4" t="s">
        <v>70</v>
      </c>
      <c r="I499" s="5">
        <v>1</v>
      </c>
      <c r="J499" s="6">
        <v>41.13</v>
      </c>
      <c r="K499" s="7">
        <v>0</v>
      </c>
      <c r="L499" s="6">
        <v>15.04</v>
      </c>
      <c r="M499" s="6">
        <f t="shared" si="28"/>
        <v>41.13</v>
      </c>
      <c r="N499" s="6">
        <f t="shared" si="29"/>
        <v>15.04</v>
      </c>
      <c r="O499" s="6">
        <f t="shared" si="30"/>
        <v>26.090000000000003</v>
      </c>
      <c r="P499" s="8">
        <f t="shared" si="31"/>
        <v>0.63433017262338931</v>
      </c>
      <c r="Q499" s="9">
        <f>YEAR(SalesDataTable[[#This Row],[Order Date]])</f>
        <v>2026</v>
      </c>
      <c r="R499" s="8" t="str">
        <f>"Q"&amp;ROUNDUP(MONTH(SalesDataTable[[#This Row],[Order Date]])/3,0)</f>
        <v>Q2</v>
      </c>
      <c r="S499" s="5">
        <f>MONTH(SalesDataTable[[#This Row],[Order Date]])</f>
        <v>4</v>
      </c>
      <c r="T499" s="8" t="str">
        <f>TEXT(SalesDataTable[[#This Row],[Order Date]],"mmm")</f>
        <v>Apr</v>
      </c>
    </row>
    <row r="500" spans="1:20" ht="15.6" x14ac:dyDescent="0.3">
      <c r="A500" s="2" t="s">
        <v>571</v>
      </c>
      <c r="B500" s="3">
        <v>46116</v>
      </c>
      <c r="C500" s="4" t="s">
        <v>28</v>
      </c>
      <c r="D500" s="4" t="s">
        <v>29</v>
      </c>
      <c r="E500" s="4" t="s">
        <v>45</v>
      </c>
      <c r="F500" s="4" t="s">
        <v>24</v>
      </c>
      <c r="G500" s="4" t="s">
        <v>51</v>
      </c>
      <c r="H500" s="4" t="s">
        <v>110</v>
      </c>
      <c r="I500" s="5">
        <v>1</v>
      </c>
      <c r="J500" s="6">
        <v>121.66</v>
      </c>
      <c r="K500" s="7">
        <v>0</v>
      </c>
      <c r="L500" s="6">
        <v>61.37</v>
      </c>
      <c r="M500" s="6">
        <f t="shared" si="28"/>
        <v>121.66</v>
      </c>
      <c r="N500" s="6">
        <f t="shared" si="29"/>
        <v>61.37</v>
      </c>
      <c r="O500" s="6">
        <f t="shared" si="30"/>
        <v>60.29</v>
      </c>
      <c r="P500" s="8">
        <f t="shared" si="31"/>
        <v>0.49556140062469178</v>
      </c>
      <c r="Q500" s="9">
        <f>YEAR(SalesDataTable[[#This Row],[Order Date]])</f>
        <v>2026</v>
      </c>
      <c r="R500" s="8" t="str">
        <f>"Q"&amp;ROUNDUP(MONTH(SalesDataTable[[#This Row],[Order Date]])/3,0)</f>
        <v>Q2</v>
      </c>
      <c r="S500" s="5">
        <f>MONTH(SalesDataTable[[#This Row],[Order Date]])</f>
        <v>4</v>
      </c>
      <c r="T500" s="8" t="str">
        <f>TEXT(SalesDataTable[[#This Row],[Order Date]],"mmm")</f>
        <v>Apr</v>
      </c>
    </row>
    <row r="501" spans="1:20" ht="15.6" x14ac:dyDescent="0.3">
      <c r="A501" s="2" t="s">
        <v>572</v>
      </c>
      <c r="B501" s="3">
        <v>46116</v>
      </c>
      <c r="C501" s="4" t="s">
        <v>34</v>
      </c>
      <c r="D501" s="4" t="s">
        <v>146</v>
      </c>
      <c r="E501" s="4" t="s">
        <v>45</v>
      </c>
      <c r="F501" s="4" t="s">
        <v>36</v>
      </c>
      <c r="G501" s="4" t="s">
        <v>69</v>
      </c>
      <c r="H501" s="4" t="s">
        <v>75</v>
      </c>
      <c r="I501" s="5">
        <v>1</v>
      </c>
      <c r="J501" s="6">
        <v>122.77</v>
      </c>
      <c r="K501" s="7">
        <v>0.1</v>
      </c>
      <c r="L501" s="6">
        <v>70.59</v>
      </c>
      <c r="M501" s="6">
        <f t="shared" si="28"/>
        <v>110.49299999999999</v>
      </c>
      <c r="N501" s="6">
        <f t="shared" si="29"/>
        <v>70.59</v>
      </c>
      <c r="O501" s="6">
        <f t="shared" si="30"/>
        <v>39.902999999999992</v>
      </c>
      <c r="P501" s="8">
        <f t="shared" si="31"/>
        <v>0.36113599956558329</v>
      </c>
      <c r="Q501" s="9">
        <f>YEAR(SalesDataTable[[#This Row],[Order Date]])</f>
        <v>2026</v>
      </c>
      <c r="R501" s="8" t="str">
        <f>"Q"&amp;ROUNDUP(MONTH(SalesDataTable[[#This Row],[Order Date]])/3,0)</f>
        <v>Q2</v>
      </c>
      <c r="S501" s="5">
        <f>MONTH(SalesDataTable[[#This Row],[Order Date]])</f>
        <v>4</v>
      </c>
      <c r="T501" s="8" t="str">
        <f>TEXT(SalesDataTable[[#This Row],[Order Date]],"mmm")</f>
        <v>Apr</v>
      </c>
    </row>
    <row r="502" spans="1:20" ht="15.6" x14ac:dyDescent="0.3">
      <c r="A502" s="2" t="s">
        <v>573</v>
      </c>
      <c r="B502" s="3">
        <v>46116</v>
      </c>
      <c r="C502" s="4" t="s">
        <v>47</v>
      </c>
      <c r="D502" s="4" t="s">
        <v>102</v>
      </c>
      <c r="E502" s="4" t="s">
        <v>23</v>
      </c>
      <c r="F502" s="4" t="s">
        <v>24</v>
      </c>
      <c r="G502" s="4" t="s">
        <v>25</v>
      </c>
      <c r="H502" s="4" t="s">
        <v>49</v>
      </c>
      <c r="I502" s="5">
        <v>1</v>
      </c>
      <c r="J502" s="6">
        <v>49.96</v>
      </c>
      <c r="K502" s="7">
        <v>0</v>
      </c>
      <c r="L502" s="6">
        <v>22.13</v>
      </c>
      <c r="M502" s="6">
        <f t="shared" si="28"/>
        <v>49.96</v>
      </c>
      <c r="N502" s="6">
        <f t="shared" si="29"/>
        <v>22.13</v>
      </c>
      <c r="O502" s="6">
        <f t="shared" si="30"/>
        <v>27.830000000000002</v>
      </c>
      <c r="P502" s="8">
        <f t="shared" si="31"/>
        <v>0.55704563650920735</v>
      </c>
      <c r="Q502" s="9">
        <f>YEAR(SalesDataTable[[#This Row],[Order Date]])</f>
        <v>2026</v>
      </c>
      <c r="R502" s="8" t="str">
        <f>"Q"&amp;ROUNDUP(MONTH(SalesDataTable[[#This Row],[Order Date]])/3,0)</f>
        <v>Q2</v>
      </c>
      <c r="S502" s="5">
        <f>MONTH(SalesDataTable[[#This Row],[Order Date]])</f>
        <v>4</v>
      </c>
      <c r="T502" s="8" t="str">
        <f>TEXT(SalesDataTable[[#This Row],[Order Date]],"mmm")</f>
        <v>Apr</v>
      </c>
    </row>
    <row r="503" spans="1:20" ht="15.6" x14ac:dyDescent="0.3">
      <c r="A503" s="2" t="s">
        <v>574</v>
      </c>
      <c r="B503" s="3">
        <v>46117</v>
      </c>
      <c r="C503" s="4" t="s">
        <v>47</v>
      </c>
      <c r="D503" s="4" t="s">
        <v>68</v>
      </c>
      <c r="E503" s="4" t="s">
        <v>59</v>
      </c>
      <c r="F503" s="4" t="s">
        <v>24</v>
      </c>
      <c r="G503" s="4" t="s">
        <v>31</v>
      </c>
      <c r="H503" s="4" t="s">
        <v>73</v>
      </c>
      <c r="I503" s="5">
        <v>2</v>
      </c>
      <c r="J503" s="6">
        <v>155.13</v>
      </c>
      <c r="K503" s="7">
        <v>0.15</v>
      </c>
      <c r="L503" s="6">
        <v>80.959999999999994</v>
      </c>
      <c r="M503" s="6">
        <f t="shared" si="28"/>
        <v>263.721</v>
      </c>
      <c r="N503" s="6">
        <f t="shared" si="29"/>
        <v>161.91999999999999</v>
      </c>
      <c r="O503" s="6">
        <f t="shared" si="30"/>
        <v>101.80100000000002</v>
      </c>
      <c r="P503" s="8">
        <f t="shared" si="31"/>
        <v>0.38601779911345707</v>
      </c>
      <c r="Q503" s="9">
        <f>YEAR(SalesDataTable[[#This Row],[Order Date]])</f>
        <v>2026</v>
      </c>
      <c r="R503" s="8" t="str">
        <f>"Q"&amp;ROUNDUP(MONTH(SalesDataTable[[#This Row],[Order Date]])/3,0)</f>
        <v>Q2</v>
      </c>
      <c r="S503" s="5">
        <f>MONTH(SalesDataTable[[#This Row],[Order Date]])</f>
        <v>4</v>
      </c>
      <c r="T503" s="8" t="str">
        <f>TEXT(SalesDataTable[[#This Row],[Order Date]],"mmm")</f>
        <v>Apr</v>
      </c>
    </row>
    <row r="504" spans="1:20" ht="15.6" x14ac:dyDescent="0.3">
      <c r="A504" s="2" t="s">
        <v>575</v>
      </c>
      <c r="B504" s="3">
        <v>46117</v>
      </c>
      <c r="C504" s="4" t="s">
        <v>47</v>
      </c>
      <c r="D504" s="4" t="s">
        <v>102</v>
      </c>
      <c r="E504" s="4" t="s">
        <v>23</v>
      </c>
      <c r="F504" s="4" t="s">
        <v>36</v>
      </c>
      <c r="G504" s="4" t="s">
        <v>31</v>
      </c>
      <c r="H504" s="4" t="s">
        <v>99</v>
      </c>
      <c r="I504" s="5">
        <v>3</v>
      </c>
      <c r="J504" s="6">
        <v>69.83</v>
      </c>
      <c r="K504" s="7">
        <v>0.05</v>
      </c>
      <c r="L504" s="6">
        <v>31.53</v>
      </c>
      <c r="M504" s="6">
        <f t="shared" si="28"/>
        <v>199.0155</v>
      </c>
      <c r="N504" s="6">
        <f t="shared" si="29"/>
        <v>94.59</v>
      </c>
      <c r="O504" s="6">
        <f t="shared" si="30"/>
        <v>104.4255</v>
      </c>
      <c r="P504" s="8">
        <f t="shared" si="31"/>
        <v>0.52471038687941396</v>
      </c>
      <c r="Q504" s="9">
        <f>YEAR(SalesDataTable[[#This Row],[Order Date]])</f>
        <v>2026</v>
      </c>
      <c r="R504" s="8" t="str">
        <f>"Q"&amp;ROUNDUP(MONTH(SalesDataTable[[#This Row],[Order Date]])/3,0)</f>
        <v>Q2</v>
      </c>
      <c r="S504" s="5">
        <f>MONTH(SalesDataTable[[#This Row],[Order Date]])</f>
        <v>4</v>
      </c>
      <c r="T504" s="8" t="str">
        <f>TEXT(SalesDataTable[[#This Row],[Order Date]],"mmm")</f>
        <v>Apr</v>
      </c>
    </row>
    <row r="505" spans="1:20" ht="15.6" x14ac:dyDescent="0.3">
      <c r="A505" s="2" t="s">
        <v>576</v>
      </c>
      <c r="B505" s="3">
        <v>46117</v>
      </c>
      <c r="C505" s="4" t="s">
        <v>28</v>
      </c>
      <c r="D505" s="4" t="s">
        <v>58</v>
      </c>
      <c r="E505" s="4" t="s">
        <v>45</v>
      </c>
      <c r="F505" s="4" t="s">
        <v>24</v>
      </c>
      <c r="G505" s="4" t="s">
        <v>37</v>
      </c>
      <c r="H505" s="4" t="s">
        <v>38</v>
      </c>
      <c r="I505" s="5">
        <v>1</v>
      </c>
      <c r="J505" s="6">
        <v>35.4</v>
      </c>
      <c r="K505" s="7">
        <v>0</v>
      </c>
      <c r="L505" s="6">
        <v>13.37</v>
      </c>
      <c r="M505" s="6">
        <f t="shared" si="28"/>
        <v>35.4</v>
      </c>
      <c r="N505" s="6">
        <f t="shared" si="29"/>
        <v>13.37</v>
      </c>
      <c r="O505" s="6">
        <f t="shared" si="30"/>
        <v>22.03</v>
      </c>
      <c r="P505" s="8">
        <f t="shared" si="31"/>
        <v>0.62231638418079105</v>
      </c>
      <c r="Q505" s="9">
        <f>YEAR(SalesDataTable[[#This Row],[Order Date]])</f>
        <v>2026</v>
      </c>
      <c r="R505" s="8" t="str">
        <f>"Q"&amp;ROUNDUP(MONTH(SalesDataTable[[#This Row],[Order Date]])/3,0)</f>
        <v>Q2</v>
      </c>
      <c r="S505" s="5">
        <f>MONTH(SalesDataTable[[#This Row],[Order Date]])</f>
        <v>4</v>
      </c>
      <c r="T505" s="8" t="str">
        <f>TEXT(SalesDataTable[[#This Row],[Order Date]],"mmm")</f>
        <v>Apr</v>
      </c>
    </row>
    <row r="506" spans="1:20" ht="15.6" x14ac:dyDescent="0.3">
      <c r="A506" s="2" t="s">
        <v>577</v>
      </c>
      <c r="B506" s="3">
        <v>46117</v>
      </c>
      <c r="C506" s="4" t="s">
        <v>47</v>
      </c>
      <c r="D506" s="4" t="s">
        <v>65</v>
      </c>
      <c r="E506" s="4" t="s">
        <v>23</v>
      </c>
      <c r="F506" s="4" t="s">
        <v>36</v>
      </c>
      <c r="G506" s="4" t="s">
        <v>69</v>
      </c>
      <c r="H506" s="4" t="s">
        <v>94</v>
      </c>
      <c r="I506" s="5">
        <v>1</v>
      </c>
      <c r="J506" s="6">
        <v>51.75</v>
      </c>
      <c r="K506" s="7">
        <v>0.1</v>
      </c>
      <c r="L506" s="6">
        <v>22.1</v>
      </c>
      <c r="M506" s="6">
        <f t="shared" si="28"/>
        <v>46.575000000000003</v>
      </c>
      <c r="N506" s="6">
        <f t="shared" si="29"/>
        <v>22.1</v>
      </c>
      <c r="O506" s="6">
        <f t="shared" si="30"/>
        <v>24.475000000000001</v>
      </c>
      <c r="P506" s="8">
        <f t="shared" si="31"/>
        <v>0.52549651100375738</v>
      </c>
      <c r="Q506" s="9">
        <f>YEAR(SalesDataTable[[#This Row],[Order Date]])</f>
        <v>2026</v>
      </c>
      <c r="R506" s="8" t="str">
        <f>"Q"&amp;ROUNDUP(MONTH(SalesDataTable[[#This Row],[Order Date]])/3,0)</f>
        <v>Q2</v>
      </c>
      <c r="S506" s="5">
        <f>MONTH(SalesDataTable[[#This Row],[Order Date]])</f>
        <v>4</v>
      </c>
      <c r="T506" s="8" t="str">
        <f>TEXT(SalesDataTable[[#This Row],[Order Date]],"mmm")</f>
        <v>Apr</v>
      </c>
    </row>
    <row r="507" spans="1:20" ht="15.6" x14ac:dyDescent="0.3">
      <c r="A507" s="2" t="s">
        <v>578</v>
      </c>
      <c r="B507" s="3">
        <v>46117</v>
      </c>
      <c r="C507" s="4" t="s">
        <v>47</v>
      </c>
      <c r="D507" s="4" t="s">
        <v>102</v>
      </c>
      <c r="E507" s="4" t="s">
        <v>59</v>
      </c>
      <c r="F507" s="4" t="s">
        <v>36</v>
      </c>
      <c r="G507" s="4" t="s">
        <v>25</v>
      </c>
      <c r="H507" s="4" t="s">
        <v>55</v>
      </c>
      <c r="I507" s="5">
        <v>6</v>
      </c>
      <c r="J507" s="6">
        <v>39.6</v>
      </c>
      <c r="K507" s="7">
        <v>0.15</v>
      </c>
      <c r="L507" s="6">
        <v>17.010000000000002</v>
      </c>
      <c r="M507" s="6">
        <f t="shared" si="28"/>
        <v>201.96</v>
      </c>
      <c r="N507" s="6">
        <f t="shared" si="29"/>
        <v>102.06</v>
      </c>
      <c r="O507" s="6">
        <f t="shared" si="30"/>
        <v>99.9</v>
      </c>
      <c r="P507" s="8">
        <f t="shared" si="31"/>
        <v>0.49465240641711233</v>
      </c>
      <c r="Q507" s="9">
        <f>YEAR(SalesDataTable[[#This Row],[Order Date]])</f>
        <v>2026</v>
      </c>
      <c r="R507" s="8" t="str">
        <f>"Q"&amp;ROUNDUP(MONTH(SalesDataTable[[#This Row],[Order Date]])/3,0)</f>
        <v>Q2</v>
      </c>
      <c r="S507" s="5">
        <f>MONTH(SalesDataTable[[#This Row],[Order Date]])</f>
        <v>4</v>
      </c>
      <c r="T507" s="8" t="str">
        <f>TEXT(SalesDataTable[[#This Row],[Order Date]],"mmm")</f>
        <v>Apr</v>
      </c>
    </row>
    <row r="508" spans="1:20" ht="15.6" x14ac:dyDescent="0.3">
      <c r="A508" s="2" t="s">
        <v>579</v>
      </c>
      <c r="B508" s="3">
        <v>46118</v>
      </c>
      <c r="C508" s="4" t="s">
        <v>28</v>
      </c>
      <c r="D508" s="4" t="s">
        <v>58</v>
      </c>
      <c r="E508" s="4" t="s">
        <v>45</v>
      </c>
      <c r="F508" s="4" t="s">
        <v>36</v>
      </c>
      <c r="G508" s="4" t="s">
        <v>69</v>
      </c>
      <c r="H508" s="4" t="s">
        <v>75</v>
      </c>
      <c r="I508" s="5">
        <v>2</v>
      </c>
      <c r="J508" s="6">
        <v>125.94</v>
      </c>
      <c r="K508" s="7">
        <v>0.05</v>
      </c>
      <c r="L508" s="6">
        <v>70.94</v>
      </c>
      <c r="M508" s="6">
        <f t="shared" si="28"/>
        <v>239.28599999999997</v>
      </c>
      <c r="N508" s="6">
        <f t="shared" si="29"/>
        <v>141.88</v>
      </c>
      <c r="O508" s="6">
        <f t="shared" si="30"/>
        <v>97.405999999999977</v>
      </c>
      <c r="P508" s="8">
        <f t="shared" si="31"/>
        <v>0.40706936469329585</v>
      </c>
      <c r="Q508" s="9">
        <f>YEAR(SalesDataTable[[#This Row],[Order Date]])</f>
        <v>2026</v>
      </c>
      <c r="R508" s="8" t="str">
        <f>"Q"&amp;ROUNDUP(MONTH(SalesDataTable[[#This Row],[Order Date]])/3,0)</f>
        <v>Q2</v>
      </c>
      <c r="S508" s="5">
        <f>MONTH(SalesDataTable[[#This Row],[Order Date]])</f>
        <v>4</v>
      </c>
      <c r="T508" s="8" t="str">
        <f>TEXT(SalesDataTable[[#This Row],[Order Date]],"mmm")</f>
        <v>Apr</v>
      </c>
    </row>
    <row r="509" spans="1:20" ht="15.6" x14ac:dyDescent="0.3">
      <c r="A509" s="2" t="s">
        <v>580</v>
      </c>
      <c r="B509" s="3">
        <v>46118</v>
      </c>
      <c r="C509" s="4" t="s">
        <v>28</v>
      </c>
      <c r="D509" s="4" t="s">
        <v>29</v>
      </c>
      <c r="E509" s="4" t="s">
        <v>23</v>
      </c>
      <c r="F509" s="4" t="s">
        <v>24</v>
      </c>
      <c r="G509" s="4" t="s">
        <v>51</v>
      </c>
      <c r="H509" s="4" t="s">
        <v>110</v>
      </c>
      <c r="I509" s="5">
        <v>3</v>
      </c>
      <c r="J509" s="6">
        <v>124.67</v>
      </c>
      <c r="K509" s="7">
        <v>0</v>
      </c>
      <c r="L509" s="6">
        <v>61.46</v>
      </c>
      <c r="M509" s="6">
        <f t="shared" si="28"/>
        <v>374.01</v>
      </c>
      <c r="N509" s="6">
        <f t="shared" si="29"/>
        <v>184.38</v>
      </c>
      <c r="O509" s="6">
        <f t="shared" si="30"/>
        <v>189.63</v>
      </c>
      <c r="P509" s="8">
        <f t="shared" si="31"/>
        <v>0.50701852891633914</v>
      </c>
      <c r="Q509" s="9">
        <f>YEAR(SalesDataTable[[#This Row],[Order Date]])</f>
        <v>2026</v>
      </c>
      <c r="R509" s="8" t="str">
        <f>"Q"&amp;ROUNDUP(MONTH(SalesDataTable[[#This Row],[Order Date]])/3,0)</f>
        <v>Q2</v>
      </c>
      <c r="S509" s="5">
        <f>MONTH(SalesDataTable[[#This Row],[Order Date]])</f>
        <v>4</v>
      </c>
      <c r="T509" s="8" t="str">
        <f>TEXT(SalesDataTable[[#This Row],[Order Date]],"mmm")</f>
        <v>Apr</v>
      </c>
    </row>
    <row r="510" spans="1:20" ht="15.6" x14ac:dyDescent="0.3">
      <c r="A510" s="2" t="s">
        <v>581</v>
      </c>
      <c r="B510" s="3">
        <v>46118</v>
      </c>
      <c r="C510" s="4" t="s">
        <v>47</v>
      </c>
      <c r="D510" s="4" t="s">
        <v>68</v>
      </c>
      <c r="E510" s="4" t="s">
        <v>23</v>
      </c>
      <c r="F510" s="4" t="s">
        <v>24</v>
      </c>
      <c r="G510" s="4" t="s">
        <v>31</v>
      </c>
      <c r="H510" s="4" t="s">
        <v>99</v>
      </c>
      <c r="I510" s="5">
        <v>2</v>
      </c>
      <c r="J510" s="6">
        <v>72.260000000000005</v>
      </c>
      <c r="K510" s="7">
        <v>0</v>
      </c>
      <c r="L510" s="6">
        <v>33.21</v>
      </c>
      <c r="M510" s="6">
        <f t="shared" si="28"/>
        <v>144.52000000000001</v>
      </c>
      <c r="N510" s="6">
        <f t="shared" si="29"/>
        <v>66.42</v>
      </c>
      <c r="O510" s="6">
        <f t="shared" si="30"/>
        <v>78.100000000000009</v>
      </c>
      <c r="P510" s="8">
        <f t="shared" si="31"/>
        <v>0.54040963188486024</v>
      </c>
      <c r="Q510" s="9">
        <f>YEAR(SalesDataTable[[#This Row],[Order Date]])</f>
        <v>2026</v>
      </c>
      <c r="R510" s="8" t="str">
        <f>"Q"&amp;ROUNDUP(MONTH(SalesDataTable[[#This Row],[Order Date]])/3,0)</f>
        <v>Q2</v>
      </c>
      <c r="S510" s="5">
        <f>MONTH(SalesDataTable[[#This Row],[Order Date]])</f>
        <v>4</v>
      </c>
      <c r="T510" s="8" t="str">
        <f>TEXT(SalesDataTable[[#This Row],[Order Date]],"mmm")</f>
        <v>Apr</v>
      </c>
    </row>
    <row r="511" spans="1:20" ht="15.6" x14ac:dyDescent="0.3">
      <c r="A511" s="2" t="s">
        <v>582</v>
      </c>
      <c r="B511" s="3">
        <v>46118</v>
      </c>
      <c r="C511" s="4" t="s">
        <v>28</v>
      </c>
      <c r="D511" s="4" t="s">
        <v>89</v>
      </c>
      <c r="E511" s="4" t="s">
        <v>30</v>
      </c>
      <c r="F511" s="4" t="s">
        <v>40</v>
      </c>
      <c r="G511" s="4" t="s">
        <v>25</v>
      </c>
      <c r="H511" s="4" t="s">
        <v>49</v>
      </c>
      <c r="I511" s="5">
        <v>10</v>
      </c>
      <c r="J511" s="6">
        <v>50.64</v>
      </c>
      <c r="K511" s="7">
        <v>0.2</v>
      </c>
      <c r="L511" s="6">
        <v>22.99</v>
      </c>
      <c r="M511" s="6">
        <f t="shared" si="28"/>
        <v>405.12</v>
      </c>
      <c r="N511" s="6">
        <f t="shared" si="29"/>
        <v>229.89999999999998</v>
      </c>
      <c r="O511" s="6">
        <f t="shared" si="30"/>
        <v>175.22000000000003</v>
      </c>
      <c r="P511" s="8">
        <f t="shared" si="31"/>
        <v>0.43251382306477099</v>
      </c>
      <c r="Q511" s="9">
        <f>YEAR(SalesDataTable[[#This Row],[Order Date]])</f>
        <v>2026</v>
      </c>
      <c r="R511" s="8" t="str">
        <f>"Q"&amp;ROUNDUP(MONTH(SalesDataTable[[#This Row],[Order Date]])/3,0)</f>
        <v>Q2</v>
      </c>
      <c r="S511" s="5">
        <f>MONTH(SalesDataTable[[#This Row],[Order Date]])</f>
        <v>4</v>
      </c>
      <c r="T511" s="8" t="str">
        <f>TEXT(SalesDataTable[[#This Row],[Order Date]],"mmm")</f>
        <v>Apr</v>
      </c>
    </row>
    <row r="512" spans="1:20" ht="15.6" x14ac:dyDescent="0.3">
      <c r="A512" s="2" t="s">
        <v>583</v>
      </c>
      <c r="B512" s="3">
        <v>46118</v>
      </c>
      <c r="C512" s="4" t="s">
        <v>21</v>
      </c>
      <c r="D512" s="4" t="s">
        <v>72</v>
      </c>
      <c r="E512" s="4" t="s">
        <v>23</v>
      </c>
      <c r="F512" s="4" t="s">
        <v>36</v>
      </c>
      <c r="G512" s="4" t="s">
        <v>31</v>
      </c>
      <c r="H512" s="4" t="s">
        <v>99</v>
      </c>
      <c r="I512" s="5">
        <v>1</v>
      </c>
      <c r="J512" s="6">
        <v>73</v>
      </c>
      <c r="K512" s="7">
        <v>0</v>
      </c>
      <c r="L512" s="6">
        <v>32.4</v>
      </c>
      <c r="M512" s="6">
        <f t="shared" si="28"/>
        <v>73</v>
      </c>
      <c r="N512" s="6">
        <f t="shared" si="29"/>
        <v>32.4</v>
      </c>
      <c r="O512" s="6">
        <f t="shared" si="30"/>
        <v>40.6</v>
      </c>
      <c r="P512" s="8">
        <f t="shared" si="31"/>
        <v>0.55616438356164388</v>
      </c>
      <c r="Q512" s="9">
        <f>YEAR(SalesDataTable[[#This Row],[Order Date]])</f>
        <v>2026</v>
      </c>
      <c r="R512" s="8" t="str">
        <f>"Q"&amp;ROUNDUP(MONTH(SalesDataTable[[#This Row],[Order Date]])/3,0)</f>
        <v>Q2</v>
      </c>
      <c r="S512" s="5">
        <f>MONTH(SalesDataTable[[#This Row],[Order Date]])</f>
        <v>4</v>
      </c>
      <c r="T512" s="8" t="str">
        <f>TEXT(SalesDataTable[[#This Row],[Order Date]],"mmm")</f>
        <v>Apr</v>
      </c>
    </row>
    <row r="513" spans="1:20" ht="15.6" x14ac:dyDescent="0.3">
      <c r="A513" s="2" t="s">
        <v>584</v>
      </c>
      <c r="B513" s="3">
        <v>46118</v>
      </c>
      <c r="C513" s="4" t="s">
        <v>21</v>
      </c>
      <c r="D513" s="4" t="s">
        <v>108</v>
      </c>
      <c r="E513" s="4" t="s">
        <v>23</v>
      </c>
      <c r="F513" s="4" t="s">
        <v>24</v>
      </c>
      <c r="G513" s="4" t="s">
        <v>37</v>
      </c>
      <c r="H513" s="4" t="s">
        <v>38</v>
      </c>
      <c r="I513" s="5">
        <v>1</v>
      </c>
      <c r="J513" s="6">
        <v>35.700000000000003</v>
      </c>
      <c r="K513" s="7">
        <v>0</v>
      </c>
      <c r="L513" s="6">
        <v>13.8</v>
      </c>
      <c r="M513" s="6">
        <f t="shared" si="28"/>
        <v>35.700000000000003</v>
      </c>
      <c r="N513" s="6">
        <f t="shared" si="29"/>
        <v>13.8</v>
      </c>
      <c r="O513" s="6">
        <f t="shared" si="30"/>
        <v>21.900000000000002</v>
      </c>
      <c r="P513" s="8">
        <f t="shared" si="31"/>
        <v>0.61344537815126055</v>
      </c>
      <c r="Q513" s="9">
        <f>YEAR(SalesDataTable[[#This Row],[Order Date]])</f>
        <v>2026</v>
      </c>
      <c r="R513" s="8" t="str">
        <f>"Q"&amp;ROUNDUP(MONTH(SalesDataTable[[#This Row],[Order Date]])/3,0)</f>
        <v>Q2</v>
      </c>
      <c r="S513" s="5">
        <f>MONTH(SalesDataTable[[#This Row],[Order Date]])</f>
        <v>4</v>
      </c>
      <c r="T513" s="8" t="str">
        <f>TEXT(SalesDataTable[[#This Row],[Order Date]],"mmm")</f>
        <v>Apr</v>
      </c>
    </row>
    <row r="514" spans="1:20" ht="15.6" x14ac:dyDescent="0.3">
      <c r="A514" s="2" t="s">
        <v>585</v>
      </c>
      <c r="B514" s="3">
        <v>46118</v>
      </c>
      <c r="C514" s="4" t="s">
        <v>34</v>
      </c>
      <c r="D514" s="4" t="s">
        <v>146</v>
      </c>
      <c r="E514" s="4" t="s">
        <v>30</v>
      </c>
      <c r="F514" s="4" t="s">
        <v>36</v>
      </c>
      <c r="G514" s="4" t="s">
        <v>31</v>
      </c>
      <c r="H514" s="4" t="s">
        <v>73</v>
      </c>
      <c r="I514" s="5">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9">
        <f>YEAR(SalesDataTable[[#This Row],[Order Date]])</f>
        <v>2026</v>
      </c>
      <c r="R514" s="8" t="str">
        <f>"Q"&amp;ROUNDUP(MONTH(SalesDataTable[[#This Row],[Order Date]])/3,0)</f>
        <v>Q2</v>
      </c>
      <c r="S514" s="5">
        <f>MONTH(SalesDataTable[[#This Row],[Order Date]])</f>
        <v>4</v>
      </c>
      <c r="T514" s="8" t="str">
        <f>TEXT(SalesDataTable[[#This Row],[Order Date]],"mmm")</f>
        <v>Apr</v>
      </c>
    </row>
    <row r="515" spans="1:20" ht="15.6" x14ac:dyDescent="0.3">
      <c r="A515" s="2" t="s">
        <v>586</v>
      </c>
      <c r="B515" s="3">
        <v>46118</v>
      </c>
      <c r="C515" s="4" t="s">
        <v>47</v>
      </c>
      <c r="D515" s="4" t="s">
        <v>68</v>
      </c>
      <c r="E515" s="4" t="s">
        <v>23</v>
      </c>
      <c r="F515" s="4" t="s">
        <v>24</v>
      </c>
      <c r="G515" s="4" t="s">
        <v>25</v>
      </c>
      <c r="H515" s="4" t="s">
        <v>26</v>
      </c>
      <c r="I515" s="5">
        <v>1</v>
      </c>
      <c r="J515" s="6">
        <v>81.78</v>
      </c>
      <c r="K515" s="7">
        <v>0</v>
      </c>
      <c r="L515" s="6">
        <v>42.82</v>
      </c>
      <c r="M515" s="6">
        <f t="shared" si="32"/>
        <v>81.78</v>
      </c>
      <c r="N515" s="6">
        <f t="shared" si="33"/>
        <v>42.82</v>
      </c>
      <c r="O515" s="6">
        <f t="shared" si="34"/>
        <v>38.96</v>
      </c>
      <c r="P515" s="8">
        <f t="shared" si="35"/>
        <v>0.47640009782342874</v>
      </c>
      <c r="Q515" s="9">
        <f>YEAR(SalesDataTable[[#This Row],[Order Date]])</f>
        <v>2026</v>
      </c>
      <c r="R515" s="8" t="str">
        <f>"Q"&amp;ROUNDUP(MONTH(SalesDataTable[[#This Row],[Order Date]])/3,0)</f>
        <v>Q2</v>
      </c>
      <c r="S515" s="5">
        <f>MONTH(SalesDataTable[[#This Row],[Order Date]])</f>
        <v>4</v>
      </c>
      <c r="T515" s="8" t="str">
        <f>TEXT(SalesDataTable[[#This Row],[Order Date]],"mmm")</f>
        <v>Apr</v>
      </c>
    </row>
    <row r="516" spans="1:20" ht="15.6" x14ac:dyDescent="0.3">
      <c r="A516" s="2" t="s">
        <v>587</v>
      </c>
      <c r="B516" s="3">
        <v>46118</v>
      </c>
      <c r="C516" s="4" t="s">
        <v>28</v>
      </c>
      <c r="D516" s="4" t="s">
        <v>58</v>
      </c>
      <c r="E516" s="4" t="s">
        <v>23</v>
      </c>
      <c r="F516" s="4" t="s">
        <v>40</v>
      </c>
      <c r="G516" s="4" t="s">
        <v>25</v>
      </c>
      <c r="H516" s="4" t="s">
        <v>63</v>
      </c>
      <c r="I516" s="5">
        <v>6</v>
      </c>
      <c r="J516" s="6">
        <v>102.59</v>
      </c>
      <c r="K516" s="7">
        <v>0.1</v>
      </c>
      <c r="L516" s="6">
        <v>49.6</v>
      </c>
      <c r="M516" s="6">
        <f t="shared" si="32"/>
        <v>553.98599999999999</v>
      </c>
      <c r="N516" s="6">
        <f t="shared" si="33"/>
        <v>297.60000000000002</v>
      </c>
      <c r="O516" s="6">
        <f t="shared" si="34"/>
        <v>256.38599999999997</v>
      </c>
      <c r="P516" s="8">
        <f t="shared" si="35"/>
        <v>0.46280230908362302</v>
      </c>
      <c r="Q516" s="9">
        <f>YEAR(SalesDataTable[[#This Row],[Order Date]])</f>
        <v>2026</v>
      </c>
      <c r="R516" s="8" t="str">
        <f>"Q"&amp;ROUNDUP(MONTH(SalesDataTable[[#This Row],[Order Date]])/3,0)</f>
        <v>Q2</v>
      </c>
      <c r="S516" s="5">
        <f>MONTH(SalesDataTable[[#This Row],[Order Date]])</f>
        <v>4</v>
      </c>
      <c r="T516" s="8" t="str">
        <f>TEXT(SalesDataTable[[#This Row],[Order Date]],"mmm")</f>
        <v>Apr</v>
      </c>
    </row>
    <row r="517" spans="1:20" ht="15.6" x14ac:dyDescent="0.3">
      <c r="A517" s="2" t="s">
        <v>588</v>
      </c>
      <c r="B517" s="3">
        <v>46118</v>
      </c>
      <c r="C517" s="4" t="s">
        <v>47</v>
      </c>
      <c r="D517" s="4" t="s">
        <v>68</v>
      </c>
      <c r="E517" s="4" t="s">
        <v>45</v>
      </c>
      <c r="F517" s="4" t="s">
        <v>24</v>
      </c>
      <c r="G517" s="4" t="s">
        <v>31</v>
      </c>
      <c r="H517" s="4" t="s">
        <v>73</v>
      </c>
      <c r="I517" s="5">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9">
        <f>YEAR(SalesDataTable[[#This Row],[Order Date]])</f>
        <v>2026</v>
      </c>
      <c r="R517" s="8" t="str">
        <f>"Q"&amp;ROUNDUP(MONTH(SalesDataTable[[#This Row],[Order Date]])/3,0)</f>
        <v>Q2</v>
      </c>
      <c r="S517" s="5">
        <f>MONTH(SalesDataTable[[#This Row],[Order Date]])</f>
        <v>4</v>
      </c>
      <c r="T517" s="8" t="str">
        <f>TEXT(SalesDataTable[[#This Row],[Order Date]],"mmm")</f>
        <v>Apr</v>
      </c>
    </row>
    <row r="518" spans="1:20" ht="15.6" x14ac:dyDescent="0.3">
      <c r="A518" s="2" t="s">
        <v>589</v>
      </c>
      <c r="B518" s="3">
        <v>46118</v>
      </c>
      <c r="C518" s="4" t="s">
        <v>28</v>
      </c>
      <c r="D518" s="4" t="s">
        <v>29</v>
      </c>
      <c r="E518" s="4" t="s">
        <v>23</v>
      </c>
      <c r="F518" s="4" t="s">
        <v>36</v>
      </c>
      <c r="G518" s="4" t="s">
        <v>37</v>
      </c>
      <c r="H518" s="4" t="s">
        <v>91</v>
      </c>
      <c r="I518" s="5">
        <v>6</v>
      </c>
      <c r="J518" s="6">
        <v>136.29</v>
      </c>
      <c r="K518" s="7">
        <v>0</v>
      </c>
      <c r="L518" s="6">
        <v>68.209999999999994</v>
      </c>
      <c r="M518" s="6">
        <f t="shared" si="32"/>
        <v>817.74</v>
      </c>
      <c r="N518" s="6">
        <f t="shared" si="33"/>
        <v>409.26</v>
      </c>
      <c r="O518" s="6">
        <f t="shared" si="34"/>
        <v>408.48</v>
      </c>
      <c r="P518" s="8">
        <f t="shared" si="35"/>
        <v>0.49952307579426225</v>
      </c>
      <c r="Q518" s="9">
        <f>YEAR(SalesDataTable[[#This Row],[Order Date]])</f>
        <v>2026</v>
      </c>
      <c r="R518" s="8" t="str">
        <f>"Q"&amp;ROUNDUP(MONTH(SalesDataTable[[#This Row],[Order Date]])/3,0)</f>
        <v>Q2</v>
      </c>
      <c r="S518" s="5">
        <f>MONTH(SalesDataTable[[#This Row],[Order Date]])</f>
        <v>4</v>
      </c>
      <c r="T518" s="8" t="str">
        <f>TEXT(SalesDataTable[[#This Row],[Order Date]],"mmm")</f>
        <v>Apr</v>
      </c>
    </row>
    <row r="519" spans="1:20" ht="15.6" x14ac:dyDescent="0.3">
      <c r="A519" s="2" t="s">
        <v>590</v>
      </c>
      <c r="B519" s="3">
        <v>46118</v>
      </c>
      <c r="C519" s="4" t="s">
        <v>21</v>
      </c>
      <c r="D519" s="4" t="s">
        <v>72</v>
      </c>
      <c r="E519" s="4" t="s">
        <v>30</v>
      </c>
      <c r="F519" s="4" t="s">
        <v>40</v>
      </c>
      <c r="G519" s="4" t="s">
        <v>31</v>
      </c>
      <c r="H519" s="4" t="s">
        <v>73</v>
      </c>
      <c r="I519" s="5">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9">
        <f>YEAR(SalesDataTable[[#This Row],[Order Date]])</f>
        <v>2026</v>
      </c>
      <c r="R519" s="8" t="str">
        <f>"Q"&amp;ROUNDUP(MONTH(SalesDataTable[[#This Row],[Order Date]])/3,0)</f>
        <v>Q2</v>
      </c>
      <c r="S519" s="5">
        <f>MONTH(SalesDataTable[[#This Row],[Order Date]])</f>
        <v>4</v>
      </c>
      <c r="T519" s="8" t="str">
        <f>TEXT(SalesDataTable[[#This Row],[Order Date]],"mmm")</f>
        <v>Apr</v>
      </c>
    </row>
    <row r="520" spans="1:20" ht="15.6" x14ac:dyDescent="0.3">
      <c r="A520" s="2" t="s">
        <v>591</v>
      </c>
      <c r="B520" s="3">
        <v>46119</v>
      </c>
      <c r="C520" s="4" t="s">
        <v>34</v>
      </c>
      <c r="D520" s="4" t="s">
        <v>44</v>
      </c>
      <c r="E520" s="4" t="s">
        <v>23</v>
      </c>
      <c r="F520" s="4" t="s">
        <v>36</v>
      </c>
      <c r="G520" s="4" t="s">
        <v>51</v>
      </c>
      <c r="H520" s="4" t="s">
        <v>110</v>
      </c>
      <c r="I520" s="5">
        <v>2</v>
      </c>
      <c r="J520" s="6">
        <v>120.5</v>
      </c>
      <c r="K520" s="7">
        <v>0</v>
      </c>
      <c r="L520" s="6">
        <v>61.42</v>
      </c>
      <c r="M520" s="6">
        <f t="shared" si="32"/>
        <v>241</v>
      </c>
      <c r="N520" s="6">
        <f t="shared" si="33"/>
        <v>122.84</v>
      </c>
      <c r="O520" s="6">
        <f t="shared" si="34"/>
        <v>118.16</v>
      </c>
      <c r="P520" s="8">
        <f t="shared" si="35"/>
        <v>0.49029045643153524</v>
      </c>
      <c r="Q520" s="9">
        <f>YEAR(SalesDataTable[[#This Row],[Order Date]])</f>
        <v>2026</v>
      </c>
      <c r="R520" s="8" t="str">
        <f>"Q"&amp;ROUNDUP(MONTH(SalesDataTable[[#This Row],[Order Date]])/3,0)</f>
        <v>Q2</v>
      </c>
      <c r="S520" s="5">
        <f>MONTH(SalesDataTable[[#This Row],[Order Date]])</f>
        <v>4</v>
      </c>
      <c r="T520" s="8" t="str">
        <f>TEXT(SalesDataTable[[#This Row],[Order Date]],"mmm")</f>
        <v>Apr</v>
      </c>
    </row>
    <row r="521" spans="1:20" ht="15.6" x14ac:dyDescent="0.3">
      <c r="A521" s="2" t="s">
        <v>592</v>
      </c>
      <c r="B521" s="3">
        <v>46119</v>
      </c>
      <c r="C521" s="4" t="s">
        <v>21</v>
      </c>
      <c r="D521" s="4" t="s">
        <v>22</v>
      </c>
      <c r="E521" s="4" t="s">
        <v>23</v>
      </c>
      <c r="F521" s="4" t="s">
        <v>24</v>
      </c>
      <c r="G521" s="4" t="s">
        <v>31</v>
      </c>
      <c r="H521" s="4" t="s">
        <v>73</v>
      </c>
      <c r="I521" s="5">
        <v>3</v>
      </c>
      <c r="J521" s="6">
        <v>152.62</v>
      </c>
      <c r="K521" s="7">
        <v>0.05</v>
      </c>
      <c r="L521" s="6">
        <v>77.75</v>
      </c>
      <c r="M521" s="6">
        <f t="shared" si="32"/>
        <v>434.96699999999998</v>
      </c>
      <c r="N521" s="6">
        <f t="shared" si="33"/>
        <v>233.25</v>
      </c>
      <c r="O521" s="6">
        <f t="shared" si="34"/>
        <v>201.71699999999998</v>
      </c>
      <c r="P521" s="8">
        <f t="shared" si="35"/>
        <v>0.46375242259757637</v>
      </c>
      <c r="Q521" s="9">
        <f>YEAR(SalesDataTable[[#This Row],[Order Date]])</f>
        <v>2026</v>
      </c>
      <c r="R521" s="8" t="str">
        <f>"Q"&amp;ROUNDUP(MONTH(SalesDataTable[[#This Row],[Order Date]])/3,0)</f>
        <v>Q2</v>
      </c>
      <c r="S521" s="5">
        <f>MONTH(SalesDataTable[[#This Row],[Order Date]])</f>
        <v>4</v>
      </c>
      <c r="T521" s="8" t="str">
        <f>TEXT(SalesDataTable[[#This Row],[Order Date]],"mmm")</f>
        <v>Apr</v>
      </c>
    </row>
    <row r="522" spans="1:20" ht="15.6" x14ac:dyDescent="0.3">
      <c r="A522" s="2" t="s">
        <v>593</v>
      </c>
      <c r="B522" s="3">
        <v>46119</v>
      </c>
      <c r="C522" s="4" t="s">
        <v>28</v>
      </c>
      <c r="D522" s="4" t="s">
        <v>86</v>
      </c>
      <c r="E522" s="4" t="s">
        <v>23</v>
      </c>
      <c r="F522" s="4" t="s">
        <v>24</v>
      </c>
      <c r="G522" s="4" t="s">
        <v>37</v>
      </c>
      <c r="H522" s="4" t="s">
        <v>91</v>
      </c>
      <c r="I522" s="5">
        <v>2</v>
      </c>
      <c r="J522" s="6">
        <v>134.16</v>
      </c>
      <c r="K522" s="7">
        <v>0.05</v>
      </c>
      <c r="L522" s="6">
        <v>67.08</v>
      </c>
      <c r="M522" s="6">
        <f t="shared" si="32"/>
        <v>254.90399999999997</v>
      </c>
      <c r="N522" s="6">
        <f t="shared" si="33"/>
        <v>134.16</v>
      </c>
      <c r="O522" s="6">
        <f t="shared" si="34"/>
        <v>120.74399999999997</v>
      </c>
      <c r="P522" s="8">
        <f t="shared" si="35"/>
        <v>0.47368421052631576</v>
      </c>
      <c r="Q522" s="9">
        <f>YEAR(SalesDataTable[[#This Row],[Order Date]])</f>
        <v>2026</v>
      </c>
      <c r="R522" s="8" t="str">
        <f>"Q"&amp;ROUNDUP(MONTH(SalesDataTable[[#This Row],[Order Date]])/3,0)</f>
        <v>Q2</v>
      </c>
      <c r="S522" s="5">
        <f>MONTH(SalesDataTable[[#This Row],[Order Date]])</f>
        <v>4</v>
      </c>
      <c r="T522" s="8" t="str">
        <f>TEXT(SalesDataTable[[#This Row],[Order Date]],"mmm")</f>
        <v>Apr</v>
      </c>
    </row>
    <row r="523" spans="1:20" ht="15.6" x14ac:dyDescent="0.3">
      <c r="A523" s="2" t="s">
        <v>594</v>
      </c>
      <c r="B523" s="3">
        <v>46119</v>
      </c>
      <c r="C523" s="4" t="s">
        <v>47</v>
      </c>
      <c r="D523" s="4" t="s">
        <v>102</v>
      </c>
      <c r="E523" s="4" t="s">
        <v>45</v>
      </c>
      <c r="F523" s="4" t="s">
        <v>40</v>
      </c>
      <c r="G523" s="4" t="s">
        <v>25</v>
      </c>
      <c r="H523" s="4" t="s">
        <v>63</v>
      </c>
      <c r="I523" s="5">
        <v>1</v>
      </c>
      <c r="J523" s="6">
        <v>101.13</v>
      </c>
      <c r="K523" s="7">
        <v>0</v>
      </c>
      <c r="L523" s="6">
        <v>50.8</v>
      </c>
      <c r="M523" s="6">
        <f t="shared" si="32"/>
        <v>101.13</v>
      </c>
      <c r="N523" s="6">
        <f t="shared" si="33"/>
        <v>50.8</v>
      </c>
      <c r="O523" s="6">
        <f t="shared" si="34"/>
        <v>50.33</v>
      </c>
      <c r="P523" s="8">
        <f t="shared" si="35"/>
        <v>0.49767625828141998</v>
      </c>
      <c r="Q523" s="9">
        <f>YEAR(SalesDataTable[[#This Row],[Order Date]])</f>
        <v>2026</v>
      </c>
      <c r="R523" s="8" t="str">
        <f>"Q"&amp;ROUNDUP(MONTH(SalesDataTable[[#This Row],[Order Date]])/3,0)</f>
        <v>Q2</v>
      </c>
      <c r="S523" s="5">
        <f>MONTH(SalesDataTable[[#This Row],[Order Date]])</f>
        <v>4</v>
      </c>
      <c r="T523" s="8" t="str">
        <f>TEXT(SalesDataTable[[#This Row],[Order Date]],"mmm")</f>
        <v>Apr</v>
      </c>
    </row>
    <row r="524" spans="1:20" ht="15.6" x14ac:dyDescent="0.3">
      <c r="A524" s="2" t="s">
        <v>595</v>
      </c>
      <c r="B524" s="3">
        <v>46119</v>
      </c>
      <c r="C524" s="4" t="s">
        <v>28</v>
      </c>
      <c r="D524" s="4" t="s">
        <v>106</v>
      </c>
      <c r="E524" s="4" t="s">
        <v>45</v>
      </c>
      <c r="F524" s="4" t="s">
        <v>36</v>
      </c>
      <c r="G524" s="4" t="s">
        <v>69</v>
      </c>
      <c r="H524" s="4" t="s">
        <v>94</v>
      </c>
      <c r="I524" s="5">
        <v>1</v>
      </c>
      <c r="J524" s="6">
        <v>51.36</v>
      </c>
      <c r="K524" s="7">
        <v>0</v>
      </c>
      <c r="L524" s="6">
        <v>22.21</v>
      </c>
      <c r="M524" s="6">
        <f t="shared" si="32"/>
        <v>51.36</v>
      </c>
      <c r="N524" s="6">
        <f t="shared" si="33"/>
        <v>22.21</v>
      </c>
      <c r="O524" s="6">
        <f t="shared" si="34"/>
        <v>29.15</v>
      </c>
      <c r="P524" s="8">
        <f t="shared" si="35"/>
        <v>0.56756230529595009</v>
      </c>
      <c r="Q524" s="9">
        <f>YEAR(SalesDataTable[[#This Row],[Order Date]])</f>
        <v>2026</v>
      </c>
      <c r="R524" s="8" t="str">
        <f>"Q"&amp;ROUNDUP(MONTH(SalesDataTable[[#This Row],[Order Date]])/3,0)</f>
        <v>Q2</v>
      </c>
      <c r="S524" s="5">
        <f>MONTH(SalesDataTable[[#This Row],[Order Date]])</f>
        <v>4</v>
      </c>
      <c r="T524" s="8" t="str">
        <f>TEXT(SalesDataTable[[#This Row],[Order Date]],"mmm")</f>
        <v>Apr</v>
      </c>
    </row>
    <row r="525" spans="1:20" ht="15.6" x14ac:dyDescent="0.3">
      <c r="A525" s="2" t="s">
        <v>596</v>
      </c>
      <c r="B525" s="3">
        <v>46119</v>
      </c>
      <c r="C525" s="4" t="s">
        <v>34</v>
      </c>
      <c r="D525" s="4" t="s">
        <v>146</v>
      </c>
      <c r="E525" s="4" t="s">
        <v>23</v>
      </c>
      <c r="F525" s="4" t="s">
        <v>40</v>
      </c>
      <c r="G525" s="4" t="s">
        <v>31</v>
      </c>
      <c r="H525" s="4" t="s">
        <v>73</v>
      </c>
      <c r="I525" s="5">
        <v>5</v>
      </c>
      <c r="J525" s="6">
        <v>151.88</v>
      </c>
      <c r="K525" s="7">
        <v>0</v>
      </c>
      <c r="L525" s="6">
        <v>80.56</v>
      </c>
      <c r="M525" s="6">
        <f t="shared" si="32"/>
        <v>759.4</v>
      </c>
      <c r="N525" s="6">
        <f t="shared" si="33"/>
        <v>402.8</v>
      </c>
      <c r="O525" s="6">
        <f t="shared" si="34"/>
        <v>356.59999999999997</v>
      </c>
      <c r="P525" s="8">
        <f t="shared" si="35"/>
        <v>0.46958124835396364</v>
      </c>
      <c r="Q525" s="9">
        <f>YEAR(SalesDataTable[[#This Row],[Order Date]])</f>
        <v>2026</v>
      </c>
      <c r="R525" s="8" t="str">
        <f>"Q"&amp;ROUNDUP(MONTH(SalesDataTable[[#This Row],[Order Date]])/3,0)</f>
        <v>Q2</v>
      </c>
      <c r="S525" s="5">
        <f>MONTH(SalesDataTable[[#This Row],[Order Date]])</f>
        <v>4</v>
      </c>
      <c r="T525" s="8" t="str">
        <f>TEXT(SalesDataTable[[#This Row],[Order Date]],"mmm")</f>
        <v>Apr</v>
      </c>
    </row>
    <row r="526" spans="1:20" ht="15.6" x14ac:dyDescent="0.3">
      <c r="A526" s="2" t="s">
        <v>597</v>
      </c>
      <c r="B526" s="3">
        <v>46120</v>
      </c>
      <c r="C526" s="4" t="s">
        <v>28</v>
      </c>
      <c r="D526" s="4" t="s">
        <v>89</v>
      </c>
      <c r="E526" s="4" t="s">
        <v>23</v>
      </c>
      <c r="F526" s="4" t="s">
        <v>36</v>
      </c>
      <c r="G526" s="4" t="s">
        <v>37</v>
      </c>
      <c r="H526" s="4" t="s">
        <v>91</v>
      </c>
      <c r="I526" s="5">
        <v>2</v>
      </c>
      <c r="J526" s="6">
        <v>133.59</v>
      </c>
      <c r="K526" s="7">
        <v>0</v>
      </c>
      <c r="L526" s="6">
        <v>66.83</v>
      </c>
      <c r="M526" s="6">
        <f t="shared" si="32"/>
        <v>267.18</v>
      </c>
      <c r="N526" s="6">
        <f t="shared" si="33"/>
        <v>133.66</v>
      </c>
      <c r="O526" s="6">
        <f t="shared" si="34"/>
        <v>133.52000000000001</v>
      </c>
      <c r="P526" s="8">
        <f t="shared" si="35"/>
        <v>0.49973800434164234</v>
      </c>
      <c r="Q526" s="9">
        <f>YEAR(SalesDataTable[[#This Row],[Order Date]])</f>
        <v>2026</v>
      </c>
      <c r="R526" s="8" t="str">
        <f>"Q"&amp;ROUNDUP(MONTH(SalesDataTable[[#This Row],[Order Date]])/3,0)</f>
        <v>Q2</v>
      </c>
      <c r="S526" s="5">
        <f>MONTH(SalesDataTable[[#This Row],[Order Date]])</f>
        <v>4</v>
      </c>
      <c r="T526" s="8" t="str">
        <f>TEXT(SalesDataTable[[#This Row],[Order Date]],"mmm")</f>
        <v>Apr</v>
      </c>
    </row>
    <row r="527" spans="1:20" ht="15.6" x14ac:dyDescent="0.3">
      <c r="A527" s="2" t="s">
        <v>598</v>
      </c>
      <c r="B527" s="3">
        <v>46120</v>
      </c>
      <c r="C527" s="4" t="s">
        <v>47</v>
      </c>
      <c r="D527" s="4" t="s">
        <v>68</v>
      </c>
      <c r="E527" s="4" t="s">
        <v>23</v>
      </c>
      <c r="F527" s="4" t="s">
        <v>36</v>
      </c>
      <c r="G527" s="4" t="s">
        <v>51</v>
      </c>
      <c r="H527" s="4" t="s">
        <v>110</v>
      </c>
      <c r="I527" s="5">
        <v>2</v>
      </c>
      <c r="J527" s="6">
        <v>124.39</v>
      </c>
      <c r="K527" s="7">
        <v>0</v>
      </c>
      <c r="L527" s="6">
        <v>61.27</v>
      </c>
      <c r="M527" s="6">
        <f t="shared" si="32"/>
        <v>248.78</v>
      </c>
      <c r="N527" s="6">
        <f t="shared" si="33"/>
        <v>122.54</v>
      </c>
      <c r="O527" s="6">
        <f t="shared" si="34"/>
        <v>126.24</v>
      </c>
      <c r="P527" s="8">
        <f t="shared" si="35"/>
        <v>0.50743628909076288</v>
      </c>
      <c r="Q527" s="9">
        <f>YEAR(SalesDataTable[[#This Row],[Order Date]])</f>
        <v>2026</v>
      </c>
      <c r="R527" s="8" t="str">
        <f>"Q"&amp;ROUNDUP(MONTH(SalesDataTable[[#This Row],[Order Date]])/3,0)</f>
        <v>Q2</v>
      </c>
      <c r="S527" s="5">
        <f>MONTH(SalesDataTable[[#This Row],[Order Date]])</f>
        <v>4</v>
      </c>
      <c r="T527" s="8" t="str">
        <f>TEXT(SalesDataTable[[#This Row],[Order Date]],"mmm")</f>
        <v>Apr</v>
      </c>
    </row>
    <row r="528" spans="1:20" ht="15.6" x14ac:dyDescent="0.3">
      <c r="A528" s="2" t="s">
        <v>599</v>
      </c>
      <c r="B528" s="3">
        <v>46120</v>
      </c>
      <c r="C528" s="4" t="s">
        <v>21</v>
      </c>
      <c r="D528" s="4" t="s">
        <v>108</v>
      </c>
      <c r="E528" s="4" t="s">
        <v>23</v>
      </c>
      <c r="F528" s="4" t="s">
        <v>36</v>
      </c>
      <c r="G528" s="4" t="s">
        <v>25</v>
      </c>
      <c r="H528" s="4" t="s">
        <v>49</v>
      </c>
      <c r="I528" s="5">
        <v>5</v>
      </c>
      <c r="J528" s="6">
        <v>50.22</v>
      </c>
      <c r="K528" s="7">
        <v>0.1</v>
      </c>
      <c r="L528" s="6">
        <v>22.31</v>
      </c>
      <c r="M528" s="6">
        <f t="shared" si="32"/>
        <v>225.99</v>
      </c>
      <c r="N528" s="6">
        <f t="shared" si="33"/>
        <v>111.55</v>
      </c>
      <c r="O528" s="6">
        <f t="shared" si="34"/>
        <v>114.44000000000001</v>
      </c>
      <c r="P528" s="8">
        <f t="shared" si="35"/>
        <v>0.50639408823399268</v>
      </c>
      <c r="Q528" s="9">
        <f>YEAR(SalesDataTable[[#This Row],[Order Date]])</f>
        <v>2026</v>
      </c>
      <c r="R528" s="8" t="str">
        <f>"Q"&amp;ROUNDUP(MONTH(SalesDataTable[[#This Row],[Order Date]])/3,0)</f>
        <v>Q2</v>
      </c>
      <c r="S528" s="5">
        <f>MONTH(SalesDataTable[[#This Row],[Order Date]])</f>
        <v>4</v>
      </c>
      <c r="T528" s="8" t="str">
        <f>TEXT(SalesDataTable[[#This Row],[Order Date]],"mmm")</f>
        <v>Apr</v>
      </c>
    </row>
    <row r="529" spans="1:20" ht="15.6" x14ac:dyDescent="0.3">
      <c r="A529" s="2" t="s">
        <v>600</v>
      </c>
      <c r="B529" s="3">
        <v>46120</v>
      </c>
      <c r="C529" s="4" t="s">
        <v>28</v>
      </c>
      <c r="D529" s="4" t="s">
        <v>106</v>
      </c>
      <c r="E529" s="4" t="s">
        <v>23</v>
      </c>
      <c r="F529" s="4" t="s">
        <v>24</v>
      </c>
      <c r="G529" s="4" t="s">
        <v>25</v>
      </c>
      <c r="H529" s="4" t="s">
        <v>55</v>
      </c>
      <c r="I529" s="5">
        <v>2</v>
      </c>
      <c r="J529" s="6">
        <v>41.08</v>
      </c>
      <c r="K529" s="7">
        <v>0</v>
      </c>
      <c r="L529" s="6">
        <v>16.79</v>
      </c>
      <c r="M529" s="6">
        <f t="shared" si="32"/>
        <v>82.16</v>
      </c>
      <c r="N529" s="6">
        <f t="shared" si="33"/>
        <v>33.58</v>
      </c>
      <c r="O529" s="6">
        <f t="shared" si="34"/>
        <v>48.58</v>
      </c>
      <c r="P529" s="8">
        <f t="shared" si="35"/>
        <v>0.59128529698149956</v>
      </c>
      <c r="Q529" s="9">
        <f>YEAR(SalesDataTable[[#This Row],[Order Date]])</f>
        <v>2026</v>
      </c>
      <c r="R529" s="8" t="str">
        <f>"Q"&amp;ROUNDUP(MONTH(SalesDataTable[[#This Row],[Order Date]])/3,0)</f>
        <v>Q2</v>
      </c>
      <c r="S529" s="5">
        <f>MONTH(SalesDataTable[[#This Row],[Order Date]])</f>
        <v>4</v>
      </c>
      <c r="T529" s="8" t="str">
        <f>TEXT(SalesDataTable[[#This Row],[Order Date]],"mmm")</f>
        <v>Apr</v>
      </c>
    </row>
    <row r="530" spans="1:20" ht="15.6" x14ac:dyDescent="0.3">
      <c r="A530" s="2" t="s">
        <v>601</v>
      </c>
      <c r="B530" s="3">
        <v>46120</v>
      </c>
      <c r="C530" s="4" t="s">
        <v>47</v>
      </c>
      <c r="D530" s="4" t="s">
        <v>68</v>
      </c>
      <c r="E530" s="4" t="s">
        <v>45</v>
      </c>
      <c r="F530" s="4" t="s">
        <v>36</v>
      </c>
      <c r="G530" s="4" t="s">
        <v>37</v>
      </c>
      <c r="H530" s="4" t="s">
        <v>66</v>
      </c>
      <c r="I530" s="5">
        <v>5</v>
      </c>
      <c r="J530" s="6">
        <v>46.11</v>
      </c>
      <c r="K530" s="7">
        <v>0</v>
      </c>
      <c r="L530" s="6">
        <v>18.88</v>
      </c>
      <c r="M530" s="6">
        <f t="shared" si="32"/>
        <v>230.55</v>
      </c>
      <c r="N530" s="6">
        <f t="shared" si="33"/>
        <v>94.399999999999991</v>
      </c>
      <c r="O530" s="6">
        <f t="shared" si="34"/>
        <v>136.15000000000003</v>
      </c>
      <c r="P530" s="8">
        <f t="shared" si="35"/>
        <v>0.5905443504662764</v>
      </c>
      <c r="Q530" s="9">
        <f>YEAR(SalesDataTable[[#This Row],[Order Date]])</f>
        <v>2026</v>
      </c>
      <c r="R530" s="8" t="str">
        <f>"Q"&amp;ROUNDUP(MONTH(SalesDataTable[[#This Row],[Order Date]])/3,0)</f>
        <v>Q2</v>
      </c>
      <c r="S530" s="5">
        <f>MONTH(SalesDataTable[[#This Row],[Order Date]])</f>
        <v>4</v>
      </c>
      <c r="T530" s="8" t="str">
        <f>TEXT(SalesDataTable[[#This Row],[Order Date]],"mmm")</f>
        <v>Apr</v>
      </c>
    </row>
    <row r="531" spans="1:20" ht="15.6" x14ac:dyDescent="0.3">
      <c r="A531" s="2" t="s">
        <v>602</v>
      </c>
      <c r="B531" s="3">
        <v>46120</v>
      </c>
      <c r="C531" s="4" t="s">
        <v>47</v>
      </c>
      <c r="D531" s="4" t="s">
        <v>68</v>
      </c>
      <c r="E531" s="4" t="s">
        <v>23</v>
      </c>
      <c r="F531" s="4" t="s">
        <v>24</v>
      </c>
      <c r="G531" s="4" t="s">
        <v>37</v>
      </c>
      <c r="H531" s="4" t="s">
        <v>66</v>
      </c>
      <c r="I531" s="5">
        <v>1</v>
      </c>
      <c r="J531" s="6">
        <v>45.54</v>
      </c>
      <c r="K531" s="7">
        <v>0</v>
      </c>
      <c r="L531" s="6">
        <v>18.36</v>
      </c>
      <c r="M531" s="6">
        <f t="shared" si="32"/>
        <v>45.54</v>
      </c>
      <c r="N531" s="6">
        <f t="shared" si="33"/>
        <v>18.36</v>
      </c>
      <c r="O531" s="6">
        <f t="shared" si="34"/>
        <v>27.18</v>
      </c>
      <c r="P531" s="8">
        <f t="shared" si="35"/>
        <v>0.59683794466403162</v>
      </c>
      <c r="Q531" s="9">
        <f>YEAR(SalesDataTable[[#This Row],[Order Date]])</f>
        <v>2026</v>
      </c>
      <c r="R531" s="8" t="str">
        <f>"Q"&amp;ROUNDUP(MONTH(SalesDataTable[[#This Row],[Order Date]])/3,0)</f>
        <v>Q2</v>
      </c>
      <c r="S531" s="5">
        <f>MONTH(SalesDataTable[[#This Row],[Order Date]])</f>
        <v>4</v>
      </c>
      <c r="T531" s="8" t="str">
        <f>TEXT(SalesDataTable[[#This Row],[Order Date]],"mmm")</f>
        <v>Apr</v>
      </c>
    </row>
    <row r="532" spans="1:20" ht="15.6" x14ac:dyDescent="0.3">
      <c r="A532" s="2" t="s">
        <v>603</v>
      </c>
      <c r="B532" s="3">
        <v>46120</v>
      </c>
      <c r="C532" s="4" t="s">
        <v>28</v>
      </c>
      <c r="D532" s="4" t="s">
        <v>106</v>
      </c>
      <c r="E532" s="4" t="s">
        <v>45</v>
      </c>
      <c r="F532" s="4" t="s">
        <v>36</v>
      </c>
      <c r="G532" s="4" t="s">
        <v>69</v>
      </c>
      <c r="H532" s="4" t="s">
        <v>87</v>
      </c>
      <c r="I532" s="5">
        <v>2</v>
      </c>
      <c r="J532" s="6">
        <v>37.1</v>
      </c>
      <c r="K532" s="7">
        <v>0.1</v>
      </c>
      <c r="L532" s="6">
        <v>14.17</v>
      </c>
      <c r="M532" s="6">
        <f t="shared" si="32"/>
        <v>66.78</v>
      </c>
      <c r="N532" s="6">
        <f t="shared" si="33"/>
        <v>28.34</v>
      </c>
      <c r="O532" s="6">
        <f t="shared" si="34"/>
        <v>38.44</v>
      </c>
      <c r="P532" s="8">
        <f t="shared" si="35"/>
        <v>0.57562144354597178</v>
      </c>
      <c r="Q532" s="9">
        <f>YEAR(SalesDataTable[[#This Row],[Order Date]])</f>
        <v>2026</v>
      </c>
      <c r="R532" s="8" t="str">
        <f>"Q"&amp;ROUNDUP(MONTH(SalesDataTable[[#This Row],[Order Date]])/3,0)</f>
        <v>Q2</v>
      </c>
      <c r="S532" s="5">
        <f>MONTH(SalesDataTable[[#This Row],[Order Date]])</f>
        <v>4</v>
      </c>
      <c r="T532" s="8" t="str">
        <f>TEXT(SalesDataTable[[#This Row],[Order Date]],"mmm")</f>
        <v>Apr</v>
      </c>
    </row>
    <row r="533" spans="1:20" ht="15.6" x14ac:dyDescent="0.3">
      <c r="A533" s="2" t="s">
        <v>604</v>
      </c>
      <c r="B533" s="3">
        <v>46120</v>
      </c>
      <c r="C533" s="4" t="s">
        <v>47</v>
      </c>
      <c r="D533" s="4" t="s">
        <v>68</v>
      </c>
      <c r="E533" s="4" t="s">
        <v>30</v>
      </c>
      <c r="F533" s="4" t="s">
        <v>40</v>
      </c>
      <c r="G533" s="4" t="s">
        <v>31</v>
      </c>
      <c r="H533" s="4" t="s">
        <v>73</v>
      </c>
      <c r="I533" s="5">
        <v>5</v>
      </c>
      <c r="J533" s="6">
        <v>156.57</v>
      </c>
      <c r="K533" s="7">
        <v>0.15</v>
      </c>
      <c r="L533" s="6">
        <v>80.849999999999994</v>
      </c>
      <c r="M533" s="6">
        <f t="shared" si="32"/>
        <v>665.4224999999999</v>
      </c>
      <c r="N533" s="6">
        <f t="shared" si="33"/>
        <v>404.25</v>
      </c>
      <c r="O533" s="6">
        <f t="shared" si="34"/>
        <v>261.1724999999999</v>
      </c>
      <c r="P533" s="8">
        <f t="shared" si="35"/>
        <v>0.39249123677062309</v>
      </c>
      <c r="Q533" s="9">
        <f>YEAR(SalesDataTable[[#This Row],[Order Date]])</f>
        <v>2026</v>
      </c>
      <c r="R533" s="8" t="str">
        <f>"Q"&amp;ROUNDUP(MONTH(SalesDataTable[[#This Row],[Order Date]])/3,0)</f>
        <v>Q2</v>
      </c>
      <c r="S533" s="5">
        <f>MONTH(SalesDataTable[[#This Row],[Order Date]])</f>
        <v>4</v>
      </c>
      <c r="T533" s="8" t="str">
        <f>TEXT(SalesDataTable[[#This Row],[Order Date]],"mmm")</f>
        <v>Apr</v>
      </c>
    </row>
    <row r="534" spans="1:20" ht="15.6" x14ac:dyDescent="0.3">
      <c r="A534" s="2" t="s">
        <v>605</v>
      </c>
      <c r="B534" s="3">
        <v>46120</v>
      </c>
      <c r="C534" s="4" t="s">
        <v>21</v>
      </c>
      <c r="D534" s="4" t="s">
        <v>108</v>
      </c>
      <c r="E534" s="4" t="s">
        <v>23</v>
      </c>
      <c r="F534" s="4" t="s">
        <v>24</v>
      </c>
      <c r="G534" s="4" t="s">
        <v>69</v>
      </c>
      <c r="H534" s="4" t="s">
        <v>94</v>
      </c>
      <c r="I534" s="5">
        <v>2</v>
      </c>
      <c r="J534" s="6">
        <v>51.4</v>
      </c>
      <c r="K534" s="7">
        <v>0</v>
      </c>
      <c r="L534" s="6">
        <v>21.99</v>
      </c>
      <c r="M534" s="6">
        <f t="shared" si="32"/>
        <v>102.8</v>
      </c>
      <c r="N534" s="6">
        <f t="shared" si="33"/>
        <v>43.98</v>
      </c>
      <c r="O534" s="6">
        <f t="shared" si="34"/>
        <v>58.82</v>
      </c>
      <c r="P534" s="8">
        <f t="shared" si="35"/>
        <v>0.57217898832684821</v>
      </c>
      <c r="Q534" s="9">
        <f>YEAR(SalesDataTable[[#This Row],[Order Date]])</f>
        <v>2026</v>
      </c>
      <c r="R534" s="8" t="str">
        <f>"Q"&amp;ROUNDUP(MONTH(SalesDataTable[[#This Row],[Order Date]])/3,0)</f>
        <v>Q2</v>
      </c>
      <c r="S534" s="5">
        <f>MONTH(SalesDataTable[[#This Row],[Order Date]])</f>
        <v>4</v>
      </c>
      <c r="T534" s="8" t="str">
        <f>TEXT(SalesDataTable[[#This Row],[Order Date]],"mmm")</f>
        <v>Apr</v>
      </c>
    </row>
    <row r="535" spans="1:20" ht="15.6" x14ac:dyDescent="0.3">
      <c r="A535" s="2" t="s">
        <v>606</v>
      </c>
      <c r="B535" s="3">
        <v>46121</v>
      </c>
      <c r="C535" s="4" t="s">
        <v>21</v>
      </c>
      <c r="D535" s="4" t="s">
        <v>22</v>
      </c>
      <c r="E535" s="4" t="s">
        <v>23</v>
      </c>
      <c r="F535" s="4" t="s">
        <v>36</v>
      </c>
      <c r="G535" s="4" t="s">
        <v>37</v>
      </c>
      <c r="H535" s="4" t="s">
        <v>66</v>
      </c>
      <c r="I535" s="5">
        <v>2</v>
      </c>
      <c r="J535" s="6">
        <v>46.42</v>
      </c>
      <c r="K535" s="7">
        <v>0.1</v>
      </c>
      <c r="L535" s="6">
        <v>18.73</v>
      </c>
      <c r="M535" s="6">
        <f t="shared" si="32"/>
        <v>83.556000000000012</v>
      </c>
      <c r="N535" s="6">
        <f t="shared" si="33"/>
        <v>37.46</v>
      </c>
      <c r="O535" s="6">
        <f t="shared" si="34"/>
        <v>46.096000000000011</v>
      </c>
      <c r="P535" s="8">
        <f t="shared" si="35"/>
        <v>0.55167791660682663</v>
      </c>
      <c r="Q535" s="9">
        <f>YEAR(SalesDataTable[[#This Row],[Order Date]])</f>
        <v>2026</v>
      </c>
      <c r="R535" s="8" t="str">
        <f>"Q"&amp;ROUNDUP(MONTH(SalesDataTable[[#This Row],[Order Date]])/3,0)</f>
        <v>Q2</v>
      </c>
      <c r="S535" s="5">
        <f>MONTH(SalesDataTable[[#This Row],[Order Date]])</f>
        <v>4</v>
      </c>
      <c r="T535" s="8" t="str">
        <f>TEXT(SalesDataTable[[#This Row],[Order Date]],"mmm")</f>
        <v>Apr</v>
      </c>
    </row>
    <row r="536" spans="1:20" ht="15.6" x14ac:dyDescent="0.3">
      <c r="A536" s="2" t="s">
        <v>607</v>
      </c>
      <c r="B536" s="3">
        <v>46121</v>
      </c>
      <c r="C536" s="4" t="s">
        <v>47</v>
      </c>
      <c r="D536" s="4" t="s">
        <v>48</v>
      </c>
      <c r="E536" s="4" t="s">
        <v>59</v>
      </c>
      <c r="F536" s="4" t="s">
        <v>24</v>
      </c>
      <c r="G536" s="4" t="s">
        <v>51</v>
      </c>
      <c r="H536" s="4" t="s">
        <v>110</v>
      </c>
      <c r="I536" s="5">
        <v>2</v>
      </c>
      <c r="J536" s="6">
        <v>120.75</v>
      </c>
      <c r="K536" s="7">
        <v>0.05</v>
      </c>
      <c r="L536" s="6">
        <v>60.31</v>
      </c>
      <c r="M536" s="6">
        <f t="shared" si="32"/>
        <v>229.42499999999998</v>
      </c>
      <c r="N536" s="6">
        <f t="shared" si="33"/>
        <v>120.62</v>
      </c>
      <c r="O536" s="6">
        <f t="shared" si="34"/>
        <v>108.80499999999998</v>
      </c>
      <c r="P536" s="8">
        <f t="shared" si="35"/>
        <v>0.47425084450256066</v>
      </c>
      <c r="Q536" s="9">
        <f>YEAR(SalesDataTable[[#This Row],[Order Date]])</f>
        <v>2026</v>
      </c>
      <c r="R536" s="8" t="str">
        <f>"Q"&amp;ROUNDUP(MONTH(SalesDataTable[[#This Row],[Order Date]])/3,0)</f>
        <v>Q2</v>
      </c>
      <c r="S536" s="5">
        <f>MONTH(SalesDataTable[[#This Row],[Order Date]])</f>
        <v>4</v>
      </c>
      <c r="T536" s="8" t="str">
        <f>TEXT(SalesDataTable[[#This Row],[Order Date]],"mmm")</f>
        <v>Apr</v>
      </c>
    </row>
    <row r="537" spans="1:20" ht="15.6" x14ac:dyDescent="0.3">
      <c r="A537" s="2" t="s">
        <v>608</v>
      </c>
      <c r="B537" s="3">
        <v>46121</v>
      </c>
      <c r="C537" s="4" t="s">
        <v>28</v>
      </c>
      <c r="D537" s="4" t="s">
        <v>86</v>
      </c>
      <c r="E537" s="4" t="s">
        <v>30</v>
      </c>
      <c r="F537" s="4" t="s">
        <v>40</v>
      </c>
      <c r="G537" s="4" t="s">
        <v>31</v>
      </c>
      <c r="H537" s="4" t="s">
        <v>73</v>
      </c>
      <c r="I537" s="5">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9">
        <f>YEAR(SalesDataTable[[#This Row],[Order Date]])</f>
        <v>2026</v>
      </c>
      <c r="R537" s="8" t="str">
        <f>"Q"&amp;ROUNDUP(MONTH(SalesDataTable[[#This Row],[Order Date]])/3,0)</f>
        <v>Q2</v>
      </c>
      <c r="S537" s="5">
        <f>MONTH(SalesDataTable[[#This Row],[Order Date]])</f>
        <v>4</v>
      </c>
      <c r="T537" s="8" t="str">
        <f>TEXT(SalesDataTable[[#This Row],[Order Date]],"mmm")</f>
        <v>Apr</v>
      </c>
    </row>
    <row r="538" spans="1:20" ht="15.6" x14ac:dyDescent="0.3">
      <c r="A538" s="2" t="s">
        <v>609</v>
      </c>
      <c r="B538" s="3">
        <v>46121</v>
      </c>
      <c r="C538" s="4" t="s">
        <v>47</v>
      </c>
      <c r="D538" s="4" t="s">
        <v>65</v>
      </c>
      <c r="E538" s="4" t="s">
        <v>45</v>
      </c>
      <c r="F538" s="4" t="s">
        <v>24</v>
      </c>
      <c r="G538" s="4" t="s">
        <v>51</v>
      </c>
      <c r="H538" s="4" t="s">
        <v>110</v>
      </c>
      <c r="I538" s="5">
        <v>2</v>
      </c>
      <c r="J538" s="6">
        <v>122.36</v>
      </c>
      <c r="K538" s="7">
        <v>0.05</v>
      </c>
      <c r="L538" s="6">
        <v>59.06</v>
      </c>
      <c r="M538" s="6">
        <f t="shared" si="32"/>
        <v>232.48399999999998</v>
      </c>
      <c r="N538" s="6">
        <f t="shared" si="33"/>
        <v>118.12</v>
      </c>
      <c r="O538" s="6">
        <f t="shared" si="34"/>
        <v>114.36399999999998</v>
      </c>
      <c r="P538" s="8">
        <f t="shared" si="35"/>
        <v>0.49192202474148755</v>
      </c>
      <c r="Q538" s="9">
        <f>YEAR(SalesDataTable[[#This Row],[Order Date]])</f>
        <v>2026</v>
      </c>
      <c r="R538" s="8" t="str">
        <f>"Q"&amp;ROUNDUP(MONTH(SalesDataTable[[#This Row],[Order Date]])/3,0)</f>
        <v>Q2</v>
      </c>
      <c r="S538" s="5">
        <f>MONTH(SalesDataTable[[#This Row],[Order Date]])</f>
        <v>4</v>
      </c>
      <c r="T538" s="8" t="str">
        <f>TEXT(SalesDataTable[[#This Row],[Order Date]],"mmm")</f>
        <v>Apr</v>
      </c>
    </row>
    <row r="539" spans="1:20" ht="15.6" x14ac:dyDescent="0.3">
      <c r="A539" s="2" t="s">
        <v>610</v>
      </c>
      <c r="B539" s="3">
        <v>46121</v>
      </c>
      <c r="C539" s="4" t="s">
        <v>21</v>
      </c>
      <c r="D539" s="4" t="s">
        <v>22</v>
      </c>
      <c r="E539" s="4" t="s">
        <v>45</v>
      </c>
      <c r="F539" s="4" t="s">
        <v>24</v>
      </c>
      <c r="G539" s="4" t="s">
        <v>69</v>
      </c>
      <c r="H539" s="4" t="s">
        <v>70</v>
      </c>
      <c r="I539" s="5">
        <v>2</v>
      </c>
      <c r="J539" s="6">
        <v>39.68</v>
      </c>
      <c r="K539" s="7">
        <v>0.05</v>
      </c>
      <c r="L539" s="6">
        <v>14.98</v>
      </c>
      <c r="M539" s="6">
        <f t="shared" si="32"/>
        <v>75.391999999999996</v>
      </c>
      <c r="N539" s="6">
        <f t="shared" si="33"/>
        <v>29.96</v>
      </c>
      <c r="O539" s="6">
        <f t="shared" si="34"/>
        <v>45.431999999999995</v>
      </c>
      <c r="P539" s="8">
        <f t="shared" si="35"/>
        <v>0.60261035653650252</v>
      </c>
      <c r="Q539" s="9">
        <f>YEAR(SalesDataTable[[#This Row],[Order Date]])</f>
        <v>2026</v>
      </c>
      <c r="R539" s="8" t="str">
        <f>"Q"&amp;ROUNDUP(MONTH(SalesDataTable[[#This Row],[Order Date]])/3,0)</f>
        <v>Q2</v>
      </c>
      <c r="S539" s="5">
        <f>MONTH(SalesDataTable[[#This Row],[Order Date]])</f>
        <v>4</v>
      </c>
      <c r="T539" s="8" t="str">
        <f>TEXT(SalesDataTable[[#This Row],[Order Date]],"mmm")</f>
        <v>Apr</v>
      </c>
    </row>
    <row r="540" spans="1:20" ht="15.6" x14ac:dyDescent="0.3">
      <c r="A540" s="2" t="s">
        <v>611</v>
      </c>
      <c r="B540" s="3">
        <v>46121</v>
      </c>
      <c r="C540" s="4" t="s">
        <v>34</v>
      </c>
      <c r="D540" s="4" t="s">
        <v>54</v>
      </c>
      <c r="E540" s="4" t="s">
        <v>45</v>
      </c>
      <c r="F540" s="4" t="s">
        <v>40</v>
      </c>
      <c r="G540" s="4" t="s">
        <v>51</v>
      </c>
      <c r="H540" s="4" t="s">
        <v>110</v>
      </c>
      <c r="I540" s="5">
        <v>3</v>
      </c>
      <c r="J540" s="6">
        <v>121.56</v>
      </c>
      <c r="K540" s="7">
        <v>0.15</v>
      </c>
      <c r="L540" s="6">
        <v>61.31</v>
      </c>
      <c r="M540" s="6">
        <f t="shared" si="32"/>
        <v>309.97800000000001</v>
      </c>
      <c r="N540" s="6">
        <f t="shared" si="33"/>
        <v>183.93</v>
      </c>
      <c r="O540" s="6">
        <f t="shared" si="34"/>
        <v>126.048</v>
      </c>
      <c r="P540" s="8">
        <f t="shared" si="35"/>
        <v>0.40663530960261696</v>
      </c>
      <c r="Q540" s="9">
        <f>YEAR(SalesDataTable[[#This Row],[Order Date]])</f>
        <v>2026</v>
      </c>
      <c r="R540" s="8" t="str">
        <f>"Q"&amp;ROUNDUP(MONTH(SalesDataTable[[#This Row],[Order Date]])/3,0)</f>
        <v>Q2</v>
      </c>
      <c r="S540" s="5">
        <f>MONTH(SalesDataTable[[#This Row],[Order Date]])</f>
        <v>4</v>
      </c>
      <c r="T540" s="8" t="str">
        <f>TEXT(SalesDataTable[[#This Row],[Order Date]],"mmm")</f>
        <v>Apr</v>
      </c>
    </row>
    <row r="541" spans="1:20" ht="15.6" x14ac:dyDescent="0.3">
      <c r="A541" s="2" t="s">
        <v>612</v>
      </c>
      <c r="B541" s="3">
        <v>46121</v>
      </c>
      <c r="C541" s="4" t="s">
        <v>21</v>
      </c>
      <c r="D541" s="4" t="s">
        <v>22</v>
      </c>
      <c r="E541" s="4" t="s">
        <v>59</v>
      </c>
      <c r="F541" s="4" t="s">
        <v>36</v>
      </c>
      <c r="G541" s="4" t="s">
        <v>25</v>
      </c>
      <c r="H541" s="4" t="s">
        <v>26</v>
      </c>
      <c r="I541" s="5">
        <v>1</v>
      </c>
      <c r="J541" s="6">
        <v>80.19</v>
      </c>
      <c r="K541" s="7">
        <v>0.1</v>
      </c>
      <c r="L541" s="6">
        <v>42.15</v>
      </c>
      <c r="M541" s="6">
        <f t="shared" si="32"/>
        <v>72.171000000000006</v>
      </c>
      <c r="N541" s="6">
        <f t="shared" si="33"/>
        <v>42.15</v>
      </c>
      <c r="O541" s="6">
        <f t="shared" si="34"/>
        <v>30.021000000000008</v>
      </c>
      <c r="P541" s="8">
        <f t="shared" si="35"/>
        <v>0.4159704036247247</v>
      </c>
      <c r="Q541" s="9">
        <f>YEAR(SalesDataTable[[#This Row],[Order Date]])</f>
        <v>2026</v>
      </c>
      <c r="R541" s="8" t="str">
        <f>"Q"&amp;ROUNDUP(MONTH(SalesDataTable[[#This Row],[Order Date]])/3,0)</f>
        <v>Q2</v>
      </c>
      <c r="S541" s="5">
        <f>MONTH(SalesDataTable[[#This Row],[Order Date]])</f>
        <v>4</v>
      </c>
      <c r="T541" s="8" t="str">
        <f>TEXT(SalesDataTable[[#This Row],[Order Date]],"mmm")</f>
        <v>Apr</v>
      </c>
    </row>
    <row r="542" spans="1:20" ht="15.6" x14ac:dyDescent="0.3">
      <c r="A542" s="2" t="s">
        <v>613</v>
      </c>
      <c r="B542" s="3">
        <v>46121</v>
      </c>
      <c r="C542" s="4" t="s">
        <v>47</v>
      </c>
      <c r="D542" s="4" t="s">
        <v>65</v>
      </c>
      <c r="E542" s="4" t="s">
        <v>59</v>
      </c>
      <c r="F542" s="4" t="s">
        <v>40</v>
      </c>
      <c r="G542" s="4" t="s">
        <v>25</v>
      </c>
      <c r="H542" s="4" t="s">
        <v>26</v>
      </c>
      <c r="I542" s="5">
        <v>2</v>
      </c>
      <c r="J542" s="6">
        <v>81.14</v>
      </c>
      <c r="K542" s="7">
        <v>0</v>
      </c>
      <c r="L542" s="6">
        <v>43.43</v>
      </c>
      <c r="M542" s="6">
        <f t="shared" si="32"/>
        <v>162.28</v>
      </c>
      <c r="N542" s="6">
        <f t="shared" si="33"/>
        <v>86.86</v>
      </c>
      <c r="O542" s="6">
        <f t="shared" si="34"/>
        <v>75.42</v>
      </c>
      <c r="P542" s="8">
        <f t="shared" si="35"/>
        <v>0.46475228000985952</v>
      </c>
      <c r="Q542" s="9">
        <f>YEAR(SalesDataTable[[#This Row],[Order Date]])</f>
        <v>2026</v>
      </c>
      <c r="R542" s="8" t="str">
        <f>"Q"&amp;ROUNDUP(MONTH(SalesDataTable[[#This Row],[Order Date]])/3,0)</f>
        <v>Q2</v>
      </c>
      <c r="S542" s="5">
        <f>MONTH(SalesDataTable[[#This Row],[Order Date]])</f>
        <v>4</v>
      </c>
      <c r="T542" s="8" t="str">
        <f>TEXT(SalesDataTable[[#This Row],[Order Date]],"mmm")</f>
        <v>Apr</v>
      </c>
    </row>
    <row r="543" spans="1:20" ht="15.6" x14ac:dyDescent="0.3">
      <c r="A543" s="2" t="s">
        <v>614</v>
      </c>
      <c r="B543" s="3">
        <v>46122</v>
      </c>
      <c r="C543" s="4" t="s">
        <v>47</v>
      </c>
      <c r="D543" s="4" t="s">
        <v>68</v>
      </c>
      <c r="E543" s="4" t="s">
        <v>45</v>
      </c>
      <c r="F543" s="4" t="s">
        <v>36</v>
      </c>
      <c r="G543" s="4" t="s">
        <v>51</v>
      </c>
      <c r="H543" s="4" t="s">
        <v>61</v>
      </c>
      <c r="I543" s="5">
        <v>2</v>
      </c>
      <c r="J543" s="6">
        <v>191.11</v>
      </c>
      <c r="K543" s="7">
        <v>0</v>
      </c>
      <c r="L543" s="6">
        <v>103.58</v>
      </c>
      <c r="M543" s="6">
        <f t="shared" si="32"/>
        <v>382.22</v>
      </c>
      <c r="N543" s="6">
        <f t="shared" si="33"/>
        <v>207.16</v>
      </c>
      <c r="O543" s="6">
        <f t="shared" si="34"/>
        <v>175.06000000000003</v>
      </c>
      <c r="P543" s="8">
        <f t="shared" si="35"/>
        <v>0.45800847679346979</v>
      </c>
      <c r="Q543" s="9">
        <f>YEAR(SalesDataTable[[#This Row],[Order Date]])</f>
        <v>2026</v>
      </c>
      <c r="R543" s="8" t="str">
        <f>"Q"&amp;ROUNDUP(MONTH(SalesDataTable[[#This Row],[Order Date]])/3,0)</f>
        <v>Q2</v>
      </c>
      <c r="S543" s="5">
        <f>MONTH(SalesDataTable[[#This Row],[Order Date]])</f>
        <v>4</v>
      </c>
      <c r="T543" s="8" t="str">
        <f>TEXT(SalesDataTable[[#This Row],[Order Date]],"mmm")</f>
        <v>Apr</v>
      </c>
    </row>
    <row r="544" spans="1:20" ht="15.6" x14ac:dyDescent="0.3">
      <c r="A544" s="2" t="s">
        <v>615</v>
      </c>
      <c r="B544" s="3">
        <v>46122</v>
      </c>
      <c r="C544" s="4" t="s">
        <v>47</v>
      </c>
      <c r="D544" s="4" t="s">
        <v>65</v>
      </c>
      <c r="E544" s="4" t="s">
        <v>45</v>
      </c>
      <c r="F544" s="4" t="s">
        <v>36</v>
      </c>
      <c r="G544" s="4" t="s">
        <v>25</v>
      </c>
      <c r="H544" s="4" t="s">
        <v>55</v>
      </c>
      <c r="I544" s="5">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9">
        <f>YEAR(SalesDataTable[[#This Row],[Order Date]])</f>
        <v>2026</v>
      </c>
      <c r="R544" s="8" t="str">
        <f>"Q"&amp;ROUNDUP(MONTH(SalesDataTable[[#This Row],[Order Date]])/3,0)</f>
        <v>Q2</v>
      </c>
      <c r="S544" s="5">
        <f>MONTH(SalesDataTable[[#This Row],[Order Date]])</f>
        <v>4</v>
      </c>
      <c r="T544" s="8" t="str">
        <f>TEXT(SalesDataTable[[#This Row],[Order Date]],"mmm")</f>
        <v>Apr</v>
      </c>
    </row>
    <row r="545" spans="1:20" ht="15.6" x14ac:dyDescent="0.3">
      <c r="A545" s="2" t="s">
        <v>616</v>
      </c>
      <c r="B545" s="3">
        <v>46122</v>
      </c>
      <c r="C545" s="4" t="s">
        <v>21</v>
      </c>
      <c r="D545" s="4" t="s">
        <v>108</v>
      </c>
      <c r="E545" s="4" t="s">
        <v>59</v>
      </c>
      <c r="F545" s="4" t="s">
        <v>24</v>
      </c>
      <c r="G545" s="4" t="s">
        <v>51</v>
      </c>
      <c r="H545" s="4" t="s">
        <v>84</v>
      </c>
      <c r="I545" s="5">
        <v>1</v>
      </c>
      <c r="J545" s="6">
        <v>83.44</v>
      </c>
      <c r="K545" s="7">
        <v>0</v>
      </c>
      <c r="L545" s="6">
        <v>40.299999999999997</v>
      </c>
      <c r="M545" s="6">
        <f t="shared" si="32"/>
        <v>83.44</v>
      </c>
      <c r="N545" s="6">
        <f t="shared" si="33"/>
        <v>40.299999999999997</v>
      </c>
      <c r="O545" s="6">
        <f t="shared" si="34"/>
        <v>43.14</v>
      </c>
      <c r="P545" s="8">
        <f t="shared" si="35"/>
        <v>0.51701821668264625</v>
      </c>
      <c r="Q545" s="9">
        <f>YEAR(SalesDataTable[[#This Row],[Order Date]])</f>
        <v>2026</v>
      </c>
      <c r="R545" s="8" t="str">
        <f>"Q"&amp;ROUNDUP(MONTH(SalesDataTable[[#This Row],[Order Date]])/3,0)</f>
        <v>Q2</v>
      </c>
      <c r="S545" s="5">
        <f>MONTH(SalesDataTable[[#This Row],[Order Date]])</f>
        <v>4</v>
      </c>
      <c r="T545" s="8" t="str">
        <f>TEXT(SalesDataTable[[#This Row],[Order Date]],"mmm")</f>
        <v>Apr</v>
      </c>
    </row>
    <row r="546" spans="1:20" ht="15.6" x14ac:dyDescent="0.3">
      <c r="A546" s="2" t="s">
        <v>617</v>
      </c>
      <c r="B546" s="3">
        <v>46122</v>
      </c>
      <c r="C546" s="4" t="s">
        <v>47</v>
      </c>
      <c r="D546" s="4" t="s">
        <v>65</v>
      </c>
      <c r="E546" s="4" t="s">
        <v>59</v>
      </c>
      <c r="F546" s="4" t="s">
        <v>36</v>
      </c>
      <c r="G546" s="4" t="s">
        <v>69</v>
      </c>
      <c r="H546" s="4" t="s">
        <v>94</v>
      </c>
      <c r="I546" s="5">
        <v>1</v>
      </c>
      <c r="J546" s="6">
        <v>49.61</v>
      </c>
      <c r="K546" s="7">
        <v>0</v>
      </c>
      <c r="L546" s="6">
        <v>21.92</v>
      </c>
      <c r="M546" s="6">
        <f t="shared" si="32"/>
        <v>49.61</v>
      </c>
      <c r="N546" s="6">
        <f t="shared" si="33"/>
        <v>21.92</v>
      </c>
      <c r="O546" s="6">
        <f t="shared" si="34"/>
        <v>27.689999999999998</v>
      </c>
      <c r="P546" s="8">
        <f t="shared" si="35"/>
        <v>0.55815359806490628</v>
      </c>
      <c r="Q546" s="9">
        <f>YEAR(SalesDataTable[[#This Row],[Order Date]])</f>
        <v>2026</v>
      </c>
      <c r="R546" s="8" t="str">
        <f>"Q"&amp;ROUNDUP(MONTH(SalesDataTable[[#This Row],[Order Date]])/3,0)</f>
        <v>Q2</v>
      </c>
      <c r="S546" s="5">
        <f>MONTH(SalesDataTable[[#This Row],[Order Date]])</f>
        <v>4</v>
      </c>
      <c r="T546" s="8" t="str">
        <f>TEXT(SalesDataTable[[#This Row],[Order Date]],"mmm")</f>
        <v>Apr</v>
      </c>
    </row>
    <row r="547" spans="1:20" ht="15.6" x14ac:dyDescent="0.3">
      <c r="A547" s="2" t="s">
        <v>618</v>
      </c>
      <c r="B547" s="3">
        <v>46122</v>
      </c>
      <c r="C547" s="4" t="s">
        <v>47</v>
      </c>
      <c r="D547" s="4" t="s">
        <v>68</v>
      </c>
      <c r="E547" s="4" t="s">
        <v>23</v>
      </c>
      <c r="F547" s="4" t="s">
        <v>24</v>
      </c>
      <c r="G547" s="4" t="s">
        <v>69</v>
      </c>
      <c r="H547" s="4" t="s">
        <v>75</v>
      </c>
      <c r="I547" s="5">
        <v>2</v>
      </c>
      <c r="J547" s="6">
        <v>123.31</v>
      </c>
      <c r="K547" s="7">
        <v>0</v>
      </c>
      <c r="L547" s="6">
        <v>69.239999999999995</v>
      </c>
      <c r="M547" s="6">
        <f t="shared" si="32"/>
        <v>246.62</v>
      </c>
      <c r="N547" s="6">
        <f t="shared" si="33"/>
        <v>138.47999999999999</v>
      </c>
      <c r="O547" s="6">
        <f t="shared" si="34"/>
        <v>108.14000000000001</v>
      </c>
      <c r="P547" s="8">
        <f t="shared" si="35"/>
        <v>0.43848836266320662</v>
      </c>
      <c r="Q547" s="9">
        <f>YEAR(SalesDataTable[[#This Row],[Order Date]])</f>
        <v>2026</v>
      </c>
      <c r="R547" s="8" t="str">
        <f>"Q"&amp;ROUNDUP(MONTH(SalesDataTable[[#This Row],[Order Date]])/3,0)</f>
        <v>Q2</v>
      </c>
      <c r="S547" s="5">
        <f>MONTH(SalesDataTable[[#This Row],[Order Date]])</f>
        <v>4</v>
      </c>
      <c r="T547" s="8" t="str">
        <f>TEXT(SalesDataTable[[#This Row],[Order Date]],"mmm")</f>
        <v>Apr</v>
      </c>
    </row>
    <row r="548" spans="1:20" ht="15.6" x14ac:dyDescent="0.3">
      <c r="A548" s="2" t="s">
        <v>619</v>
      </c>
      <c r="B548" s="3">
        <v>46122</v>
      </c>
      <c r="C548" s="4" t="s">
        <v>21</v>
      </c>
      <c r="D548" s="4" t="s">
        <v>108</v>
      </c>
      <c r="E548" s="4" t="s">
        <v>45</v>
      </c>
      <c r="F548" s="4" t="s">
        <v>36</v>
      </c>
      <c r="G548" s="4" t="s">
        <v>31</v>
      </c>
      <c r="H548" s="4" t="s">
        <v>32</v>
      </c>
      <c r="I548" s="5">
        <v>1</v>
      </c>
      <c r="J548" s="6">
        <v>93.35</v>
      </c>
      <c r="K548" s="7">
        <v>0.1</v>
      </c>
      <c r="L548" s="6">
        <v>45.54</v>
      </c>
      <c r="M548" s="6">
        <f t="shared" si="32"/>
        <v>84.015000000000001</v>
      </c>
      <c r="N548" s="6">
        <f t="shared" si="33"/>
        <v>45.54</v>
      </c>
      <c r="O548" s="6">
        <f t="shared" si="34"/>
        <v>38.475000000000001</v>
      </c>
      <c r="P548" s="8">
        <f t="shared" si="35"/>
        <v>0.45795393679700053</v>
      </c>
      <c r="Q548" s="9">
        <f>YEAR(SalesDataTable[[#This Row],[Order Date]])</f>
        <v>2026</v>
      </c>
      <c r="R548" s="8" t="str">
        <f>"Q"&amp;ROUNDUP(MONTH(SalesDataTable[[#This Row],[Order Date]])/3,0)</f>
        <v>Q2</v>
      </c>
      <c r="S548" s="5">
        <f>MONTH(SalesDataTable[[#This Row],[Order Date]])</f>
        <v>4</v>
      </c>
      <c r="T548" s="8" t="str">
        <f>TEXT(SalesDataTable[[#This Row],[Order Date]],"mmm")</f>
        <v>Apr</v>
      </c>
    </row>
    <row r="549" spans="1:20" ht="15.6" x14ac:dyDescent="0.3">
      <c r="A549" s="2" t="s">
        <v>620</v>
      </c>
      <c r="B549" s="3">
        <v>46122</v>
      </c>
      <c r="C549" s="4" t="s">
        <v>21</v>
      </c>
      <c r="D549" s="4" t="s">
        <v>22</v>
      </c>
      <c r="E549" s="4" t="s">
        <v>30</v>
      </c>
      <c r="F549" s="4" t="s">
        <v>40</v>
      </c>
      <c r="G549" s="4" t="s">
        <v>31</v>
      </c>
      <c r="H549" s="4" t="s">
        <v>32</v>
      </c>
      <c r="I549" s="5">
        <v>5</v>
      </c>
      <c r="J549" s="6">
        <v>92.63</v>
      </c>
      <c r="K549" s="7">
        <v>0.15</v>
      </c>
      <c r="L549" s="6">
        <v>46.33</v>
      </c>
      <c r="M549" s="6">
        <f t="shared" si="32"/>
        <v>393.67749999999995</v>
      </c>
      <c r="N549" s="6">
        <f t="shared" si="33"/>
        <v>231.64999999999998</v>
      </c>
      <c r="O549" s="6">
        <f t="shared" si="34"/>
        <v>162.02749999999997</v>
      </c>
      <c r="P549" s="8">
        <f t="shared" si="35"/>
        <v>0.41157419461361139</v>
      </c>
      <c r="Q549" s="9">
        <f>YEAR(SalesDataTable[[#This Row],[Order Date]])</f>
        <v>2026</v>
      </c>
      <c r="R549" s="8" t="str">
        <f>"Q"&amp;ROUNDUP(MONTH(SalesDataTable[[#This Row],[Order Date]])/3,0)</f>
        <v>Q2</v>
      </c>
      <c r="S549" s="5">
        <f>MONTH(SalesDataTable[[#This Row],[Order Date]])</f>
        <v>4</v>
      </c>
      <c r="T549" s="8" t="str">
        <f>TEXT(SalesDataTable[[#This Row],[Order Date]],"mmm")</f>
        <v>Apr</v>
      </c>
    </row>
    <row r="550" spans="1:20" ht="15.6" x14ac:dyDescent="0.3">
      <c r="A550" s="2" t="s">
        <v>621</v>
      </c>
      <c r="B550" s="3">
        <v>46123</v>
      </c>
      <c r="C550" s="4" t="s">
        <v>21</v>
      </c>
      <c r="D550" s="4" t="s">
        <v>72</v>
      </c>
      <c r="E550" s="4" t="s">
        <v>23</v>
      </c>
      <c r="F550" s="4" t="s">
        <v>36</v>
      </c>
      <c r="G550" s="4" t="s">
        <v>51</v>
      </c>
      <c r="H550" s="4" t="s">
        <v>110</v>
      </c>
      <c r="I550" s="5">
        <v>4</v>
      </c>
      <c r="J550" s="6">
        <v>124.87</v>
      </c>
      <c r="K550" s="7">
        <v>0.1</v>
      </c>
      <c r="L550" s="6">
        <v>62.03</v>
      </c>
      <c r="M550" s="6">
        <f t="shared" si="32"/>
        <v>449.53200000000004</v>
      </c>
      <c r="N550" s="6">
        <f t="shared" si="33"/>
        <v>248.12</v>
      </c>
      <c r="O550" s="6">
        <f t="shared" si="34"/>
        <v>201.41200000000003</v>
      </c>
      <c r="P550" s="8">
        <f t="shared" si="35"/>
        <v>0.44804819234225823</v>
      </c>
      <c r="Q550" s="9">
        <f>YEAR(SalesDataTable[[#This Row],[Order Date]])</f>
        <v>2026</v>
      </c>
      <c r="R550" s="8" t="str">
        <f>"Q"&amp;ROUNDUP(MONTH(SalesDataTable[[#This Row],[Order Date]])/3,0)</f>
        <v>Q2</v>
      </c>
      <c r="S550" s="5">
        <f>MONTH(SalesDataTable[[#This Row],[Order Date]])</f>
        <v>4</v>
      </c>
      <c r="T550" s="8" t="str">
        <f>TEXT(SalesDataTable[[#This Row],[Order Date]],"mmm")</f>
        <v>Apr</v>
      </c>
    </row>
    <row r="551" spans="1:20" ht="15.6" x14ac:dyDescent="0.3">
      <c r="A551" s="2" t="s">
        <v>622</v>
      </c>
      <c r="B551" s="3">
        <v>46123</v>
      </c>
      <c r="C551" s="4" t="s">
        <v>47</v>
      </c>
      <c r="D551" s="4" t="s">
        <v>48</v>
      </c>
      <c r="E551" s="4" t="s">
        <v>59</v>
      </c>
      <c r="F551" s="4" t="s">
        <v>36</v>
      </c>
      <c r="G551" s="4" t="s">
        <v>51</v>
      </c>
      <c r="H551" s="4" t="s">
        <v>52</v>
      </c>
      <c r="I551" s="5">
        <v>1</v>
      </c>
      <c r="J551" s="6">
        <v>339.64</v>
      </c>
      <c r="K551" s="7">
        <v>0.1</v>
      </c>
      <c r="L551" s="6">
        <v>195.81</v>
      </c>
      <c r="M551" s="6">
        <f t="shared" si="32"/>
        <v>305.67599999999999</v>
      </c>
      <c r="N551" s="6">
        <f t="shared" si="33"/>
        <v>195.81</v>
      </c>
      <c r="O551" s="6">
        <f t="shared" si="34"/>
        <v>109.86599999999999</v>
      </c>
      <c r="P551" s="8">
        <f t="shared" si="35"/>
        <v>0.35941977780394924</v>
      </c>
      <c r="Q551" s="9">
        <f>YEAR(SalesDataTable[[#This Row],[Order Date]])</f>
        <v>2026</v>
      </c>
      <c r="R551" s="8" t="str">
        <f>"Q"&amp;ROUNDUP(MONTH(SalesDataTable[[#This Row],[Order Date]])/3,0)</f>
        <v>Q2</v>
      </c>
      <c r="S551" s="5">
        <f>MONTH(SalesDataTable[[#This Row],[Order Date]])</f>
        <v>4</v>
      </c>
      <c r="T551" s="8" t="str">
        <f>TEXT(SalesDataTable[[#This Row],[Order Date]],"mmm")</f>
        <v>Apr</v>
      </c>
    </row>
    <row r="552" spans="1:20" ht="15.6" x14ac:dyDescent="0.3">
      <c r="A552" s="2" t="s">
        <v>623</v>
      </c>
      <c r="B552" s="3">
        <v>46123</v>
      </c>
      <c r="C552" s="4" t="s">
        <v>34</v>
      </c>
      <c r="D552" s="4" t="s">
        <v>35</v>
      </c>
      <c r="E552" s="4" t="s">
        <v>45</v>
      </c>
      <c r="F552" s="4" t="s">
        <v>36</v>
      </c>
      <c r="G552" s="4" t="s">
        <v>25</v>
      </c>
      <c r="H552" s="4" t="s">
        <v>49</v>
      </c>
      <c r="I552" s="5">
        <v>1</v>
      </c>
      <c r="J552" s="6">
        <v>50.86</v>
      </c>
      <c r="K552" s="7">
        <v>0.05</v>
      </c>
      <c r="L552" s="6">
        <v>22.1</v>
      </c>
      <c r="M552" s="6">
        <f t="shared" si="32"/>
        <v>48.317</v>
      </c>
      <c r="N552" s="6">
        <f t="shared" si="33"/>
        <v>22.1</v>
      </c>
      <c r="O552" s="6">
        <f t="shared" si="34"/>
        <v>26.216999999999999</v>
      </c>
      <c r="P552" s="8">
        <f t="shared" si="35"/>
        <v>0.54260405240391574</v>
      </c>
      <c r="Q552" s="9">
        <f>YEAR(SalesDataTable[[#This Row],[Order Date]])</f>
        <v>2026</v>
      </c>
      <c r="R552" s="8" t="str">
        <f>"Q"&amp;ROUNDUP(MONTH(SalesDataTable[[#This Row],[Order Date]])/3,0)</f>
        <v>Q2</v>
      </c>
      <c r="S552" s="5">
        <f>MONTH(SalesDataTable[[#This Row],[Order Date]])</f>
        <v>4</v>
      </c>
      <c r="T552" s="8" t="str">
        <f>TEXT(SalesDataTable[[#This Row],[Order Date]],"mmm")</f>
        <v>Apr</v>
      </c>
    </row>
    <row r="553" spans="1:20" ht="15.6" x14ac:dyDescent="0.3">
      <c r="A553" s="2" t="s">
        <v>624</v>
      </c>
      <c r="B553" s="3">
        <v>46123</v>
      </c>
      <c r="C553" s="4" t="s">
        <v>47</v>
      </c>
      <c r="D553" s="4" t="s">
        <v>68</v>
      </c>
      <c r="E553" s="4" t="s">
        <v>23</v>
      </c>
      <c r="F553" s="4" t="s">
        <v>36</v>
      </c>
      <c r="G553" s="4" t="s">
        <v>37</v>
      </c>
      <c r="H553" s="4" t="s">
        <v>103</v>
      </c>
      <c r="I553" s="5">
        <v>2</v>
      </c>
      <c r="J553" s="6">
        <v>167.01</v>
      </c>
      <c r="K553" s="7">
        <v>0</v>
      </c>
      <c r="L553" s="6">
        <v>89.8</v>
      </c>
      <c r="M553" s="6">
        <f t="shared" si="32"/>
        <v>334.02</v>
      </c>
      <c r="N553" s="6">
        <f t="shared" si="33"/>
        <v>179.6</v>
      </c>
      <c r="O553" s="6">
        <f t="shared" si="34"/>
        <v>154.41999999999999</v>
      </c>
      <c r="P553" s="8">
        <f t="shared" si="35"/>
        <v>0.46230764624872761</v>
      </c>
      <c r="Q553" s="9">
        <f>YEAR(SalesDataTable[[#This Row],[Order Date]])</f>
        <v>2026</v>
      </c>
      <c r="R553" s="8" t="str">
        <f>"Q"&amp;ROUNDUP(MONTH(SalesDataTable[[#This Row],[Order Date]])/3,0)</f>
        <v>Q2</v>
      </c>
      <c r="S553" s="5">
        <f>MONTH(SalesDataTable[[#This Row],[Order Date]])</f>
        <v>4</v>
      </c>
      <c r="T553" s="8" t="str">
        <f>TEXT(SalesDataTable[[#This Row],[Order Date]],"mmm")</f>
        <v>Apr</v>
      </c>
    </row>
    <row r="554" spans="1:20" ht="15.6" x14ac:dyDescent="0.3">
      <c r="A554" s="2" t="s">
        <v>625</v>
      </c>
      <c r="B554" s="3">
        <v>46123</v>
      </c>
      <c r="C554" s="4" t="s">
        <v>47</v>
      </c>
      <c r="D554" s="4" t="s">
        <v>68</v>
      </c>
      <c r="E554" s="4" t="s">
        <v>59</v>
      </c>
      <c r="F554" s="4" t="s">
        <v>24</v>
      </c>
      <c r="G554" s="4" t="s">
        <v>31</v>
      </c>
      <c r="H554" s="4" t="s">
        <v>32</v>
      </c>
      <c r="I554" s="5">
        <v>2</v>
      </c>
      <c r="J554" s="6">
        <v>92.63</v>
      </c>
      <c r="K554" s="7">
        <v>0.15</v>
      </c>
      <c r="L554" s="6">
        <v>44.96</v>
      </c>
      <c r="M554" s="6">
        <f t="shared" si="32"/>
        <v>157.47099999999998</v>
      </c>
      <c r="N554" s="6">
        <f t="shared" si="33"/>
        <v>89.92</v>
      </c>
      <c r="O554" s="6">
        <f t="shared" si="34"/>
        <v>67.550999999999974</v>
      </c>
      <c r="P554" s="8">
        <f t="shared" si="35"/>
        <v>0.42897422382533917</v>
      </c>
      <c r="Q554" s="9">
        <f>YEAR(SalesDataTable[[#This Row],[Order Date]])</f>
        <v>2026</v>
      </c>
      <c r="R554" s="8" t="str">
        <f>"Q"&amp;ROUNDUP(MONTH(SalesDataTable[[#This Row],[Order Date]])/3,0)</f>
        <v>Q2</v>
      </c>
      <c r="S554" s="5">
        <f>MONTH(SalesDataTable[[#This Row],[Order Date]])</f>
        <v>4</v>
      </c>
      <c r="T554" s="8" t="str">
        <f>TEXT(SalesDataTable[[#This Row],[Order Date]],"mmm")</f>
        <v>Apr</v>
      </c>
    </row>
    <row r="555" spans="1:20" ht="15.6" x14ac:dyDescent="0.3">
      <c r="A555" s="2" t="s">
        <v>626</v>
      </c>
      <c r="B555" s="3">
        <v>46124</v>
      </c>
      <c r="C555" s="4" t="s">
        <v>28</v>
      </c>
      <c r="D555" s="4" t="s">
        <v>89</v>
      </c>
      <c r="E555" s="4" t="s">
        <v>59</v>
      </c>
      <c r="F555" s="4" t="s">
        <v>36</v>
      </c>
      <c r="G555" s="4" t="s">
        <v>31</v>
      </c>
      <c r="H555" s="4" t="s">
        <v>73</v>
      </c>
      <c r="I555" s="5">
        <v>2</v>
      </c>
      <c r="J555" s="6">
        <v>151.01</v>
      </c>
      <c r="K555" s="7">
        <v>0</v>
      </c>
      <c r="L555" s="6">
        <v>80.209999999999994</v>
      </c>
      <c r="M555" s="6">
        <f t="shared" si="32"/>
        <v>302.02</v>
      </c>
      <c r="N555" s="6">
        <f t="shared" si="33"/>
        <v>160.41999999999999</v>
      </c>
      <c r="O555" s="6">
        <f t="shared" si="34"/>
        <v>141.6</v>
      </c>
      <c r="P555" s="8">
        <f t="shared" si="35"/>
        <v>0.4688431229719886</v>
      </c>
      <c r="Q555" s="9">
        <f>YEAR(SalesDataTable[[#This Row],[Order Date]])</f>
        <v>2026</v>
      </c>
      <c r="R555" s="8" t="str">
        <f>"Q"&amp;ROUNDUP(MONTH(SalesDataTable[[#This Row],[Order Date]])/3,0)</f>
        <v>Q2</v>
      </c>
      <c r="S555" s="5">
        <f>MONTH(SalesDataTable[[#This Row],[Order Date]])</f>
        <v>4</v>
      </c>
      <c r="T555" s="8" t="str">
        <f>TEXT(SalesDataTable[[#This Row],[Order Date]],"mmm")</f>
        <v>Apr</v>
      </c>
    </row>
    <row r="556" spans="1:20" ht="15.6" x14ac:dyDescent="0.3">
      <c r="A556" s="2" t="s">
        <v>627</v>
      </c>
      <c r="B556" s="3">
        <v>46124</v>
      </c>
      <c r="C556" s="4" t="s">
        <v>21</v>
      </c>
      <c r="D556" s="4" t="s">
        <v>108</v>
      </c>
      <c r="E556" s="4" t="s">
        <v>23</v>
      </c>
      <c r="F556" s="4" t="s">
        <v>36</v>
      </c>
      <c r="G556" s="4" t="s">
        <v>31</v>
      </c>
      <c r="H556" s="4" t="s">
        <v>32</v>
      </c>
      <c r="I556" s="5">
        <v>2</v>
      </c>
      <c r="J556" s="6">
        <v>92.07</v>
      </c>
      <c r="K556" s="7">
        <v>0</v>
      </c>
      <c r="L556" s="6">
        <v>44.1</v>
      </c>
      <c r="M556" s="6">
        <f t="shared" si="32"/>
        <v>184.14</v>
      </c>
      <c r="N556" s="6">
        <f t="shared" si="33"/>
        <v>88.2</v>
      </c>
      <c r="O556" s="6">
        <f t="shared" si="34"/>
        <v>95.939999999999984</v>
      </c>
      <c r="P556" s="8">
        <f t="shared" si="35"/>
        <v>0.52101661779081132</v>
      </c>
      <c r="Q556" s="9">
        <f>YEAR(SalesDataTable[[#This Row],[Order Date]])</f>
        <v>2026</v>
      </c>
      <c r="R556" s="8" t="str">
        <f>"Q"&amp;ROUNDUP(MONTH(SalesDataTable[[#This Row],[Order Date]])/3,0)</f>
        <v>Q2</v>
      </c>
      <c r="S556" s="5">
        <f>MONTH(SalesDataTable[[#This Row],[Order Date]])</f>
        <v>4</v>
      </c>
      <c r="T556" s="8" t="str">
        <f>TEXT(SalesDataTable[[#This Row],[Order Date]],"mmm")</f>
        <v>Apr</v>
      </c>
    </row>
    <row r="557" spans="1:20" ht="15.6" x14ac:dyDescent="0.3">
      <c r="A557" s="2" t="s">
        <v>628</v>
      </c>
      <c r="B557" s="3">
        <v>46124</v>
      </c>
      <c r="C557" s="4" t="s">
        <v>21</v>
      </c>
      <c r="D557" s="4" t="s">
        <v>108</v>
      </c>
      <c r="E557" s="4" t="s">
        <v>23</v>
      </c>
      <c r="F557" s="4" t="s">
        <v>24</v>
      </c>
      <c r="G557" s="4" t="s">
        <v>69</v>
      </c>
      <c r="H557" s="4" t="s">
        <v>87</v>
      </c>
      <c r="I557" s="5">
        <v>1</v>
      </c>
      <c r="J557" s="6">
        <v>36.840000000000003</v>
      </c>
      <c r="K557" s="7">
        <v>0.1</v>
      </c>
      <c r="L557" s="6">
        <v>13.86</v>
      </c>
      <c r="M557" s="6">
        <f t="shared" si="32"/>
        <v>33.156000000000006</v>
      </c>
      <c r="N557" s="6">
        <f t="shared" si="33"/>
        <v>13.86</v>
      </c>
      <c r="O557" s="6">
        <f t="shared" si="34"/>
        <v>19.296000000000006</v>
      </c>
      <c r="P557" s="8">
        <f t="shared" si="35"/>
        <v>0.58197611292073836</v>
      </c>
      <c r="Q557" s="9">
        <f>YEAR(SalesDataTable[[#This Row],[Order Date]])</f>
        <v>2026</v>
      </c>
      <c r="R557" s="8" t="str">
        <f>"Q"&amp;ROUNDUP(MONTH(SalesDataTable[[#This Row],[Order Date]])/3,0)</f>
        <v>Q2</v>
      </c>
      <c r="S557" s="5">
        <f>MONTH(SalesDataTable[[#This Row],[Order Date]])</f>
        <v>4</v>
      </c>
      <c r="T557" s="8" t="str">
        <f>TEXT(SalesDataTable[[#This Row],[Order Date]],"mmm")</f>
        <v>Apr</v>
      </c>
    </row>
    <row r="558" spans="1:20" ht="15.6" x14ac:dyDescent="0.3">
      <c r="A558" s="2" t="s">
        <v>629</v>
      </c>
      <c r="B558" s="3">
        <v>46124</v>
      </c>
      <c r="C558" s="4" t="s">
        <v>28</v>
      </c>
      <c r="D558" s="4" t="s">
        <v>58</v>
      </c>
      <c r="E558" s="4" t="s">
        <v>23</v>
      </c>
      <c r="F558" s="4" t="s">
        <v>36</v>
      </c>
      <c r="G558" s="4" t="s">
        <v>31</v>
      </c>
      <c r="H558" s="4" t="s">
        <v>99</v>
      </c>
      <c r="I558" s="5">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9">
        <f>YEAR(SalesDataTable[[#This Row],[Order Date]])</f>
        <v>2026</v>
      </c>
      <c r="R558" s="8" t="str">
        <f>"Q"&amp;ROUNDUP(MONTH(SalesDataTable[[#This Row],[Order Date]])/3,0)</f>
        <v>Q2</v>
      </c>
      <c r="S558" s="5">
        <f>MONTH(SalesDataTable[[#This Row],[Order Date]])</f>
        <v>4</v>
      </c>
      <c r="T558" s="8" t="str">
        <f>TEXT(SalesDataTable[[#This Row],[Order Date]],"mmm")</f>
        <v>Apr</v>
      </c>
    </row>
    <row r="559" spans="1:20" ht="15.6" x14ac:dyDescent="0.3">
      <c r="A559" s="2" t="s">
        <v>630</v>
      </c>
      <c r="B559" s="3">
        <v>46124</v>
      </c>
      <c r="C559" s="4" t="s">
        <v>28</v>
      </c>
      <c r="D559" s="4" t="s">
        <v>106</v>
      </c>
      <c r="E559" s="4" t="s">
        <v>23</v>
      </c>
      <c r="F559" s="4" t="s">
        <v>36</v>
      </c>
      <c r="G559" s="4" t="s">
        <v>69</v>
      </c>
      <c r="H559" s="4" t="s">
        <v>75</v>
      </c>
      <c r="I559" s="5">
        <v>1</v>
      </c>
      <c r="J559" s="6">
        <v>124.18</v>
      </c>
      <c r="K559" s="7">
        <v>0</v>
      </c>
      <c r="L559" s="6">
        <v>67.42</v>
      </c>
      <c r="M559" s="6">
        <f t="shared" si="32"/>
        <v>124.18</v>
      </c>
      <c r="N559" s="6">
        <f t="shared" si="33"/>
        <v>67.42</v>
      </c>
      <c r="O559" s="6">
        <f t="shared" si="34"/>
        <v>56.760000000000005</v>
      </c>
      <c r="P559" s="8">
        <f t="shared" si="35"/>
        <v>0.45707843453052022</v>
      </c>
      <c r="Q559" s="9">
        <f>YEAR(SalesDataTable[[#This Row],[Order Date]])</f>
        <v>2026</v>
      </c>
      <c r="R559" s="8" t="str">
        <f>"Q"&amp;ROUNDUP(MONTH(SalesDataTable[[#This Row],[Order Date]])/3,0)</f>
        <v>Q2</v>
      </c>
      <c r="S559" s="5">
        <f>MONTH(SalesDataTable[[#This Row],[Order Date]])</f>
        <v>4</v>
      </c>
      <c r="T559" s="8" t="str">
        <f>TEXT(SalesDataTable[[#This Row],[Order Date]],"mmm")</f>
        <v>Apr</v>
      </c>
    </row>
    <row r="560" spans="1:20" ht="15.6" x14ac:dyDescent="0.3">
      <c r="A560" s="2" t="s">
        <v>631</v>
      </c>
      <c r="B560" s="3">
        <v>46124</v>
      </c>
      <c r="C560" s="4" t="s">
        <v>28</v>
      </c>
      <c r="D560" s="4" t="s">
        <v>89</v>
      </c>
      <c r="E560" s="4" t="s">
        <v>45</v>
      </c>
      <c r="F560" s="4" t="s">
        <v>36</v>
      </c>
      <c r="G560" s="4" t="s">
        <v>37</v>
      </c>
      <c r="H560" s="4" t="s">
        <v>91</v>
      </c>
      <c r="I560" s="5">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9">
        <f>YEAR(SalesDataTable[[#This Row],[Order Date]])</f>
        <v>2026</v>
      </c>
      <c r="R560" s="8" t="str">
        <f>"Q"&amp;ROUNDUP(MONTH(SalesDataTable[[#This Row],[Order Date]])/3,0)</f>
        <v>Q2</v>
      </c>
      <c r="S560" s="5">
        <f>MONTH(SalesDataTable[[#This Row],[Order Date]])</f>
        <v>4</v>
      </c>
      <c r="T560" s="8" t="str">
        <f>TEXT(SalesDataTable[[#This Row],[Order Date]],"mmm")</f>
        <v>Apr</v>
      </c>
    </row>
    <row r="561" spans="1:20" ht="15.6" x14ac:dyDescent="0.3">
      <c r="A561" s="2" t="s">
        <v>632</v>
      </c>
      <c r="B561" s="3">
        <v>46125</v>
      </c>
      <c r="C561" s="4" t="s">
        <v>21</v>
      </c>
      <c r="D561" s="4" t="s">
        <v>108</v>
      </c>
      <c r="E561" s="4" t="s">
        <v>23</v>
      </c>
      <c r="F561" s="4" t="s">
        <v>36</v>
      </c>
      <c r="G561" s="4" t="s">
        <v>51</v>
      </c>
      <c r="H561" s="4" t="s">
        <v>110</v>
      </c>
      <c r="I561" s="5">
        <v>2</v>
      </c>
      <c r="J561" s="6">
        <v>124</v>
      </c>
      <c r="K561" s="7">
        <v>0</v>
      </c>
      <c r="L561" s="6">
        <v>60.14</v>
      </c>
      <c r="M561" s="6">
        <f t="shared" si="32"/>
        <v>248</v>
      </c>
      <c r="N561" s="6">
        <f t="shared" si="33"/>
        <v>120.28</v>
      </c>
      <c r="O561" s="6">
        <f t="shared" si="34"/>
        <v>127.72</v>
      </c>
      <c r="P561" s="8">
        <f t="shared" si="35"/>
        <v>0.51500000000000001</v>
      </c>
      <c r="Q561" s="9">
        <f>YEAR(SalesDataTable[[#This Row],[Order Date]])</f>
        <v>2026</v>
      </c>
      <c r="R561" s="8" t="str">
        <f>"Q"&amp;ROUNDUP(MONTH(SalesDataTable[[#This Row],[Order Date]])/3,0)</f>
        <v>Q2</v>
      </c>
      <c r="S561" s="5">
        <f>MONTH(SalesDataTable[[#This Row],[Order Date]])</f>
        <v>4</v>
      </c>
      <c r="T561" s="8" t="str">
        <f>TEXT(SalesDataTable[[#This Row],[Order Date]],"mmm")</f>
        <v>Apr</v>
      </c>
    </row>
    <row r="562" spans="1:20" ht="15.6" x14ac:dyDescent="0.3">
      <c r="A562" s="2" t="s">
        <v>633</v>
      </c>
      <c r="B562" s="3">
        <v>46125</v>
      </c>
      <c r="C562" s="4" t="s">
        <v>47</v>
      </c>
      <c r="D562" s="4" t="s">
        <v>102</v>
      </c>
      <c r="E562" s="4" t="s">
        <v>59</v>
      </c>
      <c r="F562" s="4" t="s">
        <v>24</v>
      </c>
      <c r="G562" s="4" t="s">
        <v>69</v>
      </c>
      <c r="H562" s="4" t="s">
        <v>94</v>
      </c>
      <c r="I562" s="5">
        <v>2</v>
      </c>
      <c r="J562" s="6">
        <v>50.2</v>
      </c>
      <c r="K562" s="7">
        <v>0.1</v>
      </c>
      <c r="L562" s="6">
        <v>21.48</v>
      </c>
      <c r="M562" s="6">
        <f t="shared" si="32"/>
        <v>90.360000000000014</v>
      </c>
      <c r="N562" s="6">
        <f t="shared" si="33"/>
        <v>42.96</v>
      </c>
      <c r="O562" s="6">
        <f t="shared" si="34"/>
        <v>47.400000000000013</v>
      </c>
      <c r="P562" s="8">
        <f t="shared" si="35"/>
        <v>0.5245683930942896</v>
      </c>
      <c r="Q562" s="9">
        <f>YEAR(SalesDataTable[[#This Row],[Order Date]])</f>
        <v>2026</v>
      </c>
      <c r="R562" s="8" t="str">
        <f>"Q"&amp;ROUNDUP(MONTH(SalesDataTable[[#This Row],[Order Date]])/3,0)</f>
        <v>Q2</v>
      </c>
      <c r="S562" s="5">
        <f>MONTH(SalesDataTable[[#This Row],[Order Date]])</f>
        <v>4</v>
      </c>
      <c r="T562" s="8" t="str">
        <f>TEXT(SalesDataTable[[#This Row],[Order Date]],"mmm")</f>
        <v>Apr</v>
      </c>
    </row>
    <row r="563" spans="1:20" ht="15.6" x14ac:dyDescent="0.3">
      <c r="A563" s="2" t="s">
        <v>634</v>
      </c>
      <c r="B563" s="3">
        <v>46125</v>
      </c>
      <c r="C563" s="4" t="s">
        <v>28</v>
      </c>
      <c r="D563" s="4" t="s">
        <v>86</v>
      </c>
      <c r="E563" s="4" t="s">
        <v>23</v>
      </c>
      <c r="F563" s="4" t="s">
        <v>40</v>
      </c>
      <c r="G563" s="4" t="s">
        <v>31</v>
      </c>
      <c r="H563" s="4" t="s">
        <v>32</v>
      </c>
      <c r="I563" s="5">
        <v>1</v>
      </c>
      <c r="J563" s="6">
        <v>93.65</v>
      </c>
      <c r="K563" s="7">
        <v>0</v>
      </c>
      <c r="L563" s="6">
        <v>44.15</v>
      </c>
      <c r="M563" s="6">
        <f t="shared" si="32"/>
        <v>93.65</v>
      </c>
      <c r="N563" s="6">
        <f t="shared" si="33"/>
        <v>44.15</v>
      </c>
      <c r="O563" s="6">
        <f t="shared" si="34"/>
        <v>49.500000000000007</v>
      </c>
      <c r="P563" s="8">
        <f t="shared" si="35"/>
        <v>0.5285638013881474</v>
      </c>
      <c r="Q563" s="9">
        <f>YEAR(SalesDataTable[[#This Row],[Order Date]])</f>
        <v>2026</v>
      </c>
      <c r="R563" s="8" t="str">
        <f>"Q"&amp;ROUNDUP(MONTH(SalesDataTable[[#This Row],[Order Date]])/3,0)</f>
        <v>Q2</v>
      </c>
      <c r="S563" s="5">
        <f>MONTH(SalesDataTable[[#This Row],[Order Date]])</f>
        <v>4</v>
      </c>
      <c r="T563" s="8" t="str">
        <f>TEXT(SalesDataTable[[#This Row],[Order Date]],"mmm")</f>
        <v>Apr</v>
      </c>
    </row>
    <row r="564" spans="1:20" ht="15.6" x14ac:dyDescent="0.3">
      <c r="A564" s="2" t="s">
        <v>635</v>
      </c>
      <c r="B564" s="3">
        <v>46125</v>
      </c>
      <c r="C564" s="4" t="s">
        <v>34</v>
      </c>
      <c r="D564" s="4" t="s">
        <v>146</v>
      </c>
      <c r="E564" s="4" t="s">
        <v>59</v>
      </c>
      <c r="F564" s="4" t="s">
        <v>36</v>
      </c>
      <c r="G564" s="4" t="s">
        <v>37</v>
      </c>
      <c r="H564" s="4" t="s">
        <v>66</v>
      </c>
      <c r="I564" s="5">
        <v>5</v>
      </c>
      <c r="J564" s="6">
        <v>47.25</v>
      </c>
      <c r="K564" s="7">
        <v>0.1</v>
      </c>
      <c r="L564" s="6">
        <v>17.93</v>
      </c>
      <c r="M564" s="6">
        <f t="shared" si="32"/>
        <v>212.625</v>
      </c>
      <c r="N564" s="6">
        <f t="shared" si="33"/>
        <v>89.65</v>
      </c>
      <c r="O564" s="6">
        <f t="shared" si="34"/>
        <v>122.97499999999999</v>
      </c>
      <c r="P564" s="8">
        <f t="shared" si="35"/>
        <v>0.57836566725455607</v>
      </c>
      <c r="Q564" s="9">
        <f>YEAR(SalesDataTable[[#This Row],[Order Date]])</f>
        <v>2026</v>
      </c>
      <c r="R564" s="8" t="str">
        <f>"Q"&amp;ROUNDUP(MONTH(SalesDataTable[[#This Row],[Order Date]])/3,0)</f>
        <v>Q2</v>
      </c>
      <c r="S564" s="5">
        <f>MONTH(SalesDataTable[[#This Row],[Order Date]])</f>
        <v>4</v>
      </c>
      <c r="T564" s="8" t="str">
        <f>TEXT(SalesDataTable[[#This Row],[Order Date]],"mmm")</f>
        <v>Apr</v>
      </c>
    </row>
    <row r="565" spans="1:20" ht="15.6" x14ac:dyDescent="0.3">
      <c r="A565" s="2" t="s">
        <v>636</v>
      </c>
      <c r="B565" s="3">
        <v>46125</v>
      </c>
      <c r="C565" s="4" t="s">
        <v>34</v>
      </c>
      <c r="D565" s="4" t="s">
        <v>54</v>
      </c>
      <c r="E565" s="4" t="s">
        <v>23</v>
      </c>
      <c r="F565" s="4" t="s">
        <v>24</v>
      </c>
      <c r="G565" s="4" t="s">
        <v>69</v>
      </c>
      <c r="H565" s="4" t="s">
        <v>87</v>
      </c>
      <c r="I565" s="5">
        <v>1</v>
      </c>
      <c r="J565" s="6">
        <v>35.69</v>
      </c>
      <c r="K565" s="7">
        <v>0.05</v>
      </c>
      <c r="L565" s="6">
        <v>13.53</v>
      </c>
      <c r="M565" s="6">
        <f t="shared" si="32"/>
        <v>33.905499999999996</v>
      </c>
      <c r="N565" s="6">
        <f t="shared" si="33"/>
        <v>13.53</v>
      </c>
      <c r="O565" s="6">
        <f t="shared" si="34"/>
        <v>20.375499999999995</v>
      </c>
      <c r="P565" s="8">
        <f t="shared" si="35"/>
        <v>0.60094969842650892</v>
      </c>
      <c r="Q565" s="9">
        <f>YEAR(SalesDataTable[[#This Row],[Order Date]])</f>
        <v>2026</v>
      </c>
      <c r="R565" s="8" t="str">
        <f>"Q"&amp;ROUNDUP(MONTH(SalesDataTable[[#This Row],[Order Date]])/3,0)</f>
        <v>Q2</v>
      </c>
      <c r="S565" s="5">
        <f>MONTH(SalesDataTable[[#This Row],[Order Date]])</f>
        <v>4</v>
      </c>
      <c r="T565" s="8" t="str">
        <f>TEXT(SalesDataTable[[#This Row],[Order Date]],"mmm")</f>
        <v>Apr</v>
      </c>
    </row>
    <row r="566" spans="1:20" ht="15.6" x14ac:dyDescent="0.3">
      <c r="A566" s="2" t="s">
        <v>637</v>
      </c>
      <c r="B566" s="3">
        <v>46125</v>
      </c>
      <c r="C566" s="4" t="s">
        <v>47</v>
      </c>
      <c r="D566" s="4" t="s">
        <v>102</v>
      </c>
      <c r="E566" s="4" t="s">
        <v>23</v>
      </c>
      <c r="F566" s="4" t="s">
        <v>24</v>
      </c>
      <c r="G566" s="4" t="s">
        <v>37</v>
      </c>
      <c r="H566" s="4" t="s">
        <v>91</v>
      </c>
      <c r="I566" s="5">
        <v>3</v>
      </c>
      <c r="J566" s="6">
        <v>136.12</v>
      </c>
      <c r="K566" s="7">
        <v>0</v>
      </c>
      <c r="L566" s="6">
        <v>66.58</v>
      </c>
      <c r="M566" s="6">
        <f t="shared" si="32"/>
        <v>408.36</v>
      </c>
      <c r="N566" s="6">
        <f t="shared" si="33"/>
        <v>199.74</v>
      </c>
      <c r="O566" s="6">
        <f t="shared" si="34"/>
        <v>208.62</v>
      </c>
      <c r="P566" s="8">
        <f t="shared" si="35"/>
        <v>0.51087275933000298</v>
      </c>
      <c r="Q566" s="9">
        <f>YEAR(SalesDataTable[[#This Row],[Order Date]])</f>
        <v>2026</v>
      </c>
      <c r="R566" s="8" t="str">
        <f>"Q"&amp;ROUNDUP(MONTH(SalesDataTable[[#This Row],[Order Date]])/3,0)</f>
        <v>Q2</v>
      </c>
      <c r="S566" s="5">
        <f>MONTH(SalesDataTable[[#This Row],[Order Date]])</f>
        <v>4</v>
      </c>
      <c r="T566" s="8" t="str">
        <f>TEXT(SalesDataTable[[#This Row],[Order Date]],"mmm")</f>
        <v>Apr</v>
      </c>
    </row>
    <row r="567" spans="1:20" ht="15.6" x14ac:dyDescent="0.3">
      <c r="A567" s="2" t="s">
        <v>638</v>
      </c>
      <c r="B567" s="3">
        <v>46125</v>
      </c>
      <c r="C567" s="4" t="s">
        <v>47</v>
      </c>
      <c r="D567" s="4" t="s">
        <v>65</v>
      </c>
      <c r="E567" s="4" t="s">
        <v>59</v>
      </c>
      <c r="F567" s="4" t="s">
        <v>36</v>
      </c>
      <c r="G567" s="4" t="s">
        <v>31</v>
      </c>
      <c r="H567" s="4" t="s">
        <v>73</v>
      </c>
      <c r="I567" s="5">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9">
        <f>YEAR(SalesDataTable[[#This Row],[Order Date]])</f>
        <v>2026</v>
      </c>
      <c r="R567" s="8" t="str">
        <f>"Q"&amp;ROUNDUP(MONTH(SalesDataTable[[#This Row],[Order Date]])/3,0)</f>
        <v>Q2</v>
      </c>
      <c r="S567" s="5">
        <f>MONTH(SalesDataTable[[#This Row],[Order Date]])</f>
        <v>4</v>
      </c>
      <c r="T567" s="8" t="str">
        <f>TEXT(SalesDataTable[[#This Row],[Order Date]],"mmm")</f>
        <v>Apr</v>
      </c>
    </row>
    <row r="568" spans="1:20" ht="15.6" x14ac:dyDescent="0.3">
      <c r="A568" s="2" t="s">
        <v>639</v>
      </c>
      <c r="B568" s="3">
        <v>46126</v>
      </c>
      <c r="C568" s="4" t="s">
        <v>21</v>
      </c>
      <c r="D568" s="4" t="s">
        <v>108</v>
      </c>
      <c r="E568" s="4" t="s">
        <v>23</v>
      </c>
      <c r="F568" s="4" t="s">
        <v>40</v>
      </c>
      <c r="G568" s="4" t="s">
        <v>37</v>
      </c>
      <c r="H568" s="4" t="s">
        <v>91</v>
      </c>
      <c r="I568" s="5">
        <v>1</v>
      </c>
      <c r="J568" s="6">
        <v>130.81</v>
      </c>
      <c r="K568" s="7">
        <v>0</v>
      </c>
      <c r="L568" s="6">
        <v>67.86</v>
      </c>
      <c r="M568" s="6">
        <f t="shared" si="32"/>
        <v>130.81</v>
      </c>
      <c r="N568" s="6">
        <f t="shared" si="33"/>
        <v>67.86</v>
      </c>
      <c r="O568" s="6">
        <f t="shared" si="34"/>
        <v>62.95</v>
      </c>
      <c r="P568" s="8">
        <f t="shared" si="35"/>
        <v>0.48123232168794439</v>
      </c>
      <c r="Q568" s="9">
        <f>YEAR(SalesDataTable[[#This Row],[Order Date]])</f>
        <v>2026</v>
      </c>
      <c r="R568" s="8" t="str">
        <f>"Q"&amp;ROUNDUP(MONTH(SalesDataTable[[#This Row],[Order Date]])/3,0)</f>
        <v>Q2</v>
      </c>
      <c r="S568" s="5">
        <f>MONTH(SalesDataTable[[#This Row],[Order Date]])</f>
        <v>4</v>
      </c>
      <c r="T568" s="8" t="str">
        <f>TEXT(SalesDataTable[[#This Row],[Order Date]],"mmm")</f>
        <v>Apr</v>
      </c>
    </row>
    <row r="569" spans="1:20" ht="15.6" x14ac:dyDescent="0.3">
      <c r="A569" s="2" t="s">
        <v>640</v>
      </c>
      <c r="B569" s="3">
        <v>46126</v>
      </c>
      <c r="C569" s="4" t="s">
        <v>21</v>
      </c>
      <c r="D569" s="4" t="s">
        <v>22</v>
      </c>
      <c r="E569" s="4" t="s">
        <v>23</v>
      </c>
      <c r="F569" s="4" t="s">
        <v>24</v>
      </c>
      <c r="G569" s="4" t="s">
        <v>37</v>
      </c>
      <c r="H569" s="4" t="s">
        <v>66</v>
      </c>
      <c r="I569" s="5">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9">
        <f>YEAR(SalesDataTable[[#This Row],[Order Date]])</f>
        <v>2026</v>
      </c>
      <c r="R569" s="8" t="str">
        <f>"Q"&amp;ROUNDUP(MONTH(SalesDataTable[[#This Row],[Order Date]])/3,0)</f>
        <v>Q2</v>
      </c>
      <c r="S569" s="5">
        <f>MONTH(SalesDataTable[[#This Row],[Order Date]])</f>
        <v>4</v>
      </c>
      <c r="T569" s="8" t="str">
        <f>TEXT(SalesDataTable[[#This Row],[Order Date]],"mmm")</f>
        <v>Apr</v>
      </c>
    </row>
    <row r="570" spans="1:20" ht="15.6" x14ac:dyDescent="0.3">
      <c r="A570" s="2" t="s">
        <v>641</v>
      </c>
      <c r="B570" s="3">
        <v>46126</v>
      </c>
      <c r="C570" s="4" t="s">
        <v>28</v>
      </c>
      <c r="D570" s="4" t="s">
        <v>106</v>
      </c>
      <c r="E570" s="4" t="s">
        <v>23</v>
      </c>
      <c r="F570" s="4" t="s">
        <v>36</v>
      </c>
      <c r="G570" s="4" t="s">
        <v>31</v>
      </c>
      <c r="H570" s="4" t="s">
        <v>41</v>
      </c>
      <c r="I570" s="5">
        <v>2</v>
      </c>
      <c r="J570" s="6">
        <v>140.65</v>
      </c>
      <c r="K570" s="7">
        <v>0.05</v>
      </c>
      <c r="L570" s="6">
        <v>78.900000000000006</v>
      </c>
      <c r="M570" s="6">
        <f t="shared" si="32"/>
        <v>267.23500000000001</v>
      </c>
      <c r="N570" s="6">
        <f t="shared" si="33"/>
        <v>157.80000000000001</v>
      </c>
      <c r="O570" s="6">
        <f t="shared" si="34"/>
        <v>109.435</v>
      </c>
      <c r="P570" s="8">
        <f t="shared" si="35"/>
        <v>0.40950848504125581</v>
      </c>
      <c r="Q570" s="9">
        <f>YEAR(SalesDataTable[[#This Row],[Order Date]])</f>
        <v>2026</v>
      </c>
      <c r="R570" s="8" t="str">
        <f>"Q"&amp;ROUNDUP(MONTH(SalesDataTable[[#This Row],[Order Date]])/3,0)</f>
        <v>Q2</v>
      </c>
      <c r="S570" s="5">
        <f>MONTH(SalesDataTable[[#This Row],[Order Date]])</f>
        <v>4</v>
      </c>
      <c r="T570" s="8" t="str">
        <f>TEXT(SalesDataTable[[#This Row],[Order Date]],"mmm")</f>
        <v>Apr</v>
      </c>
    </row>
    <row r="571" spans="1:20" ht="15.6" x14ac:dyDescent="0.3">
      <c r="A571" s="2" t="s">
        <v>642</v>
      </c>
      <c r="B571" s="3">
        <v>46126</v>
      </c>
      <c r="C571" s="4" t="s">
        <v>47</v>
      </c>
      <c r="D571" s="4" t="s">
        <v>48</v>
      </c>
      <c r="E571" s="4" t="s">
        <v>45</v>
      </c>
      <c r="F571" s="4" t="s">
        <v>36</v>
      </c>
      <c r="G571" s="4" t="s">
        <v>25</v>
      </c>
      <c r="H571" s="4" t="s">
        <v>26</v>
      </c>
      <c r="I571" s="5">
        <v>1</v>
      </c>
      <c r="J571" s="6">
        <v>82.75</v>
      </c>
      <c r="K571" s="7">
        <v>0</v>
      </c>
      <c r="L571" s="6">
        <v>43.18</v>
      </c>
      <c r="M571" s="6">
        <f t="shared" si="32"/>
        <v>82.75</v>
      </c>
      <c r="N571" s="6">
        <f t="shared" si="33"/>
        <v>43.18</v>
      </c>
      <c r="O571" s="6">
        <f t="shared" si="34"/>
        <v>39.57</v>
      </c>
      <c r="P571" s="8">
        <f t="shared" si="35"/>
        <v>0.47818731117824775</v>
      </c>
      <c r="Q571" s="9">
        <f>YEAR(SalesDataTable[[#This Row],[Order Date]])</f>
        <v>2026</v>
      </c>
      <c r="R571" s="8" t="str">
        <f>"Q"&amp;ROUNDUP(MONTH(SalesDataTable[[#This Row],[Order Date]])/3,0)</f>
        <v>Q2</v>
      </c>
      <c r="S571" s="5">
        <f>MONTH(SalesDataTable[[#This Row],[Order Date]])</f>
        <v>4</v>
      </c>
      <c r="T571" s="8" t="str">
        <f>TEXT(SalesDataTable[[#This Row],[Order Date]],"mmm")</f>
        <v>Apr</v>
      </c>
    </row>
    <row r="572" spans="1:20" ht="15.6" x14ac:dyDescent="0.3">
      <c r="A572" s="2" t="s">
        <v>643</v>
      </c>
      <c r="B572" s="3">
        <v>46126</v>
      </c>
      <c r="C572" s="4" t="s">
        <v>47</v>
      </c>
      <c r="D572" s="4" t="s">
        <v>68</v>
      </c>
      <c r="E572" s="4" t="s">
        <v>23</v>
      </c>
      <c r="F572" s="4" t="s">
        <v>24</v>
      </c>
      <c r="G572" s="4" t="s">
        <v>69</v>
      </c>
      <c r="H572" s="4" t="s">
        <v>70</v>
      </c>
      <c r="I572" s="5">
        <v>2</v>
      </c>
      <c r="J572" s="6">
        <v>40.909999999999997</v>
      </c>
      <c r="K572" s="7">
        <v>0.1</v>
      </c>
      <c r="L572" s="6">
        <v>14.95</v>
      </c>
      <c r="M572" s="6">
        <f t="shared" si="32"/>
        <v>73.637999999999991</v>
      </c>
      <c r="N572" s="6">
        <f t="shared" si="33"/>
        <v>29.9</v>
      </c>
      <c r="O572" s="6">
        <f t="shared" si="34"/>
        <v>43.737999999999992</v>
      </c>
      <c r="P572" s="8">
        <f t="shared" si="35"/>
        <v>0.59395964040305271</v>
      </c>
      <c r="Q572" s="9">
        <f>YEAR(SalesDataTable[[#This Row],[Order Date]])</f>
        <v>2026</v>
      </c>
      <c r="R572" s="8" t="str">
        <f>"Q"&amp;ROUNDUP(MONTH(SalesDataTable[[#This Row],[Order Date]])/3,0)</f>
        <v>Q2</v>
      </c>
      <c r="S572" s="5">
        <f>MONTH(SalesDataTable[[#This Row],[Order Date]])</f>
        <v>4</v>
      </c>
      <c r="T572" s="8" t="str">
        <f>TEXT(SalesDataTable[[#This Row],[Order Date]],"mmm")</f>
        <v>Apr</v>
      </c>
    </row>
    <row r="573" spans="1:20" ht="15.6" x14ac:dyDescent="0.3">
      <c r="A573" s="2" t="s">
        <v>644</v>
      </c>
      <c r="B573" s="3">
        <v>46126</v>
      </c>
      <c r="C573" s="4" t="s">
        <v>21</v>
      </c>
      <c r="D573" s="4" t="s">
        <v>22</v>
      </c>
      <c r="E573" s="4" t="s">
        <v>45</v>
      </c>
      <c r="F573" s="4" t="s">
        <v>24</v>
      </c>
      <c r="G573" s="4" t="s">
        <v>37</v>
      </c>
      <c r="H573" s="4" t="s">
        <v>66</v>
      </c>
      <c r="I573" s="5">
        <v>1</v>
      </c>
      <c r="J573" s="6">
        <v>46.62</v>
      </c>
      <c r="K573" s="7">
        <v>0</v>
      </c>
      <c r="L573" s="6">
        <v>18.86</v>
      </c>
      <c r="M573" s="6">
        <f t="shared" si="32"/>
        <v>46.62</v>
      </c>
      <c r="N573" s="6">
        <f t="shared" si="33"/>
        <v>18.86</v>
      </c>
      <c r="O573" s="6">
        <f t="shared" si="34"/>
        <v>27.759999999999998</v>
      </c>
      <c r="P573" s="8">
        <f t="shared" si="35"/>
        <v>0.59545259545259543</v>
      </c>
      <c r="Q573" s="9">
        <f>YEAR(SalesDataTable[[#This Row],[Order Date]])</f>
        <v>2026</v>
      </c>
      <c r="R573" s="8" t="str">
        <f>"Q"&amp;ROUNDUP(MONTH(SalesDataTable[[#This Row],[Order Date]])/3,0)</f>
        <v>Q2</v>
      </c>
      <c r="S573" s="5">
        <f>MONTH(SalesDataTable[[#This Row],[Order Date]])</f>
        <v>4</v>
      </c>
      <c r="T573" s="8" t="str">
        <f>TEXT(SalesDataTable[[#This Row],[Order Date]],"mmm")</f>
        <v>Apr</v>
      </c>
    </row>
    <row r="574" spans="1:20" ht="15.6" x14ac:dyDescent="0.3">
      <c r="A574" s="2" t="s">
        <v>645</v>
      </c>
      <c r="B574" s="3">
        <v>46127</v>
      </c>
      <c r="C574" s="4" t="s">
        <v>21</v>
      </c>
      <c r="D574" s="4" t="s">
        <v>108</v>
      </c>
      <c r="E574" s="4" t="s">
        <v>23</v>
      </c>
      <c r="F574" s="4" t="s">
        <v>24</v>
      </c>
      <c r="G574" s="4" t="s">
        <v>51</v>
      </c>
      <c r="H574" s="4" t="s">
        <v>61</v>
      </c>
      <c r="I574" s="5">
        <v>2</v>
      </c>
      <c r="J574" s="6">
        <v>196.57</v>
      </c>
      <c r="K574" s="7">
        <v>0.05</v>
      </c>
      <c r="L574" s="6">
        <v>106.2</v>
      </c>
      <c r="M574" s="6">
        <f t="shared" si="32"/>
        <v>373.48299999999995</v>
      </c>
      <c r="N574" s="6">
        <f t="shared" si="33"/>
        <v>212.4</v>
      </c>
      <c r="O574" s="6">
        <f t="shared" si="34"/>
        <v>161.08299999999994</v>
      </c>
      <c r="P574" s="8">
        <f t="shared" si="35"/>
        <v>0.43129941657317727</v>
      </c>
      <c r="Q574" s="9">
        <f>YEAR(SalesDataTable[[#This Row],[Order Date]])</f>
        <v>2026</v>
      </c>
      <c r="R574" s="8" t="str">
        <f>"Q"&amp;ROUNDUP(MONTH(SalesDataTable[[#This Row],[Order Date]])/3,0)</f>
        <v>Q2</v>
      </c>
      <c r="S574" s="5">
        <f>MONTH(SalesDataTable[[#This Row],[Order Date]])</f>
        <v>4</v>
      </c>
      <c r="T574" s="8" t="str">
        <f>TEXT(SalesDataTable[[#This Row],[Order Date]],"mmm")</f>
        <v>Apr</v>
      </c>
    </row>
    <row r="575" spans="1:20" ht="15.6" x14ac:dyDescent="0.3">
      <c r="A575" s="2" t="s">
        <v>646</v>
      </c>
      <c r="B575" s="3">
        <v>46127</v>
      </c>
      <c r="C575" s="4" t="s">
        <v>28</v>
      </c>
      <c r="D575" s="4" t="s">
        <v>29</v>
      </c>
      <c r="E575" s="4" t="s">
        <v>23</v>
      </c>
      <c r="F575" s="4" t="s">
        <v>24</v>
      </c>
      <c r="G575" s="4" t="s">
        <v>31</v>
      </c>
      <c r="H575" s="4" t="s">
        <v>32</v>
      </c>
      <c r="I575" s="5">
        <v>1</v>
      </c>
      <c r="J575" s="6">
        <v>90.52</v>
      </c>
      <c r="K575" s="7">
        <v>0</v>
      </c>
      <c r="L575" s="6">
        <v>46.5</v>
      </c>
      <c r="M575" s="6">
        <f t="shared" si="32"/>
        <v>90.52</v>
      </c>
      <c r="N575" s="6">
        <f t="shared" si="33"/>
        <v>46.5</v>
      </c>
      <c r="O575" s="6">
        <f t="shared" si="34"/>
        <v>44.019999999999996</v>
      </c>
      <c r="P575" s="8">
        <f t="shared" si="35"/>
        <v>0.4863013698630137</v>
      </c>
      <c r="Q575" s="9">
        <f>YEAR(SalesDataTable[[#This Row],[Order Date]])</f>
        <v>2026</v>
      </c>
      <c r="R575" s="8" t="str">
        <f>"Q"&amp;ROUNDUP(MONTH(SalesDataTable[[#This Row],[Order Date]])/3,0)</f>
        <v>Q2</v>
      </c>
      <c r="S575" s="5">
        <f>MONTH(SalesDataTable[[#This Row],[Order Date]])</f>
        <v>4</v>
      </c>
      <c r="T575" s="8" t="str">
        <f>TEXT(SalesDataTable[[#This Row],[Order Date]],"mmm")</f>
        <v>Apr</v>
      </c>
    </row>
    <row r="576" spans="1:20" ht="15.6" x14ac:dyDescent="0.3">
      <c r="A576" s="2" t="s">
        <v>647</v>
      </c>
      <c r="B576" s="3">
        <v>46127</v>
      </c>
      <c r="C576" s="4" t="s">
        <v>21</v>
      </c>
      <c r="D576" s="4" t="s">
        <v>108</v>
      </c>
      <c r="E576" s="4" t="s">
        <v>23</v>
      </c>
      <c r="F576" s="4" t="s">
        <v>24</v>
      </c>
      <c r="G576" s="4" t="s">
        <v>37</v>
      </c>
      <c r="H576" s="4" t="s">
        <v>103</v>
      </c>
      <c r="I576" s="5">
        <v>5</v>
      </c>
      <c r="J576" s="6">
        <v>165.35</v>
      </c>
      <c r="K576" s="7">
        <v>0.05</v>
      </c>
      <c r="L576" s="6">
        <v>89.38</v>
      </c>
      <c r="M576" s="6">
        <f t="shared" si="32"/>
        <v>785.41249999999991</v>
      </c>
      <c r="N576" s="6">
        <f t="shared" si="33"/>
        <v>446.9</v>
      </c>
      <c r="O576" s="6">
        <f t="shared" si="34"/>
        <v>338.51249999999993</v>
      </c>
      <c r="P576" s="8">
        <f t="shared" si="35"/>
        <v>0.43099963395031271</v>
      </c>
      <c r="Q576" s="9">
        <f>YEAR(SalesDataTable[[#This Row],[Order Date]])</f>
        <v>2026</v>
      </c>
      <c r="R576" s="8" t="str">
        <f>"Q"&amp;ROUNDUP(MONTH(SalesDataTable[[#This Row],[Order Date]])/3,0)</f>
        <v>Q2</v>
      </c>
      <c r="S576" s="5">
        <f>MONTH(SalesDataTable[[#This Row],[Order Date]])</f>
        <v>4</v>
      </c>
      <c r="T576" s="8" t="str">
        <f>TEXT(SalesDataTable[[#This Row],[Order Date]],"mmm")</f>
        <v>Apr</v>
      </c>
    </row>
    <row r="577" spans="1:20" ht="15.6" x14ac:dyDescent="0.3">
      <c r="A577" s="2" t="s">
        <v>648</v>
      </c>
      <c r="B577" s="3">
        <v>46127</v>
      </c>
      <c r="C577" s="4" t="s">
        <v>28</v>
      </c>
      <c r="D577" s="4" t="s">
        <v>86</v>
      </c>
      <c r="E577" s="4" t="s">
        <v>45</v>
      </c>
      <c r="F577" s="4" t="s">
        <v>24</v>
      </c>
      <c r="G577" s="4" t="s">
        <v>37</v>
      </c>
      <c r="H577" s="4" t="s">
        <v>38</v>
      </c>
      <c r="I577" s="5">
        <v>2</v>
      </c>
      <c r="J577" s="6">
        <v>36.35</v>
      </c>
      <c r="K577" s="7">
        <v>0</v>
      </c>
      <c r="L577" s="6">
        <v>13.55</v>
      </c>
      <c r="M577" s="6">
        <f t="shared" si="32"/>
        <v>72.7</v>
      </c>
      <c r="N577" s="6">
        <f t="shared" si="33"/>
        <v>27.1</v>
      </c>
      <c r="O577" s="6">
        <f t="shared" si="34"/>
        <v>45.6</v>
      </c>
      <c r="P577" s="8">
        <f t="shared" si="35"/>
        <v>0.6272352132049519</v>
      </c>
      <c r="Q577" s="9">
        <f>YEAR(SalesDataTable[[#This Row],[Order Date]])</f>
        <v>2026</v>
      </c>
      <c r="R577" s="8" t="str">
        <f>"Q"&amp;ROUNDUP(MONTH(SalesDataTable[[#This Row],[Order Date]])/3,0)</f>
        <v>Q2</v>
      </c>
      <c r="S577" s="5">
        <f>MONTH(SalesDataTable[[#This Row],[Order Date]])</f>
        <v>4</v>
      </c>
      <c r="T577" s="8" t="str">
        <f>TEXT(SalesDataTable[[#This Row],[Order Date]],"mmm")</f>
        <v>Apr</v>
      </c>
    </row>
    <row r="578" spans="1:20" ht="15.6" x14ac:dyDescent="0.3">
      <c r="A578" s="2" t="s">
        <v>649</v>
      </c>
      <c r="B578" s="3">
        <v>46127</v>
      </c>
      <c r="C578" s="4" t="s">
        <v>28</v>
      </c>
      <c r="D578" s="4" t="s">
        <v>106</v>
      </c>
      <c r="E578" s="4" t="s">
        <v>45</v>
      </c>
      <c r="F578" s="4" t="s">
        <v>36</v>
      </c>
      <c r="G578" s="4" t="s">
        <v>37</v>
      </c>
      <c r="H578" s="4" t="s">
        <v>66</v>
      </c>
      <c r="I578" s="5">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9">
        <f>YEAR(SalesDataTable[[#This Row],[Order Date]])</f>
        <v>2026</v>
      </c>
      <c r="R578" s="8" t="str">
        <f>"Q"&amp;ROUNDUP(MONTH(SalesDataTable[[#This Row],[Order Date]])/3,0)</f>
        <v>Q2</v>
      </c>
      <c r="S578" s="5">
        <f>MONTH(SalesDataTable[[#This Row],[Order Date]])</f>
        <v>4</v>
      </c>
      <c r="T578" s="8" t="str">
        <f>TEXT(SalesDataTable[[#This Row],[Order Date]],"mmm")</f>
        <v>Apr</v>
      </c>
    </row>
    <row r="579" spans="1:20" ht="15.6" x14ac:dyDescent="0.3">
      <c r="A579" s="2" t="s">
        <v>650</v>
      </c>
      <c r="B579" s="3">
        <v>46127</v>
      </c>
      <c r="C579" s="4" t="s">
        <v>47</v>
      </c>
      <c r="D579" s="4" t="s">
        <v>102</v>
      </c>
      <c r="E579" s="4" t="s">
        <v>59</v>
      </c>
      <c r="F579" s="4" t="s">
        <v>24</v>
      </c>
      <c r="G579" s="4" t="s">
        <v>37</v>
      </c>
      <c r="H579" s="4" t="s">
        <v>66</v>
      </c>
      <c r="I579" s="5">
        <v>1</v>
      </c>
      <c r="J579" s="6">
        <v>46.86</v>
      </c>
      <c r="K579" s="7">
        <v>0</v>
      </c>
      <c r="L579" s="6">
        <v>18.190000000000001</v>
      </c>
      <c r="M579" s="6">
        <f t="shared" si="36"/>
        <v>46.86</v>
      </c>
      <c r="N579" s="6">
        <f t="shared" si="37"/>
        <v>18.190000000000001</v>
      </c>
      <c r="O579" s="6">
        <f t="shared" si="38"/>
        <v>28.669999999999998</v>
      </c>
      <c r="P579" s="8">
        <f t="shared" si="39"/>
        <v>0.61182244985061884</v>
      </c>
      <c r="Q579" s="9">
        <f>YEAR(SalesDataTable[[#This Row],[Order Date]])</f>
        <v>2026</v>
      </c>
      <c r="R579" s="8" t="str">
        <f>"Q"&amp;ROUNDUP(MONTH(SalesDataTable[[#This Row],[Order Date]])/3,0)</f>
        <v>Q2</v>
      </c>
      <c r="S579" s="5">
        <f>MONTH(SalesDataTable[[#This Row],[Order Date]])</f>
        <v>4</v>
      </c>
      <c r="T579" s="8" t="str">
        <f>TEXT(SalesDataTable[[#This Row],[Order Date]],"mmm")</f>
        <v>Apr</v>
      </c>
    </row>
    <row r="580" spans="1:20" ht="15.6" x14ac:dyDescent="0.3">
      <c r="A580" s="2" t="s">
        <v>651</v>
      </c>
      <c r="B580" s="3">
        <v>46127</v>
      </c>
      <c r="C580" s="4" t="s">
        <v>21</v>
      </c>
      <c r="D580" s="4" t="s">
        <v>72</v>
      </c>
      <c r="E580" s="4" t="s">
        <v>23</v>
      </c>
      <c r="F580" s="4" t="s">
        <v>36</v>
      </c>
      <c r="G580" s="4" t="s">
        <v>51</v>
      </c>
      <c r="H580" s="4" t="s">
        <v>84</v>
      </c>
      <c r="I580" s="5">
        <v>2</v>
      </c>
      <c r="J580" s="6">
        <v>82.13</v>
      </c>
      <c r="K580" s="7">
        <v>0.05</v>
      </c>
      <c r="L580" s="6">
        <v>39.909999999999997</v>
      </c>
      <c r="M580" s="6">
        <f t="shared" si="36"/>
        <v>156.047</v>
      </c>
      <c r="N580" s="6">
        <f t="shared" si="37"/>
        <v>79.819999999999993</v>
      </c>
      <c r="O580" s="6">
        <f t="shared" si="38"/>
        <v>76.227000000000004</v>
      </c>
      <c r="P580" s="8">
        <f t="shared" si="39"/>
        <v>0.48848744288579726</v>
      </c>
      <c r="Q580" s="9">
        <f>YEAR(SalesDataTable[[#This Row],[Order Date]])</f>
        <v>2026</v>
      </c>
      <c r="R580" s="8" t="str">
        <f>"Q"&amp;ROUNDUP(MONTH(SalesDataTable[[#This Row],[Order Date]])/3,0)</f>
        <v>Q2</v>
      </c>
      <c r="S580" s="5">
        <f>MONTH(SalesDataTable[[#This Row],[Order Date]])</f>
        <v>4</v>
      </c>
      <c r="T580" s="8" t="str">
        <f>TEXT(SalesDataTable[[#This Row],[Order Date]],"mmm")</f>
        <v>Apr</v>
      </c>
    </row>
    <row r="581" spans="1:20" ht="15.6" x14ac:dyDescent="0.3">
      <c r="A581" s="2" t="s">
        <v>652</v>
      </c>
      <c r="B581" s="3">
        <v>46127</v>
      </c>
      <c r="C581" s="4" t="s">
        <v>28</v>
      </c>
      <c r="D581" s="4" t="s">
        <v>58</v>
      </c>
      <c r="E581" s="4" t="s">
        <v>45</v>
      </c>
      <c r="F581" s="4" t="s">
        <v>40</v>
      </c>
      <c r="G581" s="4" t="s">
        <v>37</v>
      </c>
      <c r="H581" s="4" t="s">
        <v>103</v>
      </c>
      <c r="I581" s="5">
        <v>1</v>
      </c>
      <c r="J581" s="6">
        <v>163.16</v>
      </c>
      <c r="K581" s="7">
        <v>0</v>
      </c>
      <c r="L581" s="6">
        <v>88.78</v>
      </c>
      <c r="M581" s="6">
        <f t="shared" si="36"/>
        <v>163.16</v>
      </c>
      <c r="N581" s="6">
        <f t="shared" si="37"/>
        <v>88.78</v>
      </c>
      <c r="O581" s="6">
        <f t="shared" si="38"/>
        <v>74.38</v>
      </c>
      <c r="P581" s="8">
        <f t="shared" si="39"/>
        <v>0.45587153714145623</v>
      </c>
      <c r="Q581" s="9">
        <f>YEAR(SalesDataTable[[#This Row],[Order Date]])</f>
        <v>2026</v>
      </c>
      <c r="R581" s="8" t="str">
        <f>"Q"&amp;ROUNDUP(MONTH(SalesDataTable[[#This Row],[Order Date]])/3,0)</f>
        <v>Q2</v>
      </c>
      <c r="S581" s="5">
        <f>MONTH(SalesDataTable[[#This Row],[Order Date]])</f>
        <v>4</v>
      </c>
      <c r="T581" s="8" t="str">
        <f>TEXT(SalesDataTable[[#This Row],[Order Date]],"mmm")</f>
        <v>Apr</v>
      </c>
    </row>
    <row r="582" spans="1:20" ht="15.6" x14ac:dyDescent="0.3">
      <c r="A582" s="2" t="s">
        <v>653</v>
      </c>
      <c r="B582" s="3">
        <v>46128</v>
      </c>
      <c r="C582" s="4" t="s">
        <v>21</v>
      </c>
      <c r="D582" s="4" t="s">
        <v>108</v>
      </c>
      <c r="E582" s="4" t="s">
        <v>45</v>
      </c>
      <c r="F582" s="4" t="s">
        <v>36</v>
      </c>
      <c r="G582" s="4" t="s">
        <v>37</v>
      </c>
      <c r="H582" s="4" t="s">
        <v>38</v>
      </c>
      <c r="I582" s="5">
        <v>2</v>
      </c>
      <c r="J582" s="6">
        <v>36.68</v>
      </c>
      <c r="K582" s="7">
        <v>0.1</v>
      </c>
      <c r="L582" s="6">
        <v>13.92</v>
      </c>
      <c r="M582" s="6">
        <f t="shared" si="36"/>
        <v>66.024000000000001</v>
      </c>
      <c r="N582" s="6">
        <f t="shared" si="37"/>
        <v>27.84</v>
      </c>
      <c r="O582" s="6">
        <f t="shared" si="38"/>
        <v>38.183999999999997</v>
      </c>
      <c r="P582" s="8">
        <f t="shared" si="39"/>
        <v>0.57833515085423481</v>
      </c>
      <c r="Q582" s="9">
        <f>YEAR(SalesDataTable[[#This Row],[Order Date]])</f>
        <v>2026</v>
      </c>
      <c r="R582" s="8" t="str">
        <f>"Q"&amp;ROUNDUP(MONTH(SalesDataTable[[#This Row],[Order Date]])/3,0)</f>
        <v>Q2</v>
      </c>
      <c r="S582" s="5">
        <f>MONTH(SalesDataTable[[#This Row],[Order Date]])</f>
        <v>4</v>
      </c>
      <c r="T582" s="8" t="str">
        <f>TEXT(SalesDataTable[[#This Row],[Order Date]],"mmm")</f>
        <v>Apr</v>
      </c>
    </row>
    <row r="583" spans="1:20" ht="15.6" x14ac:dyDescent="0.3">
      <c r="A583" s="2" t="s">
        <v>654</v>
      </c>
      <c r="B583" s="3">
        <v>46128</v>
      </c>
      <c r="C583" s="4" t="s">
        <v>47</v>
      </c>
      <c r="D583" s="4" t="s">
        <v>102</v>
      </c>
      <c r="E583" s="4" t="s">
        <v>23</v>
      </c>
      <c r="F583" s="4" t="s">
        <v>36</v>
      </c>
      <c r="G583" s="4" t="s">
        <v>37</v>
      </c>
      <c r="H583" s="4" t="s">
        <v>66</v>
      </c>
      <c r="I583" s="5">
        <v>1</v>
      </c>
      <c r="J583" s="6">
        <v>45.82</v>
      </c>
      <c r="K583" s="7">
        <v>0.1</v>
      </c>
      <c r="L583" s="6">
        <v>18.48</v>
      </c>
      <c r="M583" s="6">
        <f t="shared" si="36"/>
        <v>41.238</v>
      </c>
      <c r="N583" s="6">
        <f t="shared" si="37"/>
        <v>18.48</v>
      </c>
      <c r="O583" s="6">
        <f t="shared" si="38"/>
        <v>22.757999999999999</v>
      </c>
      <c r="P583" s="8">
        <f t="shared" si="39"/>
        <v>0.55186963480285167</v>
      </c>
      <c r="Q583" s="9">
        <f>YEAR(SalesDataTable[[#This Row],[Order Date]])</f>
        <v>2026</v>
      </c>
      <c r="R583" s="8" t="str">
        <f>"Q"&amp;ROUNDUP(MONTH(SalesDataTable[[#This Row],[Order Date]])/3,0)</f>
        <v>Q2</v>
      </c>
      <c r="S583" s="5">
        <f>MONTH(SalesDataTable[[#This Row],[Order Date]])</f>
        <v>4</v>
      </c>
      <c r="T583" s="8" t="str">
        <f>TEXT(SalesDataTable[[#This Row],[Order Date]],"mmm")</f>
        <v>Apr</v>
      </c>
    </row>
    <row r="584" spans="1:20" ht="15.6" x14ac:dyDescent="0.3">
      <c r="A584" s="2" t="s">
        <v>655</v>
      </c>
      <c r="B584" s="3">
        <v>46128</v>
      </c>
      <c r="C584" s="4" t="s">
        <v>21</v>
      </c>
      <c r="D584" s="4" t="s">
        <v>108</v>
      </c>
      <c r="E584" s="4" t="s">
        <v>23</v>
      </c>
      <c r="F584" s="4" t="s">
        <v>24</v>
      </c>
      <c r="G584" s="4" t="s">
        <v>31</v>
      </c>
      <c r="H584" s="4" t="s">
        <v>99</v>
      </c>
      <c r="I584" s="5">
        <v>1</v>
      </c>
      <c r="J584" s="6">
        <v>70.95</v>
      </c>
      <c r="K584" s="7">
        <v>0</v>
      </c>
      <c r="L584" s="6">
        <v>31.43</v>
      </c>
      <c r="M584" s="6">
        <f t="shared" si="36"/>
        <v>70.95</v>
      </c>
      <c r="N584" s="6">
        <f t="shared" si="37"/>
        <v>31.43</v>
      </c>
      <c r="O584" s="6">
        <f t="shared" si="38"/>
        <v>39.520000000000003</v>
      </c>
      <c r="P584" s="8">
        <f t="shared" si="39"/>
        <v>0.55701198026779419</v>
      </c>
      <c r="Q584" s="9">
        <f>YEAR(SalesDataTable[[#This Row],[Order Date]])</f>
        <v>2026</v>
      </c>
      <c r="R584" s="8" t="str">
        <f>"Q"&amp;ROUNDUP(MONTH(SalesDataTable[[#This Row],[Order Date]])/3,0)</f>
        <v>Q2</v>
      </c>
      <c r="S584" s="5">
        <f>MONTH(SalesDataTable[[#This Row],[Order Date]])</f>
        <v>4</v>
      </c>
      <c r="T584" s="8" t="str">
        <f>TEXT(SalesDataTable[[#This Row],[Order Date]],"mmm")</f>
        <v>Apr</v>
      </c>
    </row>
    <row r="585" spans="1:20" ht="15.6" x14ac:dyDescent="0.3">
      <c r="A585" s="2" t="s">
        <v>656</v>
      </c>
      <c r="B585" s="3">
        <v>46128</v>
      </c>
      <c r="C585" s="4" t="s">
        <v>28</v>
      </c>
      <c r="D585" s="4" t="s">
        <v>86</v>
      </c>
      <c r="E585" s="4" t="s">
        <v>23</v>
      </c>
      <c r="F585" s="4" t="s">
        <v>36</v>
      </c>
      <c r="G585" s="4" t="s">
        <v>37</v>
      </c>
      <c r="H585" s="4" t="s">
        <v>66</v>
      </c>
      <c r="I585" s="5">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9">
        <f>YEAR(SalesDataTable[[#This Row],[Order Date]])</f>
        <v>2026</v>
      </c>
      <c r="R585" s="8" t="str">
        <f>"Q"&amp;ROUNDUP(MONTH(SalesDataTable[[#This Row],[Order Date]])/3,0)</f>
        <v>Q2</v>
      </c>
      <c r="S585" s="5">
        <f>MONTH(SalesDataTable[[#This Row],[Order Date]])</f>
        <v>4</v>
      </c>
      <c r="T585" s="8" t="str">
        <f>TEXT(SalesDataTable[[#This Row],[Order Date]],"mmm")</f>
        <v>Apr</v>
      </c>
    </row>
    <row r="586" spans="1:20" ht="15.6" x14ac:dyDescent="0.3">
      <c r="A586" s="2" t="s">
        <v>657</v>
      </c>
      <c r="B586" s="3">
        <v>46128</v>
      </c>
      <c r="C586" s="4" t="s">
        <v>34</v>
      </c>
      <c r="D586" s="4" t="s">
        <v>146</v>
      </c>
      <c r="E586" s="4" t="s">
        <v>23</v>
      </c>
      <c r="F586" s="4" t="s">
        <v>40</v>
      </c>
      <c r="G586" s="4" t="s">
        <v>37</v>
      </c>
      <c r="H586" s="4" t="s">
        <v>103</v>
      </c>
      <c r="I586" s="5">
        <v>5</v>
      </c>
      <c r="J586" s="6">
        <v>164.31</v>
      </c>
      <c r="K586" s="7">
        <v>0.05</v>
      </c>
      <c r="L586" s="6">
        <v>85.41</v>
      </c>
      <c r="M586" s="6">
        <f t="shared" si="36"/>
        <v>780.47249999999997</v>
      </c>
      <c r="N586" s="6">
        <f t="shared" si="37"/>
        <v>427.04999999999995</v>
      </c>
      <c r="O586" s="6">
        <f t="shared" si="38"/>
        <v>353.42250000000001</v>
      </c>
      <c r="P586" s="8">
        <f t="shared" si="39"/>
        <v>0.45283145786686912</v>
      </c>
      <c r="Q586" s="9">
        <f>YEAR(SalesDataTable[[#This Row],[Order Date]])</f>
        <v>2026</v>
      </c>
      <c r="R586" s="8" t="str">
        <f>"Q"&amp;ROUNDUP(MONTH(SalesDataTable[[#This Row],[Order Date]])/3,0)</f>
        <v>Q2</v>
      </c>
      <c r="S586" s="5">
        <f>MONTH(SalesDataTable[[#This Row],[Order Date]])</f>
        <v>4</v>
      </c>
      <c r="T586" s="8" t="str">
        <f>TEXT(SalesDataTable[[#This Row],[Order Date]],"mmm")</f>
        <v>Apr</v>
      </c>
    </row>
    <row r="587" spans="1:20" ht="15.6" x14ac:dyDescent="0.3">
      <c r="A587" s="2" t="s">
        <v>658</v>
      </c>
      <c r="B587" s="3">
        <v>46128</v>
      </c>
      <c r="C587" s="4" t="s">
        <v>28</v>
      </c>
      <c r="D587" s="4" t="s">
        <v>58</v>
      </c>
      <c r="E587" s="4" t="s">
        <v>23</v>
      </c>
      <c r="F587" s="4" t="s">
        <v>40</v>
      </c>
      <c r="G587" s="4" t="s">
        <v>37</v>
      </c>
      <c r="H587" s="4" t="s">
        <v>38</v>
      </c>
      <c r="I587" s="5">
        <v>3</v>
      </c>
      <c r="J587" s="6">
        <v>35.57</v>
      </c>
      <c r="K587" s="7">
        <v>0</v>
      </c>
      <c r="L587" s="6">
        <v>13.67</v>
      </c>
      <c r="M587" s="6">
        <f t="shared" si="36"/>
        <v>106.71000000000001</v>
      </c>
      <c r="N587" s="6">
        <f t="shared" si="37"/>
        <v>41.01</v>
      </c>
      <c r="O587" s="6">
        <f t="shared" si="38"/>
        <v>65.700000000000017</v>
      </c>
      <c r="P587" s="8">
        <f t="shared" si="39"/>
        <v>0.61568737700309262</v>
      </c>
      <c r="Q587" s="9">
        <f>YEAR(SalesDataTable[[#This Row],[Order Date]])</f>
        <v>2026</v>
      </c>
      <c r="R587" s="8" t="str">
        <f>"Q"&amp;ROUNDUP(MONTH(SalesDataTable[[#This Row],[Order Date]])/3,0)</f>
        <v>Q2</v>
      </c>
      <c r="S587" s="5">
        <f>MONTH(SalesDataTable[[#This Row],[Order Date]])</f>
        <v>4</v>
      </c>
      <c r="T587" s="8" t="str">
        <f>TEXT(SalesDataTable[[#This Row],[Order Date]],"mmm")</f>
        <v>Apr</v>
      </c>
    </row>
    <row r="588" spans="1:20" ht="15.6" x14ac:dyDescent="0.3">
      <c r="A588" s="2" t="s">
        <v>659</v>
      </c>
      <c r="B588" s="3">
        <v>46128</v>
      </c>
      <c r="C588" s="4" t="s">
        <v>21</v>
      </c>
      <c r="D588" s="4" t="s">
        <v>22</v>
      </c>
      <c r="E588" s="4" t="s">
        <v>59</v>
      </c>
      <c r="F588" s="4" t="s">
        <v>36</v>
      </c>
      <c r="G588" s="4" t="s">
        <v>37</v>
      </c>
      <c r="H588" s="4" t="s">
        <v>66</v>
      </c>
      <c r="I588" s="5">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9">
        <f>YEAR(SalesDataTable[[#This Row],[Order Date]])</f>
        <v>2026</v>
      </c>
      <c r="R588" s="8" t="str">
        <f>"Q"&amp;ROUNDUP(MONTH(SalesDataTable[[#This Row],[Order Date]])/3,0)</f>
        <v>Q2</v>
      </c>
      <c r="S588" s="5">
        <f>MONTH(SalesDataTable[[#This Row],[Order Date]])</f>
        <v>4</v>
      </c>
      <c r="T588" s="8" t="str">
        <f>TEXT(SalesDataTable[[#This Row],[Order Date]],"mmm")</f>
        <v>Apr</v>
      </c>
    </row>
    <row r="589" spans="1:20" ht="15.6" x14ac:dyDescent="0.3">
      <c r="A589" s="2" t="s">
        <v>660</v>
      </c>
      <c r="B589" s="3">
        <v>46128</v>
      </c>
      <c r="C589" s="4" t="s">
        <v>47</v>
      </c>
      <c r="D589" s="4" t="s">
        <v>68</v>
      </c>
      <c r="E589" s="4" t="s">
        <v>23</v>
      </c>
      <c r="F589" s="4" t="s">
        <v>24</v>
      </c>
      <c r="G589" s="4" t="s">
        <v>51</v>
      </c>
      <c r="H589" s="4" t="s">
        <v>61</v>
      </c>
      <c r="I589" s="5">
        <v>2</v>
      </c>
      <c r="J589" s="6">
        <v>198.32</v>
      </c>
      <c r="K589" s="7">
        <v>0</v>
      </c>
      <c r="L589" s="6">
        <v>106.8</v>
      </c>
      <c r="M589" s="6">
        <f t="shared" si="36"/>
        <v>396.64</v>
      </c>
      <c r="N589" s="6">
        <f t="shared" si="37"/>
        <v>213.6</v>
      </c>
      <c r="O589" s="6">
        <f t="shared" si="38"/>
        <v>183.04</v>
      </c>
      <c r="P589" s="8">
        <f t="shared" si="39"/>
        <v>0.46147640177490923</v>
      </c>
      <c r="Q589" s="9">
        <f>YEAR(SalesDataTable[[#This Row],[Order Date]])</f>
        <v>2026</v>
      </c>
      <c r="R589" s="8" t="str">
        <f>"Q"&amp;ROUNDUP(MONTH(SalesDataTable[[#This Row],[Order Date]])/3,0)</f>
        <v>Q2</v>
      </c>
      <c r="S589" s="5">
        <f>MONTH(SalesDataTable[[#This Row],[Order Date]])</f>
        <v>4</v>
      </c>
      <c r="T589" s="8" t="str">
        <f>TEXT(SalesDataTable[[#This Row],[Order Date]],"mmm")</f>
        <v>Apr</v>
      </c>
    </row>
    <row r="590" spans="1:20" ht="15.6" x14ac:dyDescent="0.3">
      <c r="A590" s="2" t="s">
        <v>661</v>
      </c>
      <c r="B590" s="3">
        <v>46129</v>
      </c>
      <c r="C590" s="4" t="s">
        <v>47</v>
      </c>
      <c r="D590" s="4" t="s">
        <v>68</v>
      </c>
      <c r="E590" s="4" t="s">
        <v>59</v>
      </c>
      <c r="F590" s="4" t="s">
        <v>40</v>
      </c>
      <c r="G590" s="4" t="s">
        <v>37</v>
      </c>
      <c r="H590" s="4" t="s">
        <v>91</v>
      </c>
      <c r="I590" s="5">
        <v>2</v>
      </c>
      <c r="J590" s="6">
        <v>130.94</v>
      </c>
      <c r="K590" s="7">
        <v>0</v>
      </c>
      <c r="L590" s="6">
        <v>67.459999999999994</v>
      </c>
      <c r="M590" s="6">
        <f t="shared" si="36"/>
        <v>261.88</v>
      </c>
      <c r="N590" s="6">
        <f t="shared" si="37"/>
        <v>134.91999999999999</v>
      </c>
      <c r="O590" s="6">
        <f t="shared" si="38"/>
        <v>126.96000000000001</v>
      </c>
      <c r="P590" s="8">
        <f t="shared" si="39"/>
        <v>0.48480219948067821</v>
      </c>
      <c r="Q590" s="9">
        <f>YEAR(SalesDataTable[[#This Row],[Order Date]])</f>
        <v>2026</v>
      </c>
      <c r="R590" s="8" t="str">
        <f>"Q"&amp;ROUNDUP(MONTH(SalesDataTable[[#This Row],[Order Date]])/3,0)</f>
        <v>Q2</v>
      </c>
      <c r="S590" s="5">
        <f>MONTH(SalesDataTable[[#This Row],[Order Date]])</f>
        <v>4</v>
      </c>
      <c r="T590" s="8" t="str">
        <f>TEXT(SalesDataTable[[#This Row],[Order Date]],"mmm")</f>
        <v>Apr</v>
      </c>
    </row>
    <row r="591" spans="1:20" ht="15.6" x14ac:dyDescent="0.3">
      <c r="A591" s="2" t="s">
        <v>662</v>
      </c>
      <c r="B591" s="3">
        <v>46129</v>
      </c>
      <c r="C591" s="4" t="s">
        <v>28</v>
      </c>
      <c r="D591" s="4" t="s">
        <v>86</v>
      </c>
      <c r="E591" s="4" t="s">
        <v>59</v>
      </c>
      <c r="F591" s="4" t="s">
        <v>24</v>
      </c>
      <c r="G591" s="4" t="s">
        <v>37</v>
      </c>
      <c r="H591" s="4" t="s">
        <v>91</v>
      </c>
      <c r="I591" s="5">
        <v>1</v>
      </c>
      <c r="J591" s="6">
        <v>131.62</v>
      </c>
      <c r="K591" s="7">
        <v>0</v>
      </c>
      <c r="L591" s="6">
        <v>66.95</v>
      </c>
      <c r="M591" s="6">
        <f t="shared" si="36"/>
        <v>131.62</v>
      </c>
      <c r="N591" s="6">
        <f t="shared" si="37"/>
        <v>66.95</v>
      </c>
      <c r="O591" s="6">
        <f t="shared" si="38"/>
        <v>64.67</v>
      </c>
      <c r="P591" s="8">
        <f t="shared" si="39"/>
        <v>0.49133870232487464</v>
      </c>
      <c r="Q591" s="9">
        <f>YEAR(SalesDataTable[[#This Row],[Order Date]])</f>
        <v>2026</v>
      </c>
      <c r="R591" s="8" t="str">
        <f>"Q"&amp;ROUNDUP(MONTH(SalesDataTable[[#This Row],[Order Date]])/3,0)</f>
        <v>Q2</v>
      </c>
      <c r="S591" s="5">
        <f>MONTH(SalesDataTable[[#This Row],[Order Date]])</f>
        <v>4</v>
      </c>
      <c r="T591" s="8" t="str">
        <f>TEXT(SalesDataTable[[#This Row],[Order Date]],"mmm")</f>
        <v>Apr</v>
      </c>
    </row>
    <row r="592" spans="1:20" ht="15.6" x14ac:dyDescent="0.3">
      <c r="A592" s="2" t="s">
        <v>663</v>
      </c>
      <c r="B592" s="3">
        <v>46129</v>
      </c>
      <c r="C592" s="4" t="s">
        <v>21</v>
      </c>
      <c r="D592" s="4" t="s">
        <v>22</v>
      </c>
      <c r="E592" s="4" t="s">
        <v>30</v>
      </c>
      <c r="F592" s="4" t="s">
        <v>40</v>
      </c>
      <c r="G592" s="4" t="s">
        <v>37</v>
      </c>
      <c r="H592" s="4" t="s">
        <v>103</v>
      </c>
      <c r="I592" s="5">
        <v>8</v>
      </c>
      <c r="J592" s="6">
        <v>168.34</v>
      </c>
      <c r="K592" s="7">
        <v>0.15</v>
      </c>
      <c r="L592" s="6">
        <v>88.7</v>
      </c>
      <c r="M592" s="6">
        <f t="shared" si="36"/>
        <v>1144.712</v>
      </c>
      <c r="N592" s="6">
        <f t="shared" si="37"/>
        <v>709.6</v>
      </c>
      <c r="O592" s="6">
        <f t="shared" si="38"/>
        <v>435.11199999999997</v>
      </c>
      <c r="P592" s="8">
        <f t="shared" si="39"/>
        <v>0.38010608781946897</v>
      </c>
      <c r="Q592" s="9">
        <f>YEAR(SalesDataTable[[#This Row],[Order Date]])</f>
        <v>2026</v>
      </c>
      <c r="R592" s="8" t="str">
        <f>"Q"&amp;ROUNDUP(MONTH(SalesDataTable[[#This Row],[Order Date]])/3,0)</f>
        <v>Q2</v>
      </c>
      <c r="S592" s="5">
        <f>MONTH(SalesDataTable[[#This Row],[Order Date]])</f>
        <v>4</v>
      </c>
      <c r="T592" s="8" t="str">
        <f>TEXT(SalesDataTable[[#This Row],[Order Date]],"mmm")</f>
        <v>Apr</v>
      </c>
    </row>
    <row r="593" spans="1:20" ht="15.6" x14ac:dyDescent="0.3">
      <c r="A593" s="2" t="s">
        <v>664</v>
      </c>
      <c r="B593" s="3">
        <v>46129</v>
      </c>
      <c r="C593" s="4" t="s">
        <v>28</v>
      </c>
      <c r="D593" s="4" t="s">
        <v>58</v>
      </c>
      <c r="E593" s="4" t="s">
        <v>23</v>
      </c>
      <c r="F593" s="4" t="s">
        <v>24</v>
      </c>
      <c r="G593" s="4" t="s">
        <v>51</v>
      </c>
      <c r="H593" s="4" t="s">
        <v>84</v>
      </c>
      <c r="I593" s="5">
        <v>1</v>
      </c>
      <c r="J593" s="6">
        <v>81.040000000000006</v>
      </c>
      <c r="K593" s="7">
        <v>0</v>
      </c>
      <c r="L593" s="6">
        <v>39.97</v>
      </c>
      <c r="M593" s="6">
        <f t="shared" si="36"/>
        <v>81.040000000000006</v>
      </c>
      <c r="N593" s="6">
        <f t="shared" si="37"/>
        <v>39.97</v>
      </c>
      <c r="O593" s="6">
        <f t="shared" si="38"/>
        <v>41.070000000000007</v>
      </c>
      <c r="P593" s="8">
        <f t="shared" si="39"/>
        <v>0.50678677196446209</v>
      </c>
      <c r="Q593" s="9">
        <f>YEAR(SalesDataTable[[#This Row],[Order Date]])</f>
        <v>2026</v>
      </c>
      <c r="R593" s="8" t="str">
        <f>"Q"&amp;ROUNDUP(MONTH(SalesDataTable[[#This Row],[Order Date]])/3,0)</f>
        <v>Q2</v>
      </c>
      <c r="S593" s="5">
        <f>MONTH(SalesDataTable[[#This Row],[Order Date]])</f>
        <v>4</v>
      </c>
      <c r="T593" s="8" t="str">
        <f>TEXT(SalesDataTable[[#This Row],[Order Date]],"mmm")</f>
        <v>Apr</v>
      </c>
    </row>
    <row r="594" spans="1:20" ht="15.6" x14ac:dyDescent="0.3">
      <c r="A594" s="2" t="s">
        <v>665</v>
      </c>
      <c r="B594" s="3">
        <v>46129</v>
      </c>
      <c r="C594" s="4" t="s">
        <v>47</v>
      </c>
      <c r="D594" s="4" t="s">
        <v>68</v>
      </c>
      <c r="E594" s="4" t="s">
        <v>23</v>
      </c>
      <c r="F594" s="4" t="s">
        <v>40</v>
      </c>
      <c r="G594" s="4" t="s">
        <v>51</v>
      </c>
      <c r="H594" s="4" t="s">
        <v>84</v>
      </c>
      <c r="I594" s="5">
        <v>3</v>
      </c>
      <c r="J594" s="6">
        <v>81.53</v>
      </c>
      <c r="K594" s="7">
        <v>0.05</v>
      </c>
      <c r="L594" s="6">
        <v>38.630000000000003</v>
      </c>
      <c r="M594" s="6">
        <f t="shared" si="36"/>
        <v>232.3605</v>
      </c>
      <c r="N594" s="6">
        <f t="shared" si="37"/>
        <v>115.89000000000001</v>
      </c>
      <c r="O594" s="6">
        <f t="shared" si="38"/>
        <v>116.47049999999999</v>
      </c>
      <c r="P594" s="8">
        <f t="shared" si="39"/>
        <v>0.50124913657872139</v>
      </c>
      <c r="Q594" s="9">
        <f>YEAR(SalesDataTable[[#This Row],[Order Date]])</f>
        <v>2026</v>
      </c>
      <c r="R594" s="8" t="str">
        <f>"Q"&amp;ROUNDUP(MONTH(SalesDataTable[[#This Row],[Order Date]])/3,0)</f>
        <v>Q2</v>
      </c>
      <c r="S594" s="5">
        <f>MONTH(SalesDataTable[[#This Row],[Order Date]])</f>
        <v>4</v>
      </c>
      <c r="T594" s="8" t="str">
        <f>TEXT(SalesDataTable[[#This Row],[Order Date]],"mmm")</f>
        <v>Apr</v>
      </c>
    </row>
    <row r="595" spans="1:20" ht="15.6" x14ac:dyDescent="0.3">
      <c r="A595" s="2" t="s">
        <v>666</v>
      </c>
      <c r="B595" s="3">
        <v>46130</v>
      </c>
      <c r="C595" s="4" t="s">
        <v>34</v>
      </c>
      <c r="D595" s="4" t="s">
        <v>81</v>
      </c>
      <c r="E595" s="4" t="s">
        <v>59</v>
      </c>
      <c r="F595" s="4" t="s">
        <v>24</v>
      </c>
      <c r="G595" s="4" t="s">
        <v>25</v>
      </c>
      <c r="H595" s="4" t="s">
        <v>63</v>
      </c>
      <c r="I595" s="5">
        <v>3</v>
      </c>
      <c r="J595" s="6">
        <v>104.8</v>
      </c>
      <c r="K595" s="7">
        <v>0.1</v>
      </c>
      <c r="L595" s="6">
        <v>50.59</v>
      </c>
      <c r="M595" s="6">
        <f t="shared" si="36"/>
        <v>282.95999999999998</v>
      </c>
      <c r="N595" s="6">
        <f t="shared" si="37"/>
        <v>151.77000000000001</v>
      </c>
      <c r="O595" s="6">
        <f t="shared" si="38"/>
        <v>131.18999999999997</v>
      </c>
      <c r="P595" s="8">
        <f t="shared" si="39"/>
        <v>0.46363443596268017</v>
      </c>
      <c r="Q595" s="9">
        <f>YEAR(SalesDataTable[[#This Row],[Order Date]])</f>
        <v>2026</v>
      </c>
      <c r="R595" s="8" t="str">
        <f>"Q"&amp;ROUNDUP(MONTH(SalesDataTable[[#This Row],[Order Date]])/3,0)</f>
        <v>Q2</v>
      </c>
      <c r="S595" s="5">
        <f>MONTH(SalesDataTable[[#This Row],[Order Date]])</f>
        <v>4</v>
      </c>
      <c r="T595" s="8" t="str">
        <f>TEXT(SalesDataTable[[#This Row],[Order Date]],"mmm")</f>
        <v>Apr</v>
      </c>
    </row>
    <row r="596" spans="1:20" ht="15.6" x14ac:dyDescent="0.3">
      <c r="A596" s="2" t="s">
        <v>667</v>
      </c>
      <c r="B596" s="3">
        <v>46130</v>
      </c>
      <c r="C596" s="4" t="s">
        <v>47</v>
      </c>
      <c r="D596" s="4" t="s">
        <v>68</v>
      </c>
      <c r="E596" s="4" t="s">
        <v>23</v>
      </c>
      <c r="F596" s="4" t="s">
        <v>36</v>
      </c>
      <c r="G596" s="4" t="s">
        <v>69</v>
      </c>
      <c r="H596" s="4" t="s">
        <v>94</v>
      </c>
      <c r="I596" s="5">
        <v>2</v>
      </c>
      <c r="J596" s="6">
        <v>51.24</v>
      </c>
      <c r="K596" s="7">
        <v>0</v>
      </c>
      <c r="L596" s="6">
        <v>22.52</v>
      </c>
      <c r="M596" s="6">
        <f t="shared" si="36"/>
        <v>102.48</v>
      </c>
      <c r="N596" s="6">
        <f t="shared" si="37"/>
        <v>45.04</v>
      </c>
      <c r="O596" s="6">
        <f t="shared" si="38"/>
        <v>57.440000000000005</v>
      </c>
      <c r="P596" s="8">
        <f t="shared" si="39"/>
        <v>0.56049960967993762</v>
      </c>
      <c r="Q596" s="9">
        <f>YEAR(SalesDataTable[[#This Row],[Order Date]])</f>
        <v>2026</v>
      </c>
      <c r="R596" s="8" t="str">
        <f>"Q"&amp;ROUNDUP(MONTH(SalesDataTable[[#This Row],[Order Date]])/3,0)</f>
        <v>Q2</v>
      </c>
      <c r="S596" s="5">
        <f>MONTH(SalesDataTable[[#This Row],[Order Date]])</f>
        <v>4</v>
      </c>
      <c r="T596" s="8" t="str">
        <f>TEXT(SalesDataTable[[#This Row],[Order Date]],"mmm")</f>
        <v>Apr</v>
      </c>
    </row>
    <row r="597" spans="1:20" ht="15.6" x14ac:dyDescent="0.3">
      <c r="A597" s="2" t="s">
        <v>668</v>
      </c>
      <c r="B597" s="3">
        <v>46130</v>
      </c>
      <c r="C597" s="4" t="s">
        <v>34</v>
      </c>
      <c r="D597" s="4" t="s">
        <v>81</v>
      </c>
      <c r="E597" s="4" t="s">
        <v>45</v>
      </c>
      <c r="F597" s="4" t="s">
        <v>24</v>
      </c>
      <c r="G597" s="4" t="s">
        <v>51</v>
      </c>
      <c r="H597" s="4" t="s">
        <v>110</v>
      </c>
      <c r="I597" s="5">
        <v>1</v>
      </c>
      <c r="J597" s="6">
        <v>120.52</v>
      </c>
      <c r="K597" s="7">
        <v>0.1</v>
      </c>
      <c r="L597" s="6">
        <v>59.01</v>
      </c>
      <c r="M597" s="6">
        <f t="shared" si="36"/>
        <v>108.468</v>
      </c>
      <c r="N597" s="6">
        <f t="shared" si="37"/>
        <v>59.01</v>
      </c>
      <c r="O597" s="6">
        <f t="shared" si="38"/>
        <v>49.458000000000006</v>
      </c>
      <c r="P597" s="8">
        <f t="shared" si="39"/>
        <v>0.45596858059519862</v>
      </c>
      <c r="Q597" s="9">
        <f>YEAR(SalesDataTable[[#This Row],[Order Date]])</f>
        <v>2026</v>
      </c>
      <c r="R597" s="8" t="str">
        <f>"Q"&amp;ROUNDUP(MONTH(SalesDataTable[[#This Row],[Order Date]])/3,0)</f>
        <v>Q2</v>
      </c>
      <c r="S597" s="5">
        <f>MONTH(SalesDataTable[[#This Row],[Order Date]])</f>
        <v>4</v>
      </c>
      <c r="T597" s="8" t="str">
        <f>TEXT(SalesDataTable[[#This Row],[Order Date]],"mmm")</f>
        <v>Apr</v>
      </c>
    </row>
    <row r="598" spans="1:20" ht="15.6" x14ac:dyDescent="0.3">
      <c r="A598" s="2" t="s">
        <v>669</v>
      </c>
      <c r="B598" s="3">
        <v>46130</v>
      </c>
      <c r="C598" s="4" t="s">
        <v>47</v>
      </c>
      <c r="D598" s="4" t="s">
        <v>68</v>
      </c>
      <c r="E598" s="4" t="s">
        <v>45</v>
      </c>
      <c r="F598" s="4" t="s">
        <v>24</v>
      </c>
      <c r="G598" s="4" t="s">
        <v>51</v>
      </c>
      <c r="H598" s="4" t="s">
        <v>84</v>
      </c>
      <c r="I598" s="5">
        <v>1</v>
      </c>
      <c r="J598" s="6">
        <v>80.98</v>
      </c>
      <c r="K598" s="7">
        <v>0</v>
      </c>
      <c r="L598" s="6">
        <v>40.19</v>
      </c>
      <c r="M598" s="6">
        <f t="shared" si="36"/>
        <v>80.98</v>
      </c>
      <c r="N598" s="6">
        <f t="shared" si="37"/>
        <v>40.19</v>
      </c>
      <c r="O598" s="6">
        <f t="shared" si="38"/>
        <v>40.790000000000006</v>
      </c>
      <c r="P598" s="8">
        <f t="shared" si="39"/>
        <v>0.50370461842430236</v>
      </c>
      <c r="Q598" s="9">
        <f>YEAR(SalesDataTable[[#This Row],[Order Date]])</f>
        <v>2026</v>
      </c>
      <c r="R598" s="8" t="str">
        <f>"Q"&amp;ROUNDUP(MONTH(SalesDataTable[[#This Row],[Order Date]])/3,0)</f>
        <v>Q2</v>
      </c>
      <c r="S598" s="5">
        <f>MONTH(SalesDataTable[[#This Row],[Order Date]])</f>
        <v>4</v>
      </c>
      <c r="T598" s="8" t="str">
        <f>TEXT(SalesDataTable[[#This Row],[Order Date]],"mmm")</f>
        <v>Apr</v>
      </c>
    </row>
    <row r="599" spans="1:20" ht="15.6" x14ac:dyDescent="0.3">
      <c r="A599" s="2" t="s">
        <v>670</v>
      </c>
      <c r="B599" s="3">
        <v>46130</v>
      </c>
      <c r="C599" s="4" t="s">
        <v>34</v>
      </c>
      <c r="D599" s="4" t="s">
        <v>35</v>
      </c>
      <c r="E599" s="4" t="s">
        <v>23</v>
      </c>
      <c r="F599" s="4" t="s">
        <v>40</v>
      </c>
      <c r="G599" s="4" t="s">
        <v>51</v>
      </c>
      <c r="H599" s="4" t="s">
        <v>84</v>
      </c>
      <c r="I599" s="5">
        <v>2</v>
      </c>
      <c r="J599" s="6">
        <v>82.58</v>
      </c>
      <c r="K599" s="7">
        <v>0.1</v>
      </c>
      <c r="L599" s="6">
        <v>39.93</v>
      </c>
      <c r="M599" s="6">
        <f t="shared" si="36"/>
        <v>148.64400000000001</v>
      </c>
      <c r="N599" s="6">
        <f t="shared" si="37"/>
        <v>79.86</v>
      </c>
      <c r="O599" s="6">
        <f t="shared" si="38"/>
        <v>68.784000000000006</v>
      </c>
      <c r="P599" s="8">
        <f t="shared" si="39"/>
        <v>0.46274319851457174</v>
      </c>
      <c r="Q599" s="9">
        <f>YEAR(SalesDataTable[[#This Row],[Order Date]])</f>
        <v>2026</v>
      </c>
      <c r="R599" s="8" t="str">
        <f>"Q"&amp;ROUNDUP(MONTH(SalesDataTable[[#This Row],[Order Date]])/3,0)</f>
        <v>Q2</v>
      </c>
      <c r="S599" s="5">
        <f>MONTH(SalesDataTable[[#This Row],[Order Date]])</f>
        <v>4</v>
      </c>
      <c r="T599" s="8" t="str">
        <f>TEXT(SalesDataTable[[#This Row],[Order Date]],"mmm")</f>
        <v>Apr</v>
      </c>
    </row>
    <row r="600" spans="1:20" ht="15.6" x14ac:dyDescent="0.3">
      <c r="A600" s="2" t="s">
        <v>671</v>
      </c>
      <c r="B600" s="3">
        <v>46130</v>
      </c>
      <c r="C600" s="4" t="s">
        <v>47</v>
      </c>
      <c r="D600" s="4" t="s">
        <v>68</v>
      </c>
      <c r="E600" s="4" t="s">
        <v>23</v>
      </c>
      <c r="F600" s="4" t="s">
        <v>36</v>
      </c>
      <c r="G600" s="4" t="s">
        <v>51</v>
      </c>
      <c r="H600" s="4" t="s">
        <v>61</v>
      </c>
      <c r="I600" s="5">
        <v>2</v>
      </c>
      <c r="J600" s="6">
        <v>200.36</v>
      </c>
      <c r="K600" s="7">
        <v>0</v>
      </c>
      <c r="L600" s="6">
        <v>105.12</v>
      </c>
      <c r="M600" s="6">
        <f t="shared" si="36"/>
        <v>400.72</v>
      </c>
      <c r="N600" s="6">
        <f t="shared" si="37"/>
        <v>210.24</v>
      </c>
      <c r="O600" s="6">
        <f t="shared" si="38"/>
        <v>190.48000000000002</v>
      </c>
      <c r="P600" s="8">
        <f t="shared" si="39"/>
        <v>0.47534438011579161</v>
      </c>
      <c r="Q600" s="9">
        <f>YEAR(SalesDataTable[[#This Row],[Order Date]])</f>
        <v>2026</v>
      </c>
      <c r="R600" s="8" t="str">
        <f>"Q"&amp;ROUNDUP(MONTH(SalesDataTable[[#This Row],[Order Date]])/3,0)</f>
        <v>Q2</v>
      </c>
      <c r="S600" s="5">
        <f>MONTH(SalesDataTable[[#This Row],[Order Date]])</f>
        <v>4</v>
      </c>
      <c r="T600" s="8" t="str">
        <f>TEXT(SalesDataTable[[#This Row],[Order Date]],"mmm")</f>
        <v>Apr</v>
      </c>
    </row>
    <row r="601" spans="1:20" ht="15.6" x14ac:dyDescent="0.3">
      <c r="A601" s="2" t="s">
        <v>672</v>
      </c>
      <c r="B601" s="3">
        <v>46130</v>
      </c>
      <c r="C601" s="4" t="s">
        <v>34</v>
      </c>
      <c r="D601" s="4" t="s">
        <v>54</v>
      </c>
      <c r="E601" s="4" t="s">
        <v>23</v>
      </c>
      <c r="F601" s="4" t="s">
        <v>24</v>
      </c>
      <c r="G601" s="4" t="s">
        <v>51</v>
      </c>
      <c r="H601" s="4" t="s">
        <v>61</v>
      </c>
      <c r="I601" s="5">
        <v>1</v>
      </c>
      <c r="J601" s="6">
        <v>196.24</v>
      </c>
      <c r="K601" s="7">
        <v>0</v>
      </c>
      <c r="L601" s="6">
        <v>106.34</v>
      </c>
      <c r="M601" s="6">
        <f t="shared" si="36"/>
        <v>196.24</v>
      </c>
      <c r="N601" s="6">
        <f t="shared" si="37"/>
        <v>106.34</v>
      </c>
      <c r="O601" s="6">
        <f t="shared" si="38"/>
        <v>89.9</v>
      </c>
      <c r="P601" s="8">
        <f t="shared" si="39"/>
        <v>0.45811251528740321</v>
      </c>
      <c r="Q601" s="9">
        <f>YEAR(SalesDataTable[[#This Row],[Order Date]])</f>
        <v>2026</v>
      </c>
      <c r="R601" s="8" t="str">
        <f>"Q"&amp;ROUNDUP(MONTH(SalesDataTable[[#This Row],[Order Date]])/3,0)</f>
        <v>Q2</v>
      </c>
      <c r="S601" s="5">
        <f>MONTH(SalesDataTable[[#This Row],[Order Date]])</f>
        <v>4</v>
      </c>
      <c r="T601" s="8" t="str">
        <f>TEXT(SalesDataTable[[#This Row],[Order Date]],"mmm")</f>
        <v>Apr</v>
      </c>
    </row>
    <row r="602" spans="1:20" ht="15.6" x14ac:dyDescent="0.3">
      <c r="A602" s="2" t="s">
        <v>673</v>
      </c>
      <c r="B602" s="3">
        <v>46130</v>
      </c>
      <c r="C602" s="4" t="s">
        <v>21</v>
      </c>
      <c r="D602" s="4" t="s">
        <v>108</v>
      </c>
      <c r="E602" s="4" t="s">
        <v>23</v>
      </c>
      <c r="F602" s="4" t="s">
        <v>40</v>
      </c>
      <c r="G602" s="4" t="s">
        <v>31</v>
      </c>
      <c r="H602" s="4" t="s">
        <v>32</v>
      </c>
      <c r="I602" s="5">
        <v>1</v>
      </c>
      <c r="J602" s="6">
        <v>93.32</v>
      </c>
      <c r="K602" s="7">
        <v>0</v>
      </c>
      <c r="L602" s="6">
        <v>44.82</v>
      </c>
      <c r="M602" s="6">
        <f t="shared" si="36"/>
        <v>93.32</v>
      </c>
      <c r="N602" s="6">
        <f t="shared" si="37"/>
        <v>44.82</v>
      </c>
      <c r="O602" s="6">
        <f t="shared" si="38"/>
        <v>48.499999999999993</v>
      </c>
      <c r="P602" s="8">
        <f t="shared" si="39"/>
        <v>0.51971710244320612</v>
      </c>
      <c r="Q602" s="9">
        <f>YEAR(SalesDataTable[[#This Row],[Order Date]])</f>
        <v>2026</v>
      </c>
      <c r="R602" s="8" t="str">
        <f>"Q"&amp;ROUNDUP(MONTH(SalesDataTable[[#This Row],[Order Date]])/3,0)</f>
        <v>Q2</v>
      </c>
      <c r="S602" s="5">
        <f>MONTH(SalesDataTable[[#This Row],[Order Date]])</f>
        <v>4</v>
      </c>
      <c r="T602" s="8" t="str">
        <f>TEXT(SalesDataTable[[#This Row],[Order Date]],"mmm")</f>
        <v>Apr</v>
      </c>
    </row>
    <row r="603" spans="1:20" ht="15.6" x14ac:dyDescent="0.3">
      <c r="A603" s="2" t="s">
        <v>674</v>
      </c>
      <c r="B603" s="3">
        <v>46131</v>
      </c>
      <c r="C603" s="4" t="s">
        <v>47</v>
      </c>
      <c r="D603" s="4" t="s">
        <v>65</v>
      </c>
      <c r="E603" s="4" t="s">
        <v>23</v>
      </c>
      <c r="F603" s="4" t="s">
        <v>24</v>
      </c>
      <c r="G603" s="4" t="s">
        <v>25</v>
      </c>
      <c r="H603" s="4" t="s">
        <v>63</v>
      </c>
      <c r="I603" s="5">
        <v>2</v>
      </c>
      <c r="J603" s="6">
        <v>101.61</v>
      </c>
      <c r="K603" s="7">
        <v>0</v>
      </c>
      <c r="L603" s="6">
        <v>49.9</v>
      </c>
      <c r="M603" s="6">
        <f t="shared" si="36"/>
        <v>203.22</v>
      </c>
      <c r="N603" s="6">
        <f t="shared" si="37"/>
        <v>99.8</v>
      </c>
      <c r="O603" s="6">
        <f t="shared" si="38"/>
        <v>103.42</v>
      </c>
      <c r="P603" s="8">
        <f t="shared" si="39"/>
        <v>0.50890660368074014</v>
      </c>
      <c r="Q603" s="9">
        <f>YEAR(SalesDataTable[[#This Row],[Order Date]])</f>
        <v>2026</v>
      </c>
      <c r="R603" s="8" t="str">
        <f>"Q"&amp;ROUNDUP(MONTH(SalesDataTable[[#This Row],[Order Date]])/3,0)</f>
        <v>Q2</v>
      </c>
      <c r="S603" s="5">
        <f>MONTH(SalesDataTable[[#This Row],[Order Date]])</f>
        <v>4</v>
      </c>
      <c r="T603" s="8" t="str">
        <f>TEXT(SalesDataTable[[#This Row],[Order Date]],"mmm")</f>
        <v>Apr</v>
      </c>
    </row>
    <row r="604" spans="1:20" ht="15.6" x14ac:dyDescent="0.3">
      <c r="A604" s="2" t="s">
        <v>675</v>
      </c>
      <c r="B604" s="3">
        <v>46131</v>
      </c>
      <c r="C604" s="4" t="s">
        <v>28</v>
      </c>
      <c r="D604" s="4" t="s">
        <v>106</v>
      </c>
      <c r="E604" s="4" t="s">
        <v>23</v>
      </c>
      <c r="F604" s="4" t="s">
        <v>24</v>
      </c>
      <c r="G604" s="4" t="s">
        <v>25</v>
      </c>
      <c r="H604" s="4" t="s">
        <v>63</v>
      </c>
      <c r="I604" s="5">
        <v>1</v>
      </c>
      <c r="J604" s="6">
        <v>104.91</v>
      </c>
      <c r="K604" s="7">
        <v>0</v>
      </c>
      <c r="L604" s="6">
        <v>51.68</v>
      </c>
      <c r="M604" s="6">
        <f t="shared" si="36"/>
        <v>104.91</v>
      </c>
      <c r="N604" s="6">
        <f t="shared" si="37"/>
        <v>51.68</v>
      </c>
      <c r="O604" s="6">
        <f t="shared" si="38"/>
        <v>53.23</v>
      </c>
      <c r="P604" s="8">
        <f t="shared" si="39"/>
        <v>0.50738728433895719</v>
      </c>
      <c r="Q604" s="9">
        <f>YEAR(SalesDataTable[[#This Row],[Order Date]])</f>
        <v>2026</v>
      </c>
      <c r="R604" s="8" t="str">
        <f>"Q"&amp;ROUNDUP(MONTH(SalesDataTable[[#This Row],[Order Date]])/3,0)</f>
        <v>Q2</v>
      </c>
      <c r="S604" s="5">
        <f>MONTH(SalesDataTable[[#This Row],[Order Date]])</f>
        <v>4</v>
      </c>
      <c r="T604" s="8" t="str">
        <f>TEXT(SalesDataTable[[#This Row],[Order Date]],"mmm")</f>
        <v>Apr</v>
      </c>
    </row>
    <row r="605" spans="1:20" ht="15.6" x14ac:dyDescent="0.3">
      <c r="A605" s="2" t="s">
        <v>676</v>
      </c>
      <c r="B605" s="3">
        <v>46131</v>
      </c>
      <c r="C605" s="4" t="s">
        <v>34</v>
      </c>
      <c r="D605" s="4" t="s">
        <v>35</v>
      </c>
      <c r="E605" s="4" t="s">
        <v>30</v>
      </c>
      <c r="F605" s="4" t="s">
        <v>40</v>
      </c>
      <c r="G605" s="4" t="s">
        <v>69</v>
      </c>
      <c r="H605" s="4" t="s">
        <v>70</v>
      </c>
      <c r="I605" s="5">
        <v>8</v>
      </c>
      <c r="J605" s="6">
        <v>39.99</v>
      </c>
      <c r="K605" s="7">
        <v>0.15</v>
      </c>
      <c r="L605" s="6">
        <v>14.92</v>
      </c>
      <c r="M605" s="6">
        <f t="shared" si="36"/>
        <v>271.93200000000002</v>
      </c>
      <c r="N605" s="6">
        <f t="shared" si="37"/>
        <v>119.36</v>
      </c>
      <c r="O605" s="6">
        <f t="shared" si="38"/>
        <v>152.572</v>
      </c>
      <c r="P605" s="8">
        <f t="shared" si="39"/>
        <v>0.56106673727255341</v>
      </c>
      <c r="Q605" s="9">
        <f>YEAR(SalesDataTable[[#This Row],[Order Date]])</f>
        <v>2026</v>
      </c>
      <c r="R605" s="8" t="str">
        <f>"Q"&amp;ROUNDUP(MONTH(SalesDataTable[[#This Row],[Order Date]])/3,0)</f>
        <v>Q2</v>
      </c>
      <c r="S605" s="5">
        <f>MONTH(SalesDataTable[[#This Row],[Order Date]])</f>
        <v>4</v>
      </c>
      <c r="T605" s="8" t="str">
        <f>TEXT(SalesDataTable[[#This Row],[Order Date]],"mmm")</f>
        <v>Apr</v>
      </c>
    </row>
    <row r="606" spans="1:20" ht="15.6" x14ac:dyDescent="0.3">
      <c r="A606" s="2" t="s">
        <v>677</v>
      </c>
      <c r="B606" s="3">
        <v>46131</v>
      </c>
      <c r="C606" s="4" t="s">
        <v>28</v>
      </c>
      <c r="D606" s="4" t="s">
        <v>89</v>
      </c>
      <c r="E606" s="4" t="s">
        <v>45</v>
      </c>
      <c r="F606" s="4" t="s">
        <v>36</v>
      </c>
      <c r="G606" s="4" t="s">
        <v>37</v>
      </c>
      <c r="H606" s="4" t="s">
        <v>91</v>
      </c>
      <c r="I606" s="5">
        <v>1</v>
      </c>
      <c r="J606" s="6">
        <v>136.01</v>
      </c>
      <c r="K606" s="7">
        <v>0</v>
      </c>
      <c r="L606" s="6">
        <v>66.59</v>
      </c>
      <c r="M606" s="6">
        <f t="shared" si="36"/>
        <v>136.01</v>
      </c>
      <c r="N606" s="6">
        <f t="shared" si="37"/>
        <v>66.59</v>
      </c>
      <c r="O606" s="6">
        <f t="shared" si="38"/>
        <v>69.419999999999987</v>
      </c>
      <c r="P606" s="8">
        <f t="shared" si="39"/>
        <v>0.51040364679067707</v>
      </c>
      <c r="Q606" s="9">
        <f>YEAR(SalesDataTable[[#This Row],[Order Date]])</f>
        <v>2026</v>
      </c>
      <c r="R606" s="8" t="str">
        <f>"Q"&amp;ROUNDUP(MONTH(SalesDataTable[[#This Row],[Order Date]])/3,0)</f>
        <v>Q2</v>
      </c>
      <c r="S606" s="5">
        <f>MONTH(SalesDataTable[[#This Row],[Order Date]])</f>
        <v>4</v>
      </c>
      <c r="T606" s="8" t="str">
        <f>TEXT(SalesDataTable[[#This Row],[Order Date]],"mmm")</f>
        <v>Apr</v>
      </c>
    </row>
    <row r="607" spans="1:20" ht="15.6" x14ac:dyDescent="0.3">
      <c r="A607" s="2" t="s">
        <v>678</v>
      </c>
      <c r="B607" s="3">
        <v>46131</v>
      </c>
      <c r="C607" s="4" t="s">
        <v>21</v>
      </c>
      <c r="D607" s="4" t="s">
        <v>22</v>
      </c>
      <c r="E607" s="4" t="s">
        <v>30</v>
      </c>
      <c r="F607" s="4" t="s">
        <v>40</v>
      </c>
      <c r="G607" s="4" t="s">
        <v>51</v>
      </c>
      <c r="H607" s="4" t="s">
        <v>110</v>
      </c>
      <c r="I607" s="5">
        <v>15</v>
      </c>
      <c r="J607" s="6">
        <v>122.1</v>
      </c>
      <c r="K607" s="7">
        <v>0.15</v>
      </c>
      <c r="L607" s="6">
        <v>62.33</v>
      </c>
      <c r="M607" s="6">
        <f t="shared" si="36"/>
        <v>1556.7749999999999</v>
      </c>
      <c r="N607" s="6">
        <f t="shared" si="37"/>
        <v>934.94999999999993</v>
      </c>
      <c r="O607" s="6">
        <f t="shared" si="38"/>
        <v>621.82499999999993</v>
      </c>
      <c r="P607" s="8">
        <f t="shared" si="39"/>
        <v>0.39943151707857588</v>
      </c>
      <c r="Q607" s="9">
        <f>YEAR(SalesDataTable[[#This Row],[Order Date]])</f>
        <v>2026</v>
      </c>
      <c r="R607" s="8" t="str">
        <f>"Q"&amp;ROUNDUP(MONTH(SalesDataTable[[#This Row],[Order Date]])/3,0)</f>
        <v>Q2</v>
      </c>
      <c r="S607" s="5">
        <f>MONTH(SalesDataTable[[#This Row],[Order Date]])</f>
        <v>4</v>
      </c>
      <c r="T607" s="8" t="str">
        <f>TEXT(SalesDataTable[[#This Row],[Order Date]],"mmm")</f>
        <v>Apr</v>
      </c>
    </row>
    <row r="608" spans="1:20" ht="15.6" x14ac:dyDescent="0.3">
      <c r="A608" s="2" t="s">
        <v>679</v>
      </c>
      <c r="B608" s="3">
        <v>46131</v>
      </c>
      <c r="C608" s="4" t="s">
        <v>21</v>
      </c>
      <c r="D608" s="4" t="s">
        <v>108</v>
      </c>
      <c r="E608" s="4" t="s">
        <v>59</v>
      </c>
      <c r="F608" s="4" t="s">
        <v>24</v>
      </c>
      <c r="G608" s="4" t="s">
        <v>51</v>
      </c>
      <c r="H608" s="4" t="s">
        <v>52</v>
      </c>
      <c r="I608" s="5">
        <v>4</v>
      </c>
      <c r="J608" s="6">
        <v>341.75</v>
      </c>
      <c r="K608" s="7">
        <v>0.1</v>
      </c>
      <c r="L608" s="6">
        <v>191.91</v>
      </c>
      <c r="M608" s="6">
        <f t="shared" si="36"/>
        <v>1230.3</v>
      </c>
      <c r="N608" s="6">
        <f t="shared" si="37"/>
        <v>767.64</v>
      </c>
      <c r="O608" s="6">
        <f t="shared" si="38"/>
        <v>462.65999999999997</v>
      </c>
      <c r="P608" s="8">
        <f t="shared" si="39"/>
        <v>0.37605462082418922</v>
      </c>
      <c r="Q608" s="9">
        <f>YEAR(SalesDataTable[[#This Row],[Order Date]])</f>
        <v>2026</v>
      </c>
      <c r="R608" s="8" t="str">
        <f>"Q"&amp;ROUNDUP(MONTH(SalesDataTable[[#This Row],[Order Date]])/3,0)</f>
        <v>Q2</v>
      </c>
      <c r="S608" s="5">
        <f>MONTH(SalesDataTable[[#This Row],[Order Date]])</f>
        <v>4</v>
      </c>
      <c r="T608" s="8" t="str">
        <f>TEXT(SalesDataTable[[#This Row],[Order Date]],"mmm")</f>
        <v>Apr</v>
      </c>
    </row>
    <row r="609" spans="1:20" ht="15.6" x14ac:dyDescent="0.3">
      <c r="A609" s="2" t="s">
        <v>680</v>
      </c>
      <c r="B609" s="3">
        <v>46131</v>
      </c>
      <c r="C609" s="4" t="s">
        <v>47</v>
      </c>
      <c r="D609" s="4" t="s">
        <v>102</v>
      </c>
      <c r="E609" s="4" t="s">
        <v>45</v>
      </c>
      <c r="F609" s="4" t="s">
        <v>24</v>
      </c>
      <c r="G609" s="4" t="s">
        <v>31</v>
      </c>
      <c r="H609" s="4" t="s">
        <v>73</v>
      </c>
      <c r="I609" s="5">
        <v>3</v>
      </c>
      <c r="J609" s="6">
        <v>156.16</v>
      </c>
      <c r="K609" s="7">
        <v>0.05</v>
      </c>
      <c r="L609" s="6">
        <v>77.81</v>
      </c>
      <c r="M609" s="6">
        <f t="shared" si="36"/>
        <v>445.05599999999998</v>
      </c>
      <c r="N609" s="6">
        <f t="shared" si="37"/>
        <v>233.43</v>
      </c>
      <c r="O609" s="6">
        <f t="shared" si="38"/>
        <v>211.62599999999998</v>
      </c>
      <c r="P609" s="8">
        <f t="shared" si="39"/>
        <v>0.47550420621225192</v>
      </c>
      <c r="Q609" s="9">
        <f>YEAR(SalesDataTable[[#This Row],[Order Date]])</f>
        <v>2026</v>
      </c>
      <c r="R609" s="8" t="str">
        <f>"Q"&amp;ROUNDUP(MONTH(SalesDataTable[[#This Row],[Order Date]])/3,0)</f>
        <v>Q2</v>
      </c>
      <c r="S609" s="5">
        <f>MONTH(SalesDataTable[[#This Row],[Order Date]])</f>
        <v>4</v>
      </c>
      <c r="T609" s="8" t="str">
        <f>TEXT(SalesDataTable[[#This Row],[Order Date]],"mmm")</f>
        <v>Apr</v>
      </c>
    </row>
    <row r="610" spans="1:20" ht="15.6" x14ac:dyDescent="0.3">
      <c r="A610" s="2" t="s">
        <v>681</v>
      </c>
      <c r="B610" s="3">
        <v>46131</v>
      </c>
      <c r="C610" s="4" t="s">
        <v>21</v>
      </c>
      <c r="D610" s="4" t="s">
        <v>108</v>
      </c>
      <c r="E610" s="4" t="s">
        <v>23</v>
      </c>
      <c r="F610" s="4" t="s">
        <v>24</v>
      </c>
      <c r="G610" s="4" t="s">
        <v>37</v>
      </c>
      <c r="H610" s="4" t="s">
        <v>91</v>
      </c>
      <c r="I610" s="5">
        <v>2</v>
      </c>
      <c r="J610" s="6">
        <v>132.53</v>
      </c>
      <c r="K610" s="7">
        <v>0.05</v>
      </c>
      <c r="L610" s="6">
        <v>66.39</v>
      </c>
      <c r="M610" s="6">
        <f t="shared" si="36"/>
        <v>251.80699999999999</v>
      </c>
      <c r="N610" s="6">
        <f t="shared" si="37"/>
        <v>132.78</v>
      </c>
      <c r="O610" s="6">
        <f t="shared" si="38"/>
        <v>119.02699999999999</v>
      </c>
      <c r="P610" s="8">
        <f t="shared" si="39"/>
        <v>0.47269138665724142</v>
      </c>
      <c r="Q610" s="9">
        <f>YEAR(SalesDataTable[[#This Row],[Order Date]])</f>
        <v>2026</v>
      </c>
      <c r="R610" s="8" t="str">
        <f>"Q"&amp;ROUNDUP(MONTH(SalesDataTable[[#This Row],[Order Date]])/3,0)</f>
        <v>Q2</v>
      </c>
      <c r="S610" s="5">
        <f>MONTH(SalesDataTable[[#This Row],[Order Date]])</f>
        <v>4</v>
      </c>
      <c r="T610" s="8" t="str">
        <f>TEXT(SalesDataTable[[#This Row],[Order Date]],"mmm")</f>
        <v>Apr</v>
      </c>
    </row>
    <row r="611" spans="1:20" ht="15.6" x14ac:dyDescent="0.3">
      <c r="A611" s="2" t="s">
        <v>682</v>
      </c>
      <c r="B611" s="3">
        <v>46131</v>
      </c>
      <c r="C611" s="4" t="s">
        <v>34</v>
      </c>
      <c r="D611" s="4" t="s">
        <v>44</v>
      </c>
      <c r="E611" s="4" t="s">
        <v>23</v>
      </c>
      <c r="F611" s="4" t="s">
        <v>24</v>
      </c>
      <c r="G611" s="4" t="s">
        <v>37</v>
      </c>
      <c r="H611" s="4" t="s">
        <v>66</v>
      </c>
      <c r="I611" s="5">
        <v>3</v>
      </c>
      <c r="J611" s="6">
        <v>45.79</v>
      </c>
      <c r="K611" s="7">
        <v>0</v>
      </c>
      <c r="L611" s="6">
        <v>17.98</v>
      </c>
      <c r="M611" s="6">
        <f t="shared" si="36"/>
        <v>137.37</v>
      </c>
      <c r="N611" s="6">
        <f t="shared" si="37"/>
        <v>53.94</v>
      </c>
      <c r="O611" s="6">
        <f t="shared" si="38"/>
        <v>83.43</v>
      </c>
      <c r="P611" s="8">
        <f t="shared" si="39"/>
        <v>0.60733784669141733</v>
      </c>
      <c r="Q611" s="9">
        <f>YEAR(SalesDataTable[[#This Row],[Order Date]])</f>
        <v>2026</v>
      </c>
      <c r="R611" s="8" t="str">
        <f>"Q"&amp;ROUNDUP(MONTH(SalesDataTable[[#This Row],[Order Date]])/3,0)</f>
        <v>Q2</v>
      </c>
      <c r="S611" s="5">
        <f>MONTH(SalesDataTable[[#This Row],[Order Date]])</f>
        <v>4</v>
      </c>
      <c r="T611" s="8" t="str">
        <f>TEXT(SalesDataTable[[#This Row],[Order Date]],"mmm")</f>
        <v>Apr</v>
      </c>
    </row>
    <row r="612" spans="1:20" ht="15.6" x14ac:dyDescent="0.3">
      <c r="A612" s="2" t="s">
        <v>683</v>
      </c>
      <c r="B612" s="3">
        <v>46131</v>
      </c>
      <c r="C612" s="4" t="s">
        <v>21</v>
      </c>
      <c r="D612" s="4" t="s">
        <v>108</v>
      </c>
      <c r="E612" s="4" t="s">
        <v>23</v>
      </c>
      <c r="F612" s="4" t="s">
        <v>36</v>
      </c>
      <c r="G612" s="4" t="s">
        <v>37</v>
      </c>
      <c r="H612" s="4" t="s">
        <v>91</v>
      </c>
      <c r="I612" s="5">
        <v>2</v>
      </c>
      <c r="J612" s="6">
        <v>133.97</v>
      </c>
      <c r="K612" s="7">
        <v>0.15</v>
      </c>
      <c r="L612" s="6">
        <v>67.36</v>
      </c>
      <c r="M612" s="6">
        <f t="shared" si="36"/>
        <v>227.749</v>
      </c>
      <c r="N612" s="6">
        <f t="shared" si="37"/>
        <v>134.72</v>
      </c>
      <c r="O612" s="6">
        <f t="shared" si="38"/>
        <v>93.028999999999996</v>
      </c>
      <c r="P612" s="8">
        <f t="shared" si="39"/>
        <v>0.40847160690057915</v>
      </c>
      <c r="Q612" s="9">
        <f>YEAR(SalesDataTable[[#This Row],[Order Date]])</f>
        <v>2026</v>
      </c>
      <c r="R612" s="8" t="str">
        <f>"Q"&amp;ROUNDUP(MONTH(SalesDataTable[[#This Row],[Order Date]])/3,0)</f>
        <v>Q2</v>
      </c>
      <c r="S612" s="5">
        <f>MONTH(SalesDataTable[[#This Row],[Order Date]])</f>
        <v>4</v>
      </c>
      <c r="T612" s="8" t="str">
        <f>TEXT(SalesDataTable[[#This Row],[Order Date]],"mmm")</f>
        <v>Apr</v>
      </c>
    </row>
    <row r="613" spans="1:20" ht="15.6" x14ac:dyDescent="0.3">
      <c r="A613" s="2" t="s">
        <v>684</v>
      </c>
      <c r="B613" s="3">
        <v>46131</v>
      </c>
      <c r="C613" s="4" t="s">
        <v>21</v>
      </c>
      <c r="D613" s="4" t="s">
        <v>108</v>
      </c>
      <c r="E613" s="4" t="s">
        <v>23</v>
      </c>
      <c r="F613" s="4" t="s">
        <v>36</v>
      </c>
      <c r="G613" s="4" t="s">
        <v>69</v>
      </c>
      <c r="H613" s="4" t="s">
        <v>87</v>
      </c>
      <c r="I613" s="5">
        <v>1</v>
      </c>
      <c r="J613" s="6">
        <v>37.11</v>
      </c>
      <c r="K613" s="7">
        <v>0.1</v>
      </c>
      <c r="L613" s="6">
        <v>14.27</v>
      </c>
      <c r="M613" s="6">
        <f t="shared" si="36"/>
        <v>33.399000000000001</v>
      </c>
      <c r="N613" s="6">
        <f t="shared" si="37"/>
        <v>14.27</v>
      </c>
      <c r="O613" s="6">
        <f t="shared" si="38"/>
        <v>19.129000000000001</v>
      </c>
      <c r="P613" s="8">
        <f t="shared" si="39"/>
        <v>0.5727416988532591</v>
      </c>
      <c r="Q613" s="9">
        <f>YEAR(SalesDataTable[[#This Row],[Order Date]])</f>
        <v>2026</v>
      </c>
      <c r="R613" s="8" t="str">
        <f>"Q"&amp;ROUNDUP(MONTH(SalesDataTable[[#This Row],[Order Date]])/3,0)</f>
        <v>Q2</v>
      </c>
      <c r="S613" s="5">
        <f>MONTH(SalesDataTable[[#This Row],[Order Date]])</f>
        <v>4</v>
      </c>
      <c r="T613" s="8" t="str">
        <f>TEXT(SalesDataTable[[#This Row],[Order Date]],"mmm")</f>
        <v>Apr</v>
      </c>
    </row>
    <row r="614" spans="1:20" ht="15.6" x14ac:dyDescent="0.3">
      <c r="A614" s="2" t="s">
        <v>685</v>
      </c>
      <c r="B614" s="3">
        <v>46131</v>
      </c>
      <c r="C614" s="4" t="s">
        <v>47</v>
      </c>
      <c r="D614" s="4" t="s">
        <v>68</v>
      </c>
      <c r="E614" s="4" t="s">
        <v>45</v>
      </c>
      <c r="F614" s="4" t="s">
        <v>36</v>
      </c>
      <c r="G614" s="4" t="s">
        <v>51</v>
      </c>
      <c r="H614" s="4" t="s">
        <v>52</v>
      </c>
      <c r="I614" s="5">
        <v>3</v>
      </c>
      <c r="J614" s="6">
        <v>334.01</v>
      </c>
      <c r="K614" s="7">
        <v>0.15</v>
      </c>
      <c r="L614" s="6">
        <v>192.17</v>
      </c>
      <c r="M614" s="6">
        <f t="shared" si="36"/>
        <v>851.72550000000001</v>
      </c>
      <c r="N614" s="6">
        <f t="shared" si="37"/>
        <v>576.51</v>
      </c>
      <c r="O614" s="6">
        <f t="shared" si="38"/>
        <v>275.21550000000002</v>
      </c>
      <c r="P614" s="8">
        <f t="shared" si="39"/>
        <v>0.32312699337990941</v>
      </c>
      <c r="Q614" s="9">
        <f>YEAR(SalesDataTable[[#This Row],[Order Date]])</f>
        <v>2026</v>
      </c>
      <c r="R614" s="8" t="str">
        <f>"Q"&amp;ROUNDUP(MONTH(SalesDataTable[[#This Row],[Order Date]])/3,0)</f>
        <v>Q2</v>
      </c>
      <c r="S614" s="5">
        <f>MONTH(SalesDataTable[[#This Row],[Order Date]])</f>
        <v>4</v>
      </c>
      <c r="T614" s="8" t="str">
        <f>TEXT(SalesDataTable[[#This Row],[Order Date]],"mmm")</f>
        <v>Apr</v>
      </c>
    </row>
    <row r="615" spans="1:20" ht="15.6" x14ac:dyDescent="0.3">
      <c r="A615" s="2" t="s">
        <v>686</v>
      </c>
      <c r="B615" s="3">
        <v>46132</v>
      </c>
      <c r="C615" s="4" t="s">
        <v>47</v>
      </c>
      <c r="D615" s="4" t="s">
        <v>65</v>
      </c>
      <c r="E615" s="4" t="s">
        <v>23</v>
      </c>
      <c r="F615" s="4" t="s">
        <v>36</v>
      </c>
      <c r="G615" s="4" t="s">
        <v>37</v>
      </c>
      <c r="H615" s="4" t="s">
        <v>91</v>
      </c>
      <c r="I615" s="5">
        <v>1</v>
      </c>
      <c r="J615" s="6">
        <v>131.46</v>
      </c>
      <c r="K615" s="7">
        <v>0</v>
      </c>
      <c r="L615" s="6">
        <v>67.77</v>
      </c>
      <c r="M615" s="6">
        <f t="shared" si="36"/>
        <v>131.46</v>
      </c>
      <c r="N615" s="6">
        <f t="shared" si="37"/>
        <v>67.77</v>
      </c>
      <c r="O615" s="6">
        <f t="shared" si="38"/>
        <v>63.690000000000012</v>
      </c>
      <c r="P615" s="8">
        <f t="shared" si="39"/>
        <v>0.48448197170241902</v>
      </c>
      <c r="Q615" s="9">
        <f>YEAR(SalesDataTable[[#This Row],[Order Date]])</f>
        <v>2026</v>
      </c>
      <c r="R615" s="8" t="str">
        <f>"Q"&amp;ROUNDUP(MONTH(SalesDataTable[[#This Row],[Order Date]])/3,0)</f>
        <v>Q2</v>
      </c>
      <c r="S615" s="5">
        <f>MONTH(SalesDataTable[[#This Row],[Order Date]])</f>
        <v>4</v>
      </c>
      <c r="T615" s="8" t="str">
        <f>TEXT(SalesDataTable[[#This Row],[Order Date]],"mmm")</f>
        <v>Apr</v>
      </c>
    </row>
    <row r="616" spans="1:20" ht="15.6" x14ac:dyDescent="0.3">
      <c r="A616" s="2" t="s">
        <v>687</v>
      </c>
      <c r="B616" s="3">
        <v>46132</v>
      </c>
      <c r="C616" s="4" t="s">
        <v>34</v>
      </c>
      <c r="D616" s="4" t="s">
        <v>44</v>
      </c>
      <c r="E616" s="4" t="s">
        <v>45</v>
      </c>
      <c r="F616" s="4" t="s">
        <v>24</v>
      </c>
      <c r="G616" s="4" t="s">
        <v>31</v>
      </c>
      <c r="H616" s="4" t="s">
        <v>99</v>
      </c>
      <c r="I616" s="5">
        <v>3</v>
      </c>
      <c r="J616" s="6">
        <v>72.48</v>
      </c>
      <c r="K616" s="7">
        <v>0</v>
      </c>
      <c r="L616" s="6">
        <v>32.36</v>
      </c>
      <c r="M616" s="6">
        <f t="shared" si="36"/>
        <v>217.44</v>
      </c>
      <c r="N616" s="6">
        <f t="shared" si="37"/>
        <v>97.08</v>
      </c>
      <c r="O616" s="6">
        <f t="shared" si="38"/>
        <v>120.36</v>
      </c>
      <c r="P616" s="8">
        <f t="shared" si="39"/>
        <v>0.55353200883002207</v>
      </c>
      <c r="Q616" s="9">
        <f>YEAR(SalesDataTable[[#This Row],[Order Date]])</f>
        <v>2026</v>
      </c>
      <c r="R616" s="8" t="str">
        <f>"Q"&amp;ROUNDUP(MONTH(SalesDataTable[[#This Row],[Order Date]])/3,0)</f>
        <v>Q2</v>
      </c>
      <c r="S616" s="5">
        <f>MONTH(SalesDataTable[[#This Row],[Order Date]])</f>
        <v>4</v>
      </c>
      <c r="T616" s="8" t="str">
        <f>TEXT(SalesDataTable[[#This Row],[Order Date]],"mmm")</f>
        <v>Apr</v>
      </c>
    </row>
    <row r="617" spans="1:20" ht="15.6" x14ac:dyDescent="0.3">
      <c r="A617" s="2" t="s">
        <v>688</v>
      </c>
      <c r="B617" s="3">
        <v>46132</v>
      </c>
      <c r="C617" s="4" t="s">
        <v>34</v>
      </c>
      <c r="D617" s="4" t="s">
        <v>35</v>
      </c>
      <c r="E617" s="4" t="s">
        <v>59</v>
      </c>
      <c r="F617" s="4" t="s">
        <v>36</v>
      </c>
      <c r="G617" s="4" t="s">
        <v>25</v>
      </c>
      <c r="H617" s="4" t="s">
        <v>26</v>
      </c>
      <c r="I617" s="5">
        <v>1</v>
      </c>
      <c r="J617" s="6">
        <v>81.98</v>
      </c>
      <c r="K617" s="7">
        <v>0</v>
      </c>
      <c r="L617" s="6">
        <v>43.15</v>
      </c>
      <c r="M617" s="6">
        <f t="shared" si="36"/>
        <v>81.98</v>
      </c>
      <c r="N617" s="6">
        <f t="shared" si="37"/>
        <v>43.15</v>
      </c>
      <c r="O617" s="6">
        <f t="shared" si="38"/>
        <v>38.830000000000005</v>
      </c>
      <c r="P617" s="8">
        <f t="shared" si="39"/>
        <v>0.47365211027079779</v>
      </c>
      <c r="Q617" s="9">
        <f>YEAR(SalesDataTable[[#This Row],[Order Date]])</f>
        <v>2026</v>
      </c>
      <c r="R617" s="8" t="str">
        <f>"Q"&amp;ROUNDUP(MONTH(SalesDataTable[[#This Row],[Order Date]])/3,0)</f>
        <v>Q2</v>
      </c>
      <c r="S617" s="5">
        <f>MONTH(SalesDataTable[[#This Row],[Order Date]])</f>
        <v>4</v>
      </c>
      <c r="T617" s="8" t="str">
        <f>TEXT(SalesDataTable[[#This Row],[Order Date]],"mmm")</f>
        <v>Apr</v>
      </c>
    </row>
    <row r="618" spans="1:20" ht="15.6" x14ac:dyDescent="0.3">
      <c r="A618" s="2" t="s">
        <v>689</v>
      </c>
      <c r="B618" s="3">
        <v>46132</v>
      </c>
      <c r="C618" s="4" t="s">
        <v>47</v>
      </c>
      <c r="D618" s="4" t="s">
        <v>102</v>
      </c>
      <c r="E618" s="4" t="s">
        <v>59</v>
      </c>
      <c r="F618" s="4" t="s">
        <v>24</v>
      </c>
      <c r="G618" s="4" t="s">
        <v>37</v>
      </c>
      <c r="H618" s="4" t="s">
        <v>66</v>
      </c>
      <c r="I618" s="5">
        <v>1</v>
      </c>
      <c r="J618" s="6">
        <v>46.71</v>
      </c>
      <c r="K618" s="7">
        <v>0</v>
      </c>
      <c r="L618" s="6">
        <v>18.18</v>
      </c>
      <c r="M618" s="6">
        <f t="shared" si="36"/>
        <v>46.71</v>
      </c>
      <c r="N618" s="6">
        <f t="shared" si="37"/>
        <v>18.18</v>
      </c>
      <c r="O618" s="6">
        <f t="shared" si="38"/>
        <v>28.53</v>
      </c>
      <c r="P618" s="8">
        <f t="shared" si="39"/>
        <v>0.61078998073217727</v>
      </c>
      <c r="Q618" s="9">
        <f>YEAR(SalesDataTable[[#This Row],[Order Date]])</f>
        <v>2026</v>
      </c>
      <c r="R618" s="8" t="str">
        <f>"Q"&amp;ROUNDUP(MONTH(SalesDataTable[[#This Row],[Order Date]])/3,0)</f>
        <v>Q2</v>
      </c>
      <c r="S618" s="5">
        <f>MONTH(SalesDataTable[[#This Row],[Order Date]])</f>
        <v>4</v>
      </c>
      <c r="T618" s="8" t="str">
        <f>TEXT(SalesDataTable[[#This Row],[Order Date]],"mmm")</f>
        <v>Apr</v>
      </c>
    </row>
    <row r="619" spans="1:20" ht="15.6" x14ac:dyDescent="0.3">
      <c r="A619" s="2" t="s">
        <v>690</v>
      </c>
      <c r="B619" s="3">
        <v>46132</v>
      </c>
      <c r="C619" s="4" t="s">
        <v>34</v>
      </c>
      <c r="D619" s="4" t="s">
        <v>54</v>
      </c>
      <c r="E619" s="4" t="s">
        <v>59</v>
      </c>
      <c r="F619" s="4" t="s">
        <v>36</v>
      </c>
      <c r="G619" s="4" t="s">
        <v>69</v>
      </c>
      <c r="H619" s="4" t="s">
        <v>70</v>
      </c>
      <c r="I619" s="5">
        <v>1</v>
      </c>
      <c r="J619" s="6">
        <v>41.01</v>
      </c>
      <c r="K619" s="7">
        <v>0</v>
      </c>
      <c r="L619" s="6">
        <v>14.5</v>
      </c>
      <c r="M619" s="6">
        <f t="shared" si="36"/>
        <v>41.01</v>
      </c>
      <c r="N619" s="6">
        <f t="shared" si="37"/>
        <v>14.5</v>
      </c>
      <c r="O619" s="6">
        <f t="shared" si="38"/>
        <v>26.509999999999998</v>
      </c>
      <c r="P619" s="8">
        <f t="shared" si="39"/>
        <v>0.64642770056083876</v>
      </c>
      <c r="Q619" s="9">
        <f>YEAR(SalesDataTable[[#This Row],[Order Date]])</f>
        <v>2026</v>
      </c>
      <c r="R619" s="8" t="str">
        <f>"Q"&amp;ROUNDUP(MONTH(SalesDataTable[[#This Row],[Order Date]])/3,0)</f>
        <v>Q2</v>
      </c>
      <c r="S619" s="5">
        <f>MONTH(SalesDataTable[[#This Row],[Order Date]])</f>
        <v>4</v>
      </c>
      <c r="T619" s="8" t="str">
        <f>TEXT(SalesDataTable[[#This Row],[Order Date]],"mmm")</f>
        <v>Apr</v>
      </c>
    </row>
    <row r="620" spans="1:20" ht="15.6" x14ac:dyDescent="0.3">
      <c r="A620" s="2" t="s">
        <v>691</v>
      </c>
      <c r="B620" s="3">
        <v>46132</v>
      </c>
      <c r="C620" s="4" t="s">
        <v>28</v>
      </c>
      <c r="D620" s="4" t="s">
        <v>89</v>
      </c>
      <c r="E620" s="4" t="s">
        <v>23</v>
      </c>
      <c r="F620" s="4" t="s">
        <v>24</v>
      </c>
      <c r="G620" s="4" t="s">
        <v>31</v>
      </c>
      <c r="H620" s="4" t="s">
        <v>99</v>
      </c>
      <c r="I620" s="5">
        <v>1</v>
      </c>
      <c r="J620" s="6">
        <v>70.45</v>
      </c>
      <c r="K620" s="7">
        <v>0.05</v>
      </c>
      <c r="L620" s="6">
        <v>31.98</v>
      </c>
      <c r="M620" s="6">
        <f t="shared" si="36"/>
        <v>66.927499999999995</v>
      </c>
      <c r="N620" s="6">
        <f t="shared" si="37"/>
        <v>31.98</v>
      </c>
      <c r="O620" s="6">
        <f t="shared" si="38"/>
        <v>34.947499999999991</v>
      </c>
      <c r="P620" s="8">
        <f t="shared" si="39"/>
        <v>0.52216951178514059</v>
      </c>
      <c r="Q620" s="9">
        <f>YEAR(SalesDataTable[[#This Row],[Order Date]])</f>
        <v>2026</v>
      </c>
      <c r="R620" s="8" t="str">
        <f>"Q"&amp;ROUNDUP(MONTH(SalesDataTable[[#This Row],[Order Date]])/3,0)</f>
        <v>Q2</v>
      </c>
      <c r="S620" s="5">
        <f>MONTH(SalesDataTable[[#This Row],[Order Date]])</f>
        <v>4</v>
      </c>
      <c r="T620" s="8" t="str">
        <f>TEXT(SalesDataTable[[#This Row],[Order Date]],"mmm")</f>
        <v>Apr</v>
      </c>
    </row>
    <row r="621" spans="1:20" ht="15.6" x14ac:dyDescent="0.3">
      <c r="A621" s="2" t="s">
        <v>692</v>
      </c>
      <c r="B621" s="3">
        <v>46132</v>
      </c>
      <c r="C621" s="4" t="s">
        <v>47</v>
      </c>
      <c r="D621" s="4" t="s">
        <v>102</v>
      </c>
      <c r="E621" s="4" t="s">
        <v>45</v>
      </c>
      <c r="F621" s="4" t="s">
        <v>40</v>
      </c>
      <c r="G621" s="4" t="s">
        <v>25</v>
      </c>
      <c r="H621" s="4" t="s">
        <v>49</v>
      </c>
      <c r="I621" s="5">
        <v>2</v>
      </c>
      <c r="J621" s="6">
        <v>51.39</v>
      </c>
      <c r="K621" s="7">
        <v>0.05</v>
      </c>
      <c r="L621" s="6">
        <v>22.28</v>
      </c>
      <c r="M621" s="6">
        <f t="shared" si="36"/>
        <v>97.640999999999991</v>
      </c>
      <c r="N621" s="6">
        <f t="shared" si="37"/>
        <v>44.56</v>
      </c>
      <c r="O621" s="6">
        <f t="shared" si="38"/>
        <v>53.080999999999989</v>
      </c>
      <c r="P621" s="8">
        <f t="shared" si="39"/>
        <v>0.54363433393758764</v>
      </c>
      <c r="Q621" s="9">
        <f>YEAR(SalesDataTable[[#This Row],[Order Date]])</f>
        <v>2026</v>
      </c>
      <c r="R621" s="8" t="str">
        <f>"Q"&amp;ROUNDUP(MONTH(SalesDataTable[[#This Row],[Order Date]])/3,0)</f>
        <v>Q2</v>
      </c>
      <c r="S621" s="5">
        <f>MONTH(SalesDataTable[[#This Row],[Order Date]])</f>
        <v>4</v>
      </c>
      <c r="T621" s="8" t="str">
        <f>TEXT(SalesDataTable[[#This Row],[Order Date]],"mmm")</f>
        <v>Apr</v>
      </c>
    </row>
    <row r="622" spans="1:20" ht="15.6" x14ac:dyDescent="0.3">
      <c r="A622" s="2" t="s">
        <v>693</v>
      </c>
      <c r="B622" s="3">
        <v>46132</v>
      </c>
      <c r="C622" s="4" t="s">
        <v>21</v>
      </c>
      <c r="D622" s="4" t="s">
        <v>108</v>
      </c>
      <c r="E622" s="4" t="s">
        <v>45</v>
      </c>
      <c r="F622" s="4" t="s">
        <v>24</v>
      </c>
      <c r="G622" s="4" t="s">
        <v>51</v>
      </c>
      <c r="H622" s="4" t="s">
        <v>110</v>
      </c>
      <c r="I622" s="5">
        <v>2</v>
      </c>
      <c r="J622" s="6">
        <v>122.03</v>
      </c>
      <c r="K622" s="7">
        <v>0</v>
      </c>
      <c r="L622" s="6">
        <v>59.43</v>
      </c>
      <c r="M622" s="6">
        <f t="shared" si="36"/>
        <v>244.06</v>
      </c>
      <c r="N622" s="6">
        <f t="shared" si="37"/>
        <v>118.86</v>
      </c>
      <c r="O622" s="6">
        <f t="shared" si="38"/>
        <v>125.2</v>
      </c>
      <c r="P622" s="8">
        <f t="shared" si="39"/>
        <v>0.51298860935835455</v>
      </c>
      <c r="Q622" s="9">
        <f>YEAR(SalesDataTable[[#This Row],[Order Date]])</f>
        <v>2026</v>
      </c>
      <c r="R622" s="8" t="str">
        <f>"Q"&amp;ROUNDUP(MONTH(SalesDataTable[[#This Row],[Order Date]])/3,0)</f>
        <v>Q2</v>
      </c>
      <c r="S622" s="5">
        <f>MONTH(SalesDataTable[[#This Row],[Order Date]])</f>
        <v>4</v>
      </c>
      <c r="T622" s="8" t="str">
        <f>TEXT(SalesDataTable[[#This Row],[Order Date]],"mmm")</f>
        <v>Apr</v>
      </c>
    </row>
    <row r="623" spans="1:20" ht="15.6" x14ac:dyDescent="0.3">
      <c r="A623" s="2" t="s">
        <v>694</v>
      </c>
      <c r="B623" s="3">
        <v>46132</v>
      </c>
      <c r="C623" s="4" t="s">
        <v>47</v>
      </c>
      <c r="D623" s="4" t="s">
        <v>48</v>
      </c>
      <c r="E623" s="4" t="s">
        <v>23</v>
      </c>
      <c r="F623" s="4" t="s">
        <v>36</v>
      </c>
      <c r="G623" s="4" t="s">
        <v>37</v>
      </c>
      <c r="H623" s="4" t="s">
        <v>91</v>
      </c>
      <c r="I623" s="5">
        <v>3</v>
      </c>
      <c r="J623" s="6">
        <v>132.07</v>
      </c>
      <c r="K623" s="7">
        <v>0.05</v>
      </c>
      <c r="L623" s="6">
        <v>66.41</v>
      </c>
      <c r="M623" s="6">
        <f t="shared" si="36"/>
        <v>376.39949999999999</v>
      </c>
      <c r="N623" s="6">
        <f t="shared" si="37"/>
        <v>199.23</v>
      </c>
      <c r="O623" s="6">
        <f t="shared" si="38"/>
        <v>177.1695</v>
      </c>
      <c r="P623" s="8">
        <f t="shared" si="39"/>
        <v>0.47069536489819991</v>
      </c>
      <c r="Q623" s="9">
        <f>YEAR(SalesDataTable[[#This Row],[Order Date]])</f>
        <v>2026</v>
      </c>
      <c r="R623" s="8" t="str">
        <f>"Q"&amp;ROUNDUP(MONTH(SalesDataTable[[#This Row],[Order Date]])/3,0)</f>
        <v>Q2</v>
      </c>
      <c r="S623" s="5">
        <f>MONTH(SalesDataTable[[#This Row],[Order Date]])</f>
        <v>4</v>
      </c>
      <c r="T623" s="8" t="str">
        <f>TEXT(SalesDataTable[[#This Row],[Order Date]],"mmm")</f>
        <v>Apr</v>
      </c>
    </row>
    <row r="624" spans="1:20" ht="15.6" x14ac:dyDescent="0.3">
      <c r="A624" s="2" t="s">
        <v>695</v>
      </c>
      <c r="B624" s="3">
        <v>46132</v>
      </c>
      <c r="C624" s="4" t="s">
        <v>47</v>
      </c>
      <c r="D624" s="4" t="s">
        <v>65</v>
      </c>
      <c r="E624" s="4" t="s">
        <v>59</v>
      </c>
      <c r="F624" s="4" t="s">
        <v>24</v>
      </c>
      <c r="G624" s="4" t="s">
        <v>25</v>
      </c>
      <c r="H624" s="4" t="s">
        <v>55</v>
      </c>
      <c r="I624" s="5">
        <v>1</v>
      </c>
      <c r="J624" s="6">
        <v>41.04</v>
      </c>
      <c r="K624" s="7">
        <v>0.1</v>
      </c>
      <c r="L624" s="6">
        <v>17.02</v>
      </c>
      <c r="M624" s="6">
        <f t="shared" si="36"/>
        <v>36.936</v>
      </c>
      <c r="N624" s="6">
        <f t="shared" si="37"/>
        <v>17.02</v>
      </c>
      <c r="O624" s="6">
        <f t="shared" si="38"/>
        <v>19.916</v>
      </c>
      <c r="P624" s="8">
        <f t="shared" si="39"/>
        <v>0.53920294563569415</v>
      </c>
      <c r="Q624" s="9">
        <f>YEAR(SalesDataTable[[#This Row],[Order Date]])</f>
        <v>2026</v>
      </c>
      <c r="R624" s="8" t="str">
        <f>"Q"&amp;ROUNDUP(MONTH(SalesDataTable[[#This Row],[Order Date]])/3,0)</f>
        <v>Q2</v>
      </c>
      <c r="S624" s="5">
        <f>MONTH(SalesDataTable[[#This Row],[Order Date]])</f>
        <v>4</v>
      </c>
      <c r="T624" s="8" t="str">
        <f>TEXT(SalesDataTable[[#This Row],[Order Date]],"mmm")</f>
        <v>Apr</v>
      </c>
    </row>
    <row r="625" spans="1:20" ht="15.6" x14ac:dyDescent="0.3">
      <c r="A625" s="2" t="s">
        <v>696</v>
      </c>
      <c r="B625" s="3">
        <v>46132</v>
      </c>
      <c r="C625" s="4" t="s">
        <v>28</v>
      </c>
      <c r="D625" s="4" t="s">
        <v>29</v>
      </c>
      <c r="E625" s="4" t="s">
        <v>45</v>
      </c>
      <c r="F625" s="4" t="s">
        <v>36</v>
      </c>
      <c r="G625" s="4" t="s">
        <v>69</v>
      </c>
      <c r="H625" s="4" t="s">
        <v>70</v>
      </c>
      <c r="I625" s="5">
        <v>2</v>
      </c>
      <c r="J625" s="6">
        <v>40.56</v>
      </c>
      <c r="K625" s="7">
        <v>0</v>
      </c>
      <c r="L625" s="6">
        <v>15.09</v>
      </c>
      <c r="M625" s="6">
        <f t="shared" si="36"/>
        <v>81.12</v>
      </c>
      <c r="N625" s="6">
        <f t="shared" si="37"/>
        <v>30.18</v>
      </c>
      <c r="O625" s="6">
        <f t="shared" si="38"/>
        <v>50.940000000000005</v>
      </c>
      <c r="P625" s="8">
        <f t="shared" si="39"/>
        <v>0.62795857988165682</v>
      </c>
      <c r="Q625" s="9">
        <f>YEAR(SalesDataTable[[#This Row],[Order Date]])</f>
        <v>2026</v>
      </c>
      <c r="R625" s="8" t="str">
        <f>"Q"&amp;ROUNDUP(MONTH(SalesDataTable[[#This Row],[Order Date]])/3,0)</f>
        <v>Q2</v>
      </c>
      <c r="S625" s="5">
        <f>MONTH(SalesDataTable[[#This Row],[Order Date]])</f>
        <v>4</v>
      </c>
      <c r="T625" s="8" t="str">
        <f>TEXT(SalesDataTable[[#This Row],[Order Date]],"mmm")</f>
        <v>Apr</v>
      </c>
    </row>
    <row r="626" spans="1:20" ht="15.6" x14ac:dyDescent="0.3">
      <c r="A626" s="2" t="s">
        <v>697</v>
      </c>
      <c r="B626" s="3">
        <v>46132</v>
      </c>
      <c r="C626" s="4" t="s">
        <v>34</v>
      </c>
      <c r="D626" s="4" t="s">
        <v>146</v>
      </c>
      <c r="E626" s="4" t="s">
        <v>23</v>
      </c>
      <c r="F626" s="4" t="s">
        <v>40</v>
      </c>
      <c r="G626" s="4" t="s">
        <v>69</v>
      </c>
      <c r="H626" s="4" t="s">
        <v>94</v>
      </c>
      <c r="I626" s="5">
        <v>3</v>
      </c>
      <c r="J626" s="6">
        <v>51.36</v>
      </c>
      <c r="K626" s="7">
        <v>0</v>
      </c>
      <c r="L626" s="6">
        <v>22.05</v>
      </c>
      <c r="M626" s="6">
        <f t="shared" si="36"/>
        <v>154.07999999999998</v>
      </c>
      <c r="N626" s="6">
        <f t="shared" si="37"/>
        <v>66.150000000000006</v>
      </c>
      <c r="O626" s="6">
        <f t="shared" si="38"/>
        <v>87.929999999999978</v>
      </c>
      <c r="P626" s="8">
        <f t="shared" si="39"/>
        <v>0.57067757009345788</v>
      </c>
      <c r="Q626" s="9">
        <f>YEAR(SalesDataTable[[#This Row],[Order Date]])</f>
        <v>2026</v>
      </c>
      <c r="R626" s="8" t="str">
        <f>"Q"&amp;ROUNDUP(MONTH(SalesDataTable[[#This Row],[Order Date]])/3,0)</f>
        <v>Q2</v>
      </c>
      <c r="S626" s="5">
        <f>MONTH(SalesDataTable[[#This Row],[Order Date]])</f>
        <v>4</v>
      </c>
      <c r="T626" s="8" t="str">
        <f>TEXT(SalesDataTable[[#This Row],[Order Date]],"mmm")</f>
        <v>Apr</v>
      </c>
    </row>
    <row r="627" spans="1:20" ht="15.6" x14ac:dyDescent="0.3">
      <c r="A627" s="2" t="s">
        <v>698</v>
      </c>
      <c r="B627" s="3">
        <v>46133</v>
      </c>
      <c r="C627" s="4" t="s">
        <v>47</v>
      </c>
      <c r="D627" s="4" t="s">
        <v>65</v>
      </c>
      <c r="E627" s="4" t="s">
        <v>23</v>
      </c>
      <c r="F627" s="4" t="s">
        <v>24</v>
      </c>
      <c r="G627" s="4" t="s">
        <v>31</v>
      </c>
      <c r="H627" s="4" t="s">
        <v>32</v>
      </c>
      <c r="I627" s="5">
        <v>6</v>
      </c>
      <c r="J627" s="6">
        <v>93.58</v>
      </c>
      <c r="K627" s="7">
        <v>0</v>
      </c>
      <c r="L627" s="6">
        <v>46.68</v>
      </c>
      <c r="M627" s="6">
        <f t="shared" si="36"/>
        <v>561.48</v>
      </c>
      <c r="N627" s="6">
        <f t="shared" si="37"/>
        <v>280.08</v>
      </c>
      <c r="O627" s="6">
        <f t="shared" si="38"/>
        <v>281.40000000000003</v>
      </c>
      <c r="P627" s="8">
        <f t="shared" si="39"/>
        <v>0.5011754648429152</v>
      </c>
      <c r="Q627" s="9">
        <f>YEAR(SalesDataTable[[#This Row],[Order Date]])</f>
        <v>2026</v>
      </c>
      <c r="R627" s="8" t="str">
        <f>"Q"&amp;ROUNDUP(MONTH(SalesDataTable[[#This Row],[Order Date]])/3,0)</f>
        <v>Q2</v>
      </c>
      <c r="S627" s="5">
        <f>MONTH(SalesDataTable[[#This Row],[Order Date]])</f>
        <v>4</v>
      </c>
      <c r="T627" s="8" t="str">
        <f>TEXT(SalesDataTable[[#This Row],[Order Date]],"mmm")</f>
        <v>Apr</v>
      </c>
    </row>
    <row r="628" spans="1:20" ht="15.6" x14ac:dyDescent="0.3">
      <c r="A628" s="2" t="s">
        <v>699</v>
      </c>
      <c r="B628" s="3">
        <v>46133</v>
      </c>
      <c r="C628" s="4" t="s">
        <v>47</v>
      </c>
      <c r="D628" s="4" t="s">
        <v>65</v>
      </c>
      <c r="E628" s="4" t="s">
        <v>23</v>
      </c>
      <c r="F628" s="4" t="s">
        <v>40</v>
      </c>
      <c r="G628" s="4" t="s">
        <v>25</v>
      </c>
      <c r="H628" s="4" t="s">
        <v>26</v>
      </c>
      <c r="I628" s="5">
        <v>5</v>
      </c>
      <c r="J628" s="6">
        <v>80.16</v>
      </c>
      <c r="K628" s="7">
        <v>0.1</v>
      </c>
      <c r="L628" s="6">
        <v>42.5</v>
      </c>
      <c r="M628" s="6">
        <f t="shared" si="36"/>
        <v>360.71999999999997</v>
      </c>
      <c r="N628" s="6">
        <f t="shared" si="37"/>
        <v>212.5</v>
      </c>
      <c r="O628" s="6">
        <f t="shared" si="38"/>
        <v>148.21999999999997</v>
      </c>
      <c r="P628" s="8">
        <f t="shared" si="39"/>
        <v>0.41090042137946325</v>
      </c>
      <c r="Q628" s="9">
        <f>YEAR(SalesDataTable[[#This Row],[Order Date]])</f>
        <v>2026</v>
      </c>
      <c r="R628" s="8" t="str">
        <f>"Q"&amp;ROUNDUP(MONTH(SalesDataTable[[#This Row],[Order Date]])/3,0)</f>
        <v>Q2</v>
      </c>
      <c r="S628" s="5">
        <f>MONTH(SalesDataTable[[#This Row],[Order Date]])</f>
        <v>4</v>
      </c>
      <c r="T628" s="8" t="str">
        <f>TEXT(SalesDataTable[[#This Row],[Order Date]],"mmm")</f>
        <v>Apr</v>
      </c>
    </row>
    <row r="629" spans="1:20" ht="15.6" x14ac:dyDescent="0.3">
      <c r="A629" s="2" t="s">
        <v>700</v>
      </c>
      <c r="B629" s="3">
        <v>46133</v>
      </c>
      <c r="C629" s="4" t="s">
        <v>28</v>
      </c>
      <c r="D629" s="4" t="s">
        <v>89</v>
      </c>
      <c r="E629" s="4" t="s">
        <v>23</v>
      </c>
      <c r="F629" s="4" t="s">
        <v>36</v>
      </c>
      <c r="G629" s="4" t="s">
        <v>31</v>
      </c>
      <c r="H629" s="4" t="s">
        <v>41</v>
      </c>
      <c r="I629" s="5">
        <v>1</v>
      </c>
      <c r="J629" s="6">
        <v>142.22999999999999</v>
      </c>
      <c r="K629" s="7">
        <v>0.05</v>
      </c>
      <c r="L629" s="6">
        <v>77.66</v>
      </c>
      <c r="M629" s="6">
        <f t="shared" si="36"/>
        <v>135.11849999999998</v>
      </c>
      <c r="N629" s="6">
        <f t="shared" si="37"/>
        <v>77.66</v>
      </c>
      <c r="O629" s="6">
        <f t="shared" si="38"/>
        <v>57.458499999999987</v>
      </c>
      <c r="P629" s="8">
        <f t="shared" si="39"/>
        <v>0.42524524768999061</v>
      </c>
      <c r="Q629" s="9">
        <f>YEAR(SalesDataTable[[#This Row],[Order Date]])</f>
        <v>2026</v>
      </c>
      <c r="R629" s="8" t="str">
        <f>"Q"&amp;ROUNDUP(MONTH(SalesDataTable[[#This Row],[Order Date]])/3,0)</f>
        <v>Q2</v>
      </c>
      <c r="S629" s="5">
        <f>MONTH(SalesDataTable[[#This Row],[Order Date]])</f>
        <v>4</v>
      </c>
      <c r="T629" s="8" t="str">
        <f>TEXT(SalesDataTable[[#This Row],[Order Date]],"mmm")</f>
        <v>Apr</v>
      </c>
    </row>
    <row r="630" spans="1:20" ht="15.6" x14ac:dyDescent="0.3">
      <c r="A630" s="2" t="s">
        <v>701</v>
      </c>
      <c r="B630" s="3">
        <v>46133</v>
      </c>
      <c r="C630" s="4" t="s">
        <v>28</v>
      </c>
      <c r="D630" s="4" t="s">
        <v>106</v>
      </c>
      <c r="E630" s="4" t="s">
        <v>23</v>
      </c>
      <c r="F630" s="4" t="s">
        <v>24</v>
      </c>
      <c r="G630" s="4" t="s">
        <v>31</v>
      </c>
      <c r="H630" s="4" t="s">
        <v>99</v>
      </c>
      <c r="I630" s="5">
        <v>2</v>
      </c>
      <c r="J630" s="6">
        <v>71.77</v>
      </c>
      <c r="K630" s="7">
        <v>0</v>
      </c>
      <c r="L630" s="6">
        <v>32.450000000000003</v>
      </c>
      <c r="M630" s="6">
        <f t="shared" si="36"/>
        <v>143.54</v>
      </c>
      <c r="N630" s="6">
        <f t="shared" si="37"/>
        <v>64.900000000000006</v>
      </c>
      <c r="O630" s="6">
        <f t="shared" si="38"/>
        <v>78.639999999999986</v>
      </c>
      <c r="P630" s="8">
        <f t="shared" si="39"/>
        <v>0.54786122335237553</v>
      </c>
      <c r="Q630" s="9">
        <f>YEAR(SalesDataTable[[#This Row],[Order Date]])</f>
        <v>2026</v>
      </c>
      <c r="R630" s="8" t="str">
        <f>"Q"&amp;ROUNDUP(MONTH(SalesDataTable[[#This Row],[Order Date]])/3,0)</f>
        <v>Q2</v>
      </c>
      <c r="S630" s="5">
        <f>MONTH(SalesDataTable[[#This Row],[Order Date]])</f>
        <v>4</v>
      </c>
      <c r="T630" s="8" t="str">
        <f>TEXT(SalesDataTable[[#This Row],[Order Date]],"mmm")</f>
        <v>Apr</v>
      </c>
    </row>
    <row r="631" spans="1:20" ht="15.6" x14ac:dyDescent="0.3">
      <c r="A631" s="2" t="s">
        <v>702</v>
      </c>
      <c r="B631" s="3">
        <v>46133</v>
      </c>
      <c r="C631" s="4" t="s">
        <v>21</v>
      </c>
      <c r="D631" s="4" t="s">
        <v>22</v>
      </c>
      <c r="E631" s="4" t="s">
        <v>59</v>
      </c>
      <c r="F631" s="4" t="s">
        <v>24</v>
      </c>
      <c r="G631" s="4" t="s">
        <v>31</v>
      </c>
      <c r="H631" s="4" t="s">
        <v>99</v>
      </c>
      <c r="I631" s="5">
        <v>1</v>
      </c>
      <c r="J631" s="6">
        <v>71.23</v>
      </c>
      <c r="K631" s="7">
        <v>0.05</v>
      </c>
      <c r="L631" s="6">
        <v>33.28</v>
      </c>
      <c r="M631" s="6">
        <f t="shared" si="36"/>
        <v>67.668499999999995</v>
      </c>
      <c r="N631" s="6">
        <f t="shared" si="37"/>
        <v>33.28</v>
      </c>
      <c r="O631" s="6">
        <f t="shared" si="38"/>
        <v>34.388499999999993</v>
      </c>
      <c r="P631" s="8">
        <f t="shared" si="39"/>
        <v>0.50819066478494423</v>
      </c>
      <c r="Q631" s="9">
        <f>YEAR(SalesDataTable[[#This Row],[Order Date]])</f>
        <v>2026</v>
      </c>
      <c r="R631" s="8" t="str">
        <f>"Q"&amp;ROUNDUP(MONTH(SalesDataTable[[#This Row],[Order Date]])/3,0)</f>
        <v>Q2</v>
      </c>
      <c r="S631" s="5">
        <f>MONTH(SalesDataTable[[#This Row],[Order Date]])</f>
        <v>4</v>
      </c>
      <c r="T631" s="8" t="str">
        <f>TEXT(SalesDataTable[[#This Row],[Order Date]],"mmm")</f>
        <v>Apr</v>
      </c>
    </row>
    <row r="632" spans="1:20" ht="15.6" x14ac:dyDescent="0.3">
      <c r="A632" s="2" t="s">
        <v>703</v>
      </c>
      <c r="B632" s="3">
        <v>46133</v>
      </c>
      <c r="C632" s="4" t="s">
        <v>21</v>
      </c>
      <c r="D632" s="4" t="s">
        <v>22</v>
      </c>
      <c r="E632" s="4" t="s">
        <v>45</v>
      </c>
      <c r="F632" s="4" t="s">
        <v>24</v>
      </c>
      <c r="G632" s="4" t="s">
        <v>31</v>
      </c>
      <c r="H632" s="4" t="s">
        <v>99</v>
      </c>
      <c r="I632" s="5">
        <v>1</v>
      </c>
      <c r="J632" s="6">
        <v>71.239999999999995</v>
      </c>
      <c r="K632" s="7">
        <v>0.1</v>
      </c>
      <c r="L632" s="6">
        <v>33.07</v>
      </c>
      <c r="M632" s="6">
        <f t="shared" si="36"/>
        <v>64.116</v>
      </c>
      <c r="N632" s="6">
        <f t="shared" si="37"/>
        <v>33.07</v>
      </c>
      <c r="O632" s="6">
        <f t="shared" si="38"/>
        <v>31.045999999999999</v>
      </c>
      <c r="P632" s="8">
        <f t="shared" si="39"/>
        <v>0.48421610830369954</v>
      </c>
      <c r="Q632" s="9">
        <f>YEAR(SalesDataTable[[#This Row],[Order Date]])</f>
        <v>2026</v>
      </c>
      <c r="R632" s="8" t="str">
        <f>"Q"&amp;ROUNDUP(MONTH(SalesDataTable[[#This Row],[Order Date]])/3,0)</f>
        <v>Q2</v>
      </c>
      <c r="S632" s="5">
        <f>MONTH(SalesDataTable[[#This Row],[Order Date]])</f>
        <v>4</v>
      </c>
      <c r="T632" s="8" t="str">
        <f>TEXT(SalesDataTable[[#This Row],[Order Date]],"mmm")</f>
        <v>Apr</v>
      </c>
    </row>
    <row r="633" spans="1:20" ht="15.6" x14ac:dyDescent="0.3">
      <c r="A633" s="2" t="s">
        <v>704</v>
      </c>
      <c r="B633" s="3">
        <v>46133</v>
      </c>
      <c r="C633" s="4" t="s">
        <v>28</v>
      </c>
      <c r="D633" s="4" t="s">
        <v>58</v>
      </c>
      <c r="E633" s="4" t="s">
        <v>23</v>
      </c>
      <c r="F633" s="4" t="s">
        <v>36</v>
      </c>
      <c r="G633" s="4" t="s">
        <v>25</v>
      </c>
      <c r="H633" s="4" t="s">
        <v>49</v>
      </c>
      <c r="I633" s="5">
        <v>1</v>
      </c>
      <c r="J633" s="6">
        <v>51.39</v>
      </c>
      <c r="K633" s="7">
        <v>0</v>
      </c>
      <c r="L633" s="6">
        <v>22.08</v>
      </c>
      <c r="M633" s="6">
        <f t="shared" si="36"/>
        <v>51.39</v>
      </c>
      <c r="N633" s="6">
        <f t="shared" si="37"/>
        <v>22.08</v>
      </c>
      <c r="O633" s="6">
        <f t="shared" si="38"/>
        <v>29.310000000000002</v>
      </c>
      <c r="P633" s="8">
        <f t="shared" si="39"/>
        <v>0.57034442498540572</v>
      </c>
      <c r="Q633" s="9">
        <f>YEAR(SalesDataTable[[#This Row],[Order Date]])</f>
        <v>2026</v>
      </c>
      <c r="R633" s="8" t="str">
        <f>"Q"&amp;ROUNDUP(MONTH(SalesDataTable[[#This Row],[Order Date]])/3,0)</f>
        <v>Q2</v>
      </c>
      <c r="S633" s="5">
        <f>MONTH(SalesDataTable[[#This Row],[Order Date]])</f>
        <v>4</v>
      </c>
      <c r="T633" s="8" t="str">
        <f>TEXT(SalesDataTable[[#This Row],[Order Date]],"mmm")</f>
        <v>Apr</v>
      </c>
    </row>
    <row r="634" spans="1:20" ht="15.6" x14ac:dyDescent="0.3">
      <c r="A634" s="2" t="s">
        <v>705</v>
      </c>
      <c r="B634" s="3">
        <v>46133</v>
      </c>
      <c r="C634" s="4" t="s">
        <v>28</v>
      </c>
      <c r="D634" s="4" t="s">
        <v>89</v>
      </c>
      <c r="E634" s="4" t="s">
        <v>23</v>
      </c>
      <c r="F634" s="4" t="s">
        <v>24</v>
      </c>
      <c r="G634" s="4" t="s">
        <v>25</v>
      </c>
      <c r="H634" s="4" t="s">
        <v>63</v>
      </c>
      <c r="I634" s="5">
        <v>1</v>
      </c>
      <c r="J634" s="6">
        <v>102.64</v>
      </c>
      <c r="K634" s="7">
        <v>0</v>
      </c>
      <c r="L634" s="6">
        <v>51.86</v>
      </c>
      <c r="M634" s="6">
        <f t="shared" si="36"/>
        <v>102.64</v>
      </c>
      <c r="N634" s="6">
        <f t="shared" si="37"/>
        <v>51.86</v>
      </c>
      <c r="O634" s="6">
        <f t="shared" si="38"/>
        <v>50.78</v>
      </c>
      <c r="P634" s="8">
        <f t="shared" si="39"/>
        <v>0.49473889321901793</v>
      </c>
      <c r="Q634" s="9">
        <f>YEAR(SalesDataTable[[#This Row],[Order Date]])</f>
        <v>2026</v>
      </c>
      <c r="R634" s="8" t="str">
        <f>"Q"&amp;ROUNDUP(MONTH(SalesDataTable[[#This Row],[Order Date]])/3,0)</f>
        <v>Q2</v>
      </c>
      <c r="S634" s="5">
        <f>MONTH(SalesDataTable[[#This Row],[Order Date]])</f>
        <v>4</v>
      </c>
      <c r="T634" s="8" t="str">
        <f>TEXT(SalesDataTable[[#This Row],[Order Date]],"mmm")</f>
        <v>Apr</v>
      </c>
    </row>
    <row r="635" spans="1:20" ht="15.6" x14ac:dyDescent="0.3">
      <c r="A635" s="2" t="s">
        <v>706</v>
      </c>
      <c r="B635" s="3">
        <v>46133</v>
      </c>
      <c r="C635" s="4" t="s">
        <v>34</v>
      </c>
      <c r="D635" s="4" t="s">
        <v>35</v>
      </c>
      <c r="E635" s="4" t="s">
        <v>23</v>
      </c>
      <c r="F635" s="4" t="s">
        <v>36</v>
      </c>
      <c r="G635" s="4" t="s">
        <v>69</v>
      </c>
      <c r="H635" s="4" t="s">
        <v>87</v>
      </c>
      <c r="I635" s="5">
        <v>2</v>
      </c>
      <c r="J635" s="6">
        <v>35.56</v>
      </c>
      <c r="K635" s="7">
        <v>0.1</v>
      </c>
      <c r="L635" s="6">
        <v>13.85</v>
      </c>
      <c r="M635" s="6">
        <f t="shared" si="36"/>
        <v>64.00800000000001</v>
      </c>
      <c r="N635" s="6">
        <f t="shared" si="37"/>
        <v>27.7</v>
      </c>
      <c r="O635" s="6">
        <f t="shared" si="38"/>
        <v>36.308000000000007</v>
      </c>
      <c r="P635" s="8">
        <f t="shared" si="39"/>
        <v>0.56724159480064995</v>
      </c>
      <c r="Q635" s="9">
        <f>YEAR(SalesDataTable[[#This Row],[Order Date]])</f>
        <v>2026</v>
      </c>
      <c r="R635" s="8" t="str">
        <f>"Q"&amp;ROUNDUP(MONTH(SalesDataTable[[#This Row],[Order Date]])/3,0)</f>
        <v>Q2</v>
      </c>
      <c r="S635" s="5">
        <f>MONTH(SalesDataTable[[#This Row],[Order Date]])</f>
        <v>4</v>
      </c>
      <c r="T635" s="8" t="str">
        <f>TEXT(SalesDataTable[[#This Row],[Order Date]],"mmm")</f>
        <v>Apr</v>
      </c>
    </row>
    <row r="636" spans="1:20" ht="15.6" x14ac:dyDescent="0.3">
      <c r="A636" s="2" t="s">
        <v>707</v>
      </c>
      <c r="B636" s="3">
        <v>46133</v>
      </c>
      <c r="C636" s="4" t="s">
        <v>28</v>
      </c>
      <c r="D636" s="4" t="s">
        <v>86</v>
      </c>
      <c r="E636" s="4" t="s">
        <v>23</v>
      </c>
      <c r="F636" s="4" t="s">
        <v>24</v>
      </c>
      <c r="G636" s="4" t="s">
        <v>25</v>
      </c>
      <c r="H636" s="4" t="s">
        <v>63</v>
      </c>
      <c r="I636" s="5">
        <v>2</v>
      </c>
      <c r="J636" s="6">
        <v>100.39</v>
      </c>
      <c r="K636" s="7">
        <v>0</v>
      </c>
      <c r="L636" s="6">
        <v>49.05</v>
      </c>
      <c r="M636" s="6">
        <f t="shared" si="36"/>
        <v>200.78</v>
      </c>
      <c r="N636" s="6">
        <f t="shared" si="37"/>
        <v>98.1</v>
      </c>
      <c r="O636" s="6">
        <f t="shared" si="38"/>
        <v>102.68</v>
      </c>
      <c r="P636" s="8">
        <f t="shared" si="39"/>
        <v>0.51140551847793603</v>
      </c>
      <c r="Q636" s="9">
        <f>YEAR(SalesDataTable[[#This Row],[Order Date]])</f>
        <v>2026</v>
      </c>
      <c r="R636" s="8" t="str">
        <f>"Q"&amp;ROUNDUP(MONTH(SalesDataTable[[#This Row],[Order Date]])/3,0)</f>
        <v>Q2</v>
      </c>
      <c r="S636" s="5">
        <f>MONTH(SalesDataTable[[#This Row],[Order Date]])</f>
        <v>4</v>
      </c>
      <c r="T636" s="8" t="str">
        <f>TEXT(SalesDataTable[[#This Row],[Order Date]],"mmm")</f>
        <v>Apr</v>
      </c>
    </row>
    <row r="637" spans="1:20" ht="15.6" x14ac:dyDescent="0.3">
      <c r="A637" s="2" t="s">
        <v>708</v>
      </c>
      <c r="B637" s="3">
        <v>46133</v>
      </c>
      <c r="C637" s="4" t="s">
        <v>21</v>
      </c>
      <c r="D637" s="4" t="s">
        <v>108</v>
      </c>
      <c r="E637" s="4" t="s">
        <v>45</v>
      </c>
      <c r="F637" s="4" t="s">
        <v>24</v>
      </c>
      <c r="G637" s="4" t="s">
        <v>51</v>
      </c>
      <c r="H637" s="4" t="s">
        <v>61</v>
      </c>
      <c r="I637" s="5">
        <v>2</v>
      </c>
      <c r="J637" s="6">
        <v>191.51</v>
      </c>
      <c r="K637" s="7">
        <v>0.1</v>
      </c>
      <c r="L637" s="6">
        <v>101.25</v>
      </c>
      <c r="M637" s="6">
        <f t="shared" si="36"/>
        <v>344.71800000000002</v>
      </c>
      <c r="N637" s="6">
        <f t="shared" si="37"/>
        <v>202.5</v>
      </c>
      <c r="O637" s="6">
        <f t="shared" si="38"/>
        <v>142.21800000000002</v>
      </c>
      <c r="P637" s="8">
        <f t="shared" si="39"/>
        <v>0.41256331262075091</v>
      </c>
      <c r="Q637" s="9">
        <f>YEAR(SalesDataTable[[#This Row],[Order Date]])</f>
        <v>2026</v>
      </c>
      <c r="R637" s="8" t="str">
        <f>"Q"&amp;ROUNDUP(MONTH(SalesDataTable[[#This Row],[Order Date]])/3,0)</f>
        <v>Q2</v>
      </c>
      <c r="S637" s="5">
        <f>MONTH(SalesDataTable[[#This Row],[Order Date]])</f>
        <v>4</v>
      </c>
      <c r="T637" s="8" t="str">
        <f>TEXT(SalesDataTable[[#This Row],[Order Date]],"mmm")</f>
        <v>Apr</v>
      </c>
    </row>
    <row r="638" spans="1:20" ht="15.6" x14ac:dyDescent="0.3">
      <c r="A638" s="2" t="s">
        <v>709</v>
      </c>
      <c r="B638" s="3">
        <v>46133</v>
      </c>
      <c r="C638" s="4" t="s">
        <v>28</v>
      </c>
      <c r="D638" s="4" t="s">
        <v>89</v>
      </c>
      <c r="E638" s="4" t="s">
        <v>45</v>
      </c>
      <c r="F638" s="4" t="s">
        <v>36</v>
      </c>
      <c r="G638" s="4" t="s">
        <v>31</v>
      </c>
      <c r="H638" s="4" t="s">
        <v>41</v>
      </c>
      <c r="I638" s="5">
        <v>2</v>
      </c>
      <c r="J638" s="6">
        <v>147.30000000000001</v>
      </c>
      <c r="K638" s="7">
        <v>0</v>
      </c>
      <c r="L638" s="6">
        <v>81.2</v>
      </c>
      <c r="M638" s="6">
        <f t="shared" si="36"/>
        <v>294.60000000000002</v>
      </c>
      <c r="N638" s="6">
        <f t="shared" si="37"/>
        <v>162.4</v>
      </c>
      <c r="O638" s="6">
        <f t="shared" si="38"/>
        <v>132.20000000000002</v>
      </c>
      <c r="P638" s="8">
        <f t="shared" si="39"/>
        <v>0.44874405974202308</v>
      </c>
      <c r="Q638" s="9">
        <f>YEAR(SalesDataTable[[#This Row],[Order Date]])</f>
        <v>2026</v>
      </c>
      <c r="R638" s="8" t="str">
        <f>"Q"&amp;ROUNDUP(MONTH(SalesDataTable[[#This Row],[Order Date]])/3,0)</f>
        <v>Q2</v>
      </c>
      <c r="S638" s="5">
        <f>MONTH(SalesDataTable[[#This Row],[Order Date]])</f>
        <v>4</v>
      </c>
      <c r="T638" s="8" t="str">
        <f>TEXT(SalesDataTable[[#This Row],[Order Date]],"mmm")</f>
        <v>Apr</v>
      </c>
    </row>
    <row r="639" spans="1:20" ht="15.6" x14ac:dyDescent="0.3">
      <c r="A639" s="2" t="s">
        <v>710</v>
      </c>
      <c r="B639" s="3">
        <v>46133</v>
      </c>
      <c r="C639" s="4" t="s">
        <v>28</v>
      </c>
      <c r="D639" s="4" t="s">
        <v>86</v>
      </c>
      <c r="E639" s="4" t="s">
        <v>45</v>
      </c>
      <c r="F639" s="4" t="s">
        <v>24</v>
      </c>
      <c r="G639" s="4" t="s">
        <v>25</v>
      </c>
      <c r="H639" s="4" t="s">
        <v>26</v>
      </c>
      <c r="I639" s="5">
        <v>1</v>
      </c>
      <c r="J639" s="6">
        <v>79.92</v>
      </c>
      <c r="K639" s="7">
        <v>0.1</v>
      </c>
      <c r="L639" s="6">
        <v>43.13</v>
      </c>
      <c r="M639" s="6">
        <f t="shared" si="36"/>
        <v>71.927999999999997</v>
      </c>
      <c r="N639" s="6">
        <f t="shared" si="37"/>
        <v>43.13</v>
      </c>
      <c r="O639" s="6">
        <f t="shared" si="38"/>
        <v>28.797999999999995</v>
      </c>
      <c r="P639" s="8">
        <f t="shared" si="39"/>
        <v>0.40037259481703918</v>
      </c>
      <c r="Q639" s="9">
        <f>YEAR(SalesDataTable[[#This Row],[Order Date]])</f>
        <v>2026</v>
      </c>
      <c r="R639" s="8" t="str">
        <f>"Q"&amp;ROUNDUP(MONTH(SalesDataTable[[#This Row],[Order Date]])/3,0)</f>
        <v>Q2</v>
      </c>
      <c r="S639" s="5">
        <f>MONTH(SalesDataTable[[#This Row],[Order Date]])</f>
        <v>4</v>
      </c>
      <c r="T639" s="8" t="str">
        <f>TEXT(SalesDataTable[[#This Row],[Order Date]],"mmm")</f>
        <v>Apr</v>
      </c>
    </row>
    <row r="640" spans="1:20" ht="15.6" x14ac:dyDescent="0.3">
      <c r="A640" s="2" t="s">
        <v>711</v>
      </c>
      <c r="B640" s="3">
        <v>46134</v>
      </c>
      <c r="C640" s="4" t="s">
        <v>28</v>
      </c>
      <c r="D640" s="4" t="s">
        <v>29</v>
      </c>
      <c r="E640" s="4" t="s">
        <v>23</v>
      </c>
      <c r="F640" s="4" t="s">
        <v>24</v>
      </c>
      <c r="G640" s="4" t="s">
        <v>51</v>
      </c>
      <c r="H640" s="4" t="s">
        <v>52</v>
      </c>
      <c r="I640" s="5">
        <v>2</v>
      </c>
      <c r="J640" s="6">
        <v>344.29</v>
      </c>
      <c r="K640" s="7">
        <v>0.1</v>
      </c>
      <c r="L640" s="6">
        <v>192.66</v>
      </c>
      <c r="M640" s="6">
        <f t="shared" si="36"/>
        <v>619.72200000000009</v>
      </c>
      <c r="N640" s="6">
        <f t="shared" si="37"/>
        <v>385.32</v>
      </c>
      <c r="O640" s="6">
        <f t="shared" si="38"/>
        <v>234.4020000000001</v>
      </c>
      <c r="P640" s="8">
        <f t="shared" si="39"/>
        <v>0.37823733867766524</v>
      </c>
      <c r="Q640" s="9">
        <f>YEAR(SalesDataTable[[#This Row],[Order Date]])</f>
        <v>2026</v>
      </c>
      <c r="R640" s="8" t="str">
        <f>"Q"&amp;ROUNDUP(MONTH(SalesDataTable[[#This Row],[Order Date]])/3,0)</f>
        <v>Q2</v>
      </c>
      <c r="S640" s="5">
        <f>MONTH(SalesDataTable[[#This Row],[Order Date]])</f>
        <v>4</v>
      </c>
      <c r="T640" s="8" t="str">
        <f>TEXT(SalesDataTable[[#This Row],[Order Date]],"mmm")</f>
        <v>Apr</v>
      </c>
    </row>
    <row r="641" spans="1:20" ht="15.6" x14ac:dyDescent="0.3">
      <c r="A641" s="2" t="s">
        <v>712</v>
      </c>
      <c r="B641" s="3">
        <v>46134</v>
      </c>
      <c r="C641" s="4" t="s">
        <v>34</v>
      </c>
      <c r="D641" s="4" t="s">
        <v>54</v>
      </c>
      <c r="E641" s="4" t="s">
        <v>23</v>
      </c>
      <c r="F641" s="4" t="s">
        <v>24</v>
      </c>
      <c r="G641" s="4" t="s">
        <v>31</v>
      </c>
      <c r="H641" s="4" t="s">
        <v>73</v>
      </c>
      <c r="I641" s="5">
        <v>1</v>
      </c>
      <c r="J641" s="6">
        <v>151.15</v>
      </c>
      <c r="K641" s="7">
        <v>0</v>
      </c>
      <c r="L641" s="6">
        <v>77.680000000000007</v>
      </c>
      <c r="M641" s="6">
        <f t="shared" si="36"/>
        <v>151.15</v>
      </c>
      <c r="N641" s="6">
        <f t="shared" si="37"/>
        <v>77.680000000000007</v>
      </c>
      <c r="O641" s="6">
        <f t="shared" si="38"/>
        <v>73.47</v>
      </c>
      <c r="P641" s="8">
        <f t="shared" si="39"/>
        <v>0.48607343698312933</v>
      </c>
      <c r="Q641" s="9">
        <f>YEAR(SalesDataTable[[#This Row],[Order Date]])</f>
        <v>2026</v>
      </c>
      <c r="R641" s="8" t="str">
        <f>"Q"&amp;ROUNDUP(MONTH(SalesDataTable[[#This Row],[Order Date]])/3,0)</f>
        <v>Q2</v>
      </c>
      <c r="S641" s="5">
        <f>MONTH(SalesDataTable[[#This Row],[Order Date]])</f>
        <v>4</v>
      </c>
      <c r="T641" s="8" t="str">
        <f>TEXT(SalesDataTable[[#This Row],[Order Date]],"mmm")</f>
        <v>Apr</v>
      </c>
    </row>
    <row r="642" spans="1:20" ht="15.6" x14ac:dyDescent="0.3">
      <c r="A642" s="2" t="s">
        <v>713</v>
      </c>
      <c r="B642" s="3">
        <v>46134</v>
      </c>
      <c r="C642" s="4" t="s">
        <v>28</v>
      </c>
      <c r="D642" s="4" t="s">
        <v>58</v>
      </c>
      <c r="E642" s="4" t="s">
        <v>45</v>
      </c>
      <c r="F642" s="4" t="s">
        <v>36</v>
      </c>
      <c r="G642" s="4" t="s">
        <v>51</v>
      </c>
      <c r="H642" s="4" t="s">
        <v>84</v>
      </c>
      <c r="I642" s="5">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9">
        <f>YEAR(SalesDataTable[[#This Row],[Order Date]])</f>
        <v>2026</v>
      </c>
      <c r="R642" s="8" t="str">
        <f>"Q"&amp;ROUNDUP(MONTH(SalesDataTable[[#This Row],[Order Date]])/3,0)</f>
        <v>Q2</v>
      </c>
      <c r="S642" s="5">
        <f>MONTH(SalesDataTable[[#This Row],[Order Date]])</f>
        <v>4</v>
      </c>
      <c r="T642" s="8" t="str">
        <f>TEXT(SalesDataTable[[#This Row],[Order Date]],"mmm")</f>
        <v>Apr</v>
      </c>
    </row>
    <row r="643" spans="1:20" ht="15.6" x14ac:dyDescent="0.3">
      <c r="A643" s="2" t="s">
        <v>714</v>
      </c>
      <c r="B643" s="3">
        <v>46134</v>
      </c>
      <c r="C643" s="4" t="s">
        <v>47</v>
      </c>
      <c r="D643" s="4" t="s">
        <v>48</v>
      </c>
      <c r="E643" s="4" t="s">
        <v>45</v>
      </c>
      <c r="F643" s="4" t="s">
        <v>36</v>
      </c>
      <c r="G643" s="4" t="s">
        <v>31</v>
      </c>
      <c r="H643" s="4" t="s">
        <v>41</v>
      </c>
      <c r="I643" s="5">
        <v>1</v>
      </c>
      <c r="J643" s="6">
        <v>142.53</v>
      </c>
      <c r="K643" s="7">
        <v>0.05</v>
      </c>
      <c r="L643" s="6">
        <v>77.77</v>
      </c>
      <c r="M643" s="6">
        <f t="shared" si="40"/>
        <v>135.40350000000001</v>
      </c>
      <c r="N643" s="6">
        <f t="shared" si="41"/>
        <v>77.77</v>
      </c>
      <c r="O643" s="6">
        <f t="shared" si="42"/>
        <v>57.633500000000012</v>
      </c>
      <c r="P643" s="8">
        <f t="shared" si="43"/>
        <v>0.4256426163282338</v>
      </c>
      <c r="Q643" s="9">
        <f>YEAR(SalesDataTable[[#This Row],[Order Date]])</f>
        <v>2026</v>
      </c>
      <c r="R643" s="8" t="str">
        <f>"Q"&amp;ROUNDUP(MONTH(SalesDataTable[[#This Row],[Order Date]])/3,0)</f>
        <v>Q2</v>
      </c>
      <c r="S643" s="5">
        <f>MONTH(SalesDataTable[[#This Row],[Order Date]])</f>
        <v>4</v>
      </c>
      <c r="T643" s="8" t="str">
        <f>TEXT(SalesDataTable[[#This Row],[Order Date]],"mmm")</f>
        <v>Apr</v>
      </c>
    </row>
    <row r="644" spans="1:20" ht="15.6" x14ac:dyDescent="0.3">
      <c r="A644" s="2" t="s">
        <v>715</v>
      </c>
      <c r="B644" s="3">
        <v>46134</v>
      </c>
      <c r="C644" s="4" t="s">
        <v>28</v>
      </c>
      <c r="D644" s="4" t="s">
        <v>29</v>
      </c>
      <c r="E644" s="4" t="s">
        <v>23</v>
      </c>
      <c r="F644" s="4" t="s">
        <v>36</v>
      </c>
      <c r="G644" s="4" t="s">
        <v>51</v>
      </c>
      <c r="H644" s="4" t="s">
        <v>84</v>
      </c>
      <c r="I644" s="5">
        <v>2</v>
      </c>
      <c r="J644" s="6">
        <v>83.24</v>
      </c>
      <c r="K644" s="7">
        <v>0</v>
      </c>
      <c r="L644" s="6">
        <v>40.03</v>
      </c>
      <c r="M644" s="6">
        <f t="shared" si="40"/>
        <v>166.48</v>
      </c>
      <c r="N644" s="6">
        <f t="shared" si="41"/>
        <v>80.06</v>
      </c>
      <c r="O644" s="6">
        <f t="shared" si="42"/>
        <v>86.419999999999987</v>
      </c>
      <c r="P644" s="8">
        <f t="shared" si="43"/>
        <v>0.51910139356078799</v>
      </c>
      <c r="Q644" s="9">
        <f>YEAR(SalesDataTable[[#This Row],[Order Date]])</f>
        <v>2026</v>
      </c>
      <c r="R644" s="8" t="str">
        <f>"Q"&amp;ROUNDUP(MONTH(SalesDataTable[[#This Row],[Order Date]])/3,0)</f>
        <v>Q2</v>
      </c>
      <c r="S644" s="5">
        <f>MONTH(SalesDataTable[[#This Row],[Order Date]])</f>
        <v>4</v>
      </c>
      <c r="T644" s="8" t="str">
        <f>TEXT(SalesDataTable[[#This Row],[Order Date]],"mmm")</f>
        <v>Apr</v>
      </c>
    </row>
    <row r="645" spans="1:20" ht="15.6" x14ac:dyDescent="0.3">
      <c r="A645" s="2" t="s">
        <v>716</v>
      </c>
      <c r="B645" s="3">
        <v>46134</v>
      </c>
      <c r="C645" s="4" t="s">
        <v>21</v>
      </c>
      <c r="D645" s="4" t="s">
        <v>22</v>
      </c>
      <c r="E645" s="4" t="s">
        <v>59</v>
      </c>
      <c r="F645" s="4" t="s">
        <v>36</v>
      </c>
      <c r="G645" s="4" t="s">
        <v>31</v>
      </c>
      <c r="H645" s="4" t="s">
        <v>41</v>
      </c>
      <c r="I645" s="5">
        <v>1</v>
      </c>
      <c r="J645" s="6">
        <v>141.99</v>
      </c>
      <c r="K645" s="7">
        <v>0.05</v>
      </c>
      <c r="L645" s="6">
        <v>79.7</v>
      </c>
      <c r="M645" s="6">
        <f t="shared" si="40"/>
        <v>134.8905</v>
      </c>
      <c r="N645" s="6">
        <f t="shared" si="41"/>
        <v>79.7</v>
      </c>
      <c r="O645" s="6">
        <f t="shared" si="42"/>
        <v>55.1905</v>
      </c>
      <c r="P645" s="8">
        <f t="shared" si="43"/>
        <v>0.40915038494186023</v>
      </c>
      <c r="Q645" s="9">
        <f>YEAR(SalesDataTable[[#This Row],[Order Date]])</f>
        <v>2026</v>
      </c>
      <c r="R645" s="8" t="str">
        <f>"Q"&amp;ROUNDUP(MONTH(SalesDataTable[[#This Row],[Order Date]])/3,0)</f>
        <v>Q2</v>
      </c>
      <c r="S645" s="5">
        <f>MONTH(SalesDataTable[[#This Row],[Order Date]])</f>
        <v>4</v>
      </c>
      <c r="T645" s="8" t="str">
        <f>TEXT(SalesDataTable[[#This Row],[Order Date]],"mmm")</f>
        <v>Apr</v>
      </c>
    </row>
    <row r="646" spans="1:20" ht="15.6" x14ac:dyDescent="0.3">
      <c r="A646" s="2" t="s">
        <v>717</v>
      </c>
      <c r="B646" s="3">
        <v>46134</v>
      </c>
      <c r="C646" s="4" t="s">
        <v>28</v>
      </c>
      <c r="D646" s="4" t="s">
        <v>89</v>
      </c>
      <c r="E646" s="4" t="s">
        <v>23</v>
      </c>
      <c r="F646" s="4" t="s">
        <v>36</v>
      </c>
      <c r="G646" s="4" t="s">
        <v>69</v>
      </c>
      <c r="H646" s="4" t="s">
        <v>87</v>
      </c>
      <c r="I646" s="5">
        <v>2</v>
      </c>
      <c r="J646" s="6">
        <v>35.94</v>
      </c>
      <c r="K646" s="7">
        <v>0.05</v>
      </c>
      <c r="L646" s="6">
        <v>14.17</v>
      </c>
      <c r="M646" s="6">
        <f t="shared" si="40"/>
        <v>68.285999999999987</v>
      </c>
      <c r="N646" s="6">
        <f t="shared" si="41"/>
        <v>28.34</v>
      </c>
      <c r="O646" s="6">
        <f t="shared" si="42"/>
        <v>39.945999999999984</v>
      </c>
      <c r="P646" s="8">
        <f t="shared" si="43"/>
        <v>0.5849808159798493</v>
      </c>
      <c r="Q646" s="9">
        <f>YEAR(SalesDataTable[[#This Row],[Order Date]])</f>
        <v>2026</v>
      </c>
      <c r="R646" s="8" t="str">
        <f>"Q"&amp;ROUNDUP(MONTH(SalesDataTable[[#This Row],[Order Date]])/3,0)</f>
        <v>Q2</v>
      </c>
      <c r="S646" s="5">
        <f>MONTH(SalesDataTable[[#This Row],[Order Date]])</f>
        <v>4</v>
      </c>
      <c r="T646" s="8" t="str">
        <f>TEXT(SalesDataTable[[#This Row],[Order Date]],"mmm")</f>
        <v>Apr</v>
      </c>
    </row>
    <row r="647" spans="1:20" ht="15.6" x14ac:dyDescent="0.3">
      <c r="A647" s="2" t="s">
        <v>718</v>
      </c>
      <c r="B647" s="3">
        <v>46135</v>
      </c>
      <c r="C647" s="4" t="s">
        <v>28</v>
      </c>
      <c r="D647" s="4" t="s">
        <v>29</v>
      </c>
      <c r="E647" s="4" t="s">
        <v>23</v>
      </c>
      <c r="F647" s="4" t="s">
        <v>36</v>
      </c>
      <c r="G647" s="4" t="s">
        <v>69</v>
      </c>
      <c r="H647" s="4" t="s">
        <v>94</v>
      </c>
      <c r="I647" s="5">
        <v>3</v>
      </c>
      <c r="J647" s="6">
        <v>49.55</v>
      </c>
      <c r="K647" s="7">
        <v>0</v>
      </c>
      <c r="L647" s="6">
        <v>22.55</v>
      </c>
      <c r="M647" s="6">
        <f t="shared" si="40"/>
        <v>148.64999999999998</v>
      </c>
      <c r="N647" s="6">
        <f t="shared" si="41"/>
        <v>67.650000000000006</v>
      </c>
      <c r="O647" s="6">
        <f t="shared" si="42"/>
        <v>80.999999999999972</v>
      </c>
      <c r="P647" s="8">
        <f t="shared" si="43"/>
        <v>0.54490413723511588</v>
      </c>
      <c r="Q647" s="9">
        <f>YEAR(SalesDataTable[[#This Row],[Order Date]])</f>
        <v>2026</v>
      </c>
      <c r="R647" s="8" t="str">
        <f>"Q"&amp;ROUNDUP(MONTH(SalesDataTable[[#This Row],[Order Date]])/3,0)</f>
        <v>Q2</v>
      </c>
      <c r="S647" s="5">
        <f>MONTH(SalesDataTable[[#This Row],[Order Date]])</f>
        <v>4</v>
      </c>
      <c r="T647" s="8" t="str">
        <f>TEXT(SalesDataTable[[#This Row],[Order Date]],"mmm")</f>
        <v>Apr</v>
      </c>
    </row>
    <row r="648" spans="1:20" ht="15.6" x14ac:dyDescent="0.3">
      <c r="A648" s="2" t="s">
        <v>719</v>
      </c>
      <c r="B648" s="3">
        <v>46135</v>
      </c>
      <c r="C648" s="4" t="s">
        <v>47</v>
      </c>
      <c r="D648" s="4" t="s">
        <v>68</v>
      </c>
      <c r="E648" s="4" t="s">
        <v>59</v>
      </c>
      <c r="F648" s="4" t="s">
        <v>24</v>
      </c>
      <c r="G648" s="4" t="s">
        <v>69</v>
      </c>
      <c r="H648" s="4" t="s">
        <v>70</v>
      </c>
      <c r="I648" s="5">
        <v>1</v>
      </c>
      <c r="J648" s="6">
        <v>39.89</v>
      </c>
      <c r="K648" s="7">
        <v>0.05</v>
      </c>
      <c r="L648" s="6">
        <v>15.06</v>
      </c>
      <c r="M648" s="6">
        <f t="shared" si="40"/>
        <v>37.895499999999998</v>
      </c>
      <c r="N648" s="6">
        <f t="shared" si="41"/>
        <v>15.06</v>
      </c>
      <c r="O648" s="6">
        <f t="shared" si="42"/>
        <v>22.835499999999996</v>
      </c>
      <c r="P648" s="8">
        <f t="shared" si="43"/>
        <v>0.60259133670224685</v>
      </c>
      <c r="Q648" s="9">
        <f>YEAR(SalesDataTable[[#This Row],[Order Date]])</f>
        <v>2026</v>
      </c>
      <c r="R648" s="8" t="str">
        <f>"Q"&amp;ROUNDUP(MONTH(SalesDataTable[[#This Row],[Order Date]])/3,0)</f>
        <v>Q2</v>
      </c>
      <c r="S648" s="5">
        <f>MONTH(SalesDataTable[[#This Row],[Order Date]])</f>
        <v>4</v>
      </c>
      <c r="T648" s="8" t="str">
        <f>TEXT(SalesDataTable[[#This Row],[Order Date]],"mmm")</f>
        <v>Apr</v>
      </c>
    </row>
    <row r="649" spans="1:20" ht="15.6" x14ac:dyDescent="0.3">
      <c r="A649" s="2" t="s">
        <v>720</v>
      </c>
      <c r="B649" s="3">
        <v>46135</v>
      </c>
      <c r="C649" s="4" t="s">
        <v>47</v>
      </c>
      <c r="D649" s="4" t="s">
        <v>65</v>
      </c>
      <c r="E649" s="4" t="s">
        <v>59</v>
      </c>
      <c r="F649" s="4" t="s">
        <v>36</v>
      </c>
      <c r="G649" s="4" t="s">
        <v>69</v>
      </c>
      <c r="H649" s="4" t="s">
        <v>70</v>
      </c>
      <c r="I649" s="5">
        <v>1</v>
      </c>
      <c r="J649" s="6">
        <v>40.630000000000003</v>
      </c>
      <c r="K649" s="7">
        <v>0.1</v>
      </c>
      <c r="L649" s="6">
        <v>14.67</v>
      </c>
      <c r="M649" s="6">
        <f t="shared" si="40"/>
        <v>36.567</v>
      </c>
      <c r="N649" s="6">
        <f t="shared" si="41"/>
        <v>14.67</v>
      </c>
      <c r="O649" s="6">
        <f t="shared" si="42"/>
        <v>21.896999999999998</v>
      </c>
      <c r="P649" s="8">
        <f t="shared" si="43"/>
        <v>0.59881860694068423</v>
      </c>
      <c r="Q649" s="9">
        <f>YEAR(SalesDataTable[[#This Row],[Order Date]])</f>
        <v>2026</v>
      </c>
      <c r="R649" s="8" t="str">
        <f>"Q"&amp;ROUNDUP(MONTH(SalesDataTable[[#This Row],[Order Date]])/3,0)</f>
        <v>Q2</v>
      </c>
      <c r="S649" s="5">
        <f>MONTH(SalesDataTable[[#This Row],[Order Date]])</f>
        <v>4</v>
      </c>
      <c r="T649" s="8" t="str">
        <f>TEXT(SalesDataTable[[#This Row],[Order Date]],"mmm")</f>
        <v>Apr</v>
      </c>
    </row>
    <row r="650" spans="1:20" ht="15.6" x14ac:dyDescent="0.3">
      <c r="A650" s="2" t="s">
        <v>721</v>
      </c>
      <c r="B650" s="3">
        <v>46135</v>
      </c>
      <c r="C650" s="4" t="s">
        <v>47</v>
      </c>
      <c r="D650" s="4" t="s">
        <v>68</v>
      </c>
      <c r="E650" s="4" t="s">
        <v>59</v>
      </c>
      <c r="F650" s="4" t="s">
        <v>24</v>
      </c>
      <c r="G650" s="4" t="s">
        <v>25</v>
      </c>
      <c r="H650" s="4" t="s">
        <v>55</v>
      </c>
      <c r="I650" s="5">
        <v>4</v>
      </c>
      <c r="J650" s="6">
        <v>39.78</v>
      </c>
      <c r="K650" s="7">
        <v>0.05</v>
      </c>
      <c r="L650" s="6">
        <v>16.7</v>
      </c>
      <c r="M650" s="6">
        <f t="shared" si="40"/>
        <v>151.16399999999999</v>
      </c>
      <c r="N650" s="6">
        <f t="shared" si="41"/>
        <v>66.8</v>
      </c>
      <c r="O650" s="6">
        <f t="shared" si="42"/>
        <v>84.36399999999999</v>
      </c>
      <c r="P650" s="8">
        <f t="shared" si="43"/>
        <v>0.55809584292556425</v>
      </c>
      <c r="Q650" s="9">
        <f>YEAR(SalesDataTable[[#This Row],[Order Date]])</f>
        <v>2026</v>
      </c>
      <c r="R650" s="8" t="str">
        <f>"Q"&amp;ROUNDUP(MONTH(SalesDataTable[[#This Row],[Order Date]])/3,0)</f>
        <v>Q2</v>
      </c>
      <c r="S650" s="5">
        <f>MONTH(SalesDataTable[[#This Row],[Order Date]])</f>
        <v>4</v>
      </c>
      <c r="T650" s="8" t="str">
        <f>TEXT(SalesDataTable[[#This Row],[Order Date]],"mmm")</f>
        <v>Apr</v>
      </c>
    </row>
    <row r="651" spans="1:20" ht="15.6" x14ac:dyDescent="0.3">
      <c r="A651" s="2" t="s">
        <v>722</v>
      </c>
      <c r="B651" s="3">
        <v>46135</v>
      </c>
      <c r="C651" s="4" t="s">
        <v>47</v>
      </c>
      <c r="D651" s="4" t="s">
        <v>48</v>
      </c>
      <c r="E651" s="4" t="s">
        <v>59</v>
      </c>
      <c r="F651" s="4" t="s">
        <v>40</v>
      </c>
      <c r="G651" s="4" t="s">
        <v>31</v>
      </c>
      <c r="H651" s="4" t="s">
        <v>32</v>
      </c>
      <c r="I651" s="5">
        <v>1</v>
      </c>
      <c r="J651" s="6">
        <v>92.74</v>
      </c>
      <c r="K651" s="7">
        <v>0</v>
      </c>
      <c r="L651" s="6">
        <v>46.1</v>
      </c>
      <c r="M651" s="6">
        <f t="shared" si="40"/>
        <v>92.74</v>
      </c>
      <c r="N651" s="6">
        <f t="shared" si="41"/>
        <v>46.1</v>
      </c>
      <c r="O651" s="6">
        <f t="shared" si="42"/>
        <v>46.639999999999993</v>
      </c>
      <c r="P651" s="8">
        <f t="shared" si="43"/>
        <v>0.50291136510675005</v>
      </c>
      <c r="Q651" s="9">
        <f>YEAR(SalesDataTable[[#This Row],[Order Date]])</f>
        <v>2026</v>
      </c>
      <c r="R651" s="8" t="str">
        <f>"Q"&amp;ROUNDUP(MONTH(SalesDataTable[[#This Row],[Order Date]])/3,0)</f>
        <v>Q2</v>
      </c>
      <c r="S651" s="5">
        <f>MONTH(SalesDataTable[[#This Row],[Order Date]])</f>
        <v>4</v>
      </c>
      <c r="T651" s="8" t="str">
        <f>TEXT(SalesDataTable[[#This Row],[Order Date]],"mmm")</f>
        <v>Apr</v>
      </c>
    </row>
    <row r="652" spans="1:20" ht="15.6" x14ac:dyDescent="0.3">
      <c r="A652" s="2" t="s">
        <v>723</v>
      </c>
      <c r="B652" s="3">
        <v>46135</v>
      </c>
      <c r="C652" s="4" t="s">
        <v>28</v>
      </c>
      <c r="D652" s="4" t="s">
        <v>58</v>
      </c>
      <c r="E652" s="4" t="s">
        <v>45</v>
      </c>
      <c r="F652" s="4" t="s">
        <v>24</v>
      </c>
      <c r="G652" s="4" t="s">
        <v>51</v>
      </c>
      <c r="H652" s="4" t="s">
        <v>110</v>
      </c>
      <c r="I652" s="5">
        <v>2</v>
      </c>
      <c r="J652" s="6">
        <v>120.49</v>
      </c>
      <c r="K652" s="7">
        <v>0.1</v>
      </c>
      <c r="L652" s="6">
        <v>62.23</v>
      </c>
      <c r="M652" s="6">
        <f t="shared" si="40"/>
        <v>216.88200000000001</v>
      </c>
      <c r="N652" s="6">
        <f t="shared" si="41"/>
        <v>124.46</v>
      </c>
      <c r="O652" s="6">
        <f t="shared" si="42"/>
        <v>92.422000000000011</v>
      </c>
      <c r="P652" s="8">
        <f t="shared" si="43"/>
        <v>0.42613955976060719</v>
      </c>
      <c r="Q652" s="9">
        <f>YEAR(SalesDataTable[[#This Row],[Order Date]])</f>
        <v>2026</v>
      </c>
      <c r="R652" s="8" t="str">
        <f>"Q"&amp;ROUNDUP(MONTH(SalesDataTable[[#This Row],[Order Date]])/3,0)</f>
        <v>Q2</v>
      </c>
      <c r="S652" s="5">
        <f>MONTH(SalesDataTable[[#This Row],[Order Date]])</f>
        <v>4</v>
      </c>
      <c r="T652" s="8" t="str">
        <f>TEXT(SalesDataTable[[#This Row],[Order Date]],"mmm")</f>
        <v>Apr</v>
      </c>
    </row>
    <row r="653" spans="1:20" ht="15.6" x14ac:dyDescent="0.3">
      <c r="A653" s="2" t="s">
        <v>724</v>
      </c>
      <c r="B653" s="3">
        <v>46136</v>
      </c>
      <c r="C653" s="4" t="s">
        <v>28</v>
      </c>
      <c r="D653" s="4" t="s">
        <v>58</v>
      </c>
      <c r="E653" s="4" t="s">
        <v>23</v>
      </c>
      <c r="F653" s="4" t="s">
        <v>40</v>
      </c>
      <c r="G653" s="4" t="s">
        <v>31</v>
      </c>
      <c r="H653" s="4" t="s">
        <v>99</v>
      </c>
      <c r="I653" s="5">
        <v>2</v>
      </c>
      <c r="J653" s="6">
        <v>70.53</v>
      </c>
      <c r="K653" s="7">
        <v>0</v>
      </c>
      <c r="L653" s="6">
        <v>32.229999999999997</v>
      </c>
      <c r="M653" s="6">
        <f t="shared" si="40"/>
        <v>141.06</v>
      </c>
      <c r="N653" s="6">
        <f t="shared" si="41"/>
        <v>64.459999999999994</v>
      </c>
      <c r="O653" s="6">
        <f t="shared" si="42"/>
        <v>76.600000000000009</v>
      </c>
      <c r="P653" s="8">
        <f t="shared" si="43"/>
        <v>0.54303133418403526</v>
      </c>
      <c r="Q653" s="9">
        <f>YEAR(SalesDataTable[[#This Row],[Order Date]])</f>
        <v>2026</v>
      </c>
      <c r="R653" s="8" t="str">
        <f>"Q"&amp;ROUNDUP(MONTH(SalesDataTable[[#This Row],[Order Date]])/3,0)</f>
        <v>Q2</v>
      </c>
      <c r="S653" s="5">
        <f>MONTH(SalesDataTable[[#This Row],[Order Date]])</f>
        <v>4</v>
      </c>
      <c r="T653" s="8" t="str">
        <f>TEXT(SalesDataTable[[#This Row],[Order Date]],"mmm")</f>
        <v>Apr</v>
      </c>
    </row>
    <row r="654" spans="1:20" ht="15.6" x14ac:dyDescent="0.3">
      <c r="A654" s="2" t="s">
        <v>725</v>
      </c>
      <c r="B654" s="3">
        <v>46136</v>
      </c>
      <c r="C654" s="4" t="s">
        <v>28</v>
      </c>
      <c r="D654" s="4" t="s">
        <v>106</v>
      </c>
      <c r="E654" s="4" t="s">
        <v>23</v>
      </c>
      <c r="F654" s="4" t="s">
        <v>36</v>
      </c>
      <c r="G654" s="4" t="s">
        <v>31</v>
      </c>
      <c r="H654" s="4" t="s">
        <v>32</v>
      </c>
      <c r="I654" s="5">
        <v>1</v>
      </c>
      <c r="J654" s="6">
        <v>90.87</v>
      </c>
      <c r="K654" s="7">
        <v>0.1</v>
      </c>
      <c r="L654" s="6">
        <v>44.4</v>
      </c>
      <c r="M654" s="6">
        <f t="shared" si="40"/>
        <v>81.783000000000001</v>
      </c>
      <c r="N654" s="6">
        <f t="shared" si="41"/>
        <v>44.4</v>
      </c>
      <c r="O654" s="6">
        <f t="shared" si="42"/>
        <v>37.383000000000003</v>
      </c>
      <c r="P654" s="8">
        <f t="shared" si="43"/>
        <v>0.45709988628443565</v>
      </c>
      <c r="Q654" s="9">
        <f>YEAR(SalesDataTable[[#This Row],[Order Date]])</f>
        <v>2026</v>
      </c>
      <c r="R654" s="8" t="str">
        <f>"Q"&amp;ROUNDUP(MONTH(SalesDataTable[[#This Row],[Order Date]])/3,0)</f>
        <v>Q2</v>
      </c>
      <c r="S654" s="5">
        <f>MONTH(SalesDataTable[[#This Row],[Order Date]])</f>
        <v>4</v>
      </c>
      <c r="T654" s="8" t="str">
        <f>TEXT(SalesDataTable[[#This Row],[Order Date]],"mmm")</f>
        <v>Apr</v>
      </c>
    </row>
    <row r="655" spans="1:20" ht="15.6" x14ac:dyDescent="0.3">
      <c r="A655" s="2" t="s">
        <v>726</v>
      </c>
      <c r="B655" s="3">
        <v>46136</v>
      </c>
      <c r="C655" s="4" t="s">
        <v>28</v>
      </c>
      <c r="D655" s="4" t="s">
        <v>106</v>
      </c>
      <c r="E655" s="4" t="s">
        <v>30</v>
      </c>
      <c r="F655" s="4" t="s">
        <v>24</v>
      </c>
      <c r="G655" s="4" t="s">
        <v>69</v>
      </c>
      <c r="H655" s="4" t="s">
        <v>75</v>
      </c>
      <c r="I655" s="5">
        <v>3</v>
      </c>
      <c r="J655" s="6">
        <v>124.31</v>
      </c>
      <c r="K655" s="7">
        <v>0.2</v>
      </c>
      <c r="L655" s="6">
        <v>67.97</v>
      </c>
      <c r="M655" s="6">
        <f t="shared" si="40"/>
        <v>298.34399999999999</v>
      </c>
      <c r="N655" s="6">
        <f t="shared" si="41"/>
        <v>203.91</v>
      </c>
      <c r="O655" s="6">
        <f t="shared" si="42"/>
        <v>94.433999999999997</v>
      </c>
      <c r="P655" s="8">
        <f t="shared" si="43"/>
        <v>0.31652723031131846</v>
      </c>
      <c r="Q655" s="9">
        <f>YEAR(SalesDataTable[[#This Row],[Order Date]])</f>
        <v>2026</v>
      </c>
      <c r="R655" s="8" t="str">
        <f>"Q"&amp;ROUNDUP(MONTH(SalesDataTable[[#This Row],[Order Date]])/3,0)</f>
        <v>Q2</v>
      </c>
      <c r="S655" s="5">
        <f>MONTH(SalesDataTable[[#This Row],[Order Date]])</f>
        <v>4</v>
      </c>
      <c r="T655" s="8" t="str">
        <f>TEXT(SalesDataTable[[#This Row],[Order Date]],"mmm")</f>
        <v>Apr</v>
      </c>
    </row>
    <row r="656" spans="1:20" ht="15.6" x14ac:dyDescent="0.3">
      <c r="A656" s="2" t="s">
        <v>727</v>
      </c>
      <c r="B656" s="3">
        <v>46136</v>
      </c>
      <c r="C656" s="4" t="s">
        <v>28</v>
      </c>
      <c r="D656" s="4" t="s">
        <v>29</v>
      </c>
      <c r="E656" s="4" t="s">
        <v>30</v>
      </c>
      <c r="F656" s="4" t="s">
        <v>24</v>
      </c>
      <c r="G656" s="4" t="s">
        <v>25</v>
      </c>
      <c r="H656" s="4" t="s">
        <v>55</v>
      </c>
      <c r="I656" s="5">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9">
        <f>YEAR(SalesDataTable[[#This Row],[Order Date]])</f>
        <v>2026</v>
      </c>
      <c r="R656" s="8" t="str">
        <f>"Q"&amp;ROUNDUP(MONTH(SalesDataTable[[#This Row],[Order Date]])/3,0)</f>
        <v>Q2</v>
      </c>
      <c r="S656" s="5">
        <f>MONTH(SalesDataTable[[#This Row],[Order Date]])</f>
        <v>4</v>
      </c>
      <c r="T656" s="8" t="str">
        <f>TEXT(SalesDataTable[[#This Row],[Order Date]],"mmm")</f>
        <v>Apr</v>
      </c>
    </row>
    <row r="657" spans="1:20" ht="15.6" x14ac:dyDescent="0.3">
      <c r="A657" s="2" t="s">
        <v>728</v>
      </c>
      <c r="B657" s="3">
        <v>46136</v>
      </c>
      <c r="C657" s="4" t="s">
        <v>21</v>
      </c>
      <c r="D657" s="4" t="s">
        <v>22</v>
      </c>
      <c r="E657" s="4" t="s">
        <v>23</v>
      </c>
      <c r="F657" s="4" t="s">
        <v>36</v>
      </c>
      <c r="G657" s="4" t="s">
        <v>31</v>
      </c>
      <c r="H657" s="4" t="s">
        <v>41</v>
      </c>
      <c r="I657" s="5">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9">
        <f>YEAR(SalesDataTable[[#This Row],[Order Date]])</f>
        <v>2026</v>
      </c>
      <c r="R657" s="8" t="str">
        <f>"Q"&amp;ROUNDUP(MONTH(SalesDataTable[[#This Row],[Order Date]])/3,0)</f>
        <v>Q2</v>
      </c>
      <c r="S657" s="5">
        <f>MONTH(SalesDataTable[[#This Row],[Order Date]])</f>
        <v>4</v>
      </c>
      <c r="T657" s="8" t="str">
        <f>TEXT(SalesDataTable[[#This Row],[Order Date]],"mmm")</f>
        <v>Apr</v>
      </c>
    </row>
    <row r="658" spans="1:20" ht="15.6" x14ac:dyDescent="0.3">
      <c r="A658" s="2" t="s">
        <v>729</v>
      </c>
      <c r="B658" s="3">
        <v>46136</v>
      </c>
      <c r="C658" s="4" t="s">
        <v>34</v>
      </c>
      <c r="D658" s="4" t="s">
        <v>44</v>
      </c>
      <c r="E658" s="4" t="s">
        <v>23</v>
      </c>
      <c r="F658" s="4" t="s">
        <v>36</v>
      </c>
      <c r="G658" s="4" t="s">
        <v>37</v>
      </c>
      <c r="H658" s="4" t="s">
        <v>91</v>
      </c>
      <c r="I658" s="5">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9">
        <f>YEAR(SalesDataTable[[#This Row],[Order Date]])</f>
        <v>2026</v>
      </c>
      <c r="R658" s="8" t="str">
        <f>"Q"&amp;ROUNDUP(MONTH(SalesDataTable[[#This Row],[Order Date]])/3,0)</f>
        <v>Q2</v>
      </c>
      <c r="S658" s="5">
        <f>MONTH(SalesDataTable[[#This Row],[Order Date]])</f>
        <v>4</v>
      </c>
      <c r="T658" s="8" t="str">
        <f>TEXT(SalesDataTable[[#This Row],[Order Date]],"mmm")</f>
        <v>Apr</v>
      </c>
    </row>
    <row r="659" spans="1:20" ht="15.6" x14ac:dyDescent="0.3">
      <c r="A659" s="2" t="s">
        <v>730</v>
      </c>
      <c r="B659" s="3">
        <v>46136</v>
      </c>
      <c r="C659" s="4" t="s">
        <v>47</v>
      </c>
      <c r="D659" s="4" t="s">
        <v>102</v>
      </c>
      <c r="E659" s="4" t="s">
        <v>45</v>
      </c>
      <c r="F659" s="4" t="s">
        <v>36</v>
      </c>
      <c r="G659" s="4" t="s">
        <v>37</v>
      </c>
      <c r="H659" s="4" t="s">
        <v>91</v>
      </c>
      <c r="I659" s="5">
        <v>1</v>
      </c>
      <c r="J659" s="6">
        <v>136.07</v>
      </c>
      <c r="K659" s="7">
        <v>0</v>
      </c>
      <c r="L659" s="6">
        <v>65.17</v>
      </c>
      <c r="M659" s="6">
        <f t="shared" si="40"/>
        <v>136.07</v>
      </c>
      <c r="N659" s="6">
        <f t="shared" si="41"/>
        <v>65.17</v>
      </c>
      <c r="O659" s="6">
        <f t="shared" si="42"/>
        <v>70.899999999999991</v>
      </c>
      <c r="P659" s="8">
        <f t="shared" si="43"/>
        <v>0.52105533916366575</v>
      </c>
      <c r="Q659" s="9">
        <f>YEAR(SalesDataTable[[#This Row],[Order Date]])</f>
        <v>2026</v>
      </c>
      <c r="R659" s="8" t="str">
        <f>"Q"&amp;ROUNDUP(MONTH(SalesDataTable[[#This Row],[Order Date]])/3,0)</f>
        <v>Q2</v>
      </c>
      <c r="S659" s="5">
        <f>MONTH(SalesDataTable[[#This Row],[Order Date]])</f>
        <v>4</v>
      </c>
      <c r="T659" s="8" t="str">
        <f>TEXT(SalesDataTable[[#This Row],[Order Date]],"mmm")</f>
        <v>Apr</v>
      </c>
    </row>
    <row r="660" spans="1:20" ht="15.6" x14ac:dyDescent="0.3">
      <c r="A660" s="2" t="s">
        <v>731</v>
      </c>
      <c r="B660" s="3">
        <v>46136</v>
      </c>
      <c r="C660" s="4" t="s">
        <v>21</v>
      </c>
      <c r="D660" s="4" t="s">
        <v>108</v>
      </c>
      <c r="E660" s="4" t="s">
        <v>45</v>
      </c>
      <c r="F660" s="4" t="s">
        <v>40</v>
      </c>
      <c r="G660" s="4" t="s">
        <v>37</v>
      </c>
      <c r="H660" s="4" t="s">
        <v>66</v>
      </c>
      <c r="I660" s="5">
        <v>1</v>
      </c>
      <c r="J660" s="6">
        <v>47.25</v>
      </c>
      <c r="K660" s="7">
        <v>0.1</v>
      </c>
      <c r="L660" s="6">
        <v>18.25</v>
      </c>
      <c r="M660" s="6">
        <f t="shared" si="40"/>
        <v>42.524999999999999</v>
      </c>
      <c r="N660" s="6">
        <f t="shared" si="41"/>
        <v>18.25</v>
      </c>
      <c r="O660" s="6">
        <f t="shared" si="42"/>
        <v>24.274999999999999</v>
      </c>
      <c r="P660" s="8">
        <f t="shared" si="43"/>
        <v>0.57084068195179305</v>
      </c>
      <c r="Q660" s="9">
        <f>YEAR(SalesDataTable[[#This Row],[Order Date]])</f>
        <v>2026</v>
      </c>
      <c r="R660" s="8" t="str">
        <f>"Q"&amp;ROUNDUP(MONTH(SalesDataTable[[#This Row],[Order Date]])/3,0)</f>
        <v>Q2</v>
      </c>
      <c r="S660" s="5">
        <f>MONTH(SalesDataTable[[#This Row],[Order Date]])</f>
        <v>4</v>
      </c>
      <c r="T660" s="8" t="str">
        <f>TEXT(SalesDataTable[[#This Row],[Order Date]],"mmm")</f>
        <v>Apr</v>
      </c>
    </row>
    <row r="661" spans="1:20" ht="15.6" x14ac:dyDescent="0.3">
      <c r="A661" s="2" t="s">
        <v>732</v>
      </c>
      <c r="B661" s="3">
        <v>46136</v>
      </c>
      <c r="C661" s="4" t="s">
        <v>21</v>
      </c>
      <c r="D661" s="4" t="s">
        <v>22</v>
      </c>
      <c r="E661" s="4" t="s">
        <v>23</v>
      </c>
      <c r="F661" s="4" t="s">
        <v>40</v>
      </c>
      <c r="G661" s="4" t="s">
        <v>25</v>
      </c>
      <c r="H661" s="4" t="s">
        <v>55</v>
      </c>
      <c r="I661" s="5">
        <v>2</v>
      </c>
      <c r="J661" s="6">
        <v>41.32</v>
      </c>
      <c r="K661" s="7">
        <v>0.1</v>
      </c>
      <c r="L661" s="6">
        <v>16.66</v>
      </c>
      <c r="M661" s="6">
        <f t="shared" si="40"/>
        <v>74.376000000000005</v>
      </c>
      <c r="N661" s="6">
        <f t="shared" si="41"/>
        <v>33.32</v>
      </c>
      <c r="O661" s="6">
        <f t="shared" si="42"/>
        <v>41.056000000000004</v>
      </c>
      <c r="P661" s="8">
        <f t="shared" si="43"/>
        <v>0.5520060234484242</v>
      </c>
      <c r="Q661" s="9">
        <f>YEAR(SalesDataTable[[#This Row],[Order Date]])</f>
        <v>2026</v>
      </c>
      <c r="R661" s="8" t="str">
        <f>"Q"&amp;ROUNDUP(MONTH(SalesDataTable[[#This Row],[Order Date]])/3,0)</f>
        <v>Q2</v>
      </c>
      <c r="S661" s="5">
        <f>MONTH(SalesDataTable[[#This Row],[Order Date]])</f>
        <v>4</v>
      </c>
      <c r="T661" s="8" t="str">
        <f>TEXT(SalesDataTable[[#This Row],[Order Date]],"mmm")</f>
        <v>Apr</v>
      </c>
    </row>
    <row r="662" spans="1:20" ht="15.6" x14ac:dyDescent="0.3">
      <c r="A662" s="2" t="s">
        <v>733</v>
      </c>
      <c r="B662" s="3">
        <v>46136</v>
      </c>
      <c r="C662" s="4" t="s">
        <v>21</v>
      </c>
      <c r="D662" s="4" t="s">
        <v>108</v>
      </c>
      <c r="E662" s="4" t="s">
        <v>59</v>
      </c>
      <c r="F662" s="4" t="s">
        <v>36</v>
      </c>
      <c r="G662" s="4" t="s">
        <v>25</v>
      </c>
      <c r="H662" s="4" t="s">
        <v>26</v>
      </c>
      <c r="I662" s="5">
        <v>2</v>
      </c>
      <c r="J662" s="6">
        <v>81.75</v>
      </c>
      <c r="K662" s="7">
        <v>0</v>
      </c>
      <c r="L662" s="6">
        <v>41.92</v>
      </c>
      <c r="M662" s="6">
        <f t="shared" si="40"/>
        <v>163.5</v>
      </c>
      <c r="N662" s="6">
        <f t="shared" si="41"/>
        <v>83.84</v>
      </c>
      <c r="O662" s="6">
        <f t="shared" si="42"/>
        <v>79.66</v>
      </c>
      <c r="P662" s="8">
        <f t="shared" si="43"/>
        <v>0.48721712538226297</v>
      </c>
      <c r="Q662" s="9">
        <f>YEAR(SalesDataTable[[#This Row],[Order Date]])</f>
        <v>2026</v>
      </c>
      <c r="R662" s="8" t="str">
        <f>"Q"&amp;ROUNDUP(MONTH(SalesDataTable[[#This Row],[Order Date]])/3,0)</f>
        <v>Q2</v>
      </c>
      <c r="S662" s="5">
        <f>MONTH(SalesDataTable[[#This Row],[Order Date]])</f>
        <v>4</v>
      </c>
      <c r="T662" s="8" t="str">
        <f>TEXT(SalesDataTable[[#This Row],[Order Date]],"mmm")</f>
        <v>Apr</v>
      </c>
    </row>
    <row r="663" spans="1:20" ht="15.6" x14ac:dyDescent="0.3">
      <c r="A663" s="2" t="s">
        <v>734</v>
      </c>
      <c r="B663" s="3">
        <v>46137</v>
      </c>
      <c r="C663" s="4" t="s">
        <v>28</v>
      </c>
      <c r="D663" s="4" t="s">
        <v>89</v>
      </c>
      <c r="E663" s="4" t="s">
        <v>23</v>
      </c>
      <c r="F663" s="4" t="s">
        <v>24</v>
      </c>
      <c r="G663" s="4" t="s">
        <v>37</v>
      </c>
      <c r="H663" s="4" t="s">
        <v>38</v>
      </c>
      <c r="I663" s="5">
        <v>1</v>
      </c>
      <c r="J663" s="6">
        <v>36.020000000000003</v>
      </c>
      <c r="K663" s="7">
        <v>0.05</v>
      </c>
      <c r="L663" s="6">
        <v>13.72</v>
      </c>
      <c r="M663" s="6">
        <f t="shared" si="40"/>
        <v>34.219000000000001</v>
      </c>
      <c r="N663" s="6">
        <f t="shared" si="41"/>
        <v>13.72</v>
      </c>
      <c r="O663" s="6">
        <f t="shared" si="42"/>
        <v>20.499000000000002</v>
      </c>
      <c r="P663" s="8">
        <f t="shared" si="43"/>
        <v>0.59905315760250155</v>
      </c>
      <c r="Q663" s="9">
        <f>YEAR(SalesDataTable[[#This Row],[Order Date]])</f>
        <v>2026</v>
      </c>
      <c r="R663" s="8" t="str">
        <f>"Q"&amp;ROUNDUP(MONTH(SalesDataTable[[#This Row],[Order Date]])/3,0)</f>
        <v>Q2</v>
      </c>
      <c r="S663" s="5">
        <f>MONTH(SalesDataTable[[#This Row],[Order Date]])</f>
        <v>4</v>
      </c>
      <c r="T663" s="8" t="str">
        <f>TEXT(SalesDataTable[[#This Row],[Order Date]],"mmm")</f>
        <v>Apr</v>
      </c>
    </row>
    <row r="664" spans="1:20" ht="15.6" x14ac:dyDescent="0.3">
      <c r="A664" s="2" t="s">
        <v>735</v>
      </c>
      <c r="B664" s="3">
        <v>46137</v>
      </c>
      <c r="C664" s="4" t="s">
        <v>34</v>
      </c>
      <c r="D664" s="4" t="s">
        <v>54</v>
      </c>
      <c r="E664" s="4" t="s">
        <v>23</v>
      </c>
      <c r="F664" s="4" t="s">
        <v>40</v>
      </c>
      <c r="G664" s="4" t="s">
        <v>37</v>
      </c>
      <c r="H664" s="4" t="s">
        <v>38</v>
      </c>
      <c r="I664" s="5">
        <v>1</v>
      </c>
      <c r="J664" s="6">
        <v>36.68</v>
      </c>
      <c r="K664" s="7">
        <v>0</v>
      </c>
      <c r="L664" s="6">
        <v>13.27</v>
      </c>
      <c r="M664" s="6">
        <f t="shared" si="40"/>
        <v>36.68</v>
      </c>
      <c r="N664" s="6">
        <f t="shared" si="41"/>
        <v>13.27</v>
      </c>
      <c r="O664" s="6">
        <f t="shared" si="42"/>
        <v>23.41</v>
      </c>
      <c r="P664" s="8">
        <f t="shared" si="43"/>
        <v>0.63822246455834242</v>
      </c>
      <c r="Q664" s="9">
        <f>YEAR(SalesDataTable[[#This Row],[Order Date]])</f>
        <v>2026</v>
      </c>
      <c r="R664" s="8" t="str">
        <f>"Q"&amp;ROUNDUP(MONTH(SalesDataTable[[#This Row],[Order Date]])/3,0)</f>
        <v>Q2</v>
      </c>
      <c r="S664" s="5">
        <f>MONTH(SalesDataTable[[#This Row],[Order Date]])</f>
        <v>4</v>
      </c>
      <c r="T664" s="8" t="str">
        <f>TEXT(SalesDataTable[[#This Row],[Order Date]],"mmm")</f>
        <v>Apr</v>
      </c>
    </row>
    <row r="665" spans="1:20" ht="15.6" x14ac:dyDescent="0.3">
      <c r="A665" s="2" t="s">
        <v>736</v>
      </c>
      <c r="B665" s="3">
        <v>46137</v>
      </c>
      <c r="C665" s="4" t="s">
        <v>47</v>
      </c>
      <c r="D665" s="4" t="s">
        <v>68</v>
      </c>
      <c r="E665" s="4" t="s">
        <v>30</v>
      </c>
      <c r="F665" s="4" t="s">
        <v>40</v>
      </c>
      <c r="G665" s="4" t="s">
        <v>51</v>
      </c>
      <c r="H665" s="4" t="s">
        <v>52</v>
      </c>
      <c r="I665" s="5">
        <v>6</v>
      </c>
      <c r="J665" s="6">
        <v>348.16</v>
      </c>
      <c r="K665" s="7">
        <v>0.1</v>
      </c>
      <c r="L665" s="6">
        <v>198.24</v>
      </c>
      <c r="M665" s="6">
        <f t="shared" si="40"/>
        <v>1880.0640000000001</v>
      </c>
      <c r="N665" s="6">
        <f t="shared" si="41"/>
        <v>1189.44</v>
      </c>
      <c r="O665" s="6">
        <f t="shared" si="42"/>
        <v>690.62400000000002</v>
      </c>
      <c r="P665" s="8">
        <f t="shared" si="43"/>
        <v>0.36734068627450978</v>
      </c>
      <c r="Q665" s="9">
        <f>YEAR(SalesDataTable[[#This Row],[Order Date]])</f>
        <v>2026</v>
      </c>
      <c r="R665" s="8" t="str">
        <f>"Q"&amp;ROUNDUP(MONTH(SalesDataTable[[#This Row],[Order Date]])/3,0)</f>
        <v>Q2</v>
      </c>
      <c r="S665" s="5">
        <f>MONTH(SalesDataTable[[#This Row],[Order Date]])</f>
        <v>4</v>
      </c>
      <c r="T665" s="8" t="str">
        <f>TEXT(SalesDataTable[[#This Row],[Order Date]],"mmm")</f>
        <v>Apr</v>
      </c>
    </row>
    <row r="666" spans="1:20" ht="15.6" x14ac:dyDescent="0.3">
      <c r="A666" s="2" t="s">
        <v>737</v>
      </c>
      <c r="B666" s="3">
        <v>46137</v>
      </c>
      <c r="C666" s="4" t="s">
        <v>34</v>
      </c>
      <c r="D666" s="4" t="s">
        <v>146</v>
      </c>
      <c r="E666" s="4" t="s">
        <v>23</v>
      </c>
      <c r="F666" s="4" t="s">
        <v>24</v>
      </c>
      <c r="G666" s="4" t="s">
        <v>25</v>
      </c>
      <c r="H666" s="4" t="s">
        <v>55</v>
      </c>
      <c r="I666" s="5">
        <v>2</v>
      </c>
      <c r="J666" s="6">
        <v>39.799999999999997</v>
      </c>
      <c r="K666" s="7">
        <v>0.05</v>
      </c>
      <c r="L666" s="6">
        <v>16.23</v>
      </c>
      <c r="M666" s="6">
        <f t="shared" si="40"/>
        <v>75.61999999999999</v>
      </c>
      <c r="N666" s="6">
        <f t="shared" si="41"/>
        <v>32.46</v>
      </c>
      <c r="O666" s="6">
        <f t="shared" si="42"/>
        <v>43.159999999999989</v>
      </c>
      <c r="P666" s="8">
        <f t="shared" si="43"/>
        <v>0.57074847923829664</v>
      </c>
      <c r="Q666" s="9">
        <f>YEAR(SalesDataTable[[#This Row],[Order Date]])</f>
        <v>2026</v>
      </c>
      <c r="R666" s="8" t="str">
        <f>"Q"&amp;ROUNDUP(MONTH(SalesDataTable[[#This Row],[Order Date]])/3,0)</f>
        <v>Q2</v>
      </c>
      <c r="S666" s="5">
        <f>MONTH(SalesDataTable[[#This Row],[Order Date]])</f>
        <v>4</v>
      </c>
      <c r="T666" s="8" t="str">
        <f>TEXT(SalesDataTable[[#This Row],[Order Date]],"mmm")</f>
        <v>Apr</v>
      </c>
    </row>
    <row r="667" spans="1:20" ht="15.6" x14ac:dyDescent="0.3">
      <c r="A667" s="2" t="s">
        <v>738</v>
      </c>
      <c r="B667" s="3">
        <v>46137</v>
      </c>
      <c r="C667" s="4" t="s">
        <v>21</v>
      </c>
      <c r="D667" s="4" t="s">
        <v>108</v>
      </c>
      <c r="E667" s="4" t="s">
        <v>23</v>
      </c>
      <c r="F667" s="4" t="s">
        <v>24</v>
      </c>
      <c r="G667" s="4" t="s">
        <v>25</v>
      </c>
      <c r="H667" s="4" t="s">
        <v>55</v>
      </c>
      <c r="I667" s="5">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9">
        <f>YEAR(SalesDataTable[[#This Row],[Order Date]])</f>
        <v>2026</v>
      </c>
      <c r="R667" s="8" t="str">
        <f>"Q"&amp;ROUNDUP(MONTH(SalesDataTable[[#This Row],[Order Date]])/3,0)</f>
        <v>Q2</v>
      </c>
      <c r="S667" s="5">
        <f>MONTH(SalesDataTable[[#This Row],[Order Date]])</f>
        <v>4</v>
      </c>
      <c r="T667" s="8" t="str">
        <f>TEXT(SalesDataTable[[#This Row],[Order Date]],"mmm")</f>
        <v>Apr</v>
      </c>
    </row>
    <row r="668" spans="1:20" ht="15.6" x14ac:dyDescent="0.3">
      <c r="A668" s="2" t="s">
        <v>739</v>
      </c>
      <c r="B668" s="3">
        <v>46137</v>
      </c>
      <c r="C668" s="4" t="s">
        <v>28</v>
      </c>
      <c r="D668" s="4" t="s">
        <v>89</v>
      </c>
      <c r="E668" s="4" t="s">
        <v>59</v>
      </c>
      <c r="F668" s="4" t="s">
        <v>24</v>
      </c>
      <c r="G668" s="4" t="s">
        <v>69</v>
      </c>
      <c r="H668" s="4" t="s">
        <v>70</v>
      </c>
      <c r="I668" s="5">
        <v>2</v>
      </c>
      <c r="J668" s="6">
        <v>40.85</v>
      </c>
      <c r="K668" s="7">
        <v>0</v>
      </c>
      <c r="L668" s="6">
        <v>14.99</v>
      </c>
      <c r="M668" s="6">
        <f t="shared" si="40"/>
        <v>81.7</v>
      </c>
      <c r="N668" s="6">
        <f t="shared" si="41"/>
        <v>29.98</v>
      </c>
      <c r="O668" s="6">
        <f t="shared" si="42"/>
        <v>51.72</v>
      </c>
      <c r="P668" s="8">
        <f t="shared" si="43"/>
        <v>0.633047735618115</v>
      </c>
      <c r="Q668" s="9">
        <f>YEAR(SalesDataTable[[#This Row],[Order Date]])</f>
        <v>2026</v>
      </c>
      <c r="R668" s="8" t="str">
        <f>"Q"&amp;ROUNDUP(MONTH(SalesDataTable[[#This Row],[Order Date]])/3,0)</f>
        <v>Q2</v>
      </c>
      <c r="S668" s="5">
        <f>MONTH(SalesDataTable[[#This Row],[Order Date]])</f>
        <v>4</v>
      </c>
      <c r="T668" s="8" t="str">
        <f>TEXT(SalesDataTable[[#This Row],[Order Date]],"mmm")</f>
        <v>Apr</v>
      </c>
    </row>
    <row r="669" spans="1:20" ht="15.6" x14ac:dyDescent="0.3">
      <c r="A669" s="2" t="s">
        <v>740</v>
      </c>
      <c r="B669" s="3">
        <v>46137</v>
      </c>
      <c r="C669" s="4" t="s">
        <v>47</v>
      </c>
      <c r="D669" s="4" t="s">
        <v>68</v>
      </c>
      <c r="E669" s="4" t="s">
        <v>59</v>
      </c>
      <c r="F669" s="4" t="s">
        <v>24</v>
      </c>
      <c r="G669" s="4" t="s">
        <v>31</v>
      </c>
      <c r="H669" s="4" t="s">
        <v>32</v>
      </c>
      <c r="I669" s="5">
        <v>1</v>
      </c>
      <c r="J669" s="6">
        <v>92.91</v>
      </c>
      <c r="K669" s="7">
        <v>0.05</v>
      </c>
      <c r="L669" s="6">
        <v>46</v>
      </c>
      <c r="M669" s="6">
        <f t="shared" si="40"/>
        <v>88.264499999999998</v>
      </c>
      <c r="N669" s="6">
        <f t="shared" si="41"/>
        <v>46</v>
      </c>
      <c r="O669" s="6">
        <f t="shared" si="42"/>
        <v>42.264499999999998</v>
      </c>
      <c r="P669" s="8">
        <f t="shared" si="43"/>
        <v>0.4788391709010984</v>
      </c>
      <c r="Q669" s="9">
        <f>YEAR(SalesDataTable[[#This Row],[Order Date]])</f>
        <v>2026</v>
      </c>
      <c r="R669" s="8" t="str">
        <f>"Q"&amp;ROUNDUP(MONTH(SalesDataTable[[#This Row],[Order Date]])/3,0)</f>
        <v>Q2</v>
      </c>
      <c r="S669" s="5">
        <f>MONTH(SalesDataTable[[#This Row],[Order Date]])</f>
        <v>4</v>
      </c>
      <c r="T669" s="8" t="str">
        <f>TEXT(SalesDataTable[[#This Row],[Order Date]],"mmm")</f>
        <v>Apr</v>
      </c>
    </row>
    <row r="670" spans="1:20" ht="15.6" x14ac:dyDescent="0.3">
      <c r="A670" s="2" t="s">
        <v>741</v>
      </c>
      <c r="B670" s="3">
        <v>46137</v>
      </c>
      <c r="C670" s="4" t="s">
        <v>47</v>
      </c>
      <c r="D670" s="4" t="s">
        <v>102</v>
      </c>
      <c r="E670" s="4" t="s">
        <v>23</v>
      </c>
      <c r="F670" s="4" t="s">
        <v>36</v>
      </c>
      <c r="G670" s="4" t="s">
        <v>31</v>
      </c>
      <c r="H670" s="4" t="s">
        <v>73</v>
      </c>
      <c r="I670" s="5">
        <v>1</v>
      </c>
      <c r="J670" s="6">
        <v>152.01</v>
      </c>
      <c r="K670" s="7">
        <v>0</v>
      </c>
      <c r="L670" s="6">
        <v>80.33</v>
      </c>
      <c r="M670" s="6">
        <f t="shared" si="40"/>
        <v>152.01</v>
      </c>
      <c r="N670" s="6">
        <f t="shared" si="41"/>
        <v>80.33</v>
      </c>
      <c r="O670" s="6">
        <f t="shared" si="42"/>
        <v>71.679999999999993</v>
      </c>
      <c r="P670" s="8">
        <f t="shared" si="43"/>
        <v>0.47154792447865268</v>
      </c>
      <c r="Q670" s="9">
        <f>YEAR(SalesDataTable[[#This Row],[Order Date]])</f>
        <v>2026</v>
      </c>
      <c r="R670" s="8" t="str">
        <f>"Q"&amp;ROUNDUP(MONTH(SalesDataTable[[#This Row],[Order Date]])/3,0)</f>
        <v>Q2</v>
      </c>
      <c r="S670" s="5">
        <f>MONTH(SalesDataTable[[#This Row],[Order Date]])</f>
        <v>4</v>
      </c>
      <c r="T670" s="8" t="str">
        <f>TEXT(SalesDataTable[[#This Row],[Order Date]],"mmm")</f>
        <v>Apr</v>
      </c>
    </row>
    <row r="671" spans="1:20" ht="15.6" x14ac:dyDescent="0.3">
      <c r="A671" s="2" t="s">
        <v>742</v>
      </c>
      <c r="B671" s="3">
        <v>46137</v>
      </c>
      <c r="C671" s="4" t="s">
        <v>28</v>
      </c>
      <c r="D671" s="4" t="s">
        <v>58</v>
      </c>
      <c r="E671" s="4" t="s">
        <v>59</v>
      </c>
      <c r="F671" s="4" t="s">
        <v>36</v>
      </c>
      <c r="G671" s="4" t="s">
        <v>37</v>
      </c>
      <c r="H671" s="4" t="s">
        <v>38</v>
      </c>
      <c r="I671" s="5">
        <v>1</v>
      </c>
      <c r="J671" s="6">
        <v>36.65</v>
      </c>
      <c r="K671" s="7">
        <v>0</v>
      </c>
      <c r="L671" s="6">
        <v>13.28</v>
      </c>
      <c r="M671" s="6">
        <f t="shared" si="40"/>
        <v>36.65</v>
      </c>
      <c r="N671" s="6">
        <f t="shared" si="41"/>
        <v>13.28</v>
      </c>
      <c r="O671" s="6">
        <f t="shared" si="42"/>
        <v>23.369999999999997</v>
      </c>
      <c r="P671" s="8">
        <f t="shared" si="43"/>
        <v>0.63765347885402446</v>
      </c>
      <c r="Q671" s="9">
        <f>YEAR(SalesDataTable[[#This Row],[Order Date]])</f>
        <v>2026</v>
      </c>
      <c r="R671" s="8" t="str">
        <f>"Q"&amp;ROUNDUP(MONTH(SalesDataTable[[#This Row],[Order Date]])/3,0)</f>
        <v>Q2</v>
      </c>
      <c r="S671" s="5">
        <f>MONTH(SalesDataTable[[#This Row],[Order Date]])</f>
        <v>4</v>
      </c>
      <c r="T671" s="8" t="str">
        <f>TEXT(SalesDataTable[[#This Row],[Order Date]],"mmm")</f>
        <v>Apr</v>
      </c>
    </row>
    <row r="672" spans="1:20" ht="15.6" x14ac:dyDescent="0.3">
      <c r="A672" s="2" t="s">
        <v>743</v>
      </c>
      <c r="B672" s="3">
        <v>46138</v>
      </c>
      <c r="C672" s="4" t="s">
        <v>47</v>
      </c>
      <c r="D672" s="4" t="s">
        <v>68</v>
      </c>
      <c r="E672" s="4" t="s">
        <v>23</v>
      </c>
      <c r="F672" s="4" t="s">
        <v>24</v>
      </c>
      <c r="G672" s="4" t="s">
        <v>51</v>
      </c>
      <c r="H672" s="4" t="s">
        <v>84</v>
      </c>
      <c r="I672" s="5">
        <v>5</v>
      </c>
      <c r="J672" s="6">
        <v>80.819999999999993</v>
      </c>
      <c r="K672" s="7">
        <v>0</v>
      </c>
      <c r="L672" s="6">
        <v>40.47</v>
      </c>
      <c r="M672" s="6">
        <f t="shared" si="40"/>
        <v>404.09999999999997</v>
      </c>
      <c r="N672" s="6">
        <f t="shared" si="41"/>
        <v>202.35</v>
      </c>
      <c r="O672" s="6">
        <f t="shared" si="42"/>
        <v>201.74999999999997</v>
      </c>
      <c r="P672" s="8">
        <f t="shared" si="43"/>
        <v>0.49925760950259834</v>
      </c>
      <c r="Q672" s="9">
        <f>YEAR(SalesDataTable[[#This Row],[Order Date]])</f>
        <v>2026</v>
      </c>
      <c r="R672" s="8" t="str">
        <f>"Q"&amp;ROUNDUP(MONTH(SalesDataTable[[#This Row],[Order Date]])/3,0)</f>
        <v>Q2</v>
      </c>
      <c r="S672" s="5">
        <f>MONTH(SalesDataTable[[#This Row],[Order Date]])</f>
        <v>4</v>
      </c>
      <c r="T672" s="8" t="str">
        <f>TEXT(SalesDataTable[[#This Row],[Order Date]],"mmm")</f>
        <v>Apr</v>
      </c>
    </row>
    <row r="673" spans="1:20" ht="15.6" x14ac:dyDescent="0.3">
      <c r="A673" s="2" t="s">
        <v>744</v>
      </c>
      <c r="B673" s="3">
        <v>46138</v>
      </c>
      <c r="C673" s="4" t="s">
        <v>47</v>
      </c>
      <c r="D673" s="4" t="s">
        <v>48</v>
      </c>
      <c r="E673" s="4" t="s">
        <v>23</v>
      </c>
      <c r="F673" s="4" t="s">
        <v>36</v>
      </c>
      <c r="G673" s="4" t="s">
        <v>31</v>
      </c>
      <c r="H673" s="4" t="s">
        <v>41</v>
      </c>
      <c r="I673" s="5">
        <v>4</v>
      </c>
      <c r="J673" s="6">
        <v>144.69999999999999</v>
      </c>
      <c r="K673" s="7">
        <v>0</v>
      </c>
      <c r="L673" s="6">
        <v>79.41</v>
      </c>
      <c r="M673" s="6">
        <f t="shared" si="40"/>
        <v>578.79999999999995</v>
      </c>
      <c r="N673" s="6">
        <f t="shared" si="41"/>
        <v>317.64</v>
      </c>
      <c r="O673" s="6">
        <f t="shared" si="42"/>
        <v>261.15999999999997</v>
      </c>
      <c r="P673" s="8">
        <f t="shared" si="43"/>
        <v>0.45120939875604699</v>
      </c>
      <c r="Q673" s="9">
        <f>YEAR(SalesDataTable[[#This Row],[Order Date]])</f>
        <v>2026</v>
      </c>
      <c r="R673" s="8" t="str">
        <f>"Q"&amp;ROUNDUP(MONTH(SalesDataTable[[#This Row],[Order Date]])/3,0)</f>
        <v>Q2</v>
      </c>
      <c r="S673" s="5">
        <f>MONTH(SalesDataTable[[#This Row],[Order Date]])</f>
        <v>4</v>
      </c>
      <c r="T673" s="8" t="str">
        <f>TEXT(SalesDataTable[[#This Row],[Order Date]],"mmm")</f>
        <v>Apr</v>
      </c>
    </row>
    <row r="674" spans="1:20" ht="15.6" x14ac:dyDescent="0.3">
      <c r="A674" s="2" t="s">
        <v>745</v>
      </c>
      <c r="B674" s="3">
        <v>46138</v>
      </c>
      <c r="C674" s="4" t="s">
        <v>28</v>
      </c>
      <c r="D674" s="4" t="s">
        <v>58</v>
      </c>
      <c r="E674" s="4" t="s">
        <v>45</v>
      </c>
      <c r="F674" s="4" t="s">
        <v>36</v>
      </c>
      <c r="G674" s="4" t="s">
        <v>69</v>
      </c>
      <c r="H674" s="4" t="s">
        <v>87</v>
      </c>
      <c r="I674" s="5">
        <v>2</v>
      </c>
      <c r="J674" s="6">
        <v>36.51</v>
      </c>
      <c r="K674" s="7">
        <v>0.1</v>
      </c>
      <c r="L674" s="6">
        <v>14.18</v>
      </c>
      <c r="M674" s="6">
        <f t="shared" si="40"/>
        <v>65.718000000000004</v>
      </c>
      <c r="N674" s="6">
        <f t="shared" si="41"/>
        <v>28.36</v>
      </c>
      <c r="O674" s="6">
        <f t="shared" si="42"/>
        <v>37.358000000000004</v>
      </c>
      <c r="P674" s="8">
        <f t="shared" si="43"/>
        <v>0.56845917404668433</v>
      </c>
      <c r="Q674" s="9">
        <f>YEAR(SalesDataTable[[#This Row],[Order Date]])</f>
        <v>2026</v>
      </c>
      <c r="R674" s="8" t="str">
        <f>"Q"&amp;ROUNDUP(MONTH(SalesDataTable[[#This Row],[Order Date]])/3,0)</f>
        <v>Q2</v>
      </c>
      <c r="S674" s="5">
        <f>MONTH(SalesDataTable[[#This Row],[Order Date]])</f>
        <v>4</v>
      </c>
      <c r="T674" s="8" t="str">
        <f>TEXT(SalesDataTable[[#This Row],[Order Date]],"mmm")</f>
        <v>Apr</v>
      </c>
    </row>
    <row r="675" spans="1:20" ht="15.6" x14ac:dyDescent="0.3">
      <c r="A675" s="2" t="s">
        <v>746</v>
      </c>
      <c r="B675" s="3">
        <v>46138</v>
      </c>
      <c r="C675" s="4" t="s">
        <v>47</v>
      </c>
      <c r="D675" s="4" t="s">
        <v>65</v>
      </c>
      <c r="E675" s="4" t="s">
        <v>59</v>
      </c>
      <c r="F675" s="4" t="s">
        <v>36</v>
      </c>
      <c r="G675" s="4" t="s">
        <v>37</v>
      </c>
      <c r="H675" s="4" t="s">
        <v>38</v>
      </c>
      <c r="I675" s="5">
        <v>3</v>
      </c>
      <c r="J675" s="6">
        <v>36.58</v>
      </c>
      <c r="K675" s="7">
        <v>0.05</v>
      </c>
      <c r="L675" s="6">
        <v>13.71</v>
      </c>
      <c r="M675" s="6">
        <f t="shared" si="40"/>
        <v>104.25299999999999</v>
      </c>
      <c r="N675" s="6">
        <f t="shared" si="41"/>
        <v>41.13</v>
      </c>
      <c r="O675" s="6">
        <f t="shared" si="42"/>
        <v>63.122999999999983</v>
      </c>
      <c r="P675" s="8">
        <f t="shared" si="43"/>
        <v>0.60547897902218628</v>
      </c>
      <c r="Q675" s="9">
        <f>YEAR(SalesDataTable[[#This Row],[Order Date]])</f>
        <v>2026</v>
      </c>
      <c r="R675" s="8" t="str">
        <f>"Q"&amp;ROUNDUP(MONTH(SalesDataTable[[#This Row],[Order Date]])/3,0)</f>
        <v>Q2</v>
      </c>
      <c r="S675" s="5">
        <f>MONTH(SalesDataTable[[#This Row],[Order Date]])</f>
        <v>4</v>
      </c>
      <c r="T675" s="8" t="str">
        <f>TEXT(SalesDataTable[[#This Row],[Order Date]],"mmm")</f>
        <v>Apr</v>
      </c>
    </row>
    <row r="676" spans="1:20" ht="15.6" x14ac:dyDescent="0.3">
      <c r="A676" s="2" t="s">
        <v>747</v>
      </c>
      <c r="B676" s="3">
        <v>46138</v>
      </c>
      <c r="C676" s="4" t="s">
        <v>47</v>
      </c>
      <c r="D676" s="4" t="s">
        <v>65</v>
      </c>
      <c r="E676" s="4" t="s">
        <v>45</v>
      </c>
      <c r="F676" s="4" t="s">
        <v>40</v>
      </c>
      <c r="G676" s="4" t="s">
        <v>51</v>
      </c>
      <c r="H676" s="4" t="s">
        <v>61</v>
      </c>
      <c r="I676" s="5">
        <v>2</v>
      </c>
      <c r="J676" s="6">
        <v>191.59</v>
      </c>
      <c r="K676" s="7">
        <v>0</v>
      </c>
      <c r="L676" s="6">
        <v>102.52</v>
      </c>
      <c r="M676" s="6">
        <f t="shared" si="40"/>
        <v>383.18</v>
      </c>
      <c r="N676" s="6">
        <f t="shared" si="41"/>
        <v>205.04</v>
      </c>
      <c r="O676" s="6">
        <f t="shared" si="42"/>
        <v>178.14000000000001</v>
      </c>
      <c r="P676" s="8">
        <f t="shared" si="43"/>
        <v>0.46489900307949272</v>
      </c>
      <c r="Q676" s="9">
        <f>YEAR(SalesDataTable[[#This Row],[Order Date]])</f>
        <v>2026</v>
      </c>
      <c r="R676" s="8" t="str">
        <f>"Q"&amp;ROUNDUP(MONTH(SalesDataTable[[#This Row],[Order Date]])/3,0)</f>
        <v>Q2</v>
      </c>
      <c r="S676" s="5">
        <f>MONTH(SalesDataTable[[#This Row],[Order Date]])</f>
        <v>4</v>
      </c>
      <c r="T676" s="8" t="str">
        <f>TEXT(SalesDataTable[[#This Row],[Order Date]],"mmm")</f>
        <v>Apr</v>
      </c>
    </row>
    <row r="677" spans="1:20" ht="15.6" x14ac:dyDescent="0.3">
      <c r="A677" s="2" t="s">
        <v>748</v>
      </c>
      <c r="B677" s="3">
        <v>46138</v>
      </c>
      <c r="C677" s="4" t="s">
        <v>47</v>
      </c>
      <c r="D677" s="4" t="s">
        <v>68</v>
      </c>
      <c r="E677" s="4" t="s">
        <v>30</v>
      </c>
      <c r="F677" s="4" t="s">
        <v>40</v>
      </c>
      <c r="G677" s="4" t="s">
        <v>51</v>
      </c>
      <c r="H677" s="4" t="s">
        <v>52</v>
      </c>
      <c r="I677" s="5">
        <v>6</v>
      </c>
      <c r="J677" s="6">
        <v>337.24</v>
      </c>
      <c r="K677" s="7">
        <v>0.05</v>
      </c>
      <c r="L677" s="6">
        <v>198.63</v>
      </c>
      <c r="M677" s="6">
        <f t="shared" si="40"/>
        <v>1922.268</v>
      </c>
      <c r="N677" s="6">
        <f t="shared" si="41"/>
        <v>1191.78</v>
      </c>
      <c r="O677" s="6">
        <f t="shared" si="42"/>
        <v>730.48800000000006</v>
      </c>
      <c r="P677" s="8">
        <f t="shared" si="43"/>
        <v>0.38001360892445801</v>
      </c>
      <c r="Q677" s="9">
        <f>YEAR(SalesDataTable[[#This Row],[Order Date]])</f>
        <v>2026</v>
      </c>
      <c r="R677" s="8" t="str">
        <f>"Q"&amp;ROUNDUP(MONTH(SalesDataTable[[#This Row],[Order Date]])/3,0)</f>
        <v>Q2</v>
      </c>
      <c r="S677" s="5">
        <f>MONTH(SalesDataTable[[#This Row],[Order Date]])</f>
        <v>4</v>
      </c>
      <c r="T677" s="8" t="str">
        <f>TEXT(SalesDataTable[[#This Row],[Order Date]],"mmm")</f>
        <v>Apr</v>
      </c>
    </row>
    <row r="678" spans="1:20" ht="15.6" x14ac:dyDescent="0.3">
      <c r="A678" s="2" t="s">
        <v>749</v>
      </c>
      <c r="B678" s="3">
        <v>46138</v>
      </c>
      <c r="C678" s="4" t="s">
        <v>47</v>
      </c>
      <c r="D678" s="4" t="s">
        <v>65</v>
      </c>
      <c r="E678" s="4" t="s">
        <v>30</v>
      </c>
      <c r="F678" s="4" t="s">
        <v>40</v>
      </c>
      <c r="G678" s="4" t="s">
        <v>37</v>
      </c>
      <c r="H678" s="4" t="s">
        <v>66</v>
      </c>
      <c r="I678" s="5">
        <v>3</v>
      </c>
      <c r="J678" s="6">
        <v>46.2</v>
      </c>
      <c r="K678" s="7">
        <v>0.1</v>
      </c>
      <c r="L678" s="6">
        <v>18.149999999999999</v>
      </c>
      <c r="M678" s="6">
        <f t="shared" si="40"/>
        <v>124.74000000000002</v>
      </c>
      <c r="N678" s="6">
        <f t="shared" si="41"/>
        <v>54.449999999999996</v>
      </c>
      <c r="O678" s="6">
        <f t="shared" si="42"/>
        <v>70.29000000000002</v>
      </c>
      <c r="P678" s="8">
        <f t="shared" si="43"/>
        <v>0.5634920634920636</v>
      </c>
      <c r="Q678" s="9">
        <f>YEAR(SalesDataTable[[#This Row],[Order Date]])</f>
        <v>2026</v>
      </c>
      <c r="R678" s="8" t="str">
        <f>"Q"&amp;ROUNDUP(MONTH(SalesDataTable[[#This Row],[Order Date]])/3,0)</f>
        <v>Q2</v>
      </c>
      <c r="S678" s="5">
        <f>MONTH(SalesDataTable[[#This Row],[Order Date]])</f>
        <v>4</v>
      </c>
      <c r="T678" s="8" t="str">
        <f>TEXT(SalesDataTable[[#This Row],[Order Date]],"mmm")</f>
        <v>Apr</v>
      </c>
    </row>
    <row r="679" spans="1:20" ht="15.6" x14ac:dyDescent="0.3">
      <c r="A679" s="2" t="s">
        <v>750</v>
      </c>
      <c r="B679" s="3">
        <v>46138</v>
      </c>
      <c r="C679" s="4" t="s">
        <v>28</v>
      </c>
      <c r="D679" s="4" t="s">
        <v>29</v>
      </c>
      <c r="E679" s="4" t="s">
        <v>59</v>
      </c>
      <c r="F679" s="4" t="s">
        <v>40</v>
      </c>
      <c r="G679" s="4" t="s">
        <v>69</v>
      </c>
      <c r="H679" s="4" t="s">
        <v>94</v>
      </c>
      <c r="I679" s="5">
        <v>4</v>
      </c>
      <c r="J679" s="6">
        <v>50.84</v>
      </c>
      <c r="K679" s="7">
        <v>0.05</v>
      </c>
      <c r="L679" s="6">
        <v>22.63</v>
      </c>
      <c r="M679" s="6">
        <f t="shared" si="40"/>
        <v>193.19200000000001</v>
      </c>
      <c r="N679" s="6">
        <f t="shared" si="41"/>
        <v>90.52</v>
      </c>
      <c r="O679" s="6">
        <f t="shared" si="42"/>
        <v>102.67200000000001</v>
      </c>
      <c r="P679" s="8">
        <f t="shared" si="43"/>
        <v>0.53145057766367143</v>
      </c>
      <c r="Q679" s="9">
        <f>YEAR(SalesDataTable[[#This Row],[Order Date]])</f>
        <v>2026</v>
      </c>
      <c r="R679" s="8" t="str">
        <f>"Q"&amp;ROUNDUP(MONTH(SalesDataTable[[#This Row],[Order Date]])/3,0)</f>
        <v>Q2</v>
      </c>
      <c r="S679" s="5">
        <f>MONTH(SalesDataTable[[#This Row],[Order Date]])</f>
        <v>4</v>
      </c>
      <c r="T679" s="8" t="str">
        <f>TEXT(SalesDataTable[[#This Row],[Order Date]],"mmm")</f>
        <v>Apr</v>
      </c>
    </row>
    <row r="680" spans="1:20" ht="15.6" x14ac:dyDescent="0.3">
      <c r="A680" s="2" t="s">
        <v>751</v>
      </c>
      <c r="B680" s="3">
        <v>46139</v>
      </c>
      <c r="C680" s="4" t="s">
        <v>47</v>
      </c>
      <c r="D680" s="4" t="s">
        <v>102</v>
      </c>
      <c r="E680" s="4" t="s">
        <v>23</v>
      </c>
      <c r="F680" s="4" t="s">
        <v>24</v>
      </c>
      <c r="G680" s="4" t="s">
        <v>37</v>
      </c>
      <c r="H680" s="4" t="s">
        <v>103</v>
      </c>
      <c r="I680" s="5">
        <v>1</v>
      </c>
      <c r="J680" s="6">
        <v>166.5</v>
      </c>
      <c r="K680" s="7">
        <v>0</v>
      </c>
      <c r="L680" s="6">
        <v>85.55</v>
      </c>
      <c r="M680" s="6">
        <f t="shared" si="40"/>
        <v>166.5</v>
      </c>
      <c r="N680" s="6">
        <f t="shared" si="41"/>
        <v>85.55</v>
      </c>
      <c r="O680" s="6">
        <f t="shared" si="42"/>
        <v>80.95</v>
      </c>
      <c r="P680" s="8">
        <f t="shared" si="43"/>
        <v>0.4861861861861862</v>
      </c>
      <c r="Q680" s="9">
        <f>YEAR(SalesDataTable[[#This Row],[Order Date]])</f>
        <v>2026</v>
      </c>
      <c r="R680" s="8" t="str">
        <f>"Q"&amp;ROUNDUP(MONTH(SalesDataTable[[#This Row],[Order Date]])/3,0)</f>
        <v>Q2</v>
      </c>
      <c r="S680" s="5">
        <f>MONTH(SalesDataTable[[#This Row],[Order Date]])</f>
        <v>4</v>
      </c>
      <c r="T680" s="8" t="str">
        <f>TEXT(SalesDataTable[[#This Row],[Order Date]],"mmm")</f>
        <v>Apr</v>
      </c>
    </row>
    <row r="681" spans="1:20" ht="15.6" x14ac:dyDescent="0.3">
      <c r="A681" s="2" t="s">
        <v>752</v>
      </c>
      <c r="B681" s="3">
        <v>46139</v>
      </c>
      <c r="C681" s="4" t="s">
        <v>47</v>
      </c>
      <c r="D681" s="4" t="s">
        <v>48</v>
      </c>
      <c r="E681" s="4" t="s">
        <v>59</v>
      </c>
      <c r="F681" s="4" t="s">
        <v>36</v>
      </c>
      <c r="G681" s="4" t="s">
        <v>31</v>
      </c>
      <c r="H681" s="4" t="s">
        <v>99</v>
      </c>
      <c r="I681" s="5">
        <v>1</v>
      </c>
      <c r="J681" s="6">
        <v>70.2</v>
      </c>
      <c r="K681" s="7">
        <v>0</v>
      </c>
      <c r="L681" s="6">
        <v>32.06</v>
      </c>
      <c r="M681" s="6">
        <f t="shared" si="40"/>
        <v>70.2</v>
      </c>
      <c r="N681" s="6">
        <f t="shared" si="41"/>
        <v>32.06</v>
      </c>
      <c r="O681" s="6">
        <f t="shared" si="42"/>
        <v>38.14</v>
      </c>
      <c r="P681" s="8">
        <f t="shared" si="43"/>
        <v>0.5433048433048433</v>
      </c>
      <c r="Q681" s="9">
        <f>YEAR(SalesDataTable[[#This Row],[Order Date]])</f>
        <v>2026</v>
      </c>
      <c r="R681" s="8" t="str">
        <f>"Q"&amp;ROUNDUP(MONTH(SalesDataTable[[#This Row],[Order Date]])/3,0)</f>
        <v>Q2</v>
      </c>
      <c r="S681" s="5">
        <f>MONTH(SalesDataTable[[#This Row],[Order Date]])</f>
        <v>4</v>
      </c>
      <c r="T681" s="8" t="str">
        <f>TEXT(SalesDataTable[[#This Row],[Order Date]],"mmm")</f>
        <v>Apr</v>
      </c>
    </row>
    <row r="682" spans="1:20" ht="15.6" x14ac:dyDescent="0.3">
      <c r="A682" s="2" t="s">
        <v>753</v>
      </c>
      <c r="B682" s="3">
        <v>46139</v>
      </c>
      <c r="C682" s="4" t="s">
        <v>28</v>
      </c>
      <c r="D682" s="4" t="s">
        <v>89</v>
      </c>
      <c r="E682" s="4" t="s">
        <v>23</v>
      </c>
      <c r="F682" s="4" t="s">
        <v>36</v>
      </c>
      <c r="G682" s="4" t="s">
        <v>69</v>
      </c>
      <c r="H682" s="4" t="s">
        <v>94</v>
      </c>
      <c r="I682" s="5">
        <v>4</v>
      </c>
      <c r="J682" s="6">
        <v>50.67</v>
      </c>
      <c r="K682" s="7">
        <v>0</v>
      </c>
      <c r="L682" s="6">
        <v>22.62</v>
      </c>
      <c r="M682" s="6">
        <f t="shared" si="40"/>
        <v>202.68</v>
      </c>
      <c r="N682" s="6">
        <f t="shared" si="41"/>
        <v>90.48</v>
      </c>
      <c r="O682" s="6">
        <f t="shared" si="42"/>
        <v>112.2</v>
      </c>
      <c r="P682" s="8">
        <f t="shared" si="43"/>
        <v>0.55358200118413259</v>
      </c>
      <c r="Q682" s="9">
        <f>YEAR(SalesDataTable[[#This Row],[Order Date]])</f>
        <v>2026</v>
      </c>
      <c r="R682" s="8" t="str">
        <f>"Q"&amp;ROUNDUP(MONTH(SalesDataTable[[#This Row],[Order Date]])/3,0)</f>
        <v>Q2</v>
      </c>
      <c r="S682" s="5">
        <f>MONTH(SalesDataTable[[#This Row],[Order Date]])</f>
        <v>4</v>
      </c>
      <c r="T682" s="8" t="str">
        <f>TEXT(SalesDataTable[[#This Row],[Order Date]],"mmm")</f>
        <v>Apr</v>
      </c>
    </row>
    <row r="683" spans="1:20" ht="15.6" x14ac:dyDescent="0.3">
      <c r="A683" s="2" t="s">
        <v>754</v>
      </c>
      <c r="B683" s="3">
        <v>46139</v>
      </c>
      <c r="C683" s="4" t="s">
        <v>28</v>
      </c>
      <c r="D683" s="4" t="s">
        <v>86</v>
      </c>
      <c r="E683" s="4" t="s">
        <v>45</v>
      </c>
      <c r="F683" s="4" t="s">
        <v>36</v>
      </c>
      <c r="G683" s="4" t="s">
        <v>37</v>
      </c>
      <c r="H683" s="4" t="s">
        <v>103</v>
      </c>
      <c r="I683" s="5">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9">
        <f>YEAR(SalesDataTable[[#This Row],[Order Date]])</f>
        <v>2026</v>
      </c>
      <c r="R683" s="8" t="str">
        <f>"Q"&amp;ROUNDUP(MONTH(SalesDataTable[[#This Row],[Order Date]])/3,0)</f>
        <v>Q2</v>
      </c>
      <c r="S683" s="5">
        <f>MONTH(SalesDataTable[[#This Row],[Order Date]])</f>
        <v>4</v>
      </c>
      <c r="T683" s="8" t="str">
        <f>TEXT(SalesDataTable[[#This Row],[Order Date]],"mmm")</f>
        <v>Apr</v>
      </c>
    </row>
    <row r="684" spans="1:20" ht="15.6" x14ac:dyDescent="0.3">
      <c r="A684" s="2" t="s">
        <v>755</v>
      </c>
      <c r="B684" s="3">
        <v>46139</v>
      </c>
      <c r="C684" s="4" t="s">
        <v>28</v>
      </c>
      <c r="D684" s="4" t="s">
        <v>58</v>
      </c>
      <c r="E684" s="4" t="s">
        <v>30</v>
      </c>
      <c r="F684" s="4" t="s">
        <v>36</v>
      </c>
      <c r="G684" s="4" t="s">
        <v>69</v>
      </c>
      <c r="H684" s="4" t="s">
        <v>75</v>
      </c>
      <c r="I684" s="5">
        <v>10</v>
      </c>
      <c r="J684" s="6">
        <v>124.59</v>
      </c>
      <c r="K684" s="7">
        <v>0.15</v>
      </c>
      <c r="L684" s="6">
        <v>67.14</v>
      </c>
      <c r="M684" s="6">
        <f t="shared" si="40"/>
        <v>1059.0150000000001</v>
      </c>
      <c r="N684" s="6">
        <f t="shared" si="41"/>
        <v>671.4</v>
      </c>
      <c r="O684" s="6">
        <f t="shared" si="42"/>
        <v>387.61500000000012</v>
      </c>
      <c r="P684" s="8">
        <f t="shared" si="43"/>
        <v>0.36601464568490538</v>
      </c>
      <c r="Q684" s="9">
        <f>YEAR(SalesDataTable[[#This Row],[Order Date]])</f>
        <v>2026</v>
      </c>
      <c r="R684" s="8" t="str">
        <f>"Q"&amp;ROUNDUP(MONTH(SalesDataTable[[#This Row],[Order Date]])/3,0)</f>
        <v>Q2</v>
      </c>
      <c r="S684" s="5">
        <f>MONTH(SalesDataTable[[#This Row],[Order Date]])</f>
        <v>4</v>
      </c>
      <c r="T684" s="8" t="str">
        <f>TEXT(SalesDataTable[[#This Row],[Order Date]],"mmm")</f>
        <v>Apr</v>
      </c>
    </row>
    <row r="685" spans="1:20" ht="15.6" x14ac:dyDescent="0.3">
      <c r="A685" s="2" t="s">
        <v>756</v>
      </c>
      <c r="B685" s="3">
        <v>46139</v>
      </c>
      <c r="C685" s="4" t="s">
        <v>34</v>
      </c>
      <c r="D685" s="4" t="s">
        <v>146</v>
      </c>
      <c r="E685" s="4" t="s">
        <v>23</v>
      </c>
      <c r="F685" s="4" t="s">
        <v>40</v>
      </c>
      <c r="G685" s="4" t="s">
        <v>69</v>
      </c>
      <c r="H685" s="4" t="s">
        <v>94</v>
      </c>
      <c r="I685" s="5">
        <v>1</v>
      </c>
      <c r="J685" s="6">
        <v>50.18</v>
      </c>
      <c r="K685" s="7">
        <v>0</v>
      </c>
      <c r="L685" s="6">
        <v>22.05</v>
      </c>
      <c r="M685" s="6">
        <f t="shared" si="40"/>
        <v>50.18</v>
      </c>
      <c r="N685" s="6">
        <f t="shared" si="41"/>
        <v>22.05</v>
      </c>
      <c r="O685" s="6">
        <f t="shared" si="42"/>
        <v>28.13</v>
      </c>
      <c r="P685" s="8">
        <f t="shared" si="43"/>
        <v>0.56058190514149064</v>
      </c>
      <c r="Q685" s="9">
        <f>YEAR(SalesDataTable[[#This Row],[Order Date]])</f>
        <v>2026</v>
      </c>
      <c r="R685" s="8" t="str">
        <f>"Q"&amp;ROUNDUP(MONTH(SalesDataTable[[#This Row],[Order Date]])/3,0)</f>
        <v>Q2</v>
      </c>
      <c r="S685" s="5">
        <f>MONTH(SalesDataTable[[#This Row],[Order Date]])</f>
        <v>4</v>
      </c>
      <c r="T685" s="8" t="str">
        <f>TEXT(SalesDataTable[[#This Row],[Order Date]],"mmm")</f>
        <v>Apr</v>
      </c>
    </row>
    <row r="686" spans="1:20" ht="15.6" x14ac:dyDescent="0.3">
      <c r="A686" s="2" t="s">
        <v>757</v>
      </c>
      <c r="B686" s="3">
        <v>46140</v>
      </c>
      <c r="C686" s="4" t="s">
        <v>28</v>
      </c>
      <c r="D686" s="4" t="s">
        <v>86</v>
      </c>
      <c r="E686" s="4" t="s">
        <v>23</v>
      </c>
      <c r="F686" s="4" t="s">
        <v>36</v>
      </c>
      <c r="G686" s="4" t="s">
        <v>51</v>
      </c>
      <c r="H686" s="4" t="s">
        <v>84</v>
      </c>
      <c r="I686" s="5">
        <v>1</v>
      </c>
      <c r="J686" s="6">
        <v>83.38</v>
      </c>
      <c r="K686" s="7">
        <v>0</v>
      </c>
      <c r="L686" s="6">
        <v>38.979999999999997</v>
      </c>
      <c r="M686" s="6">
        <f t="shared" si="40"/>
        <v>83.38</v>
      </c>
      <c r="N686" s="6">
        <f t="shared" si="41"/>
        <v>38.979999999999997</v>
      </c>
      <c r="O686" s="6">
        <f t="shared" si="42"/>
        <v>44.4</v>
      </c>
      <c r="P686" s="8">
        <f t="shared" si="43"/>
        <v>0.53250179899256422</v>
      </c>
      <c r="Q686" s="9">
        <f>YEAR(SalesDataTable[[#This Row],[Order Date]])</f>
        <v>2026</v>
      </c>
      <c r="R686" s="8" t="str">
        <f>"Q"&amp;ROUNDUP(MONTH(SalesDataTable[[#This Row],[Order Date]])/3,0)</f>
        <v>Q2</v>
      </c>
      <c r="S686" s="5">
        <f>MONTH(SalesDataTable[[#This Row],[Order Date]])</f>
        <v>4</v>
      </c>
      <c r="T686" s="8" t="str">
        <f>TEXT(SalesDataTable[[#This Row],[Order Date]],"mmm")</f>
        <v>Apr</v>
      </c>
    </row>
    <row r="687" spans="1:20" ht="15.6" x14ac:dyDescent="0.3">
      <c r="A687" s="2" t="s">
        <v>758</v>
      </c>
      <c r="B687" s="3">
        <v>46140</v>
      </c>
      <c r="C687" s="4" t="s">
        <v>47</v>
      </c>
      <c r="D687" s="4" t="s">
        <v>65</v>
      </c>
      <c r="E687" s="4" t="s">
        <v>23</v>
      </c>
      <c r="F687" s="4" t="s">
        <v>24</v>
      </c>
      <c r="G687" s="4" t="s">
        <v>37</v>
      </c>
      <c r="H687" s="4" t="s">
        <v>38</v>
      </c>
      <c r="I687" s="5">
        <v>1</v>
      </c>
      <c r="J687" s="6">
        <v>35.549999999999997</v>
      </c>
      <c r="K687" s="7">
        <v>0.05</v>
      </c>
      <c r="L687" s="6">
        <v>13.25</v>
      </c>
      <c r="M687" s="6">
        <f t="shared" si="40"/>
        <v>33.772499999999994</v>
      </c>
      <c r="N687" s="6">
        <f t="shared" si="41"/>
        <v>13.25</v>
      </c>
      <c r="O687" s="6">
        <f t="shared" si="42"/>
        <v>20.522499999999994</v>
      </c>
      <c r="P687" s="8">
        <f t="shared" si="43"/>
        <v>0.60766896143311855</v>
      </c>
      <c r="Q687" s="9">
        <f>YEAR(SalesDataTable[[#This Row],[Order Date]])</f>
        <v>2026</v>
      </c>
      <c r="R687" s="8" t="str">
        <f>"Q"&amp;ROUNDUP(MONTH(SalesDataTable[[#This Row],[Order Date]])/3,0)</f>
        <v>Q2</v>
      </c>
      <c r="S687" s="5">
        <f>MONTH(SalesDataTable[[#This Row],[Order Date]])</f>
        <v>4</v>
      </c>
      <c r="T687" s="8" t="str">
        <f>TEXT(SalesDataTable[[#This Row],[Order Date]],"mmm")</f>
        <v>Apr</v>
      </c>
    </row>
    <row r="688" spans="1:20" ht="15.6" x14ac:dyDescent="0.3">
      <c r="A688" s="2" t="s">
        <v>759</v>
      </c>
      <c r="B688" s="3">
        <v>46140</v>
      </c>
      <c r="C688" s="4" t="s">
        <v>47</v>
      </c>
      <c r="D688" s="4" t="s">
        <v>68</v>
      </c>
      <c r="E688" s="4" t="s">
        <v>45</v>
      </c>
      <c r="F688" s="4" t="s">
        <v>36</v>
      </c>
      <c r="G688" s="4" t="s">
        <v>31</v>
      </c>
      <c r="H688" s="4" t="s">
        <v>73</v>
      </c>
      <c r="I688" s="5">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9">
        <f>YEAR(SalesDataTable[[#This Row],[Order Date]])</f>
        <v>2026</v>
      </c>
      <c r="R688" s="8" t="str">
        <f>"Q"&amp;ROUNDUP(MONTH(SalesDataTable[[#This Row],[Order Date]])/3,0)</f>
        <v>Q2</v>
      </c>
      <c r="S688" s="5">
        <f>MONTH(SalesDataTable[[#This Row],[Order Date]])</f>
        <v>4</v>
      </c>
      <c r="T688" s="8" t="str">
        <f>TEXT(SalesDataTable[[#This Row],[Order Date]],"mmm")</f>
        <v>Apr</v>
      </c>
    </row>
    <row r="689" spans="1:20" ht="15.6" x14ac:dyDescent="0.3">
      <c r="A689" s="2" t="s">
        <v>760</v>
      </c>
      <c r="B689" s="3">
        <v>46140</v>
      </c>
      <c r="C689" s="4" t="s">
        <v>21</v>
      </c>
      <c r="D689" s="4" t="s">
        <v>72</v>
      </c>
      <c r="E689" s="4" t="s">
        <v>59</v>
      </c>
      <c r="F689" s="4" t="s">
        <v>36</v>
      </c>
      <c r="G689" s="4" t="s">
        <v>31</v>
      </c>
      <c r="H689" s="4" t="s">
        <v>73</v>
      </c>
      <c r="I689" s="5">
        <v>1</v>
      </c>
      <c r="J689" s="6">
        <v>155.68</v>
      </c>
      <c r="K689" s="7">
        <v>0</v>
      </c>
      <c r="L689" s="6">
        <v>77.97</v>
      </c>
      <c r="M689" s="6">
        <f t="shared" si="40"/>
        <v>155.68</v>
      </c>
      <c r="N689" s="6">
        <f t="shared" si="41"/>
        <v>77.97</v>
      </c>
      <c r="O689" s="6">
        <f t="shared" si="42"/>
        <v>77.710000000000008</v>
      </c>
      <c r="P689" s="8">
        <f t="shared" si="43"/>
        <v>0.49916495375128472</v>
      </c>
      <c r="Q689" s="9">
        <f>YEAR(SalesDataTable[[#This Row],[Order Date]])</f>
        <v>2026</v>
      </c>
      <c r="R689" s="8" t="str">
        <f>"Q"&amp;ROUNDUP(MONTH(SalesDataTable[[#This Row],[Order Date]])/3,0)</f>
        <v>Q2</v>
      </c>
      <c r="S689" s="5">
        <f>MONTH(SalesDataTable[[#This Row],[Order Date]])</f>
        <v>4</v>
      </c>
      <c r="T689" s="8" t="str">
        <f>TEXT(SalesDataTable[[#This Row],[Order Date]],"mmm")</f>
        <v>Apr</v>
      </c>
    </row>
    <row r="690" spans="1:20" ht="15.6" x14ac:dyDescent="0.3">
      <c r="A690" s="2" t="s">
        <v>761</v>
      </c>
      <c r="B690" s="3">
        <v>46140</v>
      </c>
      <c r="C690" s="4" t="s">
        <v>21</v>
      </c>
      <c r="D690" s="4" t="s">
        <v>22</v>
      </c>
      <c r="E690" s="4" t="s">
        <v>23</v>
      </c>
      <c r="F690" s="4" t="s">
        <v>24</v>
      </c>
      <c r="G690" s="4" t="s">
        <v>69</v>
      </c>
      <c r="H690" s="4" t="s">
        <v>70</v>
      </c>
      <c r="I690" s="5">
        <v>1</v>
      </c>
      <c r="J690" s="6">
        <v>40.950000000000003</v>
      </c>
      <c r="K690" s="7">
        <v>0.15</v>
      </c>
      <c r="L690" s="6">
        <v>14.89</v>
      </c>
      <c r="M690" s="6">
        <f t="shared" si="40"/>
        <v>34.807500000000005</v>
      </c>
      <c r="N690" s="6">
        <f t="shared" si="41"/>
        <v>14.89</v>
      </c>
      <c r="O690" s="6">
        <f t="shared" si="42"/>
        <v>19.917500000000004</v>
      </c>
      <c r="P690" s="8">
        <f t="shared" si="43"/>
        <v>0.57221863104216053</v>
      </c>
      <c r="Q690" s="9">
        <f>YEAR(SalesDataTable[[#This Row],[Order Date]])</f>
        <v>2026</v>
      </c>
      <c r="R690" s="8" t="str">
        <f>"Q"&amp;ROUNDUP(MONTH(SalesDataTable[[#This Row],[Order Date]])/3,0)</f>
        <v>Q2</v>
      </c>
      <c r="S690" s="5">
        <f>MONTH(SalesDataTable[[#This Row],[Order Date]])</f>
        <v>4</v>
      </c>
      <c r="T690" s="8" t="str">
        <f>TEXT(SalesDataTable[[#This Row],[Order Date]],"mmm")</f>
        <v>Apr</v>
      </c>
    </row>
    <row r="691" spans="1:20" ht="15.6" x14ac:dyDescent="0.3">
      <c r="A691" s="2" t="s">
        <v>762</v>
      </c>
      <c r="B691" s="3">
        <v>46140</v>
      </c>
      <c r="C691" s="4" t="s">
        <v>47</v>
      </c>
      <c r="D691" s="4" t="s">
        <v>102</v>
      </c>
      <c r="E691" s="4" t="s">
        <v>59</v>
      </c>
      <c r="F691" s="4" t="s">
        <v>24</v>
      </c>
      <c r="G691" s="4" t="s">
        <v>37</v>
      </c>
      <c r="H691" s="4" t="s">
        <v>66</v>
      </c>
      <c r="I691" s="5">
        <v>3</v>
      </c>
      <c r="J691" s="6">
        <v>47.28</v>
      </c>
      <c r="K691" s="7">
        <v>0.05</v>
      </c>
      <c r="L691" s="6">
        <v>18.52</v>
      </c>
      <c r="M691" s="6">
        <f t="shared" si="40"/>
        <v>134.74799999999999</v>
      </c>
      <c r="N691" s="6">
        <f t="shared" si="41"/>
        <v>55.56</v>
      </c>
      <c r="O691" s="6">
        <f t="shared" si="42"/>
        <v>79.187999999999988</v>
      </c>
      <c r="P691" s="8">
        <f t="shared" si="43"/>
        <v>0.58767477068305274</v>
      </c>
      <c r="Q691" s="9">
        <f>YEAR(SalesDataTable[[#This Row],[Order Date]])</f>
        <v>2026</v>
      </c>
      <c r="R691" s="8" t="str">
        <f>"Q"&amp;ROUNDUP(MONTH(SalesDataTable[[#This Row],[Order Date]])/3,0)</f>
        <v>Q2</v>
      </c>
      <c r="S691" s="5">
        <f>MONTH(SalesDataTable[[#This Row],[Order Date]])</f>
        <v>4</v>
      </c>
      <c r="T691" s="8" t="str">
        <f>TEXT(SalesDataTable[[#This Row],[Order Date]],"mmm")</f>
        <v>Apr</v>
      </c>
    </row>
    <row r="692" spans="1:20" ht="15.6" x14ac:dyDescent="0.3">
      <c r="A692" s="2" t="s">
        <v>763</v>
      </c>
      <c r="B692" s="3">
        <v>46140</v>
      </c>
      <c r="C692" s="4" t="s">
        <v>47</v>
      </c>
      <c r="D692" s="4" t="s">
        <v>65</v>
      </c>
      <c r="E692" s="4" t="s">
        <v>23</v>
      </c>
      <c r="F692" s="4" t="s">
        <v>24</v>
      </c>
      <c r="G692" s="4" t="s">
        <v>69</v>
      </c>
      <c r="H692" s="4" t="s">
        <v>94</v>
      </c>
      <c r="I692" s="5">
        <v>4</v>
      </c>
      <c r="J692" s="6">
        <v>51.57</v>
      </c>
      <c r="K692" s="7">
        <v>0.1</v>
      </c>
      <c r="L692" s="6">
        <v>22.58</v>
      </c>
      <c r="M692" s="6">
        <f t="shared" si="40"/>
        <v>185.65200000000002</v>
      </c>
      <c r="N692" s="6">
        <f t="shared" si="41"/>
        <v>90.32</v>
      </c>
      <c r="O692" s="6">
        <f t="shared" si="42"/>
        <v>95.332000000000022</v>
      </c>
      <c r="P692" s="8">
        <f t="shared" si="43"/>
        <v>0.51349837330058401</v>
      </c>
      <c r="Q692" s="9">
        <f>YEAR(SalesDataTable[[#This Row],[Order Date]])</f>
        <v>2026</v>
      </c>
      <c r="R692" s="8" t="str">
        <f>"Q"&amp;ROUNDUP(MONTH(SalesDataTable[[#This Row],[Order Date]])/3,0)</f>
        <v>Q2</v>
      </c>
      <c r="S692" s="5">
        <f>MONTH(SalesDataTable[[#This Row],[Order Date]])</f>
        <v>4</v>
      </c>
      <c r="T692" s="8" t="str">
        <f>TEXT(SalesDataTable[[#This Row],[Order Date]],"mmm")</f>
        <v>Apr</v>
      </c>
    </row>
    <row r="693" spans="1:20" ht="15.6" x14ac:dyDescent="0.3">
      <c r="A693" s="2" t="s">
        <v>764</v>
      </c>
      <c r="B693" s="3">
        <v>46140</v>
      </c>
      <c r="C693" s="4" t="s">
        <v>47</v>
      </c>
      <c r="D693" s="4" t="s">
        <v>68</v>
      </c>
      <c r="E693" s="4" t="s">
        <v>23</v>
      </c>
      <c r="F693" s="4" t="s">
        <v>40</v>
      </c>
      <c r="G693" s="4" t="s">
        <v>25</v>
      </c>
      <c r="H693" s="4" t="s">
        <v>49</v>
      </c>
      <c r="I693" s="5">
        <v>1</v>
      </c>
      <c r="J693" s="6">
        <v>51.61</v>
      </c>
      <c r="K693" s="7">
        <v>0</v>
      </c>
      <c r="L693" s="6">
        <v>23</v>
      </c>
      <c r="M693" s="6">
        <f t="shared" si="40"/>
        <v>51.61</v>
      </c>
      <c r="N693" s="6">
        <f t="shared" si="41"/>
        <v>23</v>
      </c>
      <c r="O693" s="6">
        <f t="shared" si="42"/>
        <v>28.61</v>
      </c>
      <c r="P693" s="8">
        <f t="shared" si="43"/>
        <v>0.55434993218368533</v>
      </c>
      <c r="Q693" s="9">
        <f>YEAR(SalesDataTable[[#This Row],[Order Date]])</f>
        <v>2026</v>
      </c>
      <c r="R693" s="8" t="str">
        <f>"Q"&amp;ROUNDUP(MONTH(SalesDataTable[[#This Row],[Order Date]])/3,0)</f>
        <v>Q2</v>
      </c>
      <c r="S693" s="5">
        <f>MONTH(SalesDataTable[[#This Row],[Order Date]])</f>
        <v>4</v>
      </c>
      <c r="T693" s="8" t="str">
        <f>TEXT(SalesDataTable[[#This Row],[Order Date]],"mmm")</f>
        <v>Apr</v>
      </c>
    </row>
    <row r="694" spans="1:20" ht="15.6" x14ac:dyDescent="0.3">
      <c r="A694" s="2" t="s">
        <v>765</v>
      </c>
      <c r="B694" s="3">
        <v>46140</v>
      </c>
      <c r="C694" s="4" t="s">
        <v>21</v>
      </c>
      <c r="D694" s="4" t="s">
        <v>108</v>
      </c>
      <c r="E694" s="4" t="s">
        <v>45</v>
      </c>
      <c r="F694" s="4" t="s">
        <v>24</v>
      </c>
      <c r="G694" s="4" t="s">
        <v>69</v>
      </c>
      <c r="H694" s="4" t="s">
        <v>94</v>
      </c>
      <c r="I694" s="5">
        <v>1</v>
      </c>
      <c r="J694" s="6">
        <v>50.56</v>
      </c>
      <c r="K694" s="7">
        <v>0.05</v>
      </c>
      <c r="L694" s="6">
        <v>22.06</v>
      </c>
      <c r="M694" s="6">
        <f t="shared" si="40"/>
        <v>48.031999999999996</v>
      </c>
      <c r="N694" s="6">
        <f t="shared" si="41"/>
        <v>22.06</v>
      </c>
      <c r="O694" s="6">
        <f t="shared" si="42"/>
        <v>25.971999999999998</v>
      </c>
      <c r="P694" s="8">
        <f t="shared" si="43"/>
        <v>0.54072285143237842</v>
      </c>
      <c r="Q694" s="9">
        <f>YEAR(SalesDataTable[[#This Row],[Order Date]])</f>
        <v>2026</v>
      </c>
      <c r="R694" s="8" t="str">
        <f>"Q"&amp;ROUNDUP(MONTH(SalesDataTable[[#This Row],[Order Date]])/3,0)</f>
        <v>Q2</v>
      </c>
      <c r="S694" s="5">
        <f>MONTH(SalesDataTable[[#This Row],[Order Date]])</f>
        <v>4</v>
      </c>
      <c r="T694" s="8" t="str">
        <f>TEXT(SalesDataTable[[#This Row],[Order Date]],"mmm")</f>
        <v>Apr</v>
      </c>
    </row>
    <row r="695" spans="1:20" ht="15.6" x14ac:dyDescent="0.3">
      <c r="A695" s="2" t="s">
        <v>766</v>
      </c>
      <c r="B695" s="3">
        <v>46140</v>
      </c>
      <c r="C695" s="4" t="s">
        <v>34</v>
      </c>
      <c r="D695" s="4" t="s">
        <v>54</v>
      </c>
      <c r="E695" s="4" t="s">
        <v>59</v>
      </c>
      <c r="F695" s="4" t="s">
        <v>40</v>
      </c>
      <c r="G695" s="4" t="s">
        <v>37</v>
      </c>
      <c r="H695" s="4" t="s">
        <v>103</v>
      </c>
      <c r="I695" s="5">
        <v>2</v>
      </c>
      <c r="J695" s="6">
        <v>165.74</v>
      </c>
      <c r="K695" s="7">
        <v>0</v>
      </c>
      <c r="L695" s="6">
        <v>87.73</v>
      </c>
      <c r="M695" s="6">
        <f t="shared" si="40"/>
        <v>331.48</v>
      </c>
      <c r="N695" s="6">
        <f t="shared" si="41"/>
        <v>175.46</v>
      </c>
      <c r="O695" s="6">
        <f t="shared" si="42"/>
        <v>156.02000000000001</v>
      </c>
      <c r="P695" s="8">
        <f t="shared" si="43"/>
        <v>0.47067696391939184</v>
      </c>
      <c r="Q695" s="9">
        <f>YEAR(SalesDataTable[[#This Row],[Order Date]])</f>
        <v>2026</v>
      </c>
      <c r="R695" s="8" t="str">
        <f>"Q"&amp;ROUNDUP(MONTH(SalesDataTable[[#This Row],[Order Date]])/3,0)</f>
        <v>Q2</v>
      </c>
      <c r="S695" s="5">
        <f>MONTH(SalesDataTable[[#This Row],[Order Date]])</f>
        <v>4</v>
      </c>
      <c r="T695" s="8" t="str">
        <f>TEXT(SalesDataTable[[#This Row],[Order Date]],"mmm")</f>
        <v>Apr</v>
      </c>
    </row>
    <row r="696" spans="1:20" ht="15.6" x14ac:dyDescent="0.3">
      <c r="A696" s="2" t="s">
        <v>767</v>
      </c>
      <c r="B696" s="3">
        <v>46140</v>
      </c>
      <c r="C696" s="4" t="s">
        <v>34</v>
      </c>
      <c r="D696" s="4" t="s">
        <v>35</v>
      </c>
      <c r="E696" s="4" t="s">
        <v>23</v>
      </c>
      <c r="F696" s="4" t="s">
        <v>40</v>
      </c>
      <c r="G696" s="4" t="s">
        <v>69</v>
      </c>
      <c r="H696" s="4" t="s">
        <v>87</v>
      </c>
      <c r="I696" s="5">
        <v>3</v>
      </c>
      <c r="J696" s="6">
        <v>36.770000000000003</v>
      </c>
      <c r="K696" s="7">
        <v>0</v>
      </c>
      <c r="L696" s="6">
        <v>13.63</v>
      </c>
      <c r="M696" s="6">
        <f t="shared" si="40"/>
        <v>110.31</v>
      </c>
      <c r="N696" s="6">
        <f t="shared" si="41"/>
        <v>40.89</v>
      </c>
      <c r="O696" s="6">
        <f t="shared" si="42"/>
        <v>69.42</v>
      </c>
      <c r="P696" s="8">
        <f t="shared" si="43"/>
        <v>0.62931737829752521</v>
      </c>
      <c r="Q696" s="9">
        <f>YEAR(SalesDataTable[[#This Row],[Order Date]])</f>
        <v>2026</v>
      </c>
      <c r="R696" s="8" t="str">
        <f>"Q"&amp;ROUNDUP(MONTH(SalesDataTable[[#This Row],[Order Date]])/3,0)</f>
        <v>Q2</v>
      </c>
      <c r="S696" s="5">
        <f>MONTH(SalesDataTable[[#This Row],[Order Date]])</f>
        <v>4</v>
      </c>
      <c r="T696" s="8" t="str">
        <f>TEXT(SalesDataTable[[#This Row],[Order Date]],"mmm")</f>
        <v>Apr</v>
      </c>
    </row>
    <row r="697" spans="1:20" ht="15.6" x14ac:dyDescent="0.3">
      <c r="A697" s="2" t="s">
        <v>768</v>
      </c>
      <c r="B697" s="3">
        <v>46140</v>
      </c>
      <c r="C697" s="4" t="s">
        <v>47</v>
      </c>
      <c r="D697" s="4" t="s">
        <v>65</v>
      </c>
      <c r="E697" s="4" t="s">
        <v>23</v>
      </c>
      <c r="F697" s="4" t="s">
        <v>40</v>
      </c>
      <c r="G697" s="4" t="s">
        <v>51</v>
      </c>
      <c r="H697" s="4" t="s">
        <v>61</v>
      </c>
      <c r="I697" s="5">
        <v>2</v>
      </c>
      <c r="J697" s="6">
        <v>196.37</v>
      </c>
      <c r="K697" s="7">
        <v>0</v>
      </c>
      <c r="L697" s="6">
        <v>101.73</v>
      </c>
      <c r="M697" s="6">
        <f t="shared" si="40"/>
        <v>392.74</v>
      </c>
      <c r="N697" s="6">
        <f t="shared" si="41"/>
        <v>203.46</v>
      </c>
      <c r="O697" s="6">
        <f t="shared" si="42"/>
        <v>189.28</v>
      </c>
      <c r="P697" s="8">
        <f t="shared" si="43"/>
        <v>0.48194734429902736</v>
      </c>
      <c r="Q697" s="9">
        <f>YEAR(SalesDataTable[[#This Row],[Order Date]])</f>
        <v>2026</v>
      </c>
      <c r="R697" s="8" t="str">
        <f>"Q"&amp;ROUNDUP(MONTH(SalesDataTable[[#This Row],[Order Date]])/3,0)</f>
        <v>Q2</v>
      </c>
      <c r="S697" s="5">
        <f>MONTH(SalesDataTable[[#This Row],[Order Date]])</f>
        <v>4</v>
      </c>
      <c r="T697" s="8" t="str">
        <f>TEXT(SalesDataTable[[#This Row],[Order Date]],"mmm")</f>
        <v>Apr</v>
      </c>
    </row>
    <row r="698" spans="1:20" ht="15.6" x14ac:dyDescent="0.3">
      <c r="A698" s="2" t="s">
        <v>769</v>
      </c>
      <c r="B698" s="3">
        <v>46141</v>
      </c>
      <c r="C698" s="4" t="s">
        <v>21</v>
      </c>
      <c r="D698" s="4" t="s">
        <v>22</v>
      </c>
      <c r="E698" s="4" t="s">
        <v>59</v>
      </c>
      <c r="F698" s="4" t="s">
        <v>24</v>
      </c>
      <c r="G698" s="4" t="s">
        <v>37</v>
      </c>
      <c r="H698" s="4" t="s">
        <v>38</v>
      </c>
      <c r="I698" s="5">
        <v>2</v>
      </c>
      <c r="J698" s="6">
        <v>35.33</v>
      </c>
      <c r="K698" s="7">
        <v>0</v>
      </c>
      <c r="L698" s="6">
        <v>13.69</v>
      </c>
      <c r="M698" s="6">
        <f t="shared" si="40"/>
        <v>70.66</v>
      </c>
      <c r="N698" s="6">
        <f t="shared" si="41"/>
        <v>27.38</v>
      </c>
      <c r="O698" s="6">
        <f t="shared" si="42"/>
        <v>43.28</v>
      </c>
      <c r="P698" s="8">
        <f t="shared" si="43"/>
        <v>0.61251061420888764</v>
      </c>
      <c r="Q698" s="9">
        <f>YEAR(SalesDataTable[[#This Row],[Order Date]])</f>
        <v>2026</v>
      </c>
      <c r="R698" s="8" t="str">
        <f>"Q"&amp;ROUNDUP(MONTH(SalesDataTable[[#This Row],[Order Date]])/3,0)</f>
        <v>Q2</v>
      </c>
      <c r="S698" s="5">
        <f>MONTH(SalesDataTable[[#This Row],[Order Date]])</f>
        <v>4</v>
      </c>
      <c r="T698" s="8" t="str">
        <f>TEXT(SalesDataTable[[#This Row],[Order Date]],"mmm")</f>
        <v>Apr</v>
      </c>
    </row>
    <row r="699" spans="1:20" ht="15.6" x14ac:dyDescent="0.3">
      <c r="A699" s="2" t="s">
        <v>770</v>
      </c>
      <c r="B699" s="3">
        <v>46141</v>
      </c>
      <c r="C699" s="4" t="s">
        <v>34</v>
      </c>
      <c r="D699" s="4" t="s">
        <v>35</v>
      </c>
      <c r="E699" s="4" t="s">
        <v>30</v>
      </c>
      <c r="F699" s="4" t="s">
        <v>40</v>
      </c>
      <c r="G699" s="4" t="s">
        <v>37</v>
      </c>
      <c r="H699" s="4" t="s">
        <v>66</v>
      </c>
      <c r="I699" s="5">
        <v>4</v>
      </c>
      <c r="J699" s="6">
        <v>46.43</v>
      </c>
      <c r="K699" s="7">
        <v>0.1</v>
      </c>
      <c r="L699" s="6">
        <v>18.04</v>
      </c>
      <c r="M699" s="6">
        <f t="shared" si="40"/>
        <v>167.148</v>
      </c>
      <c r="N699" s="6">
        <f t="shared" si="41"/>
        <v>72.16</v>
      </c>
      <c r="O699" s="6">
        <f t="shared" si="42"/>
        <v>94.988</v>
      </c>
      <c r="P699" s="8">
        <f t="shared" si="43"/>
        <v>0.56828678775695796</v>
      </c>
      <c r="Q699" s="9">
        <f>YEAR(SalesDataTable[[#This Row],[Order Date]])</f>
        <v>2026</v>
      </c>
      <c r="R699" s="8" t="str">
        <f>"Q"&amp;ROUNDUP(MONTH(SalesDataTable[[#This Row],[Order Date]])/3,0)</f>
        <v>Q2</v>
      </c>
      <c r="S699" s="5">
        <f>MONTH(SalesDataTable[[#This Row],[Order Date]])</f>
        <v>4</v>
      </c>
      <c r="T699" s="8" t="str">
        <f>TEXT(SalesDataTable[[#This Row],[Order Date]],"mmm")</f>
        <v>Apr</v>
      </c>
    </row>
    <row r="700" spans="1:20" ht="15.6" x14ac:dyDescent="0.3">
      <c r="A700" s="2" t="s">
        <v>771</v>
      </c>
      <c r="B700" s="3">
        <v>46141</v>
      </c>
      <c r="C700" s="4" t="s">
        <v>47</v>
      </c>
      <c r="D700" s="4" t="s">
        <v>65</v>
      </c>
      <c r="E700" s="4" t="s">
        <v>59</v>
      </c>
      <c r="F700" s="4" t="s">
        <v>36</v>
      </c>
      <c r="G700" s="4" t="s">
        <v>69</v>
      </c>
      <c r="H700" s="4" t="s">
        <v>75</v>
      </c>
      <c r="I700" s="5">
        <v>1</v>
      </c>
      <c r="J700" s="6">
        <v>125.25</v>
      </c>
      <c r="K700" s="7">
        <v>0</v>
      </c>
      <c r="L700" s="6">
        <v>70.88</v>
      </c>
      <c r="M700" s="6">
        <f t="shared" si="40"/>
        <v>125.25</v>
      </c>
      <c r="N700" s="6">
        <f t="shared" si="41"/>
        <v>70.88</v>
      </c>
      <c r="O700" s="6">
        <f t="shared" si="42"/>
        <v>54.370000000000005</v>
      </c>
      <c r="P700" s="8">
        <f t="shared" si="43"/>
        <v>0.43409181636726552</v>
      </c>
      <c r="Q700" s="9">
        <f>YEAR(SalesDataTable[[#This Row],[Order Date]])</f>
        <v>2026</v>
      </c>
      <c r="R700" s="8" t="str">
        <f>"Q"&amp;ROUNDUP(MONTH(SalesDataTable[[#This Row],[Order Date]])/3,0)</f>
        <v>Q2</v>
      </c>
      <c r="S700" s="5">
        <f>MONTH(SalesDataTable[[#This Row],[Order Date]])</f>
        <v>4</v>
      </c>
      <c r="T700" s="8" t="str">
        <f>TEXT(SalesDataTable[[#This Row],[Order Date]],"mmm")</f>
        <v>Apr</v>
      </c>
    </row>
    <row r="701" spans="1:20" ht="15.6" x14ac:dyDescent="0.3">
      <c r="A701" s="2" t="s">
        <v>772</v>
      </c>
      <c r="B701" s="3">
        <v>46141</v>
      </c>
      <c r="C701" s="4" t="s">
        <v>28</v>
      </c>
      <c r="D701" s="4" t="s">
        <v>106</v>
      </c>
      <c r="E701" s="4" t="s">
        <v>23</v>
      </c>
      <c r="F701" s="4" t="s">
        <v>24</v>
      </c>
      <c r="G701" s="4" t="s">
        <v>51</v>
      </c>
      <c r="H701" s="4" t="s">
        <v>52</v>
      </c>
      <c r="I701" s="5">
        <v>1</v>
      </c>
      <c r="J701" s="6">
        <v>341.98</v>
      </c>
      <c r="K701" s="7">
        <v>0</v>
      </c>
      <c r="L701" s="6">
        <v>192.43</v>
      </c>
      <c r="M701" s="6">
        <f t="shared" si="40"/>
        <v>341.98</v>
      </c>
      <c r="N701" s="6">
        <f t="shared" si="41"/>
        <v>192.43</v>
      </c>
      <c r="O701" s="6">
        <f t="shared" si="42"/>
        <v>149.55000000000001</v>
      </c>
      <c r="P701" s="8">
        <f t="shared" si="43"/>
        <v>0.43730627522077314</v>
      </c>
      <c r="Q701" s="9">
        <f>YEAR(SalesDataTable[[#This Row],[Order Date]])</f>
        <v>2026</v>
      </c>
      <c r="R701" s="8" t="str">
        <f>"Q"&amp;ROUNDUP(MONTH(SalesDataTable[[#This Row],[Order Date]])/3,0)</f>
        <v>Q2</v>
      </c>
      <c r="S701" s="5">
        <f>MONTH(SalesDataTable[[#This Row],[Order Date]])</f>
        <v>4</v>
      </c>
      <c r="T701" s="8" t="str">
        <f>TEXT(SalesDataTable[[#This Row],[Order Date]],"mmm")</f>
        <v>Apr</v>
      </c>
    </row>
    <row r="702" spans="1:20" ht="15.6" x14ac:dyDescent="0.3">
      <c r="A702" s="2" t="s">
        <v>773</v>
      </c>
      <c r="B702" s="3">
        <v>46141</v>
      </c>
      <c r="C702" s="4" t="s">
        <v>28</v>
      </c>
      <c r="D702" s="4" t="s">
        <v>58</v>
      </c>
      <c r="E702" s="4" t="s">
        <v>59</v>
      </c>
      <c r="F702" s="4" t="s">
        <v>40</v>
      </c>
      <c r="G702" s="4" t="s">
        <v>69</v>
      </c>
      <c r="H702" s="4" t="s">
        <v>70</v>
      </c>
      <c r="I702" s="5">
        <v>1</v>
      </c>
      <c r="J702" s="6">
        <v>40.04</v>
      </c>
      <c r="K702" s="7">
        <v>0</v>
      </c>
      <c r="L702" s="6">
        <v>14.72</v>
      </c>
      <c r="M702" s="6">
        <f t="shared" si="40"/>
        <v>40.04</v>
      </c>
      <c r="N702" s="6">
        <f t="shared" si="41"/>
        <v>14.72</v>
      </c>
      <c r="O702" s="6">
        <f t="shared" si="42"/>
        <v>25.32</v>
      </c>
      <c r="P702" s="8">
        <f t="shared" si="43"/>
        <v>0.63236763236763238</v>
      </c>
      <c r="Q702" s="9">
        <f>YEAR(SalesDataTable[[#This Row],[Order Date]])</f>
        <v>2026</v>
      </c>
      <c r="R702" s="8" t="str">
        <f>"Q"&amp;ROUNDUP(MONTH(SalesDataTable[[#This Row],[Order Date]])/3,0)</f>
        <v>Q2</v>
      </c>
      <c r="S702" s="5">
        <f>MONTH(SalesDataTable[[#This Row],[Order Date]])</f>
        <v>4</v>
      </c>
      <c r="T702" s="8" t="str">
        <f>TEXT(SalesDataTable[[#This Row],[Order Date]],"mmm")</f>
        <v>Apr</v>
      </c>
    </row>
    <row r="703" spans="1:20" ht="15.6" x14ac:dyDescent="0.3">
      <c r="A703" s="2" t="s">
        <v>774</v>
      </c>
      <c r="B703" s="3">
        <v>46141</v>
      </c>
      <c r="C703" s="4" t="s">
        <v>47</v>
      </c>
      <c r="D703" s="4" t="s">
        <v>102</v>
      </c>
      <c r="E703" s="4" t="s">
        <v>23</v>
      </c>
      <c r="F703" s="4" t="s">
        <v>24</v>
      </c>
      <c r="G703" s="4" t="s">
        <v>25</v>
      </c>
      <c r="H703" s="4" t="s">
        <v>55</v>
      </c>
      <c r="I703" s="5">
        <v>3</v>
      </c>
      <c r="J703" s="6">
        <v>40.47</v>
      </c>
      <c r="K703" s="7">
        <v>0.05</v>
      </c>
      <c r="L703" s="6">
        <v>17.14</v>
      </c>
      <c r="M703" s="6">
        <f t="shared" si="40"/>
        <v>115.33949999999999</v>
      </c>
      <c r="N703" s="6">
        <f t="shared" si="41"/>
        <v>51.42</v>
      </c>
      <c r="O703" s="6">
        <f t="shared" si="42"/>
        <v>63.919499999999985</v>
      </c>
      <c r="P703" s="8">
        <f t="shared" si="43"/>
        <v>0.5541856866034619</v>
      </c>
      <c r="Q703" s="9">
        <f>YEAR(SalesDataTable[[#This Row],[Order Date]])</f>
        <v>2026</v>
      </c>
      <c r="R703" s="8" t="str">
        <f>"Q"&amp;ROUNDUP(MONTH(SalesDataTable[[#This Row],[Order Date]])/3,0)</f>
        <v>Q2</v>
      </c>
      <c r="S703" s="5">
        <f>MONTH(SalesDataTable[[#This Row],[Order Date]])</f>
        <v>4</v>
      </c>
      <c r="T703" s="8" t="str">
        <f>TEXT(SalesDataTable[[#This Row],[Order Date]],"mmm")</f>
        <v>Apr</v>
      </c>
    </row>
    <row r="704" spans="1:20" ht="15.6" x14ac:dyDescent="0.3">
      <c r="A704" s="2" t="s">
        <v>775</v>
      </c>
      <c r="B704" s="3">
        <v>46142</v>
      </c>
      <c r="C704" s="4" t="s">
        <v>47</v>
      </c>
      <c r="D704" s="4" t="s">
        <v>68</v>
      </c>
      <c r="E704" s="4" t="s">
        <v>30</v>
      </c>
      <c r="F704" s="4" t="s">
        <v>24</v>
      </c>
      <c r="G704" s="4" t="s">
        <v>51</v>
      </c>
      <c r="H704" s="4" t="s">
        <v>84</v>
      </c>
      <c r="I704" s="5">
        <v>6</v>
      </c>
      <c r="J704" s="6">
        <v>83.7</v>
      </c>
      <c r="K704" s="7">
        <v>0.2</v>
      </c>
      <c r="L704" s="6">
        <v>38.58</v>
      </c>
      <c r="M704" s="6">
        <f t="shared" si="40"/>
        <v>401.76000000000005</v>
      </c>
      <c r="N704" s="6">
        <f t="shared" si="41"/>
        <v>231.48</v>
      </c>
      <c r="O704" s="6">
        <f t="shared" si="42"/>
        <v>170.28000000000006</v>
      </c>
      <c r="P704" s="8">
        <f t="shared" si="43"/>
        <v>0.42383512544802876</v>
      </c>
      <c r="Q704" s="9">
        <f>YEAR(SalesDataTable[[#This Row],[Order Date]])</f>
        <v>2026</v>
      </c>
      <c r="R704" s="8" t="str">
        <f>"Q"&amp;ROUNDUP(MONTH(SalesDataTable[[#This Row],[Order Date]])/3,0)</f>
        <v>Q2</v>
      </c>
      <c r="S704" s="5">
        <f>MONTH(SalesDataTable[[#This Row],[Order Date]])</f>
        <v>4</v>
      </c>
      <c r="T704" s="8" t="str">
        <f>TEXT(SalesDataTable[[#This Row],[Order Date]],"mmm")</f>
        <v>Apr</v>
      </c>
    </row>
    <row r="705" spans="1:20" ht="15.6" x14ac:dyDescent="0.3">
      <c r="A705" s="2" t="s">
        <v>776</v>
      </c>
      <c r="B705" s="3">
        <v>46142</v>
      </c>
      <c r="C705" s="4" t="s">
        <v>21</v>
      </c>
      <c r="D705" s="4" t="s">
        <v>108</v>
      </c>
      <c r="E705" s="4" t="s">
        <v>23</v>
      </c>
      <c r="F705" s="4" t="s">
        <v>24</v>
      </c>
      <c r="G705" s="4" t="s">
        <v>51</v>
      </c>
      <c r="H705" s="4" t="s">
        <v>84</v>
      </c>
      <c r="I705" s="5">
        <v>4</v>
      </c>
      <c r="J705" s="6">
        <v>83.27</v>
      </c>
      <c r="K705" s="7">
        <v>0</v>
      </c>
      <c r="L705" s="6">
        <v>39.979999999999997</v>
      </c>
      <c r="M705" s="6">
        <f t="shared" si="40"/>
        <v>333.08</v>
      </c>
      <c r="N705" s="6">
        <f t="shared" si="41"/>
        <v>159.91999999999999</v>
      </c>
      <c r="O705" s="6">
        <f t="shared" si="42"/>
        <v>173.16</v>
      </c>
      <c r="P705" s="8">
        <f t="shared" si="43"/>
        <v>0.51987510507986068</v>
      </c>
      <c r="Q705" s="9">
        <f>YEAR(SalesDataTable[[#This Row],[Order Date]])</f>
        <v>2026</v>
      </c>
      <c r="R705" s="8" t="str">
        <f>"Q"&amp;ROUNDUP(MONTH(SalesDataTable[[#This Row],[Order Date]])/3,0)</f>
        <v>Q2</v>
      </c>
      <c r="S705" s="5">
        <f>MONTH(SalesDataTable[[#This Row],[Order Date]])</f>
        <v>4</v>
      </c>
      <c r="T705" s="8" t="str">
        <f>TEXT(SalesDataTable[[#This Row],[Order Date]],"mmm")</f>
        <v>Apr</v>
      </c>
    </row>
    <row r="706" spans="1:20" ht="15.6" x14ac:dyDescent="0.3">
      <c r="A706" s="2" t="s">
        <v>777</v>
      </c>
      <c r="B706" s="3">
        <v>46142</v>
      </c>
      <c r="C706" s="4" t="s">
        <v>34</v>
      </c>
      <c r="D706" s="4" t="s">
        <v>146</v>
      </c>
      <c r="E706" s="4" t="s">
        <v>30</v>
      </c>
      <c r="F706" s="4" t="s">
        <v>40</v>
      </c>
      <c r="G706" s="4" t="s">
        <v>51</v>
      </c>
      <c r="H706" s="4" t="s">
        <v>110</v>
      </c>
      <c r="I706" s="5">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9">
        <f>YEAR(SalesDataTable[[#This Row],[Order Date]])</f>
        <v>2026</v>
      </c>
      <c r="R706" s="8" t="str">
        <f>"Q"&amp;ROUNDUP(MONTH(SalesDataTable[[#This Row],[Order Date]])/3,0)</f>
        <v>Q2</v>
      </c>
      <c r="S706" s="5">
        <f>MONTH(SalesDataTable[[#This Row],[Order Date]])</f>
        <v>4</v>
      </c>
      <c r="T706" s="8" t="str">
        <f>TEXT(SalesDataTable[[#This Row],[Order Date]],"mmm")</f>
        <v>Apr</v>
      </c>
    </row>
    <row r="707" spans="1:20" ht="15.6" x14ac:dyDescent="0.3">
      <c r="A707" s="2" t="s">
        <v>778</v>
      </c>
      <c r="B707" s="3">
        <v>46142</v>
      </c>
      <c r="C707" s="4" t="s">
        <v>28</v>
      </c>
      <c r="D707" s="4" t="s">
        <v>106</v>
      </c>
      <c r="E707" s="4" t="s">
        <v>23</v>
      </c>
      <c r="F707" s="4" t="s">
        <v>36</v>
      </c>
      <c r="G707" s="4" t="s">
        <v>51</v>
      </c>
      <c r="H707" s="4" t="s">
        <v>110</v>
      </c>
      <c r="I707" s="5">
        <v>1</v>
      </c>
      <c r="J707" s="6">
        <v>122.86</v>
      </c>
      <c r="K707" s="7">
        <v>0.05</v>
      </c>
      <c r="L707" s="6">
        <v>59.22</v>
      </c>
      <c r="M707" s="6">
        <f t="shared" si="44"/>
        <v>116.717</v>
      </c>
      <c r="N707" s="6">
        <f t="shared" si="45"/>
        <v>59.22</v>
      </c>
      <c r="O707" s="6">
        <f t="shared" si="46"/>
        <v>57.497</v>
      </c>
      <c r="P707" s="8">
        <f t="shared" si="47"/>
        <v>0.49261889870370212</v>
      </c>
      <c r="Q707" s="9">
        <f>YEAR(SalesDataTable[[#This Row],[Order Date]])</f>
        <v>2026</v>
      </c>
      <c r="R707" s="8" t="str">
        <f>"Q"&amp;ROUNDUP(MONTH(SalesDataTable[[#This Row],[Order Date]])/3,0)</f>
        <v>Q2</v>
      </c>
      <c r="S707" s="5">
        <f>MONTH(SalesDataTable[[#This Row],[Order Date]])</f>
        <v>4</v>
      </c>
      <c r="T707" s="8" t="str">
        <f>TEXT(SalesDataTable[[#This Row],[Order Date]],"mmm")</f>
        <v>Apr</v>
      </c>
    </row>
    <row r="708" spans="1:20" ht="15.6" x14ac:dyDescent="0.3">
      <c r="A708" s="2" t="s">
        <v>779</v>
      </c>
      <c r="B708" s="3">
        <v>46142</v>
      </c>
      <c r="C708" s="4" t="s">
        <v>34</v>
      </c>
      <c r="D708" s="4" t="s">
        <v>35</v>
      </c>
      <c r="E708" s="4" t="s">
        <v>23</v>
      </c>
      <c r="F708" s="4" t="s">
        <v>36</v>
      </c>
      <c r="G708" s="4" t="s">
        <v>25</v>
      </c>
      <c r="H708" s="4" t="s">
        <v>55</v>
      </c>
      <c r="I708" s="5">
        <v>1</v>
      </c>
      <c r="J708" s="6">
        <v>39.44</v>
      </c>
      <c r="K708" s="7">
        <v>0.1</v>
      </c>
      <c r="L708" s="6">
        <v>16.63</v>
      </c>
      <c r="M708" s="6">
        <f t="shared" si="44"/>
        <v>35.496000000000002</v>
      </c>
      <c r="N708" s="6">
        <f t="shared" si="45"/>
        <v>16.63</v>
      </c>
      <c r="O708" s="6">
        <f t="shared" si="46"/>
        <v>18.866000000000003</v>
      </c>
      <c r="P708" s="8">
        <f t="shared" si="47"/>
        <v>0.53149650664863657</v>
      </c>
      <c r="Q708" s="9">
        <f>YEAR(SalesDataTable[[#This Row],[Order Date]])</f>
        <v>2026</v>
      </c>
      <c r="R708" s="8" t="str">
        <f>"Q"&amp;ROUNDUP(MONTH(SalesDataTable[[#This Row],[Order Date]])/3,0)</f>
        <v>Q2</v>
      </c>
      <c r="S708" s="5">
        <f>MONTH(SalesDataTable[[#This Row],[Order Date]])</f>
        <v>4</v>
      </c>
      <c r="T708" s="8" t="str">
        <f>TEXT(SalesDataTable[[#This Row],[Order Date]],"mmm")</f>
        <v>Apr</v>
      </c>
    </row>
    <row r="709" spans="1:20" ht="15.6" x14ac:dyDescent="0.3">
      <c r="A709" s="2" t="s">
        <v>780</v>
      </c>
      <c r="B709" s="3">
        <v>46142</v>
      </c>
      <c r="C709" s="4" t="s">
        <v>34</v>
      </c>
      <c r="D709" s="4" t="s">
        <v>81</v>
      </c>
      <c r="E709" s="4" t="s">
        <v>23</v>
      </c>
      <c r="F709" s="4" t="s">
        <v>24</v>
      </c>
      <c r="G709" s="4" t="s">
        <v>37</v>
      </c>
      <c r="H709" s="4" t="s">
        <v>91</v>
      </c>
      <c r="I709" s="5">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9">
        <f>YEAR(SalesDataTable[[#This Row],[Order Date]])</f>
        <v>2026</v>
      </c>
      <c r="R709" s="8" t="str">
        <f>"Q"&amp;ROUNDUP(MONTH(SalesDataTable[[#This Row],[Order Date]])/3,0)</f>
        <v>Q2</v>
      </c>
      <c r="S709" s="5">
        <f>MONTH(SalesDataTable[[#This Row],[Order Date]])</f>
        <v>4</v>
      </c>
      <c r="T709" s="8" t="str">
        <f>TEXT(SalesDataTable[[#This Row],[Order Date]],"mmm")</f>
        <v>Apr</v>
      </c>
    </row>
    <row r="710" spans="1:20" ht="15.6" x14ac:dyDescent="0.3">
      <c r="A710" s="2" t="s">
        <v>781</v>
      </c>
      <c r="B710" s="3">
        <v>46143</v>
      </c>
      <c r="C710" s="4" t="s">
        <v>28</v>
      </c>
      <c r="D710" s="4" t="s">
        <v>89</v>
      </c>
      <c r="E710" s="4" t="s">
        <v>23</v>
      </c>
      <c r="F710" s="4" t="s">
        <v>40</v>
      </c>
      <c r="G710" s="4" t="s">
        <v>31</v>
      </c>
      <c r="H710" s="4" t="s">
        <v>73</v>
      </c>
      <c r="I710" s="5">
        <v>1</v>
      </c>
      <c r="J710" s="6">
        <v>154.86000000000001</v>
      </c>
      <c r="K710" s="7">
        <v>0</v>
      </c>
      <c r="L710" s="6">
        <v>78.37</v>
      </c>
      <c r="M710" s="6">
        <f t="shared" si="44"/>
        <v>154.86000000000001</v>
      </c>
      <c r="N710" s="6">
        <f t="shared" si="45"/>
        <v>78.37</v>
      </c>
      <c r="O710" s="6">
        <f t="shared" si="46"/>
        <v>76.490000000000009</v>
      </c>
      <c r="P710" s="8">
        <f t="shared" si="47"/>
        <v>0.49393000129148912</v>
      </c>
      <c r="Q710" s="9">
        <f>YEAR(SalesDataTable[[#This Row],[Order Date]])</f>
        <v>2026</v>
      </c>
      <c r="R710" s="8" t="str">
        <f>"Q"&amp;ROUNDUP(MONTH(SalesDataTable[[#This Row],[Order Date]])/3,0)</f>
        <v>Q2</v>
      </c>
      <c r="S710" s="5">
        <f>MONTH(SalesDataTable[[#This Row],[Order Date]])</f>
        <v>5</v>
      </c>
      <c r="T710" s="8" t="str">
        <f>TEXT(SalesDataTable[[#This Row],[Order Date]],"mmm")</f>
        <v>May</v>
      </c>
    </row>
    <row r="711" spans="1:20" ht="15.6" x14ac:dyDescent="0.3">
      <c r="A711" s="2" t="s">
        <v>782</v>
      </c>
      <c r="B711" s="3">
        <v>46143</v>
      </c>
      <c r="C711" s="4" t="s">
        <v>47</v>
      </c>
      <c r="D711" s="4" t="s">
        <v>68</v>
      </c>
      <c r="E711" s="4" t="s">
        <v>45</v>
      </c>
      <c r="F711" s="4" t="s">
        <v>24</v>
      </c>
      <c r="G711" s="4" t="s">
        <v>25</v>
      </c>
      <c r="H711" s="4" t="s">
        <v>63</v>
      </c>
      <c r="I711" s="5">
        <v>4</v>
      </c>
      <c r="J711" s="6">
        <v>103.64</v>
      </c>
      <c r="K711" s="7">
        <v>0</v>
      </c>
      <c r="L711" s="6">
        <v>50.59</v>
      </c>
      <c r="M711" s="6">
        <f t="shared" si="44"/>
        <v>414.56</v>
      </c>
      <c r="N711" s="6">
        <f t="shared" si="45"/>
        <v>202.36</v>
      </c>
      <c r="O711" s="6">
        <f t="shared" si="46"/>
        <v>212.2</v>
      </c>
      <c r="P711" s="8">
        <f t="shared" si="47"/>
        <v>0.51186800463141646</v>
      </c>
      <c r="Q711" s="9">
        <f>YEAR(SalesDataTable[[#This Row],[Order Date]])</f>
        <v>2026</v>
      </c>
      <c r="R711" s="8" t="str">
        <f>"Q"&amp;ROUNDUP(MONTH(SalesDataTable[[#This Row],[Order Date]])/3,0)</f>
        <v>Q2</v>
      </c>
      <c r="S711" s="5">
        <f>MONTH(SalesDataTable[[#This Row],[Order Date]])</f>
        <v>5</v>
      </c>
      <c r="T711" s="8" t="str">
        <f>TEXT(SalesDataTable[[#This Row],[Order Date]],"mmm")</f>
        <v>May</v>
      </c>
    </row>
    <row r="712" spans="1:20" ht="15.6" x14ac:dyDescent="0.3">
      <c r="A712" s="2" t="s">
        <v>783</v>
      </c>
      <c r="B712" s="3">
        <v>46143</v>
      </c>
      <c r="C712" s="4" t="s">
        <v>21</v>
      </c>
      <c r="D712" s="4" t="s">
        <v>108</v>
      </c>
      <c r="E712" s="4" t="s">
        <v>23</v>
      </c>
      <c r="F712" s="4" t="s">
        <v>24</v>
      </c>
      <c r="G712" s="4" t="s">
        <v>37</v>
      </c>
      <c r="H712" s="4" t="s">
        <v>103</v>
      </c>
      <c r="I712" s="5">
        <v>1</v>
      </c>
      <c r="J712" s="6">
        <v>164.49</v>
      </c>
      <c r="K712" s="7">
        <v>0.05</v>
      </c>
      <c r="L712" s="6">
        <v>87.81</v>
      </c>
      <c r="M712" s="6">
        <f t="shared" si="44"/>
        <v>156.2655</v>
      </c>
      <c r="N712" s="6">
        <f t="shared" si="45"/>
        <v>87.81</v>
      </c>
      <c r="O712" s="6">
        <f t="shared" si="46"/>
        <v>68.455500000000001</v>
      </c>
      <c r="P712" s="8">
        <f t="shared" si="47"/>
        <v>0.43807174328306631</v>
      </c>
      <c r="Q712" s="9">
        <f>YEAR(SalesDataTable[[#This Row],[Order Date]])</f>
        <v>2026</v>
      </c>
      <c r="R712" s="8" t="str">
        <f>"Q"&amp;ROUNDUP(MONTH(SalesDataTable[[#This Row],[Order Date]])/3,0)</f>
        <v>Q2</v>
      </c>
      <c r="S712" s="5">
        <f>MONTH(SalesDataTable[[#This Row],[Order Date]])</f>
        <v>5</v>
      </c>
      <c r="T712" s="8" t="str">
        <f>TEXT(SalesDataTable[[#This Row],[Order Date]],"mmm")</f>
        <v>May</v>
      </c>
    </row>
    <row r="713" spans="1:20" ht="15.6" x14ac:dyDescent="0.3">
      <c r="A713" s="2" t="s">
        <v>784</v>
      </c>
      <c r="B713" s="3">
        <v>46143</v>
      </c>
      <c r="C713" s="4" t="s">
        <v>47</v>
      </c>
      <c r="D713" s="4" t="s">
        <v>68</v>
      </c>
      <c r="E713" s="4" t="s">
        <v>30</v>
      </c>
      <c r="F713" s="4" t="s">
        <v>24</v>
      </c>
      <c r="G713" s="4" t="s">
        <v>37</v>
      </c>
      <c r="H713" s="4" t="s">
        <v>103</v>
      </c>
      <c r="I713" s="5">
        <v>3</v>
      </c>
      <c r="J713" s="6">
        <v>163.44999999999999</v>
      </c>
      <c r="K713" s="7">
        <v>0.05</v>
      </c>
      <c r="L713" s="6">
        <v>87.54</v>
      </c>
      <c r="M713" s="6">
        <f t="shared" si="44"/>
        <v>465.83249999999992</v>
      </c>
      <c r="N713" s="6">
        <f t="shared" si="45"/>
        <v>262.62</v>
      </c>
      <c r="O713" s="6">
        <f t="shared" si="46"/>
        <v>203.21249999999992</v>
      </c>
      <c r="P713" s="8">
        <f t="shared" si="47"/>
        <v>0.4362351274331438</v>
      </c>
      <c r="Q713" s="9">
        <f>YEAR(SalesDataTable[[#This Row],[Order Date]])</f>
        <v>2026</v>
      </c>
      <c r="R713" s="8" t="str">
        <f>"Q"&amp;ROUNDUP(MONTH(SalesDataTable[[#This Row],[Order Date]])/3,0)</f>
        <v>Q2</v>
      </c>
      <c r="S713" s="5">
        <f>MONTH(SalesDataTable[[#This Row],[Order Date]])</f>
        <v>5</v>
      </c>
      <c r="T713" s="8" t="str">
        <f>TEXT(SalesDataTable[[#This Row],[Order Date]],"mmm")</f>
        <v>May</v>
      </c>
    </row>
    <row r="714" spans="1:20" ht="15.6" x14ac:dyDescent="0.3">
      <c r="A714" s="2" t="s">
        <v>785</v>
      </c>
      <c r="B714" s="3">
        <v>46143</v>
      </c>
      <c r="C714" s="4" t="s">
        <v>47</v>
      </c>
      <c r="D714" s="4" t="s">
        <v>48</v>
      </c>
      <c r="E714" s="4" t="s">
        <v>23</v>
      </c>
      <c r="F714" s="4" t="s">
        <v>24</v>
      </c>
      <c r="G714" s="4" t="s">
        <v>31</v>
      </c>
      <c r="H714" s="4" t="s">
        <v>99</v>
      </c>
      <c r="I714" s="5">
        <v>1</v>
      </c>
      <c r="J714" s="6">
        <v>71.87</v>
      </c>
      <c r="K714" s="7">
        <v>0.05</v>
      </c>
      <c r="L714" s="6">
        <v>31.97</v>
      </c>
      <c r="M714" s="6">
        <f t="shared" si="44"/>
        <v>68.276499999999999</v>
      </c>
      <c r="N714" s="6">
        <f t="shared" si="45"/>
        <v>31.97</v>
      </c>
      <c r="O714" s="6">
        <f t="shared" si="46"/>
        <v>36.3065</v>
      </c>
      <c r="P714" s="8">
        <f t="shared" si="47"/>
        <v>0.53175690025118449</v>
      </c>
      <c r="Q714" s="9">
        <f>YEAR(SalesDataTable[[#This Row],[Order Date]])</f>
        <v>2026</v>
      </c>
      <c r="R714" s="8" t="str">
        <f>"Q"&amp;ROUNDUP(MONTH(SalesDataTable[[#This Row],[Order Date]])/3,0)</f>
        <v>Q2</v>
      </c>
      <c r="S714" s="5">
        <f>MONTH(SalesDataTable[[#This Row],[Order Date]])</f>
        <v>5</v>
      </c>
      <c r="T714" s="8" t="str">
        <f>TEXT(SalesDataTable[[#This Row],[Order Date]],"mmm")</f>
        <v>May</v>
      </c>
    </row>
    <row r="715" spans="1:20" ht="15.6" x14ac:dyDescent="0.3">
      <c r="A715" s="2" t="s">
        <v>786</v>
      </c>
      <c r="B715" s="3">
        <v>46143</v>
      </c>
      <c r="C715" s="4" t="s">
        <v>28</v>
      </c>
      <c r="D715" s="4" t="s">
        <v>106</v>
      </c>
      <c r="E715" s="4" t="s">
        <v>59</v>
      </c>
      <c r="F715" s="4" t="s">
        <v>24</v>
      </c>
      <c r="G715" s="4" t="s">
        <v>51</v>
      </c>
      <c r="H715" s="4" t="s">
        <v>61</v>
      </c>
      <c r="I715" s="5">
        <v>2</v>
      </c>
      <c r="J715" s="6">
        <v>194.97</v>
      </c>
      <c r="K715" s="7">
        <v>0</v>
      </c>
      <c r="L715" s="6">
        <v>101.14</v>
      </c>
      <c r="M715" s="6">
        <f t="shared" si="44"/>
        <v>389.94</v>
      </c>
      <c r="N715" s="6">
        <f t="shared" si="45"/>
        <v>202.28</v>
      </c>
      <c r="O715" s="6">
        <f t="shared" si="46"/>
        <v>187.66</v>
      </c>
      <c r="P715" s="8">
        <f t="shared" si="47"/>
        <v>0.48125352618351541</v>
      </c>
      <c r="Q715" s="9">
        <f>YEAR(SalesDataTable[[#This Row],[Order Date]])</f>
        <v>2026</v>
      </c>
      <c r="R715" s="8" t="str">
        <f>"Q"&amp;ROUNDUP(MONTH(SalesDataTable[[#This Row],[Order Date]])/3,0)</f>
        <v>Q2</v>
      </c>
      <c r="S715" s="5">
        <f>MONTH(SalesDataTable[[#This Row],[Order Date]])</f>
        <v>5</v>
      </c>
      <c r="T715" s="8" t="str">
        <f>TEXT(SalesDataTable[[#This Row],[Order Date]],"mmm")</f>
        <v>May</v>
      </c>
    </row>
    <row r="716" spans="1:20" ht="15.6" x14ac:dyDescent="0.3">
      <c r="A716" s="2" t="s">
        <v>787</v>
      </c>
      <c r="B716" s="3">
        <v>46143</v>
      </c>
      <c r="C716" s="4" t="s">
        <v>47</v>
      </c>
      <c r="D716" s="4" t="s">
        <v>68</v>
      </c>
      <c r="E716" s="4" t="s">
        <v>59</v>
      </c>
      <c r="F716" s="4" t="s">
        <v>24</v>
      </c>
      <c r="G716" s="4" t="s">
        <v>25</v>
      </c>
      <c r="H716" s="4" t="s">
        <v>49</v>
      </c>
      <c r="I716" s="5">
        <v>2</v>
      </c>
      <c r="J716" s="6">
        <v>49.53</v>
      </c>
      <c r="K716" s="7">
        <v>0</v>
      </c>
      <c r="L716" s="6">
        <v>22.91</v>
      </c>
      <c r="M716" s="6">
        <f t="shared" si="44"/>
        <v>99.06</v>
      </c>
      <c r="N716" s="6">
        <f t="shared" si="45"/>
        <v>45.82</v>
      </c>
      <c r="O716" s="6">
        <f t="shared" si="46"/>
        <v>53.24</v>
      </c>
      <c r="P716" s="8">
        <f t="shared" si="47"/>
        <v>0.53745204926307288</v>
      </c>
      <c r="Q716" s="9">
        <f>YEAR(SalesDataTable[[#This Row],[Order Date]])</f>
        <v>2026</v>
      </c>
      <c r="R716" s="8" t="str">
        <f>"Q"&amp;ROUNDUP(MONTH(SalesDataTable[[#This Row],[Order Date]])/3,0)</f>
        <v>Q2</v>
      </c>
      <c r="S716" s="5">
        <f>MONTH(SalesDataTable[[#This Row],[Order Date]])</f>
        <v>5</v>
      </c>
      <c r="T716" s="8" t="str">
        <f>TEXT(SalesDataTable[[#This Row],[Order Date]],"mmm")</f>
        <v>May</v>
      </c>
    </row>
    <row r="717" spans="1:20" ht="15.6" x14ac:dyDescent="0.3">
      <c r="A717" s="2" t="s">
        <v>788</v>
      </c>
      <c r="B717" s="3">
        <v>46143</v>
      </c>
      <c r="C717" s="4" t="s">
        <v>47</v>
      </c>
      <c r="D717" s="4" t="s">
        <v>68</v>
      </c>
      <c r="E717" s="4" t="s">
        <v>30</v>
      </c>
      <c r="F717" s="4" t="s">
        <v>40</v>
      </c>
      <c r="G717" s="4" t="s">
        <v>69</v>
      </c>
      <c r="H717" s="4" t="s">
        <v>87</v>
      </c>
      <c r="I717" s="5">
        <v>4</v>
      </c>
      <c r="J717" s="6">
        <v>35.619999999999997</v>
      </c>
      <c r="K717" s="7">
        <v>0.15</v>
      </c>
      <c r="L717" s="6">
        <v>13.76</v>
      </c>
      <c r="M717" s="6">
        <f t="shared" si="44"/>
        <v>121.10799999999999</v>
      </c>
      <c r="N717" s="6">
        <f t="shared" si="45"/>
        <v>55.04</v>
      </c>
      <c r="O717" s="6">
        <f t="shared" si="46"/>
        <v>66.067999999999984</v>
      </c>
      <c r="P717" s="8">
        <f t="shared" si="47"/>
        <v>0.54552960993493405</v>
      </c>
      <c r="Q717" s="9">
        <f>YEAR(SalesDataTable[[#This Row],[Order Date]])</f>
        <v>2026</v>
      </c>
      <c r="R717" s="8" t="str">
        <f>"Q"&amp;ROUNDUP(MONTH(SalesDataTable[[#This Row],[Order Date]])/3,0)</f>
        <v>Q2</v>
      </c>
      <c r="S717" s="5">
        <f>MONTH(SalesDataTable[[#This Row],[Order Date]])</f>
        <v>5</v>
      </c>
      <c r="T717" s="8" t="str">
        <f>TEXT(SalesDataTable[[#This Row],[Order Date]],"mmm")</f>
        <v>May</v>
      </c>
    </row>
    <row r="718" spans="1:20" ht="15.6" x14ac:dyDescent="0.3">
      <c r="A718" s="2" t="s">
        <v>789</v>
      </c>
      <c r="B718" s="3">
        <v>46144</v>
      </c>
      <c r="C718" s="4" t="s">
        <v>47</v>
      </c>
      <c r="D718" s="4" t="s">
        <v>65</v>
      </c>
      <c r="E718" s="4" t="s">
        <v>45</v>
      </c>
      <c r="F718" s="4" t="s">
        <v>24</v>
      </c>
      <c r="G718" s="4" t="s">
        <v>37</v>
      </c>
      <c r="H718" s="4" t="s">
        <v>66</v>
      </c>
      <c r="I718" s="5">
        <v>2</v>
      </c>
      <c r="J718" s="6">
        <v>45.47</v>
      </c>
      <c r="K718" s="7">
        <v>0</v>
      </c>
      <c r="L718" s="6">
        <v>18.37</v>
      </c>
      <c r="M718" s="6">
        <f t="shared" si="44"/>
        <v>90.94</v>
      </c>
      <c r="N718" s="6">
        <f t="shared" si="45"/>
        <v>36.74</v>
      </c>
      <c r="O718" s="6">
        <f t="shared" si="46"/>
        <v>54.199999999999996</v>
      </c>
      <c r="P718" s="8">
        <f t="shared" si="47"/>
        <v>0.59599736089729494</v>
      </c>
      <c r="Q718" s="9">
        <f>YEAR(SalesDataTable[[#This Row],[Order Date]])</f>
        <v>2026</v>
      </c>
      <c r="R718" s="8" t="str">
        <f>"Q"&amp;ROUNDUP(MONTH(SalesDataTable[[#This Row],[Order Date]])/3,0)</f>
        <v>Q2</v>
      </c>
      <c r="S718" s="5">
        <f>MONTH(SalesDataTable[[#This Row],[Order Date]])</f>
        <v>5</v>
      </c>
      <c r="T718" s="8" t="str">
        <f>TEXT(SalesDataTable[[#This Row],[Order Date]],"mmm")</f>
        <v>May</v>
      </c>
    </row>
    <row r="719" spans="1:20" ht="15.6" x14ac:dyDescent="0.3">
      <c r="A719" s="2" t="s">
        <v>790</v>
      </c>
      <c r="B719" s="3">
        <v>46144</v>
      </c>
      <c r="C719" s="4" t="s">
        <v>21</v>
      </c>
      <c r="D719" s="4" t="s">
        <v>22</v>
      </c>
      <c r="E719" s="4" t="s">
        <v>45</v>
      </c>
      <c r="F719" s="4" t="s">
        <v>36</v>
      </c>
      <c r="G719" s="4" t="s">
        <v>31</v>
      </c>
      <c r="H719" s="4" t="s">
        <v>41</v>
      </c>
      <c r="I719" s="5">
        <v>1</v>
      </c>
      <c r="J719" s="6">
        <v>145.68</v>
      </c>
      <c r="K719" s="7">
        <v>0</v>
      </c>
      <c r="L719" s="6">
        <v>77.8</v>
      </c>
      <c r="M719" s="6">
        <f t="shared" si="44"/>
        <v>145.68</v>
      </c>
      <c r="N719" s="6">
        <f t="shared" si="45"/>
        <v>77.8</v>
      </c>
      <c r="O719" s="6">
        <f t="shared" si="46"/>
        <v>67.88000000000001</v>
      </c>
      <c r="P719" s="8">
        <f t="shared" si="47"/>
        <v>0.46595277320153766</v>
      </c>
      <c r="Q719" s="9">
        <f>YEAR(SalesDataTable[[#This Row],[Order Date]])</f>
        <v>2026</v>
      </c>
      <c r="R719" s="8" t="str">
        <f>"Q"&amp;ROUNDUP(MONTH(SalesDataTable[[#This Row],[Order Date]])/3,0)</f>
        <v>Q2</v>
      </c>
      <c r="S719" s="5">
        <f>MONTH(SalesDataTable[[#This Row],[Order Date]])</f>
        <v>5</v>
      </c>
      <c r="T719" s="8" t="str">
        <f>TEXT(SalesDataTable[[#This Row],[Order Date]],"mmm")</f>
        <v>May</v>
      </c>
    </row>
    <row r="720" spans="1:20" ht="15.6" x14ac:dyDescent="0.3">
      <c r="A720" s="2" t="s">
        <v>791</v>
      </c>
      <c r="B720" s="3">
        <v>46144</v>
      </c>
      <c r="C720" s="4" t="s">
        <v>47</v>
      </c>
      <c r="D720" s="4" t="s">
        <v>68</v>
      </c>
      <c r="E720" s="4" t="s">
        <v>59</v>
      </c>
      <c r="F720" s="4" t="s">
        <v>24</v>
      </c>
      <c r="G720" s="4" t="s">
        <v>51</v>
      </c>
      <c r="H720" s="4" t="s">
        <v>84</v>
      </c>
      <c r="I720" s="5">
        <v>2</v>
      </c>
      <c r="J720" s="6">
        <v>82.65</v>
      </c>
      <c r="K720" s="7">
        <v>0.05</v>
      </c>
      <c r="L720" s="6">
        <v>40.46</v>
      </c>
      <c r="M720" s="6">
        <f t="shared" si="44"/>
        <v>157.035</v>
      </c>
      <c r="N720" s="6">
        <f t="shared" si="45"/>
        <v>80.92</v>
      </c>
      <c r="O720" s="6">
        <f t="shared" si="46"/>
        <v>76.114999999999995</v>
      </c>
      <c r="P720" s="8">
        <f t="shared" si="47"/>
        <v>0.48470086286496639</v>
      </c>
      <c r="Q720" s="9">
        <f>YEAR(SalesDataTable[[#This Row],[Order Date]])</f>
        <v>2026</v>
      </c>
      <c r="R720" s="8" t="str">
        <f>"Q"&amp;ROUNDUP(MONTH(SalesDataTable[[#This Row],[Order Date]])/3,0)</f>
        <v>Q2</v>
      </c>
      <c r="S720" s="5">
        <f>MONTH(SalesDataTable[[#This Row],[Order Date]])</f>
        <v>5</v>
      </c>
      <c r="T720" s="8" t="str">
        <f>TEXT(SalesDataTable[[#This Row],[Order Date]],"mmm")</f>
        <v>May</v>
      </c>
    </row>
    <row r="721" spans="1:20" ht="15.6" x14ac:dyDescent="0.3">
      <c r="A721" s="2" t="s">
        <v>792</v>
      </c>
      <c r="B721" s="3">
        <v>46144</v>
      </c>
      <c r="C721" s="4" t="s">
        <v>28</v>
      </c>
      <c r="D721" s="4" t="s">
        <v>58</v>
      </c>
      <c r="E721" s="4" t="s">
        <v>23</v>
      </c>
      <c r="F721" s="4" t="s">
        <v>40</v>
      </c>
      <c r="G721" s="4" t="s">
        <v>37</v>
      </c>
      <c r="H721" s="4" t="s">
        <v>38</v>
      </c>
      <c r="I721" s="5">
        <v>1</v>
      </c>
      <c r="J721" s="6">
        <v>36.270000000000003</v>
      </c>
      <c r="K721" s="7">
        <v>0</v>
      </c>
      <c r="L721" s="6">
        <v>13.8</v>
      </c>
      <c r="M721" s="6">
        <f t="shared" si="44"/>
        <v>36.270000000000003</v>
      </c>
      <c r="N721" s="6">
        <f t="shared" si="45"/>
        <v>13.8</v>
      </c>
      <c r="O721" s="6">
        <f t="shared" si="46"/>
        <v>22.470000000000002</v>
      </c>
      <c r="P721" s="8">
        <f t="shared" si="47"/>
        <v>0.61952026468155497</v>
      </c>
      <c r="Q721" s="9">
        <f>YEAR(SalesDataTable[[#This Row],[Order Date]])</f>
        <v>2026</v>
      </c>
      <c r="R721" s="8" t="str">
        <f>"Q"&amp;ROUNDUP(MONTH(SalesDataTable[[#This Row],[Order Date]])/3,0)</f>
        <v>Q2</v>
      </c>
      <c r="S721" s="5">
        <f>MONTH(SalesDataTable[[#This Row],[Order Date]])</f>
        <v>5</v>
      </c>
      <c r="T721" s="8" t="str">
        <f>TEXT(SalesDataTable[[#This Row],[Order Date]],"mmm")</f>
        <v>May</v>
      </c>
    </row>
    <row r="722" spans="1:20" ht="15.6" x14ac:dyDescent="0.3">
      <c r="A722" s="2" t="s">
        <v>793</v>
      </c>
      <c r="B722" s="3">
        <v>46144</v>
      </c>
      <c r="C722" s="4" t="s">
        <v>34</v>
      </c>
      <c r="D722" s="4" t="s">
        <v>146</v>
      </c>
      <c r="E722" s="4" t="s">
        <v>45</v>
      </c>
      <c r="F722" s="4" t="s">
        <v>36</v>
      </c>
      <c r="G722" s="4" t="s">
        <v>51</v>
      </c>
      <c r="H722" s="4" t="s">
        <v>84</v>
      </c>
      <c r="I722" s="5">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9">
        <f>YEAR(SalesDataTable[[#This Row],[Order Date]])</f>
        <v>2026</v>
      </c>
      <c r="R722" s="8" t="str">
        <f>"Q"&amp;ROUNDUP(MONTH(SalesDataTable[[#This Row],[Order Date]])/3,0)</f>
        <v>Q2</v>
      </c>
      <c r="S722" s="5">
        <f>MONTH(SalesDataTable[[#This Row],[Order Date]])</f>
        <v>5</v>
      </c>
      <c r="T722" s="8" t="str">
        <f>TEXT(SalesDataTable[[#This Row],[Order Date]],"mmm")</f>
        <v>May</v>
      </c>
    </row>
    <row r="723" spans="1:20" ht="15.6" x14ac:dyDescent="0.3">
      <c r="A723" s="2" t="s">
        <v>794</v>
      </c>
      <c r="B723" s="3">
        <v>46144</v>
      </c>
      <c r="C723" s="4" t="s">
        <v>28</v>
      </c>
      <c r="D723" s="4" t="s">
        <v>29</v>
      </c>
      <c r="E723" s="4" t="s">
        <v>45</v>
      </c>
      <c r="F723" s="4" t="s">
        <v>36</v>
      </c>
      <c r="G723" s="4" t="s">
        <v>31</v>
      </c>
      <c r="H723" s="4" t="s">
        <v>73</v>
      </c>
      <c r="I723" s="5">
        <v>2</v>
      </c>
      <c r="J723" s="6">
        <v>157.84</v>
      </c>
      <c r="K723" s="7">
        <v>0.1</v>
      </c>
      <c r="L723" s="6">
        <v>79.28</v>
      </c>
      <c r="M723" s="6">
        <f t="shared" si="44"/>
        <v>284.11200000000002</v>
      </c>
      <c r="N723" s="6">
        <f t="shared" si="45"/>
        <v>158.56</v>
      </c>
      <c r="O723" s="6">
        <f t="shared" si="46"/>
        <v>125.55200000000002</v>
      </c>
      <c r="P723" s="8">
        <f t="shared" si="47"/>
        <v>0.44191023258433298</v>
      </c>
      <c r="Q723" s="9">
        <f>YEAR(SalesDataTable[[#This Row],[Order Date]])</f>
        <v>2026</v>
      </c>
      <c r="R723" s="8" t="str">
        <f>"Q"&amp;ROUNDUP(MONTH(SalesDataTable[[#This Row],[Order Date]])/3,0)</f>
        <v>Q2</v>
      </c>
      <c r="S723" s="5">
        <f>MONTH(SalesDataTable[[#This Row],[Order Date]])</f>
        <v>5</v>
      </c>
      <c r="T723" s="8" t="str">
        <f>TEXT(SalesDataTable[[#This Row],[Order Date]],"mmm")</f>
        <v>May</v>
      </c>
    </row>
    <row r="724" spans="1:20" ht="15.6" x14ac:dyDescent="0.3">
      <c r="A724" s="2" t="s">
        <v>795</v>
      </c>
      <c r="B724" s="3">
        <v>46145</v>
      </c>
      <c r="C724" s="4" t="s">
        <v>28</v>
      </c>
      <c r="D724" s="4" t="s">
        <v>106</v>
      </c>
      <c r="E724" s="4" t="s">
        <v>59</v>
      </c>
      <c r="F724" s="4" t="s">
        <v>24</v>
      </c>
      <c r="G724" s="4" t="s">
        <v>69</v>
      </c>
      <c r="H724" s="4" t="s">
        <v>87</v>
      </c>
      <c r="I724" s="5">
        <v>4</v>
      </c>
      <c r="J724" s="6">
        <v>36.909999999999997</v>
      </c>
      <c r="K724" s="7">
        <v>0.1</v>
      </c>
      <c r="L724" s="6">
        <v>13.85</v>
      </c>
      <c r="M724" s="6">
        <f t="shared" si="44"/>
        <v>132.876</v>
      </c>
      <c r="N724" s="6">
        <f t="shared" si="45"/>
        <v>55.4</v>
      </c>
      <c r="O724" s="6">
        <f t="shared" si="46"/>
        <v>77.475999999999999</v>
      </c>
      <c r="P724" s="8">
        <f t="shared" si="47"/>
        <v>0.58306992985941775</v>
      </c>
      <c r="Q724" s="9">
        <f>YEAR(SalesDataTable[[#This Row],[Order Date]])</f>
        <v>2026</v>
      </c>
      <c r="R724" s="8" t="str">
        <f>"Q"&amp;ROUNDUP(MONTH(SalesDataTable[[#This Row],[Order Date]])/3,0)</f>
        <v>Q2</v>
      </c>
      <c r="S724" s="5">
        <f>MONTH(SalesDataTable[[#This Row],[Order Date]])</f>
        <v>5</v>
      </c>
      <c r="T724" s="8" t="str">
        <f>TEXT(SalesDataTable[[#This Row],[Order Date]],"mmm")</f>
        <v>May</v>
      </c>
    </row>
    <row r="725" spans="1:20" ht="15.6" x14ac:dyDescent="0.3">
      <c r="A725" s="2" t="s">
        <v>796</v>
      </c>
      <c r="B725" s="3">
        <v>46145</v>
      </c>
      <c r="C725" s="4" t="s">
        <v>28</v>
      </c>
      <c r="D725" s="4" t="s">
        <v>106</v>
      </c>
      <c r="E725" s="4" t="s">
        <v>30</v>
      </c>
      <c r="F725" s="4" t="s">
        <v>40</v>
      </c>
      <c r="G725" s="4" t="s">
        <v>51</v>
      </c>
      <c r="H725" s="4" t="s">
        <v>61</v>
      </c>
      <c r="I725" s="5">
        <v>3</v>
      </c>
      <c r="J725" s="6">
        <v>193.18</v>
      </c>
      <c r="K725" s="7">
        <v>0.1</v>
      </c>
      <c r="L725" s="6">
        <v>102.31</v>
      </c>
      <c r="M725" s="6">
        <f t="shared" si="44"/>
        <v>521.58600000000001</v>
      </c>
      <c r="N725" s="6">
        <f t="shared" si="45"/>
        <v>306.93</v>
      </c>
      <c r="O725" s="6">
        <f t="shared" si="46"/>
        <v>214.65600000000001</v>
      </c>
      <c r="P725" s="8">
        <f t="shared" si="47"/>
        <v>0.41154478839539405</v>
      </c>
      <c r="Q725" s="9">
        <f>YEAR(SalesDataTable[[#This Row],[Order Date]])</f>
        <v>2026</v>
      </c>
      <c r="R725" s="8" t="str">
        <f>"Q"&amp;ROUNDUP(MONTH(SalesDataTable[[#This Row],[Order Date]])/3,0)</f>
        <v>Q2</v>
      </c>
      <c r="S725" s="5">
        <f>MONTH(SalesDataTable[[#This Row],[Order Date]])</f>
        <v>5</v>
      </c>
      <c r="T725" s="8" t="str">
        <f>TEXT(SalesDataTable[[#This Row],[Order Date]],"mmm")</f>
        <v>May</v>
      </c>
    </row>
    <row r="726" spans="1:20" ht="15.6" x14ac:dyDescent="0.3">
      <c r="A726" s="2" t="s">
        <v>797</v>
      </c>
      <c r="B726" s="3">
        <v>46145</v>
      </c>
      <c r="C726" s="4" t="s">
        <v>21</v>
      </c>
      <c r="D726" s="4" t="s">
        <v>108</v>
      </c>
      <c r="E726" s="4" t="s">
        <v>23</v>
      </c>
      <c r="F726" s="4" t="s">
        <v>40</v>
      </c>
      <c r="G726" s="4" t="s">
        <v>31</v>
      </c>
      <c r="H726" s="4" t="s">
        <v>73</v>
      </c>
      <c r="I726" s="5">
        <v>1</v>
      </c>
      <c r="J726" s="6">
        <v>157.59</v>
      </c>
      <c r="K726" s="7">
        <v>0.05</v>
      </c>
      <c r="L726" s="6">
        <v>77.599999999999994</v>
      </c>
      <c r="M726" s="6">
        <f t="shared" si="44"/>
        <v>149.7105</v>
      </c>
      <c r="N726" s="6">
        <f t="shared" si="45"/>
        <v>77.599999999999994</v>
      </c>
      <c r="O726" s="6">
        <f t="shared" si="46"/>
        <v>72.110500000000002</v>
      </c>
      <c r="P726" s="8">
        <f t="shared" si="47"/>
        <v>0.48166628259206939</v>
      </c>
      <c r="Q726" s="9">
        <f>YEAR(SalesDataTable[[#This Row],[Order Date]])</f>
        <v>2026</v>
      </c>
      <c r="R726" s="8" t="str">
        <f>"Q"&amp;ROUNDUP(MONTH(SalesDataTable[[#This Row],[Order Date]])/3,0)</f>
        <v>Q2</v>
      </c>
      <c r="S726" s="5">
        <f>MONTH(SalesDataTable[[#This Row],[Order Date]])</f>
        <v>5</v>
      </c>
      <c r="T726" s="8" t="str">
        <f>TEXT(SalesDataTable[[#This Row],[Order Date]],"mmm")</f>
        <v>May</v>
      </c>
    </row>
    <row r="727" spans="1:20" ht="15.6" x14ac:dyDescent="0.3">
      <c r="A727" s="2" t="s">
        <v>798</v>
      </c>
      <c r="B727" s="3">
        <v>46145</v>
      </c>
      <c r="C727" s="4" t="s">
        <v>28</v>
      </c>
      <c r="D727" s="4" t="s">
        <v>89</v>
      </c>
      <c r="E727" s="4" t="s">
        <v>59</v>
      </c>
      <c r="F727" s="4" t="s">
        <v>36</v>
      </c>
      <c r="G727" s="4" t="s">
        <v>69</v>
      </c>
      <c r="H727" s="4" t="s">
        <v>94</v>
      </c>
      <c r="I727" s="5">
        <v>2</v>
      </c>
      <c r="J727" s="6">
        <v>49.97</v>
      </c>
      <c r="K727" s="7">
        <v>0</v>
      </c>
      <c r="L727" s="6">
        <v>22.63</v>
      </c>
      <c r="M727" s="6">
        <f t="shared" si="44"/>
        <v>99.94</v>
      </c>
      <c r="N727" s="6">
        <f t="shared" si="45"/>
        <v>45.26</v>
      </c>
      <c r="O727" s="6">
        <f t="shared" si="46"/>
        <v>54.68</v>
      </c>
      <c r="P727" s="8">
        <f t="shared" si="47"/>
        <v>0.54712827696617972</v>
      </c>
      <c r="Q727" s="9">
        <f>YEAR(SalesDataTable[[#This Row],[Order Date]])</f>
        <v>2026</v>
      </c>
      <c r="R727" s="8" t="str">
        <f>"Q"&amp;ROUNDUP(MONTH(SalesDataTable[[#This Row],[Order Date]])/3,0)</f>
        <v>Q2</v>
      </c>
      <c r="S727" s="5">
        <f>MONTH(SalesDataTable[[#This Row],[Order Date]])</f>
        <v>5</v>
      </c>
      <c r="T727" s="8" t="str">
        <f>TEXT(SalesDataTable[[#This Row],[Order Date]],"mmm")</f>
        <v>May</v>
      </c>
    </row>
    <row r="728" spans="1:20" ht="15.6" x14ac:dyDescent="0.3">
      <c r="A728" s="2" t="s">
        <v>799</v>
      </c>
      <c r="B728" s="3">
        <v>46145</v>
      </c>
      <c r="C728" s="4" t="s">
        <v>21</v>
      </c>
      <c r="D728" s="4" t="s">
        <v>108</v>
      </c>
      <c r="E728" s="4" t="s">
        <v>30</v>
      </c>
      <c r="F728" s="4" t="s">
        <v>40</v>
      </c>
      <c r="G728" s="4" t="s">
        <v>31</v>
      </c>
      <c r="H728" s="4" t="s">
        <v>73</v>
      </c>
      <c r="I728" s="5">
        <v>5</v>
      </c>
      <c r="J728" s="6">
        <v>155.54</v>
      </c>
      <c r="K728" s="7">
        <v>0.1</v>
      </c>
      <c r="L728" s="6">
        <v>78.02</v>
      </c>
      <c r="M728" s="6">
        <f t="shared" si="44"/>
        <v>699.93</v>
      </c>
      <c r="N728" s="6">
        <f t="shared" si="45"/>
        <v>390.09999999999997</v>
      </c>
      <c r="O728" s="6">
        <f t="shared" si="46"/>
        <v>309.83</v>
      </c>
      <c r="P728" s="8">
        <f t="shared" si="47"/>
        <v>0.44265855156944267</v>
      </c>
      <c r="Q728" s="9">
        <f>YEAR(SalesDataTable[[#This Row],[Order Date]])</f>
        <v>2026</v>
      </c>
      <c r="R728" s="8" t="str">
        <f>"Q"&amp;ROUNDUP(MONTH(SalesDataTable[[#This Row],[Order Date]])/3,0)</f>
        <v>Q2</v>
      </c>
      <c r="S728" s="5">
        <f>MONTH(SalesDataTable[[#This Row],[Order Date]])</f>
        <v>5</v>
      </c>
      <c r="T728" s="8" t="str">
        <f>TEXT(SalesDataTable[[#This Row],[Order Date]],"mmm")</f>
        <v>May</v>
      </c>
    </row>
    <row r="729" spans="1:20" ht="15.6" x14ac:dyDescent="0.3">
      <c r="A729" s="2" t="s">
        <v>800</v>
      </c>
      <c r="B729" s="3">
        <v>46145</v>
      </c>
      <c r="C729" s="4" t="s">
        <v>47</v>
      </c>
      <c r="D729" s="4" t="s">
        <v>68</v>
      </c>
      <c r="E729" s="4" t="s">
        <v>45</v>
      </c>
      <c r="F729" s="4" t="s">
        <v>36</v>
      </c>
      <c r="G729" s="4" t="s">
        <v>37</v>
      </c>
      <c r="H729" s="4" t="s">
        <v>91</v>
      </c>
      <c r="I729" s="5">
        <v>1</v>
      </c>
      <c r="J729" s="6">
        <v>131.13</v>
      </c>
      <c r="K729" s="7">
        <v>0.05</v>
      </c>
      <c r="L729" s="6">
        <v>67.010000000000005</v>
      </c>
      <c r="M729" s="6">
        <f t="shared" si="44"/>
        <v>124.5735</v>
      </c>
      <c r="N729" s="6">
        <f t="shared" si="45"/>
        <v>67.010000000000005</v>
      </c>
      <c r="O729" s="6">
        <f t="shared" si="46"/>
        <v>57.563499999999991</v>
      </c>
      <c r="P729" s="8">
        <f t="shared" si="47"/>
        <v>0.46208463276700096</v>
      </c>
      <c r="Q729" s="9">
        <f>YEAR(SalesDataTable[[#This Row],[Order Date]])</f>
        <v>2026</v>
      </c>
      <c r="R729" s="8" t="str">
        <f>"Q"&amp;ROUNDUP(MONTH(SalesDataTable[[#This Row],[Order Date]])/3,0)</f>
        <v>Q2</v>
      </c>
      <c r="S729" s="5">
        <f>MONTH(SalesDataTable[[#This Row],[Order Date]])</f>
        <v>5</v>
      </c>
      <c r="T729" s="8" t="str">
        <f>TEXT(SalesDataTable[[#This Row],[Order Date]],"mmm")</f>
        <v>May</v>
      </c>
    </row>
    <row r="730" spans="1:20" ht="15.6" x14ac:dyDescent="0.3">
      <c r="A730" s="2" t="s">
        <v>801</v>
      </c>
      <c r="B730" s="3">
        <v>46145</v>
      </c>
      <c r="C730" s="4" t="s">
        <v>34</v>
      </c>
      <c r="D730" s="4" t="s">
        <v>54</v>
      </c>
      <c r="E730" s="4" t="s">
        <v>23</v>
      </c>
      <c r="F730" s="4" t="s">
        <v>36</v>
      </c>
      <c r="G730" s="4" t="s">
        <v>37</v>
      </c>
      <c r="H730" s="4" t="s">
        <v>38</v>
      </c>
      <c r="I730" s="5">
        <v>1</v>
      </c>
      <c r="J730" s="6">
        <v>36.82</v>
      </c>
      <c r="K730" s="7">
        <v>0.1</v>
      </c>
      <c r="L730" s="6">
        <v>13.4</v>
      </c>
      <c r="M730" s="6">
        <f t="shared" si="44"/>
        <v>33.137999999999998</v>
      </c>
      <c r="N730" s="6">
        <f t="shared" si="45"/>
        <v>13.4</v>
      </c>
      <c r="O730" s="6">
        <f t="shared" si="46"/>
        <v>19.738</v>
      </c>
      <c r="P730" s="8">
        <f t="shared" si="47"/>
        <v>0.5956303941094816</v>
      </c>
      <c r="Q730" s="9">
        <f>YEAR(SalesDataTable[[#This Row],[Order Date]])</f>
        <v>2026</v>
      </c>
      <c r="R730" s="8" t="str">
        <f>"Q"&amp;ROUNDUP(MONTH(SalesDataTable[[#This Row],[Order Date]])/3,0)</f>
        <v>Q2</v>
      </c>
      <c r="S730" s="5">
        <f>MONTH(SalesDataTable[[#This Row],[Order Date]])</f>
        <v>5</v>
      </c>
      <c r="T730" s="8" t="str">
        <f>TEXT(SalesDataTable[[#This Row],[Order Date]],"mmm")</f>
        <v>May</v>
      </c>
    </row>
    <row r="731" spans="1:20" ht="15.6" x14ac:dyDescent="0.3">
      <c r="A731" s="2" t="s">
        <v>802</v>
      </c>
      <c r="B731" s="3">
        <v>46145</v>
      </c>
      <c r="C731" s="4" t="s">
        <v>34</v>
      </c>
      <c r="D731" s="4" t="s">
        <v>81</v>
      </c>
      <c r="E731" s="4" t="s">
        <v>45</v>
      </c>
      <c r="F731" s="4" t="s">
        <v>36</v>
      </c>
      <c r="G731" s="4" t="s">
        <v>69</v>
      </c>
      <c r="H731" s="4" t="s">
        <v>75</v>
      </c>
      <c r="I731" s="5">
        <v>1</v>
      </c>
      <c r="J731" s="6">
        <v>122.28</v>
      </c>
      <c r="K731" s="7">
        <v>0</v>
      </c>
      <c r="L731" s="6">
        <v>67.28</v>
      </c>
      <c r="M731" s="6">
        <f t="shared" si="44"/>
        <v>122.28</v>
      </c>
      <c r="N731" s="6">
        <f t="shared" si="45"/>
        <v>67.28</v>
      </c>
      <c r="O731" s="6">
        <f t="shared" si="46"/>
        <v>55</v>
      </c>
      <c r="P731" s="8">
        <f t="shared" si="47"/>
        <v>0.44978737324174028</v>
      </c>
      <c r="Q731" s="9">
        <f>YEAR(SalesDataTable[[#This Row],[Order Date]])</f>
        <v>2026</v>
      </c>
      <c r="R731" s="8" t="str">
        <f>"Q"&amp;ROUNDUP(MONTH(SalesDataTable[[#This Row],[Order Date]])/3,0)</f>
        <v>Q2</v>
      </c>
      <c r="S731" s="5">
        <f>MONTH(SalesDataTable[[#This Row],[Order Date]])</f>
        <v>5</v>
      </c>
      <c r="T731" s="8" t="str">
        <f>TEXT(SalesDataTable[[#This Row],[Order Date]],"mmm")</f>
        <v>May</v>
      </c>
    </row>
    <row r="732" spans="1:20" ht="15.6" x14ac:dyDescent="0.3">
      <c r="A732" s="2" t="s">
        <v>803</v>
      </c>
      <c r="B732" s="3">
        <v>46146</v>
      </c>
      <c r="C732" s="4" t="s">
        <v>34</v>
      </c>
      <c r="D732" s="4" t="s">
        <v>81</v>
      </c>
      <c r="E732" s="4" t="s">
        <v>45</v>
      </c>
      <c r="F732" s="4" t="s">
        <v>40</v>
      </c>
      <c r="G732" s="4" t="s">
        <v>31</v>
      </c>
      <c r="H732" s="4" t="s">
        <v>32</v>
      </c>
      <c r="I732" s="5">
        <v>1</v>
      </c>
      <c r="J732" s="6">
        <v>90.92</v>
      </c>
      <c r="K732" s="7">
        <v>0.15</v>
      </c>
      <c r="L732" s="6">
        <v>44.93</v>
      </c>
      <c r="M732" s="6">
        <f t="shared" si="44"/>
        <v>77.281999999999996</v>
      </c>
      <c r="N732" s="6">
        <f t="shared" si="45"/>
        <v>44.93</v>
      </c>
      <c r="O732" s="6">
        <f t="shared" si="46"/>
        <v>32.351999999999997</v>
      </c>
      <c r="P732" s="8">
        <f t="shared" si="47"/>
        <v>0.41862270645169636</v>
      </c>
      <c r="Q732" s="9">
        <f>YEAR(SalesDataTable[[#This Row],[Order Date]])</f>
        <v>2026</v>
      </c>
      <c r="R732" s="8" t="str">
        <f>"Q"&amp;ROUNDUP(MONTH(SalesDataTable[[#This Row],[Order Date]])/3,0)</f>
        <v>Q2</v>
      </c>
      <c r="S732" s="5">
        <f>MONTH(SalesDataTable[[#This Row],[Order Date]])</f>
        <v>5</v>
      </c>
      <c r="T732" s="8" t="str">
        <f>TEXT(SalesDataTable[[#This Row],[Order Date]],"mmm")</f>
        <v>May</v>
      </c>
    </row>
    <row r="733" spans="1:20" ht="15.6" x14ac:dyDescent="0.3">
      <c r="A733" s="2" t="s">
        <v>804</v>
      </c>
      <c r="B733" s="3">
        <v>46146</v>
      </c>
      <c r="C733" s="4" t="s">
        <v>28</v>
      </c>
      <c r="D733" s="4" t="s">
        <v>89</v>
      </c>
      <c r="E733" s="4" t="s">
        <v>23</v>
      </c>
      <c r="F733" s="4" t="s">
        <v>36</v>
      </c>
      <c r="G733" s="4" t="s">
        <v>69</v>
      </c>
      <c r="H733" s="4" t="s">
        <v>94</v>
      </c>
      <c r="I733" s="5">
        <v>1</v>
      </c>
      <c r="J733" s="6">
        <v>51.02</v>
      </c>
      <c r="K733" s="7">
        <v>0</v>
      </c>
      <c r="L733" s="6">
        <v>21.83</v>
      </c>
      <c r="M733" s="6">
        <f t="shared" si="44"/>
        <v>51.02</v>
      </c>
      <c r="N733" s="6">
        <f t="shared" si="45"/>
        <v>21.83</v>
      </c>
      <c r="O733" s="6">
        <f t="shared" si="46"/>
        <v>29.190000000000005</v>
      </c>
      <c r="P733" s="8">
        <f t="shared" si="47"/>
        <v>0.5721285770286163</v>
      </c>
      <c r="Q733" s="9">
        <f>YEAR(SalesDataTable[[#This Row],[Order Date]])</f>
        <v>2026</v>
      </c>
      <c r="R733" s="8" t="str">
        <f>"Q"&amp;ROUNDUP(MONTH(SalesDataTable[[#This Row],[Order Date]])/3,0)</f>
        <v>Q2</v>
      </c>
      <c r="S733" s="5">
        <f>MONTH(SalesDataTable[[#This Row],[Order Date]])</f>
        <v>5</v>
      </c>
      <c r="T733" s="8" t="str">
        <f>TEXT(SalesDataTable[[#This Row],[Order Date]],"mmm")</f>
        <v>May</v>
      </c>
    </row>
    <row r="734" spans="1:20" ht="15.6" x14ac:dyDescent="0.3">
      <c r="A734" s="2" t="s">
        <v>805</v>
      </c>
      <c r="B734" s="3">
        <v>46146</v>
      </c>
      <c r="C734" s="4" t="s">
        <v>34</v>
      </c>
      <c r="D734" s="4" t="s">
        <v>35</v>
      </c>
      <c r="E734" s="4" t="s">
        <v>23</v>
      </c>
      <c r="F734" s="4" t="s">
        <v>40</v>
      </c>
      <c r="G734" s="4" t="s">
        <v>37</v>
      </c>
      <c r="H734" s="4" t="s">
        <v>38</v>
      </c>
      <c r="I734" s="5">
        <v>2</v>
      </c>
      <c r="J734" s="6">
        <v>36.299999999999997</v>
      </c>
      <c r="K734" s="7">
        <v>0.05</v>
      </c>
      <c r="L734" s="6">
        <v>13.9</v>
      </c>
      <c r="M734" s="6">
        <f t="shared" si="44"/>
        <v>68.969999999999985</v>
      </c>
      <c r="N734" s="6">
        <f t="shared" si="45"/>
        <v>27.8</v>
      </c>
      <c r="O734" s="6">
        <f t="shared" si="46"/>
        <v>41.169999999999987</v>
      </c>
      <c r="P734" s="8">
        <f t="shared" si="47"/>
        <v>0.59692619979701311</v>
      </c>
      <c r="Q734" s="9">
        <f>YEAR(SalesDataTable[[#This Row],[Order Date]])</f>
        <v>2026</v>
      </c>
      <c r="R734" s="8" t="str">
        <f>"Q"&amp;ROUNDUP(MONTH(SalesDataTable[[#This Row],[Order Date]])/3,0)</f>
        <v>Q2</v>
      </c>
      <c r="S734" s="5">
        <f>MONTH(SalesDataTable[[#This Row],[Order Date]])</f>
        <v>5</v>
      </c>
      <c r="T734" s="8" t="str">
        <f>TEXT(SalesDataTable[[#This Row],[Order Date]],"mmm")</f>
        <v>May</v>
      </c>
    </row>
    <row r="735" spans="1:20" ht="15.6" x14ac:dyDescent="0.3">
      <c r="A735" s="2" t="s">
        <v>806</v>
      </c>
      <c r="B735" s="3">
        <v>46146</v>
      </c>
      <c r="C735" s="4" t="s">
        <v>34</v>
      </c>
      <c r="D735" s="4" t="s">
        <v>81</v>
      </c>
      <c r="E735" s="4" t="s">
        <v>30</v>
      </c>
      <c r="F735" s="4" t="s">
        <v>40</v>
      </c>
      <c r="G735" s="4" t="s">
        <v>51</v>
      </c>
      <c r="H735" s="4" t="s">
        <v>61</v>
      </c>
      <c r="I735" s="5">
        <v>8</v>
      </c>
      <c r="J735" s="6">
        <v>195.03</v>
      </c>
      <c r="K735" s="7">
        <v>0.15</v>
      </c>
      <c r="L735" s="6">
        <v>101.13</v>
      </c>
      <c r="M735" s="6">
        <f t="shared" si="44"/>
        <v>1326.204</v>
      </c>
      <c r="N735" s="6">
        <f t="shared" si="45"/>
        <v>809.04</v>
      </c>
      <c r="O735" s="6">
        <f t="shared" si="46"/>
        <v>517.16399999999999</v>
      </c>
      <c r="P735" s="8">
        <f t="shared" si="47"/>
        <v>0.38995810599274322</v>
      </c>
      <c r="Q735" s="9">
        <f>YEAR(SalesDataTable[[#This Row],[Order Date]])</f>
        <v>2026</v>
      </c>
      <c r="R735" s="8" t="str">
        <f>"Q"&amp;ROUNDUP(MONTH(SalesDataTable[[#This Row],[Order Date]])/3,0)</f>
        <v>Q2</v>
      </c>
      <c r="S735" s="5">
        <f>MONTH(SalesDataTable[[#This Row],[Order Date]])</f>
        <v>5</v>
      </c>
      <c r="T735" s="8" t="str">
        <f>TEXT(SalesDataTable[[#This Row],[Order Date]],"mmm")</f>
        <v>May</v>
      </c>
    </row>
    <row r="736" spans="1:20" ht="15.6" x14ac:dyDescent="0.3">
      <c r="A736" s="2" t="s">
        <v>807</v>
      </c>
      <c r="B736" s="3">
        <v>46146</v>
      </c>
      <c r="C736" s="4" t="s">
        <v>28</v>
      </c>
      <c r="D736" s="4" t="s">
        <v>58</v>
      </c>
      <c r="E736" s="4" t="s">
        <v>23</v>
      </c>
      <c r="F736" s="4" t="s">
        <v>36</v>
      </c>
      <c r="G736" s="4" t="s">
        <v>31</v>
      </c>
      <c r="H736" s="4" t="s">
        <v>41</v>
      </c>
      <c r="I736" s="5">
        <v>1</v>
      </c>
      <c r="J736" s="6">
        <v>143.66</v>
      </c>
      <c r="K736" s="7">
        <v>0.1</v>
      </c>
      <c r="L736" s="6">
        <v>79.25</v>
      </c>
      <c r="M736" s="6">
        <f t="shared" si="44"/>
        <v>129.29400000000001</v>
      </c>
      <c r="N736" s="6">
        <f t="shared" si="45"/>
        <v>79.25</v>
      </c>
      <c r="O736" s="6">
        <f t="shared" si="46"/>
        <v>50.044000000000011</v>
      </c>
      <c r="P736" s="8">
        <f t="shared" si="47"/>
        <v>0.38705585719368268</v>
      </c>
      <c r="Q736" s="9">
        <f>YEAR(SalesDataTable[[#This Row],[Order Date]])</f>
        <v>2026</v>
      </c>
      <c r="R736" s="8" t="str">
        <f>"Q"&amp;ROUNDUP(MONTH(SalesDataTable[[#This Row],[Order Date]])/3,0)</f>
        <v>Q2</v>
      </c>
      <c r="S736" s="5">
        <f>MONTH(SalesDataTable[[#This Row],[Order Date]])</f>
        <v>5</v>
      </c>
      <c r="T736" s="8" t="str">
        <f>TEXT(SalesDataTable[[#This Row],[Order Date]],"mmm")</f>
        <v>May</v>
      </c>
    </row>
    <row r="737" spans="1:20" ht="15.6" x14ac:dyDescent="0.3">
      <c r="A737" s="2" t="s">
        <v>808</v>
      </c>
      <c r="B737" s="3">
        <v>46146</v>
      </c>
      <c r="C737" s="4" t="s">
        <v>21</v>
      </c>
      <c r="D737" s="4" t="s">
        <v>22</v>
      </c>
      <c r="E737" s="4" t="s">
        <v>30</v>
      </c>
      <c r="F737" s="4" t="s">
        <v>40</v>
      </c>
      <c r="G737" s="4" t="s">
        <v>69</v>
      </c>
      <c r="H737" s="4" t="s">
        <v>75</v>
      </c>
      <c r="I737" s="5">
        <v>3</v>
      </c>
      <c r="J737" s="6">
        <v>120.28</v>
      </c>
      <c r="K737" s="7">
        <v>0.2</v>
      </c>
      <c r="L737" s="6">
        <v>69.23</v>
      </c>
      <c r="M737" s="6">
        <f t="shared" si="44"/>
        <v>288.67200000000003</v>
      </c>
      <c r="N737" s="6">
        <f t="shared" si="45"/>
        <v>207.69</v>
      </c>
      <c r="O737" s="6">
        <f t="shared" si="46"/>
        <v>80.982000000000028</v>
      </c>
      <c r="P737" s="8">
        <f t="shared" si="47"/>
        <v>0.28053292317924849</v>
      </c>
      <c r="Q737" s="9">
        <f>YEAR(SalesDataTable[[#This Row],[Order Date]])</f>
        <v>2026</v>
      </c>
      <c r="R737" s="8" t="str">
        <f>"Q"&amp;ROUNDUP(MONTH(SalesDataTable[[#This Row],[Order Date]])/3,0)</f>
        <v>Q2</v>
      </c>
      <c r="S737" s="5">
        <f>MONTH(SalesDataTable[[#This Row],[Order Date]])</f>
        <v>5</v>
      </c>
      <c r="T737" s="8" t="str">
        <f>TEXT(SalesDataTable[[#This Row],[Order Date]],"mmm")</f>
        <v>May</v>
      </c>
    </row>
    <row r="738" spans="1:20" ht="15.6" x14ac:dyDescent="0.3">
      <c r="A738" s="2" t="s">
        <v>809</v>
      </c>
      <c r="B738" s="3">
        <v>46146</v>
      </c>
      <c r="C738" s="4" t="s">
        <v>47</v>
      </c>
      <c r="D738" s="4" t="s">
        <v>65</v>
      </c>
      <c r="E738" s="4" t="s">
        <v>59</v>
      </c>
      <c r="F738" s="4" t="s">
        <v>24</v>
      </c>
      <c r="G738" s="4" t="s">
        <v>37</v>
      </c>
      <c r="H738" s="4" t="s">
        <v>38</v>
      </c>
      <c r="I738" s="5">
        <v>6</v>
      </c>
      <c r="J738" s="6">
        <v>36.04</v>
      </c>
      <c r="K738" s="7">
        <v>0</v>
      </c>
      <c r="L738" s="6">
        <v>13.38</v>
      </c>
      <c r="M738" s="6">
        <f t="shared" si="44"/>
        <v>216.24</v>
      </c>
      <c r="N738" s="6">
        <f t="shared" si="45"/>
        <v>80.28</v>
      </c>
      <c r="O738" s="6">
        <f t="shared" si="46"/>
        <v>135.96</v>
      </c>
      <c r="P738" s="8">
        <f t="shared" si="47"/>
        <v>0.62874583795782468</v>
      </c>
      <c r="Q738" s="9">
        <f>YEAR(SalesDataTable[[#This Row],[Order Date]])</f>
        <v>2026</v>
      </c>
      <c r="R738" s="8" t="str">
        <f>"Q"&amp;ROUNDUP(MONTH(SalesDataTable[[#This Row],[Order Date]])/3,0)</f>
        <v>Q2</v>
      </c>
      <c r="S738" s="5">
        <f>MONTH(SalesDataTable[[#This Row],[Order Date]])</f>
        <v>5</v>
      </c>
      <c r="T738" s="8" t="str">
        <f>TEXT(SalesDataTable[[#This Row],[Order Date]],"mmm")</f>
        <v>May</v>
      </c>
    </row>
    <row r="739" spans="1:20" ht="15.6" x14ac:dyDescent="0.3">
      <c r="A739" s="2" t="s">
        <v>810</v>
      </c>
      <c r="B739" s="3">
        <v>46146</v>
      </c>
      <c r="C739" s="4" t="s">
        <v>34</v>
      </c>
      <c r="D739" s="4" t="s">
        <v>35</v>
      </c>
      <c r="E739" s="4" t="s">
        <v>59</v>
      </c>
      <c r="F739" s="4" t="s">
        <v>24</v>
      </c>
      <c r="G739" s="4" t="s">
        <v>31</v>
      </c>
      <c r="H739" s="4" t="s">
        <v>32</v>
      </c>
      <c r="I739" s="5">
        <v>2</v>
      </c>
      <c r="J739" s="6">
        <v>91.72</v>
      </c>
      <c r="K739" s="7">
        <v>0</v>
      </c>
      <c r="L739" s="6">
        <v>45.67</v>
      </c>
      <c r="M739" s="6">
        <f t="shared" si="44"/>
        <v>183.44</v>
      </c>
      <c r="N739" s="6">
        <f t="shared" si="45"/>
        <v>91.34</v>
      </c>
      <c r="O739" s="6">
        <f t="shared" si="46"/>
        <v>92.1</v>
      </c>
      <c r="P739" s="8">
        <f t="shared" si="47"/>
        <v>0.50207152202354988</v>
      </c>
      <c r="Q739" s="9">
        <f>YEAR(SalesDataTable[[#This Row],[Order Date]])</f>
        <v>2026</v>
      </c>
      <c r="R739" s="8" t="str">
        <f>"Q"&amp;ROUNDUP(MONTH(SalesDataTable[[#This Row],[Order Date]])/3,0)</f>
        <v>Q2</v>
      </c>
      <c r="S739" s="5">
        <f>MONTH(SalesDataTable[[#This Row],[Order Date]])</f>
        <v>5</v>
      </c>
      <c r="T739" s="8" t="str">
        <f>TEXT(SalesDataTable[[#This Row],[Order Date]],"mmm")</f>
        <v>May</v>
      </c>
    </row>
    <row r="740" spans="1:20" ht="15.6" x14ac:dyDescent="0.3">
      <c r="A740" s="2" t="s">
        <v>811</v>
      </c>
      <c r="B740" s="3">
        <v>46147</v>
      </c>
      <c r="C740" s="4" t="s">
        <v>47</v>
      </c>
      <c r="D740" s="4" t="s">
        <v>68</v>
      </c>
      <c r="E740" s="4" t="s">
        <v>23</v>
      </c>
      <c r="F740" s="4" t="s">
        <v>40</v>
      </c>
      <c r="G740" s="4" t="s">
        <v>25</v>
      </c>
      <c r="H740" s="4" t="s">
        <v>49</v>
      </c>
      <c r="I740" s="5">
        <v>2</v>
      </c>
      <c r="J740" s="6">
        <v>50.4</v>
      </c>
      <c r="K740" s="7">
        <v>0</v>
      </c>
      <c r="L740" s="6">
        <v>22.21</v>
      </c>
      <c r="M740" s="6">
        <f t="shared" si="44"/>
        <v>100.8</v>
      </c>
      <c r="N740" s="6">
        <f t="shared" si="45"/>
        <v>44.42</v>
      </c>
      <c r="O740" s="6">
        <f t="shared" si="46"/>
        <v>56.379999999999995</v>
      </c>
      <c r="P740" s="8">
        <f t="shared" si="47"/>
        <v>0.55932539682539684</v>
      </c>
      <c r="Q740" s="9">
        <f>YEAR(SalesDataTable[[#This Row],[Order Date]])</f>
        <v>2026</v>
      </c>
      <c r="R740" s="8" t="str">
        <f>"Q"&amp;ROUNDUP(MONTH(SalesDataTable[[#This Row],[Order Date]])/3,0)</f>
        <v>Q2</v>
      </c>
      <c r="S740" s="5">
        <f>MONTH(SalesDataTable[[#This Row],[Order Date]])</f>
        <v>5</v>
      </c>
      <c r="T740" s="8" t="str">
        <f>TEXT(SalesDataTable[[#This Row],[Order Date]],"mmm")</f>
        <v>May</v>
      </c>
    </row>
    <row r="741" spans="1:20" ht="15.6" x14ac:dyDescent="0.3">
      <c r="A741" s="2" t="s">
        <v>812</v>
      </c>
      <c r="B741" s="3">
        <v>46147</v>
      </c>
      <c r="C741" s="4" t="s">
        <v>28</v>
      </c>
      <c r="D741" s="4" t="s">
        <v>58</v>
      </c>
      <c r="E741" s="4" t="s">
        <v>23</v>
      </c>
      <c r="F741" s="4" t="s">
        <v>24</v>
      </c>
      <c r="G741" s="4" t="s">
        <v>37</v>
      </c>
      <c r="H741" s="4" t="s">
        <v>103</v>
      </c>
      <c r="I741" s="5">
        <v>2</v>
      </c>
      <c r="J741" s="6">
        <v>165.17</v>
      </c>
      <c r="K741" s="7">
        <v>0</v>
      </c>
      <c r="L741" s="6">
        <v>87.78</v>
      </c>
      <c r="M741" s="6">
        <f t="shared" si="44"/>
        <v>330.34</v>
      </c>
      <c r="N741" s="6">
        <f t="shared" si="45"/>
        <v>175.56</v>
      </c>
      <c r="O741" s="6">
        <f t="shared" si="46"/>
        <v>154.77999999999997</v>
      </c>
      <c r="P741" s="8">
        <f t="shared" si="47"/>
        <v>0.46854755706242052</v>
      </c>
      <c r="Q741" s="9">
        <f>YEAR(SalesDataTable[[#This Row],[Order Date]])</f>
        <v>2026</v>
      </c>
      <c r="R741" s="8" t="str">
        <f>"Q"&amp;ROUNDUP(MONTH(SalesDataTable[[#This Row],[Order Date]])/3,0)</f>
        <v>Q2</v>
      </c>
      <c r="S741" s="5">
        <f>MONTH(SalesDataTable[[#This Row],[Order Date]])</f>
        <v>5</v>
      </c>
      <c r="T741" s="8" t="str">
        <f>TEXT(SalesDataTable[[#This Row],[Order Date]],"mmm")</f>
        <v>May</v>
      </c>
    </row>
    <row r="742" spans="1:20" ht="15.6" x14ac:dyDescent="0.3">
      <c r="A742" s="2" t="s">
        <v>813</v>
      </c>
      <c r="B742" s="3">
        <v>46147</v>
      </c>
      <c r="C742" s="4" t="s">
        <v>21</v>
      </c>
      <c r="D742" s="4" t="s">
        <v>108</v>
      </c>
      <c r="E742" s="4" t="s">
        <v>23</v>
      </c>
      <c r="F742" s="4" t="s">
        <v>24</v>
      </c>
      <c r="G742" s="4" t="s">
        <v>31</v>
      </c>
      <c r="H742" s="4" t="s">
        <v>99</v>
      </c>
      <c r="I742" s="5">
        <v>1</v>
      </c>
      <c r="J742" s="6">
        <v>69.819999999999993</v>
      </c>
      <c r="K742" s="7">
        <v>0.05</v>
      </c>
      <c r="L742" s="6">
        <v>33.29</v>
      </c>
      <c r="M742" s="6">
        <f t="shared" si="44"/>
        <v>66.328999999999994</v>
      </c>
      <c r="N742" s="6">
        <f t="shared" si="45"/>
        <v>33.29</v>
      </c>
      <c r="O742" s="6">
        <f t="shared" si="46"/>
        <v>33.038999999999994</v>
      </c>
      <c r="P742" s="8">
        <f t="shared" si="47"/>
        <v>0.49810791659756665</v>
      </c>
      <c r="Q742" s="9">
        <f>YEAR(SalesDataTable[[#This Row],[Order Date]])</f>
        <v>2026</v>
      </c>
      <c r="R742" s="8" t="str">
        <f>"Q"&amp;ROUNDUP(MONTH(SalesDataTable[[#This Row],[Order Date]])/3,0)</f>
        <v>Q2</v>
      </c>
      <c r="S742" s="5">
        <f>MONTH(SalesDataTable[[#This Row],[Order Date]])</f>
        <v>5</v>
      </c>
      <c r="T742" s="8" t="str">
        <f>TEXT(SalesDataTable[[#This Row],[Order Date]],"mmm")</f>
        <v>May</v>
      </c>
    </row>
    <row r="743" spans="1:20" ht="15.6" x14ac:dyDescent="0.3">
      <c r="A743" s="2" t="s">
        <v>814</v>
      </c>
      <c r="B743" s="3">
        <v>46147</v>
      </c>
      <c r="C743" s="4" t="s">
        <v>28</v>
      </c>
      <c r="D743" s="4" t="s">
        <v>89</v>
      </c>
      <c r="E743" s="4" t="s">
        <v>59</v>
      </c>
      <c r="F743" s="4" t="s">
        <v>36</v>
      </c>
      <c r="G743" s="4" t="s">
        <v>37</v>
      </c>
      <c r="H743" s="4" t="s">
        <v>91</v>
      </c>
      <c r="I743" s="5">
        <v>2</v>
      </c>
      <c r="J743" s="6">
        <v>131.36000000000001</v>
      </c>
      <c r="K743" s="7">
        <v>0.1</v>
      </c>
      <c r="L743" s="6">
        <v>65.3</v>
      </c>
      <c r="M743" s="6">
        <f t="shared" si="44"/>
        <v>236.44800000000004</v>
      </c>
      <c r="N743" s="6">
        <f t="shared" si="45"/>
        <v>130.6</v>
      </c>
      <c r="O743" s="6">
        <f t="shared" si="46"/>
        <v>105.84800000000004</v>
      </c>
      <c r="P743" s="8">
        <f t="shared" si="47"/>
        <v>0.4476586818243336</v>
      </c>
      <c r="Q743" s="9">
        <f>YEAR(SalesDataTable[[#This Row],[Order Date]])</f>
        <v>2026</v>
      </c>
      <c r="R743" s="8" t="str">
        <f>"Q"&amp;ROUNDUP(MONTH(SalesDataTable[[#This Row],[Order Date]])/3,0)</f>
        <v>Q2</v>
      </c>
      <c r="S743" s="5">
        <f>MONTH(SalesDataTable[[#This Row],[Order Date]])</f>
        <v>5</v>
      </c>
      <c r="T743" s="8" t="str">
        <f>TEXT(SalesDataTable[[#This Row],[Order Date]],"mmm")</f>
        <v>May</v>
      </c>
    </row>
    <row r="744" spans="1:20" ht="15.6" x14ac:dyDescent="0.3">
      <c r="A744" s="2" t="s">
        <v>815</v>
      </c>
      <c r="B744" s="3">
        <v>46147</v>
      </c>
      <c r="C744" s="4" t="s">
        <v>47</v>
      </c>
      <c r="D744" s="4" t="s">
        <v>68</v>
      </c>
      <c r="E744" s="4" t="s">
        <v>30</v>
      </c>
      <c r="F744" s="4" t="s">
        <v>24</v>
      </c>
      <c r="G744" s="4" t="s">
        <v>31</v>
      </c>
      <c r="H744" s="4" t="s">
        <v>32</v>
      </c>
      <c r="I744" s="5">
        <v>15</v>
      </c>
      <c r="J744" s="6">
        <v>93.65</v>
      </c>
      <c r="K744" s="7">
        <v>0.1</v>
      </c>
      <c r="L744" s="6">
        <v>44.89</v>
      </c>
      <c r="M744" s="6">
        <f t="shared" si="44"/>
        <v>1264.2750000000001</v>
      </c>
      <c r="N744" s="6">
        <f t="shared" si="45"/>
        <v>673.35</v>
      </c>
      <c r="O744" s="6">
        <f t="shared" si="46"/>
        <v>590.92500000000007</v>
      </c>
      <c r="P744" s="8">
        <f t="shared" si="47"/>
        <v>0.46740226612089936</v>
      </c>
      <c r="Q744" s="9">
        <f>YEAR(SalesDataTable[[#This Row],[Order Date]])</f>
        <v>2026</v>
      </c>
      <c r="R744" s="8" t="str">
        <f>"Q"&amp;ROUNDUP(MONTH(SalesDataTable[[#This Row],[Order Date]])/3,0)</f>
        <v>Q2</v>
      </c>
      <c r="S744" s="5">
        <f>MONTH(SalesDataTable[[#This Row],[Order Date]])</f>
        <v>5</v>
      </c>
      <c r="T744" s="8" t="str">
        <f>TEXT(SalesDataTable[[#This Row],[Order Date]],"mmm")</f>
        <v>May</v>
      </c>
    </row>
    <row r="745" spans="1:20" ht="15.6" x14ac:dyDescent="0.3">
      <c r="A745" s="2" t="s">
        <v>816</v>
      </c>
      <c r="B745" s="3">
        <v>46148</v>
      </c>
      <c r="C745" s="4" t="s">
        <v>28</v>
      </c>
      <c r="D745" s="4" t="s">
        <v>89</v>
      </c>
      <c r="E745" s="4" t="s">
        <v>59</v>
      </c>
      <c r="F745" s="4" t="s">
        <v>36</v>
      </c>
      <c r="G745" s="4" t="s">
        <v>51</v>
      </c>
      <c r="H745" s="4" t="s">
        <v>61</v>
      </c>
      <c r="I745" s="5">
        <v>3</v>
      </c>
      <c r="J745" s="6">
        <v>199.93</v>
      </c>
      <c r="K745" s="7">
        <v>0</v>
      </c>
      <c r="L745" s="6">
        <v>104.86</v>
      </c>
      <c r="M745" s="6">
        <f t="shared" si="44"/>
        <v>599.79</v>
      </c>
      <c r="N745" s="6">
        <f t="shared" si="45"/>
        <v>314.58</v>
      </c>
      <c r="O745" s="6">
        <f t="shared" si="46"/>
        <v>285.20999999999998</v>
      </c>
      <c r="P745" s="8">
        <f t="shared" si="47"/>
        <v>0.47551643075076278</v>
      </c>
      <c r="Q745" s="9">
        <f>YEAR(SalesDataTable[[#This Row],[Order Date]])</f>
        <v>2026</v>
      </c>
      <c r="R745" s="8" t="str">
        <f>"Q"&amp;ROUNDUP(MONTH(SalesDataTable[[#This Row],[Order Date]])/3,0)</f>
        <v>Q2</v>
      </c>
      <c r="S745" s="5">
        <f>MONTH(SalesDataTable[[#This Row],[Order Date]])</f>
        <v>5</v>
      </c>
      <c r="T745" s="8" t="str">
        <f>TEXT(SalesDataTable[[#This Row],[Order Date]],"mmm")</f>
        <v>May</v>
      </c>
    </row>
    <row r="746" spans="1:20" ht="15.6" x14ac:dyDescent="0.3">
      <c r="A746" s="2" t="s">
        <v>817</v>
      </c>
      <c r="B746" s="3">
        <v>46148</v>
      </c>
      <c r="C746" s="4" t="s">
        <v>21</v>
      </c>
      <c r="D746" s="4" t="s">
        <v>22</v>
      </c>
      <c r="E746" s="4" t="s">
        <v>23</v>
      </c>
      <c r="F746" s="4" t="s">
        <v>36</v>
      </c>
      <c r="G746" s="4" t="s">
        <v>31</v>
      </c>
      <c r="H746" s="4" t="s">
        <v>99</v>
      </c>
      <c r="I746" s="5">
        <v>5</v>
      </c>
      <c r="J746" s="6">
        <v>70.150000000000006</v>
      </c>
      <c r="K746" s="7">
        <v>0</v>
      </c>
      <c r="L746" s="6">
        <v>32.700000000000003</v>
      </c>
      <c r="M746" s="6">
        <f t="shared" si="44"/>
        <v>350.75</v>
      </c>
      <c r="N746" s="6">
        <f t="shared" si="45"/>
        <v>163.5</v>
      </c>
      <c r="O746" s="6">
        <f t="shared" si="46"/>
        <v>187.25</v>
      </c>
      <c r="P746" s="8">
        <f t="shared" si="47"/>
        <v>0.53385602280826805</v>
      </c>
      <c r="Q746" s="9">
        <f>YEAR(SalesDataTable[[#This Row],[Order Date]])</f>
        <v>2026</v>
      </c>
      <c r="R746" s="8" t="str">
        <f>"Q"&amp;ROUNDUP(MONTH(SalesDataTable[[#This Row],[Order Date]])/3,0)</f>
        <v>Q2</v>
      </c>
      <c r="S746" s="5">
        <f>MONTH(SalesDataTable[[#This Row],[Order Date]])</f>
        <v>5</v>
      </c>
      <c r="T746" s="8" t="str">
        <f>TEXT(SalesDataTable[[#This Row],[Order Date]],"mmm")</f>
        <v>May</v>
      </c>
    </row>
    <row r="747" spans="1:20" ht="15.6" x14ac:dyDescent="0.3">
      <c r="A747" s="2" t="s">
        <v>818</v>
      </c>
      <c r="B747" s="3">
        <v>46148</v>
      </c>
      <c r="C747" s="4" t="s">
        <v>34</v>
      </c>
      <c r="D747" s="4" t="s">
        <v>35</v>
      </c>
      <c r="E747" s="4" t="s">
        <v>45</v>
      </c>
      <c r="F747" s="4" t="s">
        <v>36</v>
      </c>
      <c r="G747" s="4" t="s">
        <v>69</v>
      </c>
      <c r="H747" s="4" t="s">
        <v>87</v>
      </c>
      <c r="I747" s="5">
        <v>2</v>
      </c>
      <c r="J747" s="6">
        <v>35.86</v>
      </c>
      <c r="K747" s="7">
        <v>0</v>
      </c>
      <c r="L747" s="6">
        <v>13.9</v>
      </c>
      <c r="M747" s="6">
        <f t="shared" si="44"/>
        <v>71.72</v>
      </c>
      <c r="N747" s="6">
        <f t="shared" si="45"/>
        <v>27.8</v>
      </c>
      <c r="O747" s="6">
        <f t="shared" si="46"/>
        <v>43.92</v>
      </c>
      <c r="P747" s="8">
        <f t="shared" si="47"/>
        <v>0.61238148354712774</v>
      </c>
      <c r="Q747" s="9">
        <f>YEAR(SalesDataTable[[#This Row],[Order Date]])</f>
        <v>2026</v>
      </c>
      <c r="R747" s="8" t="str">
        <f>"Q"&amp;ROUNDUP(MONTH(SalesDataTable[[#This Row],[Order Date]])/3,0)</f>
        <v>Q2</v>
      </c>
      <c r="S747" s="5">
        <f>MONTH(SalesDataTable[[#This Row],[Order Date]])</f>
        <v>5</v>
      </c>
      <c r="T747" s="8" t="str">
        <f>TEXT(SalesDataTable[[#This Row],[Order Date]],"mmm")</f>
        <v>May</v>
      </c>
    </row>
    <row r="748" spans="1:20" ht="15.6" x14ac:dyDescent="0.3">
      <c r="A748" s="2" t="s">
        <v>819</v>
      </c>
      <c r="B748" s="3">
        <v>46148</v>
      </c>
      <c r="C748" s="4" t="s">
        <v>28</v>
      </c>
      <c r="D748" s="4" t="s">
        <v>58</v>
      </c>
      <c r="E748" s="4" t="s">
        <v>23</v>
      </c>
      <c r="F748" s="4" t="s">
        <v>24</v>
      </c>
      <c r="G748" s="4" t="s">
        <v>31</v>
      </c>
      <c r="H748" s="4" t="s">
        <v>32</v>
      </c>
      <c r="I748" s="5">
        <v>1</v>
      </c>
      <c r="J748" s="6">
        <v>92.27</v>
      </c>
      <c r="K748" s="7">
        <v>0</v>
      </c>
      <c r="L748" s="6">
        <v>46.5</v>
      </c>
      <c r="M748" s="6">
        <f t="shared" si="44"/>
        <v>92.27</v>
      </c>
      <c r="N748" s="6">
        <f t="shared" si="45"/>
        <v>46.5</v>
      </c>
      <c r="O748" s="6">
        <f t="shared" si="46"/>
        <v>45.769999999999996</v>
      </c>
      <c r="P748" s="8">
        <f t="shared" si="47"/>
        <v>0.49604421805570603</v>
      </c>
      <c r="Q748" s="9">
        <f>YEAR(SalesDataTable[[#This Row],[Order Date]])</f>
        <v>2026</v>
      </c>
      <c r="R748" s="8" t="str">
        <f>"Q"&amp;ROUNDUP(MONTH(SalesDataTable[[#This Row],[Order Date]])/3,0)</f>
        <v>Q2</v>
      </c>
      <c r="S748" s="5">
        <f>MONTH(SalesDataTable[[#This Row],[Order Date]])</f>
        <v>5</v>
      </c>
      <c r="T748" s="8" t="str">
        <f>TEXT(SalesDataTable[[#This Row],[Order Date]],"mmm")</f>
        <v>May</v>
      </c>
    </row>
    <row r="749" spans="1:20" ht="15.6" x14ac:dyDescent="0.3">
      <c r="A749" s="2" t="s">
        <v>820</v>
      </c>
      <c r="B749" s="3">
        <v>46148</v>
      </c>
      <c r="C749" s="4" t="s">
        <v>28</v>
      </c>
      <c r="D749" s="4" t="s">
        <v>58</v>
      </c>
      <c r="E749" s="4" t="s">
        <v>30</v>
      </c>
      <c r="F749" s="4" t="s">
        <v>40</v>
      </c>
      <c r="G749" s="4" t="s">
        <v>31</v>
      </c>
      <c r="H749" s="4" t="s">
        <v>73</v>
      </c>
      <c r="I749" s="5">
        <v>6</v>
      </c>
      <c r="J749" s="6">
        <v>157.31</v>
      </c>
      <c r="K749" s="7">
        <v>0.15</v>
      </c>
      <c r="L749" s="6">
        <v>80.34</v>
      </c>
      <c r="M749" s="6">
        <f t="shared" si="44"/>
        <v>802.28099999999995</v>
      </c>
      <c r="N749" s="6">
        <f t="shared" si="45"/>
        <v>482.04</v>
      </c>
      <c r="O749" s="6">
        <f t="shared" si="46"/>
        <v>320.24099999999993</v>
      </c>
      <c r="P749" s="8">
        <f t="shared" si="47"/>
        <v>0.3991631361081715</v>
      </c>
      <c r="Q749" s="9">
        <f>YEAR(SalesDataTable[[#This Row],[Order Date]])</f>
        <v>2026</v>
      </c>
      <c r="R749" s="8" t="str">
        <f>"Q"&amp;ROUNDUP(MONTH(SalesDataTable[[#This Row],[Order Date]])/3,0)</f>
        <v>Q2</v>
      </c>
      <c r="S749" s="5">
        <f>MONTH(SalesDataTable[[#This Row],[Order Date]])</f>
        <v>5</v>
      </c>
      <c r="T749" s="8" t="str">
        <f>TEXT(SalesDataTable[[#This Row],[Order Date]],"mmm")</f>
        <v>May</v>
      </c>
    </row>
    <row r="750" spans="1:20" ht="15.6" x14ac:dyDescent="0.3">
      <c r="A750" s="2" t="s">
        <v>821</v>
      </c>
      <c r="B750" s="3">
        <v>46148</v>
      </c>
      <c r="C750" s="4" t="s">
        <v>28</v>
      </c>
      <c r="D750" s="4" t="s">
        <v>86</v>
      </c>
      <c r="E750" s="4" t="s">
        <v>23</v>
      </c>
      <c r="F750" s="4" t="s">
        <v>36</v>
      </c>
      <c r="G750" s="4" t="s">
        <v>37</v>
      </c>
      <c r="H750" s="4" t="s">
        <v>66</v>
      </c>
      <c r="I750" s="5">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9">
        <f>YEAR(SalesDataTable[[#This Row],[Order Date]])</f>
        <v>2026</v>
      </c>
      <c r="R750" s="8" t="str">
        <f>"Q"&amp;ROUNDUP(MONTH(SalesDataTable[[#This Row],[Order Date]])/3,0)</f>
        <v>Q2</v>
      </c>
      <c r="S750" s="5">
        <f>MONTH(SalesDataTable[[#This Row],[Order Date]])</f>
        <v>5</v>
      </c>
      <c r="T750" s="8" t="str">
        <f>TEXT(SalesDataTable[[#This Row],[Order Date]],"mmm")</f>
        <v>May</v>
      </c>
    </row>
    <row r="751" spans="1:20" ht="15.6" x14ac:dyDescent="0.3">
      <c r="A751" s="2" t="s">
        <v>822</v>
      </c>
      <c r="B751" s="3">
        <v>46148</v>
      </c>
      <c r="C751" s="4" t="s">
        <v>34</v>
      </c>
      <c r="D751" s="4" t="s">
        <v>81</v>
      </c>
      <c r="E751" s="4" t="s">
        <v>23</v>
      </c>
      <c r="F751" s="4" t="s">
        <v>40</v>
      </c>
      <c r="G751" s="4" t="s">
        <v>25</v>
      </c>
      <c r="H751" s="4" t="s">
        <v>49</v>
      </c>
      <c r="I751" s="5">
        <v>1</v>
      </c>
      <c r="J751" s="6">
        <v>51.44</v>
      </c>
      <c r="K751" s="7">
        <v>0.1</v>
      </c>
      <c r="L751" s="6">
        <v>22.88</v>
      </c>
      <c r="M751" s="6">
        <f t="shared" si="44"/>
        <v>46.295999999999999</v>
      </c>
      <c r="N751" s="6">
        <f t="shared" si="45"/>
        <v>22.88</v>
      </c>
      <c r="O751" s="6">
        <f t="shared" si="46"/>
        <v>23.416</v>
      </c>
      <c r="P751" s="8">
        <f t="shared" si="47"/>
        <v>0.50578883704855715</v>
      </c>
      <c r="Q751" s="9">
        <f>YEAR(SalesDataTable[[#This Row],[Order Date]])</f>
        <v>2026</v>
      </c>
      <c r="R751" s="8" t="str">
        <f>"Q"&amp;ROUNDUP(MONTH(SalesDataTable[[#This Row],[Order Date]])/3,0)</f>
        <v>Q2</v>
      </c>
      <c r="S751" s="5">
        <f>MONTH(SalesDataTable[[#This Row],[Order Date]])</f>
        <v>5</v>
      </c>
      <c r="T751" s="8" t="str">
        <f>TEXT(SalesDataTable[[#This Row],[Order Date]],"mmm")</f>
        <v>May</v>
      </c>
    </row>
    <row r="752" spans="1:20" ht="15.6" x14ac:dyDescent="0.3">
      <c r="A752" s="2" t="s">
        <v>823</v>
      </c>
      <c r="B752" s="3">
        <v>46148</v>
      </c>
      <c r="C752" s="4" t="s">
        <v>28</v>
      </c>
      <c r="D752" s="4" t="s">
        <v>29</v>
      </c>
      <c r="E752" s="4" t="s">
        <v>23</v>
      </c>
      <c r="F752" s="4" t="s">
        <v>36</v>
      </c>
      <c r="G752" s="4" t="s">
        <v>69</v>
      </c>
      <c r="H752" s="4" t="s">
        <v>94</v>
      </c>
      <c r="I752" s="5">
        <v>2</v>
      </c>
      <c r="J752" s="6">
        <v>50.97</v>
      </c>
      <c r="K752" s="7">
        <v>0.05</v>
      </c>
      <c r="L752" s="6">
        <v>21.67</v>
      </c>
      <c r="M752" s="6">
        <f t="shared" si="44"/>
        <v>96.842999999999989</v>
      </c>
      <c r="N752" s="6">
        <f t="shared" si="45"/>
        <v>43.34</v>
      </c>
      <c r="O752" s="6">
        <f t="shared" si="46"/>
        <v>53.502999999999986</v>
      </c>
      <c r="P752" s="8">
        <f t="shared" si="47"/>
        <v>0.55247152607829153</v>
      </c>
      <c r="Q752" s="9">
        <f>YEAR(SalesDataTable[[#This Row],[Order Date]])</f>
        <v>2026</v>
      </c>
      <c r="R752" s="8" t="str">
        <f>"Q"&amp;ROUNDUP(MONTH(SalesDataTable[[#This Row],[Order Date]])/3,0)</f>
        <v>Q2</v>
      </c>
      <c r="S752" s="5">
        <f>MONTH(SalesDataTable[[#This Row],[Order Date]])</f>
        <v>5</v>
      </c>
      <c r="T752" s="8" t="str">
        <f>TEXT(SalesDataTable[[#This Row],[Order Date]],"mmm")</f>
        <v>May</v>
      </c>
    </row>
    <row r="753" spans="1:20" ht="15.6" x14ac:dyDescent="0.3">
      <c r="A753" s="2" t="s">
        <v>824</v>
      </c>
      <c r="B753" s="3">
        <v>46148</v>
      </c>
      <c r="C753" s="4" t="s">
        <v>28</v>
      </c>
      <c r="D753" s="4" t="s">
        <v>29</v>
      </c>
      <c r="E753" s="4" t="s">
        <v>23</v>
      </c>
      <c r="F753" s="4" t="s">
        <v>36</v>
      </c>
      <c r="G753" s="4" t="s">
        <v>25</v>
      </c>
      <c r="H753" s="4" t="s">
        <v>55</v>
      </c>
      <c r="I753" s="5">
        <v>2</v>
      </c>
      <c r="J753" s="6">
        <v>40.549999999999997</v>
      </c>
      <c r="K753" s="7">
        <v>0</v>
      </c>
      <c r="L753" s="6">
        <v>16.52</v>
      </c>
      <c r="M753" s="6">
        <f t="shared" si="44"/>
        <v>81.099999999999994</v>
      </c>
      <c r="N753" s="6">
        <f t="shared" si="45"/>
        <v>33.04</v>
      </c>
      <c r="O753" s="6">
        <f t="shared" si="46"/>
        <v>48.059999999999995</v>
      </c>
      <c r="P753" s="8">
        <f t="shared" si="47"/>
        <v>0.59260172626387175</v>
      </c>
      <c r="Q753" s="9">
        <f>YEAR(SalesDataTable[[#This Row],[Order Date]])</f>
        <v>2026</v>
      </c>
      <c r="R753" s="8" t="str">
        <f>"Q"&amp;ROUNDUP(MONTH(SalesDataTable[[#This Row],[Order Date]])/3,0)</f>
        <v>Q2</v>
      </c>
      <c r="S753" s="5">
        <f>MONTH(SalesDataTable[[#This Row],[Order Date]])</f>
        <v>5</v>
      </c>
      <c r="T753" s="8" t="str">
        <f>TEXT(SalesDataTable[[#This Row],[Order Date]],"mmm")</f>
        <v>May</v>
      </c>
    </row>
    <row r="754" spans="1:20" ht="15.6" x14ac:dyDescent="0.3">
      <c r="A754" s="2" t="s">
        <v>825</v>
      </c>
      <c r="B754" s="3">
        <v>46148</v>
      </c>
      <c r="C754" s="4" t="s">
        <v>34</v>
      </c>
      <c r="D754" s="4" t="s">
        <v>146</v>
      </c>
      <c r="E754" s="4" t="s">
        <v>23</v>
      </c>
      <c r="F754" s="4" t="s">
        <v>36</v>
      </c>
      <c r="G754" s="4" t="s">
        <v>25</v>
      </c>
      <c r="H754" s="4" t="s">
        <v>49</v>
      </c>
      <c r="I754" s="5">
        <v>2</v>
      </c>
      <c r="J754" s="6">
        <v>51.3</v>
      </c>
      <c r="K754" s="7">
        <v>0</v>
      </c>
      <c r="L754" s="6">
        <v>23.12</v>
      </c>
      <c r="M754" s="6">
        <f t="shared" si="44"/>
        <v>102.6</v>
      </c>
      <c r="N754" s="6">
        <f t="shared" si="45"/>
        <v>46.24</v>
      </c>
      <c r="O754" s="6">
        <f t="shared" si="46"/>
        <v>56.359999999999992</v>
      </c>
      <c r="P754" s="8">
        <f t="shared" si="47"/>
        <v>0.54931773879142298</v>
      </c>
      <c r="Q754" s="9">
        <f>YEAR(SalesDataTable[[#This Row],[Order Date]])</f>
        <v>2026</v>
      </c>
      <c r="R754" s="8" t="str">
        <f>"Q"&amp;ROUNDUP(MONTH(SalesDataTable[[#This Row],[Order Date]])/3,0)</f>
        <v>Q2</v>
      </c>
      <c r="S754" s="5">
        <f>MONTH(SalesDataTable[[#This Row],[Order Date]])</f>
        <v>5</v>
      </c>
      <c r="T754" s="8" t="str">
        <f>TEXT(SalesDataTable[[#This Row],[Order Date]],"mmm")</f>
        <v>May</v>
      </c>
    </row>
    <row r="755" spans="1:20" ht="15.6" x14ac:dyDescent="0.3">
      <c r="A755" s="2" t="s">
        <v>826</v>
      </c>
      <c r="B755" s="3">
        <v>46148</v>
      </c>
      <c r="C755" s="4" t="s">
        <v>47</v>
      </c>
      <c r="D755" s="4" t="s">
        <v>68</v>
      </c>
      <c r="E755" s="4" t="s">
        <v>23</v>
      </c>
      <c r="F755" s="4" t="s">
        <v>36</v>
      </c>
      <c r="G755" s="4" t="s">
        <v>51</v>
      </c>
      <c r="H755" s="4" t="s">
        <v>84</v>
      </c>
      <c r="I755" s="5">
        <v>3</v>
      </c>
      <c r="J755" s="6">
        <v>82.56</v>
      </c>
      <c r="K755" s="7">
        <v>0</v>
      </c>
      <c r="L755" s="6">
        <v>39.99</v>
      </c>
      <c r="M755" s="6">
        <f t="shared" si="44"/>
        <v>247.68</v>
      </c>
      <c r="N755" s="6">
        <f t="shared" si="45"/>
        <v>119.97</v>
      </c>
      <c r="O755" s="6">
        <f t="shared" si="46"/>
        <v>127.71000000000001</v>
      </c>
      <c r="P755" s="8">
        <f t="shared" si="47"/>
        <v>0.515625</v>
      </c>
      <c r="Q755" s="9">
        <f>YEAR(SalesDataTable[[#This Row],[Order Date]])</f>
        <v>2026</v>
      </c>
      <c r="R755" s="8" t="str">
        <f>"Q"&amp;ROUNDUP(MONTH(SalesDataTable[[#This Row],[Order Date]])/3,0)</f>
        <v>Q2</v>
      </c>
      <c r="S755" s="5">
        <f>MONTH(SalesDataTable[[#This Row],[Order Date]])</f>
        <v>5</v>
      </c>
      <c r="T755" s="8" t="str">
        <f>TEXT(SalesDataTable[[#This Row],[Order Date]],"mmm")</f>
        <v>May</v>
      </c>
    </row>
    <row r="756" spans="1:20" ht="15.6" x14ac:dyDescent="0.3">
      <c r="A756" s="2" t="s">
        <v>827</v>
      </c>
      <c r="B756" s="3">
        <v>46149</v>
      </c>
      <c r="C756" s="4" t="s">
        <v>28</v>
      </c>
      <c r="D756" s="4" t="s">
        <v>89</v>
      </c>
      <c r="E756" s="4" t="s">
        <v>30</v>
      </c>
      <c r="F756" s="4" t="s">
        <v>40</v>
      </c>
      <c r="G756" s="4" t="s">
        <v>31</v>
      </c>
      <c r="H756" s="4" t="s">
        <v>32</v>
      </c>
      <c r="I756" s="5">
        <v>6</v>
      </c>
      <c r="J756" s="6">
        <v>92.66</v>
      </c>
      <c r="K756" s="7">
        <v>0.15</v>
      </c>
      <c r="L756" s="6">
        <v>44.71</v>
      </c>
      <c r="M756" s="6">
        <f t="shared" si="44"/>
        <v>472.56600000000003</v>
      </c>
      <c r="N756" s="6">
        <f t="shared" si="45"/>
        <v>268.26</v>
      </c>
      <c r="O756" s="6">
        <f t="shared" si="46"/>
        <v>204.30600000000004</v>
      </c>
      <c r="P756" s="8">
        <f t="shared" si="47"/>
        <v>0.43233326138571126</v>
      </c>
      <c r="Q756" s="9">
        <f>YEAR(SalesDataTable[[#This Row],[Order Date]])</f>
        <v>2026</v>
      </c>
      <c r="R756" s="8" t="str">
        <f>"Q"&amp;ROUNDUP(MONTH(SalesDataTable[[#This Row],[Order Date]])/3,0)</f>
        <v>Q2</v>
      </c>
      <c r="S756" s="5">
        <f>MONTH(SalesDataTable[[#This Row],[Order Date]])</f>
        <v>5</v>
      </c>
      <c r="T756" s="8" t="str">
        <f>TEXT(SalesDataTable[[#This Row],[Order Date]],"mmm")</f>
        <v>May</v>
      </c>
    </row>
    <row r="757" spans="1:20" ht="15.6" x14ac:dyDescent="0.3">
      <c r="A757" s="2" t="s">
        <v>828</v>
      </c>
      <c r="B757" s="3">
        <v>46149</v>
      </c>
      <c r="C757" s="4" t="s">
        <v>34</v>
      </c>
      <c r="D757" s="4" t="s">
        <v>146</v>
      </c>
      <c r="E757" s="4" t="s">
        <v>59</v>
      </c>
      <c r="F757" s="4" t="s">
        <v>36</v>
      </c>
      <c r="G757" s="4" t="s">
        <v>69</v>
      </c>
      <c r="H757" s="4" t="s">
        <v>70</v>
      </c>
      <c r="I757" s="5">
        <v>1</v>
      </c>
      <c r="J757" s="6">
        <v>39.42</v>
      </c>
      <c r="K757" s="7">
        <v>0</v>
      </c>
      <c r="L757" s="6">
        <v>14.86</v>
      </c>
      <c r="M757" s="6">
        <f t="shared" si="44"/>
        <v>39.42</v>
      </c>
      <c r="N757" s="6">
        <f t="shared" si="45"/>
        <v>14.86</v>
      </c>
      <c r="O757" s="6">
        <f t="shared" si="46"/>
        <v>24.560000000000002</v>
      </c>
      <c r="P757" s="8">
        <f t="shared" si="47"/>
        <v>0.62303399289700667</v>
      </c>
      <c r="Q757" s="9">
        <f>YEAR(SalesDataTable[[#This Row],[Order Date]])</f>
        <v>2026</v>
      </c>
      <c r="R757" s="8" t="str">
        <f>"Q"&amp;ROUNDUP(MONTH(SalesDataTable[[#This Row],[Order Date]])/3,0)</f>
        <v>Q2</v>
      </c>
      <c r="S757" s="5">
        <f>MONTH(SalesDataTable[[#This Row],[Order Date]])</f>
        <v>5</v>
      </c>
      <c r="T757" s="8" t="str">
        <f>TEXT(SalesDataTable[[#This Row],[Order Date]],"mmm")</f>
        <v>May</v>
      </c>
    </row>
    <row r="758" spans="1:20" ht="15.6" x14ac:dyDescent="0.3">
      <c r="A758" s="2" t="s">
        <v>829</v>
      </c>
      <c r="B758" s="3">
        <v>46149</v>
      </c>
      <c r="C758" s="4" t="s">
        <v>21</v>
      </c>
      <c r="D758" s="4" t="s">
        <v>72</v>
      </c>
      <c r="E758" s="4" t="s">
        <v>45</v>
      </c>
      <c r="F758" s="4" t="s">
        <v>24</v>
      </c>
      <c r="G758" s="4" t="s">
        <v>69</v>
      </c>
      <c r="H758" s="4" t="s">
        <v>75</v>
      </c>
      <c r="I758" s="5">
        <v>2</v>
      </c>
      <c r="J758" s="6">
        <v>124.25</v>
      </c>
      <c r="K758" s="7">
        <v>0</v>
      </c>
      <c r="L758" s="6">
        <v>69.510000000000005</v>
      </c>
      <c r="M758" s="6">
        <f t="shared" si="44"/>
        <v>248.5</v>
      </c>
      <c r="N758" s="6">
        <f t="shared" si="45"/>
        <v>139.02000000000001</v>
      </c>
      <c r="O758" s="6">
        <f t="shared" si="46"/>
        <v>109.47999999999999</v>
      </c>
      <c r="P758" s="8">
        <f t="shared" si="47"/>
        <v>0.44056338028169012</v>
      </c>
      <c r="Q758" s="9">
        <f>YEAR(SalesDataTable[[#This Row],[Order Date]])</f>
        <v>2026</v>
      </c>
      <c r="R758" s="8" t="str">
        <f>"Q"&amp;ROUNDUP(MONTH(SalesDataTable[[#This Row],[Order Date]])/3,0)</f>
        <v>Q2</v>
      </c>
      <c r="S758" s="5">
        <f>MONTH(SalesDataTable[[#This Row],[Order Date]])</f>
        <v>5</v>
      </c>
      <c r="T758" s="8" t="str">
        <f>TEXT(SalesDataTable[[#This Row],[Order Date]],"mmm")</f>
        <v>May</v>
      </c>
    </row>
    <row r="759" spans="1:20" ht="15.6" x14ac:dyDescent="0.3">
      <c r="A759" s="2" t="s">
        <v>830</v>
      </c>
      <c r="B759" s="3">
        <v>46149</v>
      </c>
      <c r="C759" s="4" t="s">
        <v>28</v>
      </c>
      <c r="D759" s="4" t="s">
        <v>106</v>
      </c>
      <c r="E759" s="4" t="s">
        <v>23</v>
      </c>
      <c r="F759" s="4" t="s">
        <v>36</v>
      </c>
      <c r="G759" s="4" t="s">
        <v>31</v>
      </c>
      <c r="H759" s="4" t="s">
        <v>73</v>
      </c>
      <c r="I759" s="5">
        <v>2</v>
      </c>
      <c r="J759" s="6">
        <v>156.43</v>
      </c>
      <c r="K759" s="7">
        <v>0</v>
      </c>
      <c r="L759" s="6">
        <v>78.569999999999993</v>
      </c>
      <c r="M759" s="6">
        <f t="shared" si="44"/>
        <v>312.86</v>
      </c>
      <c r="N759" s="6">
        <f t="shared" si="45"/>
        <v>157.13999999999999</v>
      </c>
      <c r="O759" s="6">
        <f t="shared" si="46"/>
        <v>155.72000000000003</v>
      </c>
      <c r="P759" s="8">
        <f t="shared" si="47"/>
        <v>0.49773061433228927</v>
      </c>
      <c r="Q759" s="9">
        <f>YEAR(SalesDataTable[[#This Row],[Order Date]])</f>
        <v>2026</v>
      </c>
      <c r="R759" s="8" t="str">
        <f>"Q"&amp;ROUNDUP(MONTH(SalesDataTable[[#This Row],[Order Date]])/3,0)</f>
        <v>Q2</v>
      </c>
      <c r="S759" s="5">
        <f>MONTH(SalesDataTable[[#This Row],[Order Date]])</f>
        <v>5</v>
      </c>
      <c r="T759" s="8" t="str">
        <f>TEXT(SalesDataTable[[#This Row],[Order Date]],"mmm")</f>
        <v>May</v>
      </c>
    </row>
    <row r="760" spans="1:20" ht="15.6" x14ac:dyDescent="0.3">
      <c r="A760" s="2" t="s">
        <v>831</v>
      </c>
      <c r="B760" s="3">
        <v>46149</v>
      </c>
      <c r="C760" s="4" t="s">
        <v>28</v>
      </c>
      <c r="D760" s="4" t="s">
        <v>106</v>
      </c>
      <c r="E760" s="4" t="s">
        <v>45</v>
      </c>
      <c r="F760" s="4" t="s">
        <v>36</v>
      </c>
      <c r="G760" s="4" t="s">
        <v>51</v>
      </c>
      <c r="H760" s="4" t="s">
        <v>84</v>
      </c>
      <c r="I760" s="5">
        <v>1</v>
      </c>
      <c r="J760" s="6">
        <v>80.3</v>
      </c>
      <c r="K760" s="7">
        <v>0</v>
      </c>
      <c r="L760" s="6">
        <v>40.020000000000003</v>
      </c>
      <c r="M760" s="6">
        <f t="shared" si="44"/>
        <v>80.3</v>
      </c>
      <c r="N760" s="6">
        <f t="shared" si="45"/>
        <v>40.020000000000003</v>
      </c>
      <c r="O760" s="6">
        <f t="shared" si="46"/>
        <v>40.279999999999994</v>
      </c>
      <c r="P760" s="8">
        <f t="shared" si="47"/>
        <v>0.50161892901618921</v>
      </c>
      <c r="Q760" s="9">
        <f>YEAR(SalesDataTable[[#This Row],[Order Date]])</f>
        <v>2026</v>
      </c>
      <c r="R760" s="8" t="str">
        <f>"Q"&amp;ROUNDUP(MONTH(SalesDataTable[[#This Row],[Order Date]])/3,0)</f>
        <v>Q2</v>
      </c>
      <c r="S760" s="5">
        <f>MONTH(SalesDataTable[[#This Row],[Order Date]])</f>
        <v>5</v>
      </c>
      <c r="T760" s="8" t="str">
        <f>TEXT(SalesDataTable[[#This Row],[Order Date]],"mmm")</f>
        <v>May</v>
      </c>
    </row>
    <row r="761" spans="1:20" ht="15.6" x14ac:dyDescent="0.3">
      <c r="A761" s="2" t="s">
        <v>832</v>
      </c>
      <c r="B761" s="3">
        <v>46149</v>
      </c>
      <c r="C761" s="4" t="s">
        <v>47</v>
      </c>
      <c r="D761" s="4" t="s">
        <v>102</v>
      </c>
      <c r="E761" s="4" t="s">
        <v>45</v>
      </c>
      <c r="F761" s="4" t="s">
        <v>36</v>
      </c>
      <c r="G761" s="4" t="s">
        <v>51</v>
      </c>
      <c r="H761" s="4" t="s">
        <v>84</v>
      </c>
      <c r="I761" s="5">
        <v>1</v>
      </c>
      <c r="J761" s="6">
        <v>79.89</v>
      </c>
      <c r="K761" s="7">
        <v>0</v>
      </c>
      <c r="L761" s="6">
        <v>39.549999999999997</v>
      </c>
      <c r="M761" s="6">
        <f t="shared" si="44"/>
        <v>79.89</v>
      </c>
      <c r="N761" s="6">
        <f t="shared" si="45"/>
        <v>39.549999999999997</v>
      </c>
      <c r="O761" s="6">
        <f t="shared" si="46"/>
        <v>40.340000000000003</v>
      </c>
      <c r="P761" s="8">
        <f t="shared" si="47"/>
        <v>0.50494429841031419</v>
      </c>
      <c r="Q761" s="9">
        <f>YEAR(SalesDataTable[[#This Row],[Order Date]])</f>
        <v>2026</v>
      </c>
      <c r="R761" s="8" t="str">
        <f>"Q"&amp;ROUNDUP(MONTH(SalesDataTable[[#This Row],[Order Date]])/3,0)</f>
        <v>Q2</v>
      </c>
      <c r="S761" s="5">
        <f>MONTH(SalesDataTable[[#This Row],[Order Date]])</f>
        <v>5</v>
      </c>
      <c r="T761" s="8" t="str">
        <f>TEXT(SalesDataTable[[#This Row],[Order Date]],"mmm")</f>
        <v>May</v>
      </c>
    </row>
    <row r="762" spans="1:20" ht="15.6" x14ac:dyDescent="0.3">
      <c r="A762" s="2" t="s">
        <v>833</v>
      </c>
      <c r="B762" s="3">
        <v>46150</v>
      </c>
      <c r="C762" s="4" t="s">
        <v>47</v>
      </c>
      <c r="D762" s="4" t="s">
        <v>65</v>
      </c>
      <c r="E762" s="4" t="s">
        <v>45</v>
      </c>
      <c r="F762" s="4" t="s">
        <v>36</v>
      </c>
      <c r="G762" s="4" t="s">
        <v>69</v>
      </c>
      <c r="H762" s="4" t="s">
        <v>70</v>
      </c>
      <c r="I762" s="5">
        <v>1</v>
      </c>
      <c r="J762" s="6">
        <v>39.5</v>
      </c>
      <c r="K762" s="7">
        <v>0</v>
      </c>
      <c r="L762" s="6">
        <v>14.68</v>
      </c>
      <c r="M762" s="6">
        <f t="shared" si="44"/>
        <v>39.5</v>
      </c>
      <c r="N762" s="6">
        <f t="shared" si="45"/>
        <v>14.68</v>
      </c>
      <c r="O762" s="6">
        <f t="shared" si="46"/>
        <v>24.82</v>
      </c>
      <c r="P762" s="8">
        <f t="shared" si="47"/>
        <v>0.62835443037974681</v>
      </c>
      <c r="Q762" s="9">
        <f>YEAR(SalesDataTable[[#This Row],[Order Date]])</f>
        <v>2026</v>
      </c>
      <c r="R762" s="8" t="str">
        <f>"Q"&amp;ROUNDUP(MONTH(SalesDataTable[[#This Row],[Order Date]])/3,0)</f>
        <v>Q2</v>
      </c>
      <c r="S762" s="5">
        <f>MONTH(SalesDataTable[[#This Row],[Order Date]])</f>
        <v>5</v>
      </c>
      <c r="T762" s="8" t="str">
        <f>TEXT(SalesDataTable[[#This Row],[Order Date]],"mmm")</f>
        <v>May</v>
      </c>
    </row>
    <row r="763" spans="1:20" ht="15.6" x14ac:dyDescent="0.3">
      <c r="A763" s="2" t="s">
        <v>834</v>
      </c>
      <c r="B763" s="3">
        <v>46150</v>
      </c>
      <c r="C763" s="4" t="s">
        <v>47</v>
      </c>
      <c r="D763" s="4" t="s">
        <v>65</v>
      </c>
      <c r="E763" s="4" t="s">
        <v>23</v>
      </c>
      <c r="F763" s="4" t="s">
        <v>24</v>
      </c>
      <c r="G763" s="4" t="s">
        <v>25</v>
      </c>
      <c r="H763" s="4" t="s">
        <v>26</v>
      </c>
      <c r="I763" s="5">
        <v>1</v>
      </c>
      <c r="J763" s="6">
        <v>80.7</v>
      </c>
      <c r="K763" s="7">
        <v>0</v>
      </c>
      <c r="L763" s="6">
        <v>41.88</v>
      </c>
      <c r="M763" s="6">
        <f t="shared" si="44"/>
        <v>80.7</v>
      </c>
      <c r="N763" s="6">
        <f t="shared" si="45"/>
        <v>41.88</v>
      </c>
      <c r="O763" s="6">
        <f t="shared" si="46"/>
        <v>38.82</v>
      </c>
      <c r="P763" s="8">
        <f t="shared" si="47"/>
        <v>0.48104089219330853</v>
      </c>
      <c r="Q763" s="9">
        <f>YEAR(SalesDataTable[[#This Row],[Order Date]])</f>
        <v>2026</v>
      </c>
      <c r="R763" s="8" t="str">
        <f>"Q"&amp;ROUNDUP(MONTH(SalesDataTable[[#This Row],[Order Date]])/3,0)</f>
        <v>Q2</v>
      </c>
      <c r="S763" s="5">
        <f>MONTH(SalesDataTable[[#This Row],[Order Date]])</f>
        <v>5</v>
      </c>
      <c r="T763" s="8" t="str">
        <f>TEXT(SalesDataTable[[#This Row],[Order Date]],"mmm")</f>
        <v>May</v>
      </c>
    </row>
    <row r="764" spans="1:20" ht="15.6" x14ac:dyDescent="0.3">
      <c r="A764" s="2" t="s">
        <v>835</v>
      </c>
      <c r="B764" s="3">
        <v>46150</v>
      </c>
      <c r="C764" s="4" t="s">
        <v>28</v>
      </c>
      <c r="D764" s="4" t="s">
        <v>106</v>
      </c>
      <c r="E764" s="4" t="s">
        <v>23</v>
      </c>
      <c r="F764" s="4" t="s">
        <v>36</v>
      </c>
      <c r="G764" s="4" t="s">
        <v>51</v>
      </c>
      <c r="H764" s="4" t="s">
        <v>84</v>
      </c>
      <c r="I764" s="5">
        <v>1</v>
      </c>
      <c r="J764" s="6">
        <v>80.86</v>
      </c>
      <c r="K764" s="7">
        <v>0</v>
      </c>
      <c r="L764" s="6">
        <v>38.44</v>
      </c>
      <c r="M764" s="6">
        <f t="shared" si="44"/>
        <v>80.86</v>
      </c>
      <c r="N764" s="6">
        <f t="shared" si="45"/>
        <v>38.44</v>
      </c>
      <c r="O764" s="6">
        <f t="shared" si="46"/>
        <v>42.42</v>
      </c>
      <c r="P764" s="8">
        <f t="shared" si="47"/>
        <v>0.52461043779371752</v>
      </c>
      <c r="Q764" s="9">
        <f>YEAR(SalesDataTable[[#This Row],[Order Date]])</f>
        <v>2026</v>
      </c>
      <c r="R764" s="8" t="str">
        <f>"Q"&amp;ROUNDUP(MONTH(SalesDataTable[[#This Row],[Order Date]])/3,0)</f>
        <v>Q2</v>
      </c>
      <c r="S764" s="5">
        <f>MONTH(SalesDataTable[[#This Row],[Order Date]])</f>
        <v>5</v>
      </c>
      <c r="T764" s="8" t="str">
        <f>TEXT(SalesDataTable[[#This Row],[Order Date]],"mmm")</f>
        <v>May</v>
      </c>
    </row>
    <row r="765" spans="1:20" ht="15.6" x14ac:dyDescent="0.3">
      <c r="A765" s="2" t="s">
        <v>836</v>
      </c>
      <c r="B765" s="3">
        <v>46150</v>
      </c>
      <c r="C765" s="4" t="s">
        <v>28</v>
      </c>
      <c r="D765" s="4" t="s">
        <v>106</v>
      </c>
      <c r="E765" s="4" t="s">
        <v>59</v>
      </c>
      <c r="F765" s="4" t="s">
        <v>36</v>
      </c>
      <c r="G765" s="4" t="s">
        <v>51</v>
      </c>
      <c r="H765" s="4" t="s">
        <v>52</v>
      </c>
      <c r="I765" s="5">
        <v>2</v>
      </c>
      <c r="J765" s="6">
        <v>337.7</v>
      </c>
      <c r="K765" s="7">
        <v>0.1</v>
      </c>
      <c r="L765" s="6">
        <v>192.16</v>
      </c>
      <c r="M765" s="6">
        <f t="shared" si="44"/>
        <v>607.86</v>
      </c>
      <c r="N765" s="6">
        <f t="shared" si="45"/>
        <v>384.32</v>
      </c>
      <c r="O765" s="6">
        <f t="shared" si="46"/>
        <v>223.54000000000002</v>
      </c>
      <c r="P765" s="8">
        <f t="shared" si="47"/>
        <v>0.36774915276543946</v>
      </c>
      <c r="Q765" s="9">
        <f>YEAR(SalesDataTable[[#This Row],[Order Date]])</f>
        <v>2026</v>
      </c>
      <c r="R765" s="8" t="str">
        <f>"Q"&amp;ROUNDUP(MONTH(SalesDataTable[[#This Row],[Order Date]])/3,0)</f>
        <v>Q2</v>
      </c>
      <c r="S765" s="5">
        <f>MONTH(SalesDataTable[[#This Row],[Order Date]])</f>
        <v>5</v>
      </c>
      <c r="T765" s="8" t="str">
        <f>TEXT(SalesDataTable[[#This Row],[Order Date]],"mmm")</f>
        <v>May</v>
      </c>
    </row>
    <row r="766" spans="1:20" ht="15.6" x14ac:dyDescent="0.3">
      <c r="A766" s="2" t="s">
        <v>837</v>
      </c>
      <c r="B766" s="3">
        <v>46150</v>
      </c>
      <c r="C766" s="4" t="s">
        <v>34</v>
      </c>
      <c r="D766" s="4" t="s">
        <v>35</v>
      </c>
      <c r="E766" s="4" t="s">
        <v>23</v>
      </c>
      <c r="F766" s="4" t="s">
        <v>24</v>
      </c>
      <c r="G766" s="4" t="s">
        <v>51</v>
      </c>
      <c r="H766" s="4" t="s">
        <v>110</v>
      </c>
      <c r="I766" s="5">
        <v>4</v>
      </c>
      <c r="J766" s="6">
        <v>121.81</v>
      </c>
      <c r="K766" s="7">
        <v>0</v>
      </c>
      <c r="L766" s="6">
        <v>58.95</v>
      </c>
      <c r="M766" s="6">
        <f t="shared" si="44"/>
        <v>487.24</v>
      </c>
      <c r="N766" s="6">
        <f t="shared" si="45"/>
        <v>235.8</v>
      </c>
      <c r="O766" s="6">
        <f t="shared" si="46"/>
        <v>251.44</v>
      </c>
      <c r="P766" s="8">
        <f t="shared" si="47"/>
        <v>0.5160495854199163</v>
      </c>
      <c r="Q766" s="9">
        <f>YEAR(SalesDataTable[[#This Row],[Order Date]])</f>
        <v>2026</v>
      </c>
      <c r="R766" s="8" t="str">
        <f>"Q"&amp;ROUNDUP(MONTH(SalesDataTable[[#This Row],[Order Date]])/3,0)</f>
        <v>Q2</v>
      </c>
      <c r="S766" s="5">
        <f>MONTH(SalesDataTable[[#This Row],[Order Date]])</f>
        <v>5</v>
      </c>
      <c r="T766" s="8" t="str">
        <f>TEXT(SalesDataTable[[#This Row],[Order Date]],"mmm")</f>
        <v>May</v>
      </c>
    </row>
    <row r="767" spans="1:20" ht="15.6" x14ac:dyDescent="0.3">
      <c r="A767" s="2" t="s">
        <v>838</v>
      </c>
      <c r="B767" s="3">
        <v>46150</v>
      </c>
      <c r="C767" s="4" t="s">
        <v>47</v>
      </c>
      <c r="D767" s="4" t="s">
        <v>65</v>
      </c>
      <c r="E767" s="4" t="s">
        <v>30</v>
      </c>
      <c r="F767" s="4" t="s">
        <v>40</v>
      </c>
      <c r="G767" s="4" t="s">
        <v>37</v>
      </c>
      <c r="H767" s="4" t="s">
        <v>103</v>
      </c>
      <c r="I767" s="5">
        <v>10</v>
      </c>
      <c r="J767" s="6">
        <v>168.55</v>
      </c>
      <c r="K767" s="7">
        <v>0.1</v>
      </c>
      <c r="L767" s="6">
        <v>88.85</v>
      </c>
      <c r="M767" s="6">
        <f t="shared" si="44"/>
        <v>1516.95</v>
      </c>
      <c r="N767" s="6">
        <f t="shared" si="45"/>
        <v>888.5</v>
      </c>
      <c r="O767" s="6">
        <f t="shared" si="46"/>
        <v>628.45000000000005</v>
      </c>
      <c r="P767" s="8">
        <f t="shared" si="47"/>
        <v>0.41428524341606515</v>
      </c>
      <c r="Q767" s="9">
        <f>YEAR(SalesDataTable[[#This Row],[Order Date]])</f>
        <v>2026</v>
      </c>
      <c r="R767" s="8" t="str">
        <f>"Q"&amp;ROUNDUP(MONTH(SalesDataTable[[#This Row],[Order Date]])/3,0)</f>
        <v>Q2</v>
      </c>
      <c r="S767" s="5">
        <f>MONTH(SalesDataTable[[#This Row],[Order Date]])</f>
        <v>5</v>
      </c>
      <c r="T767" s="8" t="str">
        <f>TEXT(SalesDataTable[[#This Row],[Order Date]],"mmm")</f>
        <v>May</v>
      </c>
    </row>
    <row r="768" spans="1:20" ht="15.6" x14ac:dyDescent="0.3">
      <c r="A768" s="2" t="s">
        <v>839</v>
      </c>
      <c r="B768" s="3">
        <v>46150</v>
      </c>
      <c r="C768" s="4" t="s">
        <v>28</v>
      </c>
      <c r="D768" s="4" t="s">
        <v>89</v>
      </c>
      <c r="E768" s="4" t="s">
        <v>23</v>
      </c>
      <c r="F768" s="4" t="s">
        <v>24</v>
      </c>
      <c r="G768" s="4" t="s">
        <v>25</v>
      </c>
      <c r="H768" s="4" t="s">
        <v>55</v>
      </c>
      <c r="I768" s="5">
        <v>1</v>
      </c>
      <c r="J768" s="6">
        <v>39.42</v>
      </c>
      <c r="K768" s="7">
        <v>0.05</v>
      </c>
      <c r="L768" s="6">
        <v>16.77</v>
      </c>
      <c r="M768" s="6">
        <f t="shared" si="44"/>
        <v>37.448999999999998</v>
      </c>
      <c r="N768" s="6">
        <f t="shared" si="45"/>
        <v>16.77</v>
      </c>
      <c r="O768" s="6">
        <f t="shared" si="46"/>
        <v>20.678999999999998</v>
      </c>
      <c r="P768" s="8">
        <f t="shared" si="47"/>
        <v>0.55219097973243614</v>
      </c>
      <c r="Q768" s="9">
        <f>YEAR(SalesDataTable[[#This Row],[Order Date]])</f>
        <v>2026</v>
      </c>
      <c r="R768" s="8" t="str">
        <f>"Q"&amp;ROUNDUP(MONTH(SalesDataTable[[#This Row],[Order Date]])/3,0)</f>
        <v>Q2</v>
      </c>
      <c r="S768" s="5">
        <f>MONTH(SalesDataTable[[#This Row],[Order Date]])</f>
        <v>5</v>
      </c>
      <c r="T768" s="8" t="str">
        <f>TEXT(SalesDataTable[[#This Row],[Order Date]],"mmm")</f>
        <v>May</v>
      </c>
    </row>
    <row r="769" spans="1:20" ht="15.6" x14ac:dyDescent="0.3">
      <c r="A769" s="2" t="s">
        <v>840</v>
      </c>
      <c r="B769" s="3">
        <v>46150</v>
      </c>
      <c r="C769" s="4" t="s">
        <v>47</v>
      </c>
      <c r="D769" s="4" t="s">
        <v>102</v>
      </c>
      <c r="E769" s="4" t="s">
        <v>45</v>
      </c>
      <c r="F769" s="4" t="s">
        <v>36</v>
      </c>
      <c r="G769" s="4" t="s">
        <v>37</v>
      </c>
      <c r="H769" s="4" t="s">
        <v>103</v>
      </c>
      <c r="I769" s="5">
        <v>1</v>
      </c>
      <c r="J769" s="6">
        <v>161.36000000000001</v>
      </c>
      <c r="K769" s="7">
        <v>0</v>
      </c>
      <c r="L769" s="6">
        <v>87</v>
      </c>
      <c r="M769" s="6">
        <f t="shared" si="44"/>
        <v>161.36000000000001</v>
      </c>
      <c r="N769" s="6">
        <f t="shared" si="45"/>
        <v>87</v>
      </c>
      <c r="O769" s="6">
        <f t="shared" si="46"/>
        <v>74.360000000000014</v>
      </c>
      <c r="P769" s="8">
        <f t="shared" si="47"/>
        <v>0.46083292017848293</v>
      </c>
      <c r="Q769" s="9">
        <f>YEAR(SalesDataTable[[#This Row],[Order Date]])</f>
        <v>2026</v>
      </c>
      <c r="R769" s="8" t="str">
        <f>"Q"&amp;ROUNDUP(MONTH(SalesDataTable[[#This Row],[Order Date]])/3,0)</f>
        <v>Q2</v>
      </c>
      <c r="S769" s="5">
        <f>MONTH(SalesDataTable[[#This Row],[Order Date]])</f>
        <v>5</v>
      </c>
      <c r="T769" s="8" t="str">
        <f>TEXT(SalesDataTable[[#This Row],[Order Date]],"mmm")</f>
        <v>May</v>
      </c>
    </row>
    <row r="770" spans="1:20" ht="15.6" x14ac:dyDescent="0.3">
      <c r="A770" s="2" t="s">
        <v>841</v>
      </c>
      <c r="B770" s="3">
        <v>46150</v>
      </c>
      <c r="C770" s="4" t="s">
        <v>28</v>
      </c>
      <c r="D770" s="4" t="s">
        <v>86</v>
      </c>
      <c r="E770" s="4" t="s">
        <v>23</v>
      </c>
      <c r="F770" s="4" t="s">
        <v>40</v>
      </c>
      <c r="G770" s="4" t="s">
        <v>51</v>
      </c>
      <c r="H770" s="4" t="s">
        <v>110</v>
      </c>
      <c r="I770" s="5">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9">
        <f>YEAR(SalesDataTable[[#This Row],[Order Date]])</f>
        <v>2026</v>
      </c>
      <c r="R770" s="8" t="str">
        <f>"Q"&amp;ROUNDUP(MONTH(SalesDataTable[[#This Row],[Order Date]])/3,0)</f>
        <v>Q2</v>
      </c>
      <c r="S770" s="5">
        <f>MONTH(SalesDataTable[[#This Row],[Order Date]])</f>
        <v>5</v>
      </c>
      <c r="T770" s="8" t="str">
        <f>TEXT(SalesDataTable[[#This Row],[Order Date]],"mmm")</f>
        <v>May</v>
      </c>
    </row>
    <row r="771" spans="1:20" ht="15.6" x14ac:dyDescent="0.3">
      <c r="A771" s="2" t="s">
        <v>842</v>
      </c>
      <c r="B771" s="3">
        <v>46150</v>
      </c>
      <c r="C771" s="4" t="s">
        <v>47</v>
      </c>
      <c r="D771" s="4" t="s">
        <v>68</v>
      </c>
      <c r="E771" s="4" t="s">
        <v>59</v>
      </c>
      <c r="F771" s="4" t="s">
        <v>24</v>
      </c>
      <c r="G771" s="4" t="s">
        <v>31</v>
      </c>
      <c r="H771" s="4" t="s">
        <v>41</v>
      </c>
      <c r="I771" s="5">
        <v>1</v>
      </c>
      <c r="J771" s="6">
        <v>146.29</v>
      </c>
      <c r="K771" s="7">
        <v>0</v>
      </c>
      <c r="L771" s="6">
        <v>81.16</v>
      </c>
      <c r="M771" s="6">
        <f t="shared" si="48"/>
        <v>146.29</v>
      </c>
      <c r="N771" s="6">
        <f t="shared" si="49"/>
        <v>81.16</v>
      </c>
      <c r="O771" s="6">
        <f t="shared" si="50"/>
        <v>65.13</v>
      </c>
      <c r="P771" s="8">
        <f t="shared" si="51"/>
        <v>0.44521156606740037</v>
      </c>
      <c r="Q771" s="9">
        <f>YEAR(SalesDataTable[[#This Row],[Order Date]])</f>
        <v>2026</v>
      </c>
      <c r="R771" s="8" t="str">
        <f>"Q"&amp;ROUNDUP(MONTH(SalesDataTable[[#This Row],[Order Date]])/3,0)</f>
        <v>Q2</v>
      </c>
      <c r="S771" s="5">
        <f>MONTH(SalesDataTable[[#This Row],[Order Date]])</f>
        <v>5</v>
      </c>
      <c r="T771" s="8" t="str">
        <f>TEXT(SalesDataTable[[#This Row],[Order Date]],"mmm")</f>
        <v>May</v>
      </c>
    </row>
    <row r="772" spans="1:20" ht="15.6" x14ac:dyDescent="0.3">
      <c r="A772" s="2" t="s">
        <v>843</v>
      </c>
      <c r="B772" s="3">
        <v>46151</v>
      </c>
      <c r="C772" s="4" t="s">
        <v>21</v>
      </c>
      <c r="D772" s="4" t="s">
        <v>22</v>
      </c>
      <c r="E772" s="4" t="s">
        <v>23</v>
      </c>
      <c r="F772" s="4" t="s">
        <v>36</v>
      </c>
      <c r="G772" s="4" t="s">
        <v>37</v>
      </c>
      <c r="H772" s="4" t="s">
        <v>103</v>
      </c>
      <c r="I772" s="5">
        <v>2</v>
      </c>
      <c r="J772" s="6">
        <v>164.95</v>
      </c>
      <c r="K772" s="7">
        <v>0.1</v>
      </c>
      <c r="L772" s="6">
        <v>86.27</v>
      </c>
      <c r="M772" s="6">
        <f t="shared" si="48"/>
        <v>296.90999999999997</v>
      </c>
      <c r="N772" s="6">
        <f t="shared" si="49"/>
        <v>172.54</v>
      </c>
      <c r="O772" s="6">
        <f t="shared" si="50"/>
        <v>124.36999999999998</v>
      </c>
      <c r="P772" s="8">
        <f t="shared" si="51"/>
        <v>0.41888114243373409</v>
      </c>
      <c r="Q772" s="9">
        <f>YEAR(SalesDataTable[[#This Row],[Order Date]])</f>
        <v>2026</v>
      </c>
      <c r="R772" s="8" t="str">
        <f>"Q"&amp;ROUNDUP(MONTH(SalesDataTable[[#This Row],[Order Date]])/3,0)</f>
        <v>Q2</v>
      </c>
      <c r="S772" s="5">
        <f>MONTH(SalesDataTable[[#This Row],[Order Date]])</f>
        <v>5</v>
      </c>
      <c r="T772" s="8" t="str">
        <f>TEXT(SalesDataTable[[#This Row],[Order Date]],"mmm")</f>
        <v>May</v>
      </c>
    </row>
    <row r="773" spans="1:20" ht="15.6" x14ac:dyDescent="0.3">
      <c r="A773" s="2" t="s">
        <v>844</v>
      </c>
      <c r="B773" s="3">
        <v>46151</v>
      </c>
      <c r="C773" s="4" t="s">
        <v>21</v>
      </c>
      <c r="D773" s="4" t="s">
        <v>108</v>
      </c>
      <c r="E773" s="4" t="s">
        <v>45</v>
      </c>
      <c r="F773" s="4" t="s">
        <v>40</v>
      </c>
      <c r="G773" s="4" t="s">
        <v>31</v>
      </c>
      <c r="H773" s="4" t="s">
        <v>32</v>
      </c>
      <c r="I773" s="5">
        <v>2</v>
      </c>
      <c r="J773" s="6">
        <v>91.59</v>
      </c>
      <c r="K773" s="7">
        <v>0</v>
      </c>
      <c r="L773" s="6">
        <v>44.97</v>
      </c>
      <c r="M773" s="6">
        <f t="shared" si="48"/>
        <v>183.18</v>
      </c>
      <c r="N773" s="6">
        <f t="shared" si="49"/>
        <v>89.94</v>
      </c>
      <c r="O773" s="6">
        <f t="shared" si="50"/>
        <v>93.240000000000009</v>
      </c>
      <c r="P773" s="8">
        <f t="shared" si="51"/>
        <v>0.50900753357353423</v>
      </c>
      <c r="Q773" s="9">
        <f>YEAR(SalesDataTable[[#This Row],[Order Date]])</f>
        <v>2026</v>
      </c>
      <c r="R773" s="8" t="str">
        <f>"Q"&amp;ROUNDUP(MONTH(SalesDataTable[[#This Row],[Order Date]])/3,0)</f>
        <v>Q2</v>
      </c>
      <c r="S773" s="5">
        <f>MONTH(SalesDataTable[[#This Row],[Order Date]])</f>
        <v>5</v>
      </c>
      <c r="T773" s="8" t="str">
        <f>TEXT(SalesDataTable[[#This Row],[Order Date]],"mmm")</f>
        <v>May</v>
      </c>
    </row>
    <row r="774" spans="1:20" ht="15.6" x14ac:dyDescent="0.3">
      <c r="A774" s="2" t="s">
        <v>845</v>
      </c>
      <c r="B774" s="3">
        <v>46151</v>
      </c>
      <c r="C774" s="4" t="s">
        <v>47</v>
      </c>
      <c r="D774" s="4" t="s">
        <v>102</v>
      </c>
      <c r="E774" s="4" t="s">
        <v>23</v>
      </c>
      <c r="F774" s="4" t="s">
        <v>24</v>
      </c>
      <c r="G774" s="4" t="s">
        <v>69</v>
      </c>
      <c r="H774" s="4" t="s">
        <v>94</v>
      </c>
      <c r="I774" s="5">
        <v>1</v>
      </c>
      <c r="J774" s="6">
        <v>51.78</v>
      </c>
      <c r="K774" s="7">
        <v>0.1</v>
      </c>
      <c r="L774" s="6">
        <v>21.63</v>
      </c>
      <c r="M774" s="6">
        <f t="shared" si="48"/>
        <v>46.602000000000004</v>
      </c>
      <c r="N774" s="6">
        <f t="shared" si="49"/>
        <v>21.63</v>
      </c>
      <c r="O774" s="6">
        <f t="shared" si="50"/>
        <v>24.972000000000005</v>
      </c>
      <c r="P774" s="8">
        <f t="shared" si="51"/>
        <v>0.53585683017896235</v>
      </c>
      <c r="Q774" s="9">
        <f>YEAR(SalesDataTable[[#This Row],[Order Date]])</f>
        <v>2026</v>
      </c>
      <c r="R774" s="8" t="str">
        <f>"Q"&amp;ROUNDUP(MONTH(SalesDataTable[[#This Row],[Order Date]])/3,0)</f>
        <v>Q2</v>
      </c>
      <c r="S774" s="5">
        <f>MONTH(SalesDataTable[[#This Row],[Order Date]])</f>
        <v>5</v>
      </c>
      <c r="T774" s="8" t="str">
        <f>TEXT(SalesDataTable[[#This Row],[Order Date]],"mmm")</f>
        <v>May</v>
      </c>
    </row>
    <row r="775" spans="1:20" ht="15.6" x14ac:dyDescent="0.3">
      <c r="A775" s="2" t="s">
        <v>846</v>
      </c>
      <c r="B775" s="3">
        <v>46151</v>
      </c>
      <c r="C775" s="4" t="s">
        <v>47</v>
      </c>
      <c r="D775" s="4" t="s">
        <v>68</v>
      </c>
      <c r="E775" s="4" t="s">
        <v>45</v>
      </c>
      <c r="F775" s="4" t="s">
        <v>24</v>
      </c>
      <c r="G775" s="4" t="s">
        <v>37</v>
      </c>
      <c r="H775" s="4" t="s">
        <v>66</v>
      </c>
      <c r="I775" s="5">
        <v>2</v>
      </c>
      <c r="J775" s="6">
        <v>46.25</v>
      </c>
      <c r="K775" s="7">
        <v>0</v>
      </c>
      <c r="L775" s="6">
        <v>18.12</v>
      </c>
      <c r="M775" s="6">
        <f t="shared" si="48"/>
        <v>92.5</v>
      </c>
      <c r="N775" s="6">
        <f t="shared" si="49"/>
        <v>36.24</v>
      </c>
      <c r="O775" s="6">
        <f t="shared" si="50"/>
        <v>56.26</v>
      </c>
      <c r="P775" s="8">
        <f t="shared" si="51"/>
        <v>0.60821621621621624</v>
      </c>
      <c r="Q775" s="9">
        <f>YEAR(SalesDataTable[[#This Row],[Order Date]])</f>
        <v>2026</v>
      </c>
      <c r="R775" s="8" t="str">
        <f>"Q"&amp;ROUNDUP(MONTH(SalesDataTable[[#This Row],[Order Date]])/3,0)</f>
        <v>Q2</v>
      </c>
      <c r="S775" s="5">
        <f>MONTH(SalesDataTable[[#This Row],[Order Date]])</f>
        <v>5</v>
      </c>
      <c r="T775" s="8" t="str">
        <f>TEXT(SalesDataTable[[#This Row],[Order Date]],"mmm")</f>
        <v>May</v>
      </c>
    </row>
    <row r="776" spans="1:20" ht="15.6" x14ac:dyDescent="0.3">
      <c r="A776" s="2" t="s">
        <v>847</v>
      </c>
      <c r="B776" s="3">
        <v>46151</v>
      </c>
      <c r="C776" s="4" t="s">
        <v>21</v>
      </c>
      <c r="D776" s="4" t="s">
        <v>22</v>
      </c>
      <c r="E776" s="4" t="s">
        <v>23</v>
      </c>
      <c r="F776" s="4" t="s">
        <v>24</v>
      </c>
      <c r="G776" s="4" t="s">
        <v>51</v>
      </c>
      <c r="H776" s="4" t="s">
        <v>61</v>
      </c>
      <c r="I776" s="5">
        <v>3</v>
      </c>
      <c r="J776" s="6">
        <v>198.5</v>
      </c>
      <c r="K776" s="7">
        <v>0</v>
      </c>
      <c r="L776" s="6">
        <v>102.23</v>
      </c>
      <c r="M776" s="6">
        <f t="shared" si="48"/>
        <v>595.5</v>
      </c>
      <c r="N776" s="6">
        <f t="shared" si="49"/>
        <v>306.69</v>
      </c>
      <c r="O776" s="6">
        <f t="shared" si="50"/>
        <v>288.81</v>
      </c>
      <c r="P776" s="8">
        <f t="shared" si="51"/>
        <v>0.48498740554156172</v>
      </c>
      <c r="Q776" s="9">
        <f>YEAR(SalesDataTable[[#This Row],[Order Date]])</f>
        <v>2026</v>
      </c>
      <c r="R776" s="8" t="str">
        <f>"Q"&amp;ROUNDUP(MONTH(SalesDataTable[[#This Row],[Order Date]])/3,0)</f>
        <v>Q2</v>
      </c>
      <c r="S776" s="5">
        <f>MONTH(SalesDataTable[[#This Row],[Order Date]])</f>
        <v>5</v>
      </c>
      <c r="T776" s="8" t="str">
        <f>TEXT(SalesDataTable[[#This Row],[Order Date]],"mmm")</f>
        <v>May</v>
      </c>
    </row>
    <row r="777" spans="1:20" ht="15.6" x14ac:dyDescent="0.3">
      <c r="A777" s="2" t="s">
        <v>848</v>
      </c>
      <c r="B777" s="3">
        <v>46151</v>
      </c>
      <c r="C777" s="4" t="s">
        <v>47</v>
      </c>
      <c r="D777" s="4" t="s">
        <v>68</v>
      </c>
      <c r="E777" s="4" t="s">
        <v>23</v>
      </c>
      <c r="F777" s="4" t="s">
        <v>36</v>
      </c>
      <c r="G777" s="4" t="s">
        <v>31</v>
      </c>
      <c r="H777" s="4" t="s">
        <v>73</v>
      </c>
      <c r="I777" s="5">
        <v>1</v>
      </c>
      <c r="J777" s="6">
        <v>152.80000000000001</v>
      </c>
      <c r="K777" s="7">
        <v>0.1</v>
      </c>
      <c r="L777" s="6">
        <v>77.67</v>
      </c>
      <c r="M777" s="6">
        <f t="shared" si="48"/>
        <v>137.52000000000001</v>
      </c>
      <c r="N777" s="6">
        <f t="shared" si="49"/>
        <v>77.67</v>
      </c>
      <c r="O777" s="6">
        <f t="shared" si="50"/>
        <v>59.850000000000009</v>
      </c>
      <c r="P777" s="8">
        <f t="shared" si="51"/>
        <v>0.43520942408376967</v>
      </c>
      <c r="Q777" s="9">
        <f>YEAR(SalesDataTable[[#This Row],[Order Date]])</f>
        <v>2026</v>
      </c>
      <c r="R777" s="8" t="str">
        <f>"Q"&amp;ROUNDUP(MONTH(SalesDataTable[[#This Row],[Order Date]])/3,0)</f>
        <v>Q2</v>
      </c>
      <c r="S777" s="5">
        <f>MONTH(SalesDataTable[[#This Row],[Order Date]])</f>
        <v>5</v>
      </c>
      <c r="T777" s="8" t="str">
        <f>TEXT(SalesDataTable[[#This Row],[Order Date]],"mmm")</f>
        <v>May</v>
      </c>
    </row>
    <row r="778" spans="1:20" ht="15.6" x14ac:dyDescent="0.3">
      <c r="A778" s="2" t="s">
        <v>849</v>
      </c>
      <c r="B778" s="3">
        <v>46151</v>
      </c>
      <c r="C778" s="4" t="s">
        <v>28</v>
      </c>
      <c r="D778" s="4" t="s">
        <v>106</v>
      </c>
      <c r="E778" s="4" t="s">
        <v>23</v>
      </c>
      <c r="F778" s="4" t="s">
        <v>40</v>
      </c>
      <c r="G778" s="4" t="s">
        <v>37</v>
      </c>
      <c r="H778" s="4" t="s">
        <v>103</v>
      </c>
      <c r="I778" s="5">
        <v>2</v>
      </c>
      <c r="J778" s="6">
        <v>161.47999999999999</v>
      </c>
      <c r="K778" s="7">
        <v>0</v>
      </c>
      <c r="L778" s="6">
        <v>85.03</v>
      </c>
      <c r="M778" s="6">
        <f t="shared" si="48"/>
        <v>322.95999999999998</v>
      </c>
      <c r="N778" s="6">
        <f t="shared" si="49"/>
        <v>170.06</v>
      </c>
      <c r="O778" s="6">
        <f t="shared" si="50"/>
        <v>152.89999999999998</v>
      </c>
      <c r="P778" s="8">
        <f t="shared" si="51"/>
        <v>0.47343324250681196</v>
      </c>
      <c r="Q778" s="9">
        <f>YEAR(SalesDataTable[[#This Row],[Order Date]])</f>
        <v>2026</v>
      </c>
      <c r="R778" s="8" t="str">
        <f>"Q"&amp;ROUNDUP(MONTH(SalesDataTable[[#This Row],[Order Date]])/3,0)</f>
        <v>Q2</v>
      </c>
      <c r="S778" s="5">
        <f>MONTH(SalesDataTable[[#This Row],[Order Date]])</f>
        <v>5</v>
      </c>
      <c r="T778" s="8" t="str">
        <f>TEXT(SalesDataTable[[#This Row],[Order Date]],"mmm")</f>
        <v>May</v>
      </c>
    </row>
    <row r="779" spans="1:20" ht="15.6" x14ac:dyDescent="0.3">
      <c r="A779" s="2" t="s">
        <v>850</v>
      </c>
      <c r="B779" s="3">
        <v>46151</v>
      </c>
      <c r="C779" s="4" t="s">
        <v>28</v>
      </c>
      <c r="D779" s="4" t="s">
        <v>58</v>
      </c>
      <c r="E779" s="4" t="s">
        <v>45</v>
      </c>
      <c r="F779" s="4" t="s">
        <v>24</v>
      </c>
      <c r="G779" s="4" t="s">
        <v>25</v>
      </c>
      <c r="H779" s="4" t="s">
        <v>26</v>
      </c>
      <c r="I779" s="5">
        <v>1</v>
      </c>
      <c r="J779" s="6">
        <v>82.86</v>
      </c>
      <c r="K779" s="7">
        <v>0</v>
      </c>
      <c r="L779" s="6">
        <v>42.67</v>
      </c>
      <c r="M779" s="6">
        <f t="shared" si="48"/>
        <v>82.86</v>
      </c>
      <c r="N779" s="6">
        <f t="shared" si="49"/>
        <v>42.67</v>
      </c>
      <c r="O779" s="6">
        <f t="shared" si="50"/>
        <v>40.19</v>
      </c>
      <c r="P779" s="8">
        <f t="shared" si="51"/>
        <v>0.48503499879314504</v>
      </c>
      <c r="Q779" s="9">
        <f>YEAR(SalesDataTable[[#This Row],[Order Date]])</f>
        <v>2026</v>
      </c>
      <c r="R779" s="8" t="str">
        <f>"Q"&amp;ROUNDUP(MONTH(SalesDataTable[[#This Row],[Order Date]])/3,0)</f>
        <v>Q2</v>
      </c>
      <c r="S779" s="5">
        <f>MONTH(SalesDataTable[[#This Row],[Order Date]])</f>
        <v>5</v>
      </c>
      <c r="T779" s="8" t="str">
        <f>TEXT(SalesDataTable[[#This Row],[Order Date]],"mmm")</f>
        <v>May</v>
      </c>
    </row>
    <row r="780" spans="1:20" ht="15.6" x14ac:dyDescent="0.3">
      <c r="A780" s="2" t="s">
        <v>851</v>
      </c>
      <c r="B780" s="3">
        <v>46152</v>
      </c>
      <c r="C780" s="4" t="s">
        <v>47</v>
      </c>
      <c r="D780" s="4" t="s">
        <v>48</v>
      </c>
      <c r="E780" s="4" t="s">
        <v>23</v>
      </c>
      <c r="F780" s="4" t="s">
        <v>36</v>
      </c>
      <c r="G780" s="4" t="s">
        <v>69</v>
      </c>
      <c r="H780" s="4" t="s">
        <v>94</v>
      </c>
      <c r="I780" s="5">
        <v>1</v>
      </c>
      <c r="J780" s="6">
        <v>51.15</v>
      </c>
      <c r="K780" s="7">
        <v>0</v>
      </c>
      <c r="L780" s="6">
        <v>21.39</v>
      </c>
      <c r="M780" s="6">
        <f t="shared" si="48"/>
        <v>51.15</v>
      </c>
      <c r="N780" s="6">
        <f t="shared" si="49"/>
        <v>21.39</v>
      </c>
      <c r="O780" s="6">
        <f t="shared" si="50"/>
        <v>29.759999999999998</v>
      </c>
      <c r="P780" s="8">
        <f t="shared" si="51"/>
        <v>0.58181818181818179</v>
      </c>
      <c r="Q780" s="9">
        <f>YEAR(SalesDataTable[[#This Row],[Order Date]])</f>
        <v>2026</v>
      </c>
      <c r="R780" s="8" t="str">
        <f>"Q"&amp;ROUNDUP(MONTH(SalesDataTable[[#This Row],[Order Date]])/3,0)</f>
        <v>Q2</v>
      </c>
      <c r="S780" s="5">
        <f>MONTH(SalesDataTable[[#This Row],[Order Date]])</f>
        <v>5</v>
      </c>
      <c r="T780" s="8" t="str">
        <f>TEXT(SalesDataTable[[#This Row],[Order Date]],"mmm")</f>
        <v>May</v>
      </c>
    </row>
    <row r="781" spans="1:20" ht="15.6" x14ac:dyDescent="0.3">
      <c r="A781" s="2" t="s">
        <v>852</v>
      </c>
      <c r="B781" s="3">
        <v>46152</v>
      </c>
      <c r="C781" s="4" t="s">
        <v>34</v>
      </c>
      <c r="D781" s="4" t="s">
        <v>35</v>
      </c>
      <c r="E781" s="4" t="s">
        <v>30</v>
      </c>
      <c r="F781" s="4" t="s">
        <v>40</v>
      </c>
      <c r="G781" s="4" t="s">
        <v>69</v>
      </c>
      <c r="H781" s="4" t="s">
        <v>94</v>
      </c>
      <c r="I781" s="5">
        <v>12</v>
      </c>
      <c r="J781" s="6">
        <v>50.53</v>
      </c>
      <c r="K781" s="7">
        <v>0.1</v>
      </c>
      <c r="L781" s="6">
        <v>22.09</v>
      </c>
      <c r="M781" s="6">
        <f t="shared" si="48"/>
        <v>545.72400000000005</v>
      </c>
      <c r="N781" s="6">
        <f t="shared" si="49"/>
        <v>265.08</v>
      </c>
      <c r="O781" s="6">
        <f t="shared" si="50"/>
        <v>280.64400000000006</v>
      </c>
      <c r="P781" s="8">
        <f t="shared" si="51"/>
        <v>0.5142599555819426</v>
      </c>
      <c r="Q781" s="9">
        <f>YEAR(SalesDataTable[[#This Row],[Order Date]])</f>
        <v>2026</v>
      </c>
      <c r="R781" s="8" t="str">
        <f>"Q"&amp;ROUNDUP(MONTH(SalesDataTable[[#This Row],[Order Date]])/3,0)</f>
        <v>Q2</v>
      </c>
      <c r="S781" s="5">
        <f>MONTH(SalesDataTable[[#This Row],[Order Date]])</f>
        <v>5</v>
      </c>
      <c r="T781" s="8" t="str">
        <f>TEXT(SalesDataTable[[#This Row],[Order Date]],"mmm")</f>
        <v>May</v>
      </c>
    </row>
    <row r="782" spans="1:20" ht="15.6" x14ac:dyDescent="0.3">
      <c r="A782" s="2" t="s">
        <v>853</v>
      </c>
      <c r="B782" s="3">
        <v>46152</v>
      </c>
      <c r="C782" s="4" t="s">
        <v>28</v>
      </c>
      <c r="D782" s="4" t="s">
        <v>29</v>
      </c>
      <c r="E782" s="4" t="s">
        <v>59</v>
      </c>
      <c r="F782" s="4" t="s">
        <v>24</v>
      </c>
      <c r="G782" s="4" t="s">
        <v>25</v>
      </c>
      <c r="H782" s="4" t="s">
        <v>49</v>
      </c>
      <c r="I782" s="5">
        <v>2</v>
      </c>
      <c r="J782" s="6">
        <v>50.93</v>
      </c>
      <c r="K782" s="7">
        <v>0</v>
      </c>
      <c r="L782" s="6">
        <v>22.91</v>
      </c>
      <c r="M782" s="6">
        <f t="shared" si="48"/>
        <v>101.86</v>
      </c>
      <c r="N782" s="6">
        <f t="shared" si="49"/>
        <v>45.82</v>
      </c>
      <c r="O782" s="6">
        <f t="shared" si="50"/>
        <v>56.04</v>
      </c>
      <c r="P782" s="8">
        <f t="shared" si="51"/>
        <v>0.55016689573924993</v>
      </c>
      <c r="Q782" s="9">
        <f>YEAR(SalesDataTable[[#This Row],[Order Date]])</f>
        <v>2026</v>
      </c>
      <c r="R782" s="8" t="str">
        <f>"Q"&amp;ROUNDUP(MONTH(SalesDataTable[[#This Row],[Order Date]])/3,0)</f>
        <v>Q2</v>
      </c>
      <c r="S782" s="5">
        <f>MONTH(SalesDataTable[[#This Row],[Order Date]])</f>
        <v>5</v>
      </c>
      <c r="T782" s="8" t="str">
        <f>TEXT(SalesDataTable[[#This Row],[Order Date]],"mmm")</f>
        <v>May</v>
      </c>
    </row>
    <row r="783" spans="1:20" ht="15.6" x14ac:dyDescent="0.3">
      <c r="A783" s="2" t="s">
        <v>854</v>
      </c>
      <c r="B783" s="3">
        <v>46152</v>
      </c>
      <c r="C783" s="4" t="s">
        <v>34</v>
      </c>
      <c r="D783" s="4" t="s">
        <v>54</v>
      </c>
      <c r="E783" s="4" t="s">
        <v>23</v>
      </c>
      <c r="F783" s="4" t="s">
        <v>24</v>
      </c>
      <c r="G783" s="4" t="s">
        <v>69</v>
      </c>
      <c r="H783" s="4" t="s">
        <v>94</v>
      </c>
      <c r="I783" s="5">
        <v>2</v>
      </c>
      <c r="J783" s="6">
        <v>50.79</v>
      </c>
      <c r="K783" s="7">
        <v>0.05</v>
      </c>
      <c r="L783" s="6">
        <v>21.83</v>
      </c>
      <c r="M783" s="6">
        <f t="shared" si="48"/>
        <v>96.500999999999991</v>
      </c>
      <c r="N783" s="6">
        <f t="shared" si="49"/>
        <v>43.66</v>
      </c>
      <c r="O783" s="6">
        <f t="shared" si="50"/>
        <v>52.840999999999994</v>
      </c>
      <c r="P783" s="8">
        <f t="shared" si="51"/>
        <v>0.54756945523880585</v>
      </c>
      <c r="Q783" s="9">
        <f>YEAR(SalesDataTable[[#This Row],[Order Date]])</f>
        <v>2026</v>
      </c>
      <c r="R783" s="8" t="str">
        <f>"Q"&amp;ROUNDUP(MONTH(SalesDataTable[[#This Row],[Order Date]])/3,0)</f>
        <v>Q2</v>
      </c>
      <c r="S783" s="5">
        <f>MONTH(SalesDataTable[[#This Row],[Order Date]])</f>
        <v>5</v>
      </c>
      <c r="T783" s="8" t="str">
        <f>TEXT(SalesDataTable[[#This Row],[Order Date]],"mmm")</f>
        <v>May</v>
      </c>
    </row>
    <row r="784" spans="1:20" ht="15.6" x14ac:dyDescent="0.3">
      <c r="A784" s="2" t="s">
        <v>855</v>
      </c>
      <c r="B784" s="3">
        <v>46152</v>
      </c>
      <c r="C784" s="4" t="s">
        <v>47</v>
      </c>
      <c r="D784" s="4" t="s">
        <v>68</v>
      </c>
      <c r="E784" s="4" t="s">
        <v>23</v>
      </c>
      <c r="F784" s="4" t="s">
        <v>40</v>
      </c>
      <c r="G784" s="4" t="s">
        <v>37</v>
      </c>
      <c r="H784" s="4" t="s">
        <v>103</v>
      </c>
      <c r="I784" s="5">
        <v>5</v>
      </c>
      <c r="J784" s="6">
        <v>160.94</v>
      </c>
      <c r="K784" s="7">
        <v>0.1</v>
      </c>
      <c r="L784" s="6">
        <v>88.89</v>
      </c>
      <c r="M784" s="6">
        <f t="shared" si="48"/>
        <v>724.23</v>
      </c>
      <c r="N784" s="6">
        <f t="shared" si="49"/>
        <v>444.45</v>
      </c>
      <c r="O784" s="6">
        <f t="shared" si="50"/>
        <v>279.78000000000003</v>
      </c>
      <c r="P784" s="8">
        <f t="shared" si="51"/>
        <v>0.38631374011018604</v>
      </c>
      <c r="Q784" s="9">
        <f>YEAR(SalesDataTable[[#This Row],[Order Date]])</f>
        <v>2026</v>
      </c>
      <c r="R784" s="8" t="str">
        <f>"Q"&amp;ROUNDUP(MONTH(SalesDataTable[[#This Row],[Order Date]])/3,0)</f>
        <v>Q2</v>
      </c>
      <c r="S784" s="5">
        <f>MONTH(SalesDataTable[[#This Row],[Order Date]])</f>
        <v>5</v>
      </c>
      <c r="T784" s="8" t="str">
        <f>TEXT(SalesDataTable[[#This Row],[Order Date]],"mmm")</f>
        <v>May</v>
      </c>
    </row>
    <row r="785" spans="1:20" ht="15.6" x14ac:dyDescent="0.3">
      <c r="A785" s="2" t="s">
        <v>856</v>
      </c>
      <c r="B785" s="3">
        <v>46152</v>
      </c>
      <c r="C785" s="4" t="s">
        <v>28</v>
      </c>
      <c r="D785" s="4" t="s">
        <v>29</v>
      </c>
      <c r="E785" s="4" t="s">
        <v>23</v>
      </c>
      <c r="F785" s="4" t="s">
        <v>24</v>
      </c>
      <c r="G785" s="4" t="s">
        <v>69</v>
      </c>
      <c r="H785" s="4" t="s">
        <v>87</v>
      </c>
      <c r="I785" s="5">
        <v>2</v>
      </c>
      <c r="J785" s="6">
        <v>36.409999999999997</v>
      </c>
      <c r="K785" s="7">
        <v>0</v>
      </c>
      <c r="L785" s="6">
        <v>13.92</v>
      </c>
      <c r="M785" s="6">
        <f t="shared" si="48"/>
        <v>72.819999999999993</v>
      </c>
      <c r="N785" s="6">
        <f t="shared" si="49"/>
        <v>27.84</v>
      </c>
      <c r="O785" s="6">
        <f t="shared" si="50"/>
        <v>44.97999999999999</v>
      </c>
      <c r="P785" s="8">
        <f t="shared" si="51"/>
        <v>0.61768744850315838</v>
      </c>
      <c r="Q785" s="9">
        <f>YEAR(SalesDataTable[[#This Row],[Order Date]])</f>
        <v>2026</v>
      </c>
      <c r="R785" s="8" t="str">
        <f>"Q"&amp;ROUNDUP(MONTH(SalesDataTable[[#This Row],[Order Date]])/3,0)</f>
        <v>Q2</v>
      </c>
      <c r="S785" s="5">
        <f>MONTH(SalesDataTable[[#This Row],[Order Date]])</f>
        <v>5</v>
      </c>
      <c r="T785" s="8" t="str">
        <f>TEXT(SalesDataTable[[#This Row],[Order Date]],"mmm")</f>
        <v>May</v>
      </c>
    </row>
    <row r="786" spans="1:20" ht="15.6" x14ac:dyDescent="0.3">
      <c r="A786" s="2" t="s">
        <v>857</v>
      </c>
      <c r="B786" s="3">
        <v>46152</v>
      </c>
      <c r="C786" s="4" t="s">
        <v>47</v>
      </c>
      <c r="D786" s="4" t="s">
        <v>48</v>
      </c>
      <c r="E786" s="4" t="s">
        <v>59</v>
      </c>
      <c r="F786" s="4" t="s">
        <v>24</v>
      </c>
      <c r="G786" s="4" t="s">
        <v>31</v>
      </c>
      <c r="H786" s="4" t="s">
        <v>99</v>
      </c>
      <c r="I786" s="5">
        <v>2</v>
      </c>
      <c r="J786" s="6">
        <v>72.25</v>
      </c>
      <c r="K786" s="7">
        <v>0</v>
      </c>
      <c r="L786" s="6">
        <v>32.25</v>
      </c>
      <c r="M786" s="6">
        <f t="shared" si="48"/>
        <v>144.5</v>
      </c>
      <c r="N786" s="6">
        <f t="shared" si="49"/>
        <v>64.5</v>
      </c>
      <c r="O786" s="6">
        <f t="shared" si="50"/>
        <v>80</v>
      </c>
      <c r="P786" s="8">
        <f t="shared" si="51"/>
        <v>0.55363321799307963</v>
      </c>
      <c r="Q786" s="9">
        <f>YEAR(SalesDataTable[[#This Row],[Order Date]])</f>
        <v>2026</v>
      </c>
      <c r="R786" s="8" t="str">
        <f>"Q"&amp;ROUNDUP(MONTH(SalesDataTable[[#This Row],[Order Date]])/3,0)</f>
        <v>Q2</v>
      </c>
      <c r="S786" s="5">
        <f>MONTH(SalesDataTable[[#This Row],[Order Date]])</f>
        <v>5</v>
      </c>
      <c r="T786" s="8" t="str">
        <f>TEXT(SalesDataTable[[#This Row],[Order Date]],"mmm")</f>
        <v>May</v>
      </c>
    </row>
    <row r="787" spans="1:20" ht="15.6" x14ac:dyDescent="0.3">
      <c r="A787" s="2" t="s">
        <v>858</v>
      </c>
      <c r="B787" s="3">
        <v>46152</v>
      </c>
      <c r="C787" s="4" t="s">
        <v>47</v>
      </c>
      <c r="D787" s="4" t="s">
        <v>68</v>
      </c>
      <c r="E787" s="4" t="s">
        <v>45</v>
      </c>
      <c r="F787" s="4" t="s">
        <v>36</v>
      </c>
      <c r="G787" s="4" t="s">
        <v>25</v>
      </c>
      <c r="H787" s="4" t="s">
        <v>63</v>
      </c>
      <c r="I787" s="5">
        <v>4</v>
      </c>
      <c r="J787" s="6">
        <v>103.36</v>
      </c>
      <c r="K787" s="7">
        <v>0</v>
      </c>
      <c r="L787" s="6">
        <v>51.59</v>
      </c>
      <c r="M787" s="6">
        <f t="shared" si="48"/>
        <v>413.44</v>
      </c>
      <c r="N787" s="6">
        <f t="shared" si="49"/>
        <v>206.36</v>
      </c>
      <c r="O787" s="6">
        <f t="shared" si="50"/>
        <v>207.07999999999998</v>
      </c>
      <c r="P787" s="8">
        <f t="shared" si="51"/>
        <v>0.50087074303405565</v>
      </c>
      <c r="Q787" s="9">
        <f>YEAR(SalesDataTable[[#This Row],[Order Date]])</f>
        <v>2026</v>
      </c>
      <c r="R787" s="8" t="str">
        <f>"Q"&amp;ROUNDUP(MONTH(SalesDataTable[[#This Row],[Order Date]])/3,0)</f>
        <v>Q2</v>
      </c>
      <c r="S787" s="5">
        <f>MONTH(SalesDataTable[[#This Row],[Order Date]])</f>
        <v>5</v>
      </c>
      <c r="T787" s="8" t="str">
        <f>TEXT(SalesDataTable[[#This Row],[Order Date]],"mmm")</f>
        <v>May</v>
      </c>
    </row>
    <row r="788" spans="1:20" ht="15.6" x14ac:dyDescent="0.3">
      <c r="A788" s="2" t="s">
        <v>859</v>
      </c>
      <c r="B788" s="3">
        <v>46152</v>
      </c>
      <c r="C788" s="4" t="s">
        <v>34</v>
      </c>
      <c r="D788" s="4" t="s">
        <v>35</v>
      </c>
      <c r="E788" s="4" t="s">
        <v>30</v>
      </c>
      <c r="F788" s="4" t="s">
        <v>40</v>
      </c>
      <c r="G788" s="4" t="s">
        <v>31</v>
      </c>
      <c r="H788" s="4" t="s">
        <v>41</v>
      </c>
      <c r="I788" s="5">
        <v>4</v>
      </c>
      <c r="J788" s="6">
        <v>145.85</v>
      </c>
      <c r="K788" s="7">
        <v>0.15</v>
      </c>
      <c r="L788" s="6">
        <v>79.69</v>
      </c>
      <c r="M788" s="6">
        <f t="shared" si="48"/>
        <v>495.89</v>
      </c>
      <c r="N788" s="6">
        <f t="shared" si="49"/>
        <v>318.76</v>
      </c>
      <c r="O788" s="6">
        <f t="shared" si="50"/>
        <v>177.13</v>
      </c>
      <c r="P788" s="8">
        <f t="shared" si="51"/>
        <v>0.35719615237250196</v>
      </c>
      <c r="Q788" s="9">
        <f>YEAR(SalesDataTable[[#This Row],[Order Date]])</f>
        <v>2026</v>
      </c>
      <c r="R788" s="8" t="str">
        <f>"Q"&amp;ROUNDUP(MONTH(SalesDataTable[[#This Row],[Order Date]])/3,0)</f>
        <v>Q2</v>
      </c>
      <c r="S788" s="5">
        <f>MONTH(SalesDataTable[[#This Row],[Order Date]])</f>
        <v>5</v>
      </c>
      <c r="T788" s="8" t="str">
        <f>TEXT(SalesDataTable[[#This Row],[Order Date]],"mmm")</f>
        <v>May</v>
      </c>
    </row>
    <row r="789" spans="1:20" ht="15.6" x14ac:dyDescent="0.3">
      <c r="A789" s="2" t="s">
        <v>860</v>
      </c>
      <c r="B789" s="3">
        <v>46153</v>
      </c>
      <c r="C789" s="4" t="s">
        <v>28</v>
      </c>
      <c r="D789" s="4" t="s">
        <v>89</v>
      </c>
      <c r="E789" s="4" t="s">
        <v>23</v>
      </c>
      <c r="F789" s="4" t="s">
        <v>24</v>
      </c>
      <c r="G789" s="4" t="s">
        <v>25</v>
      </c>
      <c r="H789" s="4" t="s">
        <v>63</v>
      </c>
      <c r="I789" s="5">
        <v>2</v>
      </c>
      <c r="J789" s="6">
        <v>100.49</v>
      </c>
      <c r="K789" s="7">
        <v>0.1</v>
      </c>
      <c r="L789" s="6">
        <v>50.11</v>
      </c>
      <c r="M789" s="6">
        <f t="shared" si="48"/>
        <v>180.88200000000001</v>
      </c>
      <c r="N789" s="6">
        <f t="shared" si="49"/>
        <v>100.22</v>
      </c>
      <c r="O789" s="6">
        <f t="shared" si="50"/>
        <v>80.662000000000006</v>
      </c>
      <c r="P789" s="8">
        <f t="shared" si="51"/>
        <v>0.44593713028383147</v>
      </c>
      <c r="Q789" s="9">
        <f>YEAR(SalesDataTable[[#This Row],[Order Date]])</f>
        <v>2026</v>
      </c>
      <c r="R789" s="8" t="str">
        <f>"Q"&amp;ROUNDUP(MONTH(SalesDataTable[[#This Row],[Order Date]])/3,0)</f>
        <v>Q2</v>
      </c>
      <c r="S789" s="5">
        <f>MONTH(SalesDataTable[[#This Row],[Order Date]])</f>
        <v>5</v>
      </c>
      <c r="T789" s="8" t="str">
        <f>TEXT(SalesDataTable[[#This Row],[Order Date]],"mmm")</f>
        <v>May</v>
      </c>
    </row>
    <row r="790" spans="1:20" ht="15.6" x14ac:dyDescent="0.3">
      <c r="A790" s="2" t="s">
        <v>861</v>
      </c>
      <c r="B790" s="3">
        <v>46153</v>
      </c>
      <c r="C790" s="4" t="s">
        <v>34</v>
      </c>
      <c r="D790" s="4" t="s">
        <v>146</v>
      </c>
      <c r="E790" s="4" t="s">
        <v>30</v>
      </c>
      <c r="F790" s="4" t="s">
        <v>24</v>
      </c>
      <c r="G790" s="4" t="s">
        <v>51</v>
      </c>
      <c r="H790" s="4" t="s">
        <v>52</v>
      </c>
      <c r="I790" s="5">
        <v>4</v>
      </c>
      <c r="J790" s="6">
        <v>332.89</v>
      </c>
      <c r="K790" s="7">
        <v>0.1</v>
      </c>
      <c r="L790" s="6">
        <v>198.06</v>
      </c>
      <c r="M790" s="6">
        <f t="shared" si="48"/>
        <v>1198.404</v>
      </c>
      <c r="N790" s="6">
        <f t="shared" si="49"/>
        <v>792.24</v>
      </c>
      <c r="O790" s="6">
        <f t="shared" si="50"/>
        <v>406.16399999999999</v>
      </c>
      <c r="P790" s="8">
        <f t="shared" si="51"/>
        <v>0.33892076461694054</v>
      </c>
      <c r="Q790" s="9">
        <f>YEAR(SalesDataTable[[#This Row],[Order Date]])</f>
        <v>2026</v>
      </c>
      <c r="R790" s="8" t="str">
        <f>"Q"&amp;ROUNDUP(MONTH(SalesDataTable[[#This Row],[Order Date]])/3,0)</f>
        <v>Q2</v>
      </c>
      <c r="S790" s="5">
        <f>MONTH(SalesDataTable[[#This Row],[Order Date]])</f>
        <v>5</v>
      </c>
      <c r="T790" s="8" t="str">
        <f>TEXT(SalesDataTable[[#This Row],[Order Date]],"mmm")</f>
        <v>May</v>
      </c>
    </row>
    <row r="791" spans="1:20" ht="15.6" x14ac:dyDescent="0.3">
      <c r="A791" s="2" t="s">
        <v>862</v>
      </c>
      <c r="B791" s="3">
        <v>46153</v>
      </c>
      <c r="C791" s="4" t="s">
        <v>28</v>
      </c>
      <c r="D791" s="4" t="s">
        <v>89</v>
      </c>
      <c r="E791" s="4" t="s">
        <v>23</v>
      </c>
      <c r="F791" s="4" t="s">
        <v>36</v>
      </c>
      <c r="G791" s="4" t="s">
        <v>31</v>
      </c>
      <c r="H791" s="4" t="s">
        <v>73</v>
      </c>
      <c r="I791" s="5">
        <v>1</v>
      </c>
      <c r="J791" s="6">
        <v>154.6</v>
      </c>
      <c r="K791" s="7">
        <v>0</v>
      </c>
      <c r="L791" s="6">
        <v>80.05</v>
      </c>
      <c r="M791" s="6">
        <f t="shared" si="48"/>
        <v>154.6</v>
      </c>
      <c r="N791" s="6">
        <f t="shared" si="49"/>
        <v>80.05</v>
      </c>
      <c r="O791" s="6">
        <f t="shared" si="50"/>
        <v>74.55</v>
      </c>
      <c r="P791" s="8">
        <f t="shared" si="51"/>
        <v>0.48221216041397152</v>
      </c>
      <c r="Q791" s="9">
        <f>YEAR(SalesDataTable[[#This Row],[Order Date]])</f>
        <v>2026</v>
      </c>
      <c r="R791" s="8" t="str">
        <f>"Q"&amp;ROUNDUP(MONTH(SalesDataTable[[#This Row],[Order Date]])/3,0)</f>
        <v>Q2</v>
      </c>
      <c r="S791" s="5">
        <f>MONTH(SalesDataTable[[#This Row],[Order Date]])</f>
        <v>5</v>
      </c>
      <c r="T791" s="8" t="str">
        <f>TEXT(SalesDataTable[[#This Row],[Order Date]],"mmm")</f>
        <v>May</v>
      </c>
    </row>
    <row r="792" spans="1:20" ht="15.6" x14ac:dyDescent="0.3">
      <c r="A792" s="2" t="s">
        <v>863</v>
      </c>
      <c r="B792" s="3">
        <v>46153</v>
      </c>
      <c r="C792" s="4" t="s">
        <v>47</v>
      </c>
      <c r="D792" s="4" t="s">
        <v>48</v>
      </c>
      <c r="E792" s="4" t="s">
        <v>59</v>
      </c>
      <c r="F792" s="4" t="s">
        <v>24</v>
      </c>
      <c r="G792" s="4" t="s">
        <v>25</v>
      </c>
      <c r="H792" s="4" t="s">
        <v>26</v>
      </c>
      <c r="I792" s="5">
        <v>1</v>
      </c>
      <c r="J792" s="6">
        <v>83.23</v>
      </c>
      <c r="K792" s="7">
        <v>0.05</v>
      </c>
      <c r="L792" s="6">
        <v>43.82</v>
      </c>
      <c r="M792" s="6">
        <f t="shared" si="48"/>
        <v>79.0685</v>
      </c>
      <c r="N792" s="6">
        <f t="shared" si="49"/>
        <v>43.82</v>
      </c>
      <c r="O792" s="6">
        <f t="shared" si="50"/>
        <v>35.2485</v>
      </c>
      <c r="P792" s="8">
        <f t="shared" si="51"/>
        <v>0.44579699880483376</v>
      </c>
      <c r="Q792" s="9">
        <f>YEAR(SalesDataTable[[#This Row],[Order Date]])</f>
        <v>2026</v>
      </c>
      <c r="R792" s="8" t="str">
        <f>"Q"&amp;ROUNDUP(MONTH(SalesDataTable[[#This Row],[Order Date]])/3,0)</f>
        <v>Q2</v>
      </c>
      <c r="S792" s="5">
        <f>MONTH(SalesDataTable[[#This Row],[Order Date]])</f>
        <v>5</v>
      </c>
      <c r="T792" s="8" t="str">
        <f>TEXT(SalesDataTable[[#This Row],[Order Date]],"mmm")</f>
        <v>May</v>
      </c>
    </row>
    <row r="793" spans="1:20" ht="15.6" x14ac:dyDescent="0.3">
      <c r="A793" s="2" t="s">
        <v>864</v>
      </c>
      <c r="B793" s="3">
        <v>46153</v>
      </c>
      <c r="C793" s="4" t="s">
        <v>28</v>
      </c>
      <c r="D793" s="4" t="s">
        <v>89</v>
      </c>
      <c r="E793" s="4" t="s">
        <v>59</v>
      </c>
      <c r="F793" s="4" t="s">
        <v>24</v>
      </c>
      <c r="G793" s="4" t="s">
        <v>37</v>
      </c>
      <c r="H793" s="4" t="s">
        <v>66</v>
      </c>
      <c r="I793" s="5">
        <v>3</v>
      </c>
      <c r="J793" s="6">
        <v>46.23</v>
      </c>
      <c r="K793" s="7">
        <v>0</v>
      </c>
      <c r="L793" s="6">
        <v>18.47</v>
      </c>
      <c r="M793" s="6">
        <f t="shared" si="48"/>
        <v>138.69</v>
      </c>
      <c r="N793" s="6">
        <f t="shared" si="49"/>
        <v>55.41</v>
      </c>
      <c r="O793" s="6">
        <f t="shared" si="50"/>
        <v>83.28</v>
      </c>
      <c r="P793" s="8">
        <f t="shared" si="51"/>
        <v>0.60047588146225395</v>
      </c>
      <c r="Q793" s="9">
        <f>YEAR(SalesDataTable[[#This Row],[Order Date]])</f>
        <v>2026</v>
      </c>
      <c r="R793" s="8" t="str">
        <f>"Q"&amp;ROUNDUP(MONTH(SalesDataTable[[#This Row],[Order Date]])/3,0)</f>
        <v>Q2</v>
      </c>
      <c r="S793" s="5">
        <f>MONTH(SalesDataTable[[#This Row],[Order Date]])</f>
        <v>5</v>
      </c>
      <c r="T793" s="8" t="str">
        <f>TEXT(SalesDataTable[[#This Row],[Order Date]],"mmm")</f>
        <v>May</v>
      </c>
    </row>
    <row r="794" spans="1:20" ht="15.6" x14ac:dyDescent="0.3">
      <c r="A794" s="2" t="s">
        <v>865</v>
      </c>
      <c r="B794" s="3">
        <v>46153</v>
      </c>
      <c r="C794" s="4" t="s">
        <v>47</v>
      </c>
      <c r="D794" s="4" t="s">
        <v>65</v>
      </c>
      <c r="E794" s="4" t="s">
        <v>59</v>
      </c>
      <c r="F794" s="4" t="s">
        <v>24</v>
      </c>
      <c r="G794" s="4" t="s">
        <v>51</v>
      </c>
      <c r="H794" s="4" t="s">
        <v>110</v>
      </c>
      <c r="I794" s="5">
        <v>1</v>
      </c>
      <c r="J794" s="6">
        <v>125.3</v>
      </c>
      <c r="K794" s="7">
        <v>0.05</v>
      </c>
      <c r="L794" s="6">
        <v>59.62</v>
      </c>
      <c r="M794" s="6">
        <f t="shared" si="48"/>
        <v>119.035</v>
      </c>
      <c r="N794" s="6">
        <f t="shared" si="49"/>
        <v>59.62</v>
      </c>
      <c r="O794" s="6">
        <f t="shared" si="50"/>
        <v>59.414999999999999</v>
      </c>
      <c r="P794" s="8">
        <f t="shared" si="51"/>
        <v>0.49913890872432476</v>
      </c>
      <c r="Q794" s="9">
        <f>YEAR(SalesDataTable[[#This Row],[Order Date]])</f>
        <v>2026</v>
      </c>
      <c r="R794" s="8" t="str">
        <f>"Q"&amp;ROUNDUP(MONTH(SalesDataTable[[#This Row],[Order Date]])/3,0)</f>
        <v>Q2</v>
      </c>
      <c r="S794" s="5">
        <f>MONTH(SalesDataTable[[#This Row],[Order Date]])</f>
        <v>5</v>
      </c>
      <c r="T794" s="8" t="str">
        <f>TEXT(SalesDataTable[[#This Row],[Order Date]],"mmm")</f>
        <v>May</v>
      </c>
    </row>
    <row r="795" spans="1:20" ht="15.6" x14ac:dyDescent="0.3">
      <c r="A795" s="2" t="s">
        <v>866</v>
      </c>
      <c r="B795" s="3">
        <v>46153</v>
      </c>
      <c r="C795" s="4" t="s">
        <v>28</v>
      </c>
      <c r="D795" s="4" t="s">
        <v>89</v>
      </c>
      <c r="E795" s="4" t="s">
        <v>23</v>
      </c>
      <c r="F795" s="4" t="s">
        <v>40</v>
      </c>
      <c r="G795" s="4" t="s">
        <v>37</v>
      </c>
      <c r="H795" s="4" t="s">
        <v>38</v>
      </c>
      <c r="I795" s="5">
        <v>1</v>
      </c>
      <c r="J795" s="6">
        <v>36.159999999999997</v>
      </c>
      <c r="K795" s="7">
        <v>0.1</v>
      </c>
      <c r="L795" s="6">
        <v>13.38</v>
      </c>
      <c r="M795" s="6">
        <f t="shared" si="48"/>
        <v>32.543999999999997</v>
      </c>
      <c r="N795" s="6">
        <f t="shared" si="49"/>
        <v>13.38</v>
      </c>
      <c r="O795" s="6">
        <f t="shared" si="50"/>
        <v>19.163999999999994</v>
      </c>
      <c r="P795" s="8">
        <f t="shared" si="51"/>
        <v>0.58886430678466062</v>
      </c>
      <c r="Q795" s="9">
        <f>YEAR(SalesDataTable[[#This Row],[Order Date]])</f>
        <v>2026</v>
      </c>
      <c r="R795" s="8" t="str">
        <f>"Q"&amp;ROUNDUP(MONTH(SalesDataTable[[#This Row],[Order Date]])/3,0)</f>
        <v>Q2</v>
      </c>
      <c r="S795" s="5">
        <f>MONTH(SalesDataTable[[#This Row],[Order Date]])</f>
        <v>5</v>
      </c>
      <c r="T795" s="8" t="str">
        <f>TEXT(SalesDataTable[[#This Row],[Order Date]],"mmm")</f>
        <v>May</v>
      </c>
    </row>
    <row r="796" spans="1:20" ht="15.6" x14ac:dyDescent="0.3">
      <c r="A796" s="2" t="s">
        <v>867</v>
      </c>
      <c r="B796" s="3">
        <v>46153</v>
      </c>
      <c r="C796" s="4" t="s">
        <v>47</v>
      </c>
      <c r="D796" s="4" t="s">
        <v>102</v>
      </c>
      <c r="E796" s="4" t="s">
        <v>23</v>
      </c>
      <c r="F796" s="4" t="s">
        <v>24</v>
      </c>
      <c r="G796" s="4" t="s">
        <v>51</v>
      </c>
      <c r="H796" s="4" t="s">
        <v>110</v>
      </c>
      <c r="I796" s="5">
        <v>1</v>
      </c>
      <c r="J796" s="6">
        <v>121.41</v>
      </c>
      <c r="K796" s="7">
        <v>0.05</v>
      </c>
      <c r="L796" s="6">
        <v>60.75</v>
      </c>
      <c r="M796" s="6">
        <f t="shared" si="48"/>
        <v>115.33949999999999</v>
      </c>
      <c r="N796" s="6">
        <f t="shared" si="49"/>
        <v>60.75</v>
      </c>
      <c r="O796" s="6">
        <f t="shared" si="50"/>
        <v>54.589499999999987</v>
      </c>
      <c r="P796" s="8">
        <f t="shared" si="51"/>
        <v>0.47329405797666879</v>
      </c>
      <c r="Q796" s="9">
        <f>YEAR(SalesDataTable[[#This Row],[Order Date]])</f>
        <v>2026</v>
      </c>
      <c r="R796" s="8" t="str">
        <f>"Q"&amp;ROUNDUP(MONTH(SalesDataTable[[#This Row],[Order Date]])/3,0)</f>
        <v>Q2</v>
      </c>
      <c r="S796" s="5">
        <f>MONTH(SalesDataTable[[#This Row],[Order Date]])</f>
        <v>5</v>
      </c>
      <c r="T796" s="8" t="str">
        <f>TEXT(SalesDataTable[[#This Row],[Order Date]],"mmm")</f>
        <v>May</v>
      </c>
    </row>
    <row r="797" spans="1:20" ht="15.6" x14ac:dyDescent="0.3">
      <c r="A797" s="2" t="s">
        <v>868</v>
      </c>
      <c r="B797" s="3">
        <v>46153</v>
      </c>
      <c r="C797" s="4" t="s">
        <v>21</v>
      </c>
      <c r="D797" s="4" t="s">
        <v>22</v>
      </c>
      <c r="E797" s="4" t="s">
        <v>45</v>
      </c>
      <c r="F797" s="4" t="s">
        <v>36</v>
      </c>
      <c r="G797" s="4" t="s">
        <v>37</v>
      </c>
      <c r="H797" s="4" t="s">
        <v>91</v>
      </c>
      <c r="I797" s="5">
        <v>3</v>
      </c>
      <c r="J797" s="6">
        <v>132.58000000000001</v>
      </c>
      <c r="K797" s="7">
        <v>0.1</v>
      </c>
      <c r="L797" s="6">
        <v>67.88</v>
      </c>
      <c r="M797" s="6">
        <f t="shared" si="48"/>
        <v>357.96600000000001</v>
      </c>
      <c r="N797" s="6">
        <f t="shared" si="49"/>
        <v>203.64</v>
      </c>
      <c r="O797" s="6">
        <f t="shared" si="50"/>
        <v>154.32600000000002</v>
      </c>
      <c r="P797" s="8">
        <f t="shared" si="51"/>
        <v>0.43111915656794225</v>
      </c>
      <c r="Q797" s="9">
        <f>YEAR(SalesDataTable[[#This Row],[Order Date]])</f>
        <v>2026</v>
      </c>
      <c r="R797" s="8" t="str">
        <f>"Q"&amp;ROUNDUP(MONTH(SalesDataTable[[#This Row],[Order Date]])/3,0)</f>
        <v>Q2</v>
      </c>
      <c r="S797" s="5">
        <f>MONTH(SalesDataTable[[#This Row],[Order Date]])</f>
        <v>5</v>
      </c>
      <c r="T797" s="8" t="str">
        <f>TEXT(SalesDataTable[[#This Row],[Order Date]],"mmm")</f>
        <v>May</v>
      </c>
    </row>
    <row r="798" spans="1:20" ht="15.6" x14ac:dyDescent="0.3">
      <c r="A798" s="2" t="s">
        <v>869</v>
      </c>
      <c r="B798" s="3">
        <v>46154</v>
      </c>
      <c r="C798" s="4" t="s">
        <v>28</v>
      </c>
      <c r="D798" s="4" t="s">
        <v>29</v>
      </c>
      <c r="E798" s="4" t="s">
        <v>45</v>
      </c>
      <c r="F798" s="4" t="s">
        <v>24</v>
      </c>
      <c r="G798" s="4" t="s">
        <v>51</v>
      </c>
      <c r="H798" s="4" t="s">
        <v>84</v>
      </c>
      <c r="I798" s="5">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9">
        <f>YEAR(SalesDataTable[[#This Row],[Order Date]])</f>
        <v>2026</v>
      </c>
      <c r="R798" s="8" t="str">
        <f>"Q"&amp;ROUNDUP(MONTH(SalesDataTable[[#This Row],[Order Date]])/3,0)</f>
        <v>Q2</v>
      </c>
      <c r="S798" s="5">
        <f>MONTH(SalesDataTable[[#This Row],[Order Date]])</f>
        <v>5</v>
      </c>
      <c r="T798" s="8" t="str">
        <f>TEXT(SalesDataTable[[#This Row],[Order Date]],"mmm")</f>
        <v>May</v>
      </c>
    </row>
    <row r="799" spans="1:20" ht="15.6" x14ac:dyDescent="0.3">
      <c r="A799" s="2" t="s">
        <v>870</v>
      </c>
      <c r="B799" s="3">
        <v>46154</v>
      </c>
      <c r="C799" s="4" t="s">
        <v>28</v>
      </c>
      <c r="D799" s="4" t="s">
        <v>106</v>
      </c>
      <c r="E799" s="4" t="s">
        <v>59</v>
      </c>
      <c r="F799" s="4" t="s">
        <v>40</v>
      </c>
      <c r="G799" s="4" t="s">
        <v>25</v>
      </c>
      <c r="H799" s="4" t="s">
        <v>63</v>
      </c>
      <c r="I799" s="5">
        <v>3</v>
      </c>
      <c r="J799" s="6">
        <v>104.54</v>
      </c>
      <c r="K799" s="7">
        <v>0</v>
      </c>
      <c r="L799" s="6">
        <v>51.45</v>
      </c>
      <c r="M799" s="6">
        <f t="shared" si="48"/>
        <v>313.62</v>
      </c>
      <c r="N799" s="6">
        <f t="shared" si="49"/>
        <v>154.35000000000002</v>
      </c>
      <c r="O799" s="6">
        <f t="shared" si="50"/>
        <v>159.26999999999998</v>
      </c>
      <c r="P799" s="8">
        <f t="shared" si="51"/>
        <v>0.50784388750717424</v>
      </c>
      <c r="Q799" s="9">
        <f>YEAR(SalesDataTable[[#This Row],[Order Date]])</f>
        <v>2026</v>
      </c>
      <c r="R799" s="8" t="str">
        <f>"Q"&amp;ROUNDUP(MONTH(SalesDataTable[[#This Row],[Order Date]])/3,0)</f>
        <v>Q2</v>
      </c>
      <c r="S799" s="5">
        <f>MONTH(SalesDataTable[[#This Row],[Order Date]])</f>
        <v>5</v>
      </c>
      <c r="T799" s="8" t="str">
        <f>TEXT(SalesDataTable[[#This Row],[Order Date]],"mmm")</f>
        <v>May</v>
      </c>
    </row>
    <row r="800" spans="1:20" ht="15.6" x14ac:dyDescent="0.3">
      <c r="A800" s="2" t="s">
        <v>871</v>
      </c>
      <c r="B800" s="3">
        <v>46154</v>
      </c>
      <c r="C800" s="4" t="s">
        <v>34</v>
      </c>
      <c r="D800" s="4" t="s">
        <v>146</v>
      </c>
      <c r="E800" s="4" t="s">
        <v>45</v>
      </c>
      <c r="F800" s="4" t="s">
        <v>36</v>
      </c>
      <c r="G800" s="4" t="s">
        <v>31</v>
      </c>
      <c r="H800" s="4" t="s">
        <v>41</v>
      </c>
      <c r="I800" s="5">
        <v>3</v>
      </c>
      <c r="J800" s="6">
        <v>143.87</v>
      </c>
      <c r="K800" s="7">
        <v>0</v>
      </c>
      <c r="L800" s="6">
        <v>79.2</v>
      </c>
      <c r="M800" s="6">
        <f t="shared" si="48"/>
        <v>431.61</v>
      </c>
      <c r="N800" s="6">
        <f t="shared" si="49"/>
        <v>237.60000000000002</v>
      </c>
      <c r="O800" s="6">
        <f t="shared" si="50"/>
        <v>194.01</v>
      </c>
      <c r="P800" s="8">
        <f t="shared" si="51"/>
        <v>0.44950302356293875</v>
      </c>
      <c r="Q800" s="9">
        <f>YEAR(SalesDataTable[[#This Row],[Order Date]])</f>
        <v>2026</v>
      </c>
      <c r="R800" s="8" t="str">
        <f>"Q"&amp;ROUNDUP(MONTH(SalesDataTable[[#This Row],[Order Date]])/3,0)</f>
        <v>Q2</v>
      </c>
      <c r="S800" s="5">
        <f>MONTH(SalesDataTable[[#This Row],[Order Date]])</f>
        <v>5</v>
      </c>
      <c r="T800" s="8" t="str">
        <f>TEXT(SalesDataTable[[#This Row],[Order Date]],"mmm")</f>
        <v>May</v>
      </c>
    </row>
    <row r="801" spans="1:20" ht="15.6" x14ac:dyDescent="0.3">
      <c r="A801" s="2" t="s">
        <v>872</v>
      </c>
      <c r="B801" s="3">
        <v>46154</v>
      </c>
      <c r="C801" s="4" t="s">
        <v>47</v>
      </c>
      <c r="D801" s="4" t="s">
        <v>102</v>
      </c>
      <c r="E801" s="4" t="s">
        <v>23</v>
      </c>
      <c r="F801" s="4" t="s">
        <v>24</v>
      </c>
      <c r="G801" s="4" t="s">
        <v>37</v>
      </c>
      <c r="H801" s="4" t="s">
        <v>38</v>
      </c>
      <c r="I801" s="5">
        <v>1</v>
      </c>
      <c r="J801" s="6">
        <v>36.950000000000003</v>
      </c>
      <c r="K801" s="7">
        <v>0.1</v>
      </c>
      <c r="L801" s="6">
        <v>13.26</v>
      </c>
      <c r="M801" s="6">
        <f t="shared" si="48"/>
        <v>33.255000000000003</v>
      </c>
      <c r="N801" s="6">
        <f t="shared" si="49"/>
        <v>13.26</v>
      </c>
      <c r="O801" s="6">
        <f t="shared" si="50"/>
        <v>19.995000000000005</v>
      </c>
      <c r="P801" s="8">
        <f t="shared" si="51"/>
        <v>0.60126296797474077</v>
      </c>
      <c r="Q801" s="9">
        <f>YEAR(SalesDataTable[[#This Row],[Order Date]])</f>
        <v>2026</v>
      </c>
      <c r="R801" s="8" t="str">
        <f>"Q"&amp;ROUNDUP(MONTH(SalesDataTable[[#This Row],[Order Date]])/3,0)</f>
        <v>Q2</v>
      </c>
      <c r="S801" s="5">
        <f>MONTH(SalesDataTable[[#This Row],[Order Date]])</f>
        <v>5</v>
      </c>
      <c r="T801" s="8" t="str">
        <f>TEXT(SalesDataTable[[#This Row],[Order Date]],"mmm")</f>
        <v>May</v>
      </c>
    </row>
    <row r="802" spans="1:20" ht="15.6" x14ac:dyDescent="0.3">
      <c r="A802" s="2" t="s">
        <v>873</v>
      </c>
      <c r="B802" s="3">
        <v>46154</v>
      </c>
      <c r="C802" s="4" t="s">
        <v>34</v>
      </c>
      <c r="D802" s="4" t="s">
        <v>54</v>
      </c>
      <c r="E802" s="4" t="s">
        <v>23</v>
      </c>
      <c r="F802" s="4" t="s">
        <v>36</v>
      </c>
      <c r="G802" s="4" t="s">
        <v>51</v>
      </c>
      <c r="H802" s="4" t="s">
        <v>110</v>
      </c>
      <c r="I802" s="5">
        <v>1</v>
      </c>
      <c r="J802" s="6">
        <v>121.38</v>
      </c>
      <c r="K802" s="7">
        <v>0</v>
      </c>
      <c r="L802" s="6">
        <v>59.68</v>
      </c>
      <c r="M802" s="6">
        <f t="shared" si="48"/>
        <v>121.38</v>
      </c>
      <c r="N802" s="6">
        <f t="shared" si="49"/>
        <v>59.68</v>
      </c>
      <c r="O802" s="6">
        <f t="shared" si="50"/>
        <v>61.699999999999996</v>
      </c>
      <c r="P802" s="8">
        <f t="shared" si="51"/>
        <v>0.50832097544900312</v>
      </c>
      <c r="Q802" s="9">
        <f>YEAR(SalesDataTable[[#This Row],[Order Date]])</f>
        <v>2026</v>
      </c>
      <c r="R802" s="8" t="str">
        <f>"Q"&amp;ROUNDUP(MONTH(SalesDataTable[[#This Row],[Order Date]])/3,0)</f>
        <v>Q2</v>
      </c>
      <c r="S802" s="5">
        <f>MONTH(SalesDataTable[[#This Row],[Order Date]])</f>
        <v>5</v>
      </c>
      <c r="T802" s="8" t="str">
        <f>TEXT(SalesDataTable[[#This Row],[Order Date]],"mmm")</f>
        <v>May</v>
      </c>
    </row>
    <row r="803" spans="1:20" ht="15.6" x14ac:dyDescent="0.3">
      <c r="A803" s="2" t="s">
        <v>874</v>
      </c>
      <c r="B803" s="3">
        <v>46154</v>
      </c>
      <c r="C803" s="4" t="s">
        <v>47</v>
      </c>
      <c r="D803" s="4" t="s">
        <v>68</v>
      </c>
      <c r="E803" s="4" t="s">
        <v>23</v>
      </c>
      <c r="F803" s="4" t="s">
        <v>24</v>
      </c>
      <c r="G803" s="4" t="s">
        <v>69</v>
      </c>
      <c r="H803" s="4" t="s">
        <v>70</v>
      </c>
      <c r="I803" s="5">
        <v>2</v>
      </c>
      <c r="J803" s="6">
        <v>39.79</v>
      </c>
      <c r="K803" s="7">
        <v>0.1</v>
      </c>
      <c r="L803" s="6">
        <v>14.33</v>
      </c>
      <c r="M803" s="6">
        <f t="shared" si="48"/>
        <v>71.622</v>
      </c>
      <c r="N803" s="6">
        <f t="shared" si="49"/>
        <v>28.66</v>
      </c>
      <c r="O803" s="6">
        <f t="shared" si="50"/>
        <v>42.962000000000003</v>
      </c>
      <c r="P803" s="8">
        <f t="shared" si="51"/>
        <v>0.59984362346764963</v>
      </c>
      <c r="Q803" s="9">
        <f>YEAR(SalesDataTable[[#This Row],[Order Date]])</f>
        <v>2026</v>
      </c>
      <c r="R803" s="8" t="str">
        <f>"Q"&amp;ROUNDUP(MONTH(SalesDataTable[[#This Row],[Order Date]])/3,0)</f>
        <v>Q2</v>
      </c>
      <c r="S803" s="5">
        <f>MONTH(SalesDataTable[[#This Row],[Order Date]])</f>
        <v>5</v>
      </c>
      <c r="T803" s="8" t="str">
        <f>TEXT(SalesDataTable[[#This Row],[Order Date]],"mmm")</f>
        <v>May</v>
      </c>
    </row>
    <row r="804" spans="1:20" ht="15.6" x14ac:dyDescent="0.3">
      <c r="A804" s="2" t="s">
        <v>875</v>
      </c>
      <c r="B804" s="3">
        <v>46154</v>
      </c>
      <c r="C804" s="4" t="s">
        <v>21</v>
      </c>
      <c r="D804" s="4" t="s">
        <v>108</v>
      </c>
      <c r="E804" s="4" t="s">
        <v>45</v>
      </c>
      <c r="F804" s="4" t="s">
        <v>24</v>
      </c>
      <c r="G804" s="4" t="s">
        <v>25</v>
      </c>
      <c r="H804" s="4" t="s">
        <v>49</v>
      </c>
      <c r="I804" s="5">
        <v>4</v>
      </c>
      <c r="J804" s="6">
        <v>51.31</v>
      </c>
      <c r="K804" s="7">
        <v>0</v>
      </c>
      <c r="L804" s="6">
        <v>22.19</v>
      </c>
      <c r="M804" s="6">
        <f t="shared" si="48"/>
        <v>205.24</v>
      </c>
      <c r="N804" s="6">
        <f t="shared" si="49"/>
        <v>88.76</v>
      </c>
      <c r="O804" s="6">
        <f t="shared" si="50"/>
        <v>116.48</v>
      </c>
      <c r="P804" s="8">
        <f t="shared" si="51"/>
        <v>0.56753069577080495</v>
      </c>
      <c r="Q804" s="9">
        <f>YEAR(SalesDataTable[[#This Row],[Order Date]])</f>
        <v>2026</v>
      </c>
      <c r="R804" s="8" t="str">
        <f>"Q"&amp;ROUNDUP(MONTH(SalesDataTable[[#This Row],[Order Date]])/3,0)</f>
        <v>Q2</v>
      </c>
      <c r="S804" s="5">
        <f>MONTH(SalesDataTable[[#This Row],[Order Date]])</f>
        <v>5</v>
      </c>
      <c r="T804" s="8" t="str">
        <f>TEXT(SalesDataTable[[#This Row],[Order Date]],"mmm")</f>
        <v>May</v>
      </c>
    </row>
    <row r="805" spans="1:20" ht="15.6" x14ac:dyDescent="0.3">
      <c r="A805" s="2" t="s">
        <v>876</v>
      </c>
      <c r="B805" s="3">
        <v>46154</v>
      </c>
      <c r="C805" s="4" t="s">
        <v>47</v>
      </c>
      <c r="D805" s="4" t="s">
        <v>65</v>
      </c>
      <c r="E805" s="4" t="s">
        <v>23</v>
      </c>
      <c r="F805" s="4" t="s">
        <v>24</v>
      </c>
      <c r="G805" s="4" t="s">
        <v>69</v>
      </c>
      <c r="H805" s="4" t="s">
        <v>94</v>
      </c>
      <c r="I805" s="5">
        <v>2</v>
      </c>
      <c r="J805" s="6">
        <v>51.15</v>
      </c>
      <c r="K805" s="7">
        <v>0</v>
      </c>
      <c r="L805" s="6">
        <v>22.53</v>
      </c>
      <c r="M805" s="6">
        <f t="shared" si="48"/>
        <v>102.3</v>
      </c>
      <c r="N805" s="6">
        <f t="shared" si="49"/>
        <v>45.06</v>
      </c>
      <c r="O805" s="6">
        <f t="shared" si="50"/>
        <v>57.239999999999995</v>
      </c>
      <c r="P805" s="8">
        <f t="shared" si="51"/>
        <v>0.55953079178885623</v>
      </c>
      <c r="Q805" s="9">
        <f>YEAR(SalesDataTable[[#This Row],[Order Date]])</f>
        <v>2026</v>
      </c>
      <c r="R805" s="8" t="str">
        <f>"Q"&amp;ROUNDUP(MONTH(SalesDataTable[[#This Row],[Order Date]])/3,0)</f>
        <v>Q2</v>
      </c>
      <c r="S805" s="5">
        <f>MONTH(SalesDataTable[[#This Row],[Order Date]])</f>
        <v>5</v>
      </c>
      <c r="T805" s="8" t="str">
        <f>TEXT(SalesDataTable[[#This Row],[Order Date]],"mmm")</f>
        <v>May</v>
      </c>
    </row>
    <row r="806" spans="1:20" ht="15.6" x14ac:dyDescent="0.3">
      <c r="A806" s="2" t="s">
        <v>877</v>
      </c>
      <c r="B806" s="3">
        <v>46155</v>
      </c>
      <c r="C806" s="4" t="s">
        <v>28</v>
      </c>
      <c r="D806" s="4" t="s">
        <v>89</v>
      </c>
      <c r="E806" s="4" t="s">
        <v>45</v>
      </c>
      <c r="F806" s="4" t="s">
        <v>40</v>
      </c>
      <c r="G806" s="4" t="s">
        <v>69</v>
      </c>
      <c r="H806" s="4" t="s">
        <v>94</v>
      </c>
      <c r="I806" s="5">
        <v>1</v>
      </c>
      <c r="J806" s="6">
        <v>50.83</v>
      </c>
      <c r="K806" s="7">
        <v>0.1</v>
      </c>
      <c r="L806" s="6">
        <v>21.82</v>
      </c>
      <c r="M806" s="6">
        <f t="shared" si="48"/>
        <v>45.747</v>
      </c>
      <c r="N806" s="6">
        <f t="shared" si="49"/>
        <v>21.82</v>
      </c>
      <c r="O806" s="6">
        <f t="shared" si="50"/>
        <v>23.927</v>
      </c>
      <c r="P806" s="8">
        <f t="shared" si="51"/>
        <v>0.52302883249174803</v>
      </c>
      <c r="Q806" s="9">
        <f>YEAR(SalesDataTable[[#This Row],[Order Date]])</f>
        <v>2026</v>
      </c>
      <c r="R806" s="8" t="str">
        <f>"Q"&amp;ROUNDUP(MONTH(SalesDataTable[[#This Row],[Order Date]])/3,0)</f>
        <v>Q2</v>
      </c>
      <c r="S806" s="5">
        <f>MONTH(SalesDataTable[[#This Row],[Order Date]])</f>
        <v>5</v>
      </c>
      <c r="T806" s="8" t="str">
        <f>TEXT(SalesDataTable[[#This Row],[Order Date]],"mmm")</f>
        <v>May</v>
      </c>
    </row>
    <row r="807" spans="1:20" ht="15.6" x14ac:dyDescent="0.3">
      <c r="A807" s="2" t="s">
        <v>878</v>
      </c>
      <c r="B807" s="3">
        <v>46155</v>
      </c>
      <c r="C807" s="4" t="s">
        <v>34</v>
      </c>
      <c r="D807" s="4" t="s">
        <v>35</v>
      </c>
      <c r="E807" s="4" t="s">
        <v>30</v>
      </c>
      <c r="F807" s="4" t="s">
        <v>40</v>
      </c>
      <c r="G807" s="4" t="s">
        <v>31</v>
      </c>
      <c r="H807" s="4" t="s">
        <v>41</v>
      </c>
      <c r="I807" s="5">
        <v>6</v>
      </c>
      <c r="J807" s="6">
        <v>141.9</v>
      </c>
      <c r="K807" s="7">
        <v>0.1</v>
      </c>
      <c r="L807" s="6">
        <v>79.64</v>
      </c>
      <c r="M807" s="6">
        <f t="shared" si="48"/>
        <v>766.2600000000001</v>
      </c>
      <c r="N807" s="6">
        <f t="shared" si="49"/>
        <v>477.84000000000003</v>
      </c>
      <c r="O807" s="6">
        <f t="shared" si="50"/>
        <v>288.42000000000007</v>
      </c>
      <c r="P807" s="8">
        <f t="shared" si="51"/>
        <v>0.37639965546942294</v>
      </c>
      <c r="Q807" s="9">
        <f>YEAR(SalesDataTable[[#This Row],[Order Date]])</f>
        <v>2026</v>
      </c>
      <c r="R807" s="8" t="str">
        <f>"Q"&amp;ROUNDUP(MONTH(SalesDataTable[[#This Row],[Order Date]])/3,0)</f>
        <v>Q2</v>
      </c>
      <c r="S807" s="5">
        <f>MONTH(SalesDataTable[[#This Row],[Order Date]])</f>
        <v>5</v>
      </c>
      <c r="T807" s="8" t="str">
        <f>TEXT(SalesDataTable[[#This Row],[Order Date]],"mmm")</f>
        <v>May</v>
      </c>
    </row>
    <row r="808" spans="1:20" ht="15.6" x14ac:dyDescent="0.3">
      <c r="A808" s="2" t="s">
        <v>879</v>
      </c>
      <c r="B808" s="3">
        <v>46155</v>
      </c>
      <c r="C808" s="4" t="s">
        <v>47</v>
      </c>
      <c r="D808" s="4" t="s">
        <v>68</v>
      </c>
      <c r="E808" s="4" t="s">
        <v>23</v>
      </c>
      <c r="F808" s="4" t="s">
        <v>24</v>
      </c>
      <c r="G808" s="4" t="s">
        <v>51</v>
      </c>
      <c r="H808" s="4" t="s">
        <v>110</v>
      </c>
      <c r="I808" s="5">
        <v>1</v>
      </c>
      <c r="J808" s="6">
        <v>122.11</v>
      </c>
      <c r="K808" s="7">
        <v>0</v>
      </c>
      <c r="L808" s="6">
        <v>59.86</v>
      </c>
      <c r="M808" s="6">
        <f t="shared" si="48"/>
        <v>122.11</v>
      </c>
      <c r="N808" s="6">
        <f t="shared" si="49"/>
        <v>59.86</v>
      </c>
      <c r="O808" s="6">
        <f t="shared" si="50"/>
        <v>62.25</v>
      </c>
      <c r="P808" s="8">
        <f t="shared" si="51"/>
        <v>0.50978625829170421</v>
      </c>
      <c r="Q808" s="9">
        <f>YEAR(SalesDataTable[[#This Row],[Order Date]])</f>
        <v>2026</v>
      </c>
      <c r="R808" s="8" t="str">
        <f>"Q"&amp;ROUNDUP(MONTH(SalesDataTable[[#This Row],[Order Date]])/3,0)</f>
        <v>Q2</v>
      </c>
      <c r="S808" s="5">
        <f>MONTH(SalesDataTable[[#This Row],[Order Date]])</f>
        <v>5</v>
      </c>
      <c r="T808" s="8" t="str">
        <f>TEXT(SalesDataTable[[#This Row],[Order Date]],"mmm")</f>
        <v>May</v>
      </c>
    </row>
    <row r="809" spans="1:20" ht="15.6" x14ac:dyDescent="0.3">
      <c r="A809" s="2" t="s">
        <v>880</v>
      </c>
      <c r="B809" s="3">
        <v>46155</v>
      </c>
      <c r="C809" s="4" t="s">
        <v>28</v>
      </c>
      <c r="D809" s="4" t="s">
        <v>86</v>
      </c>
      <c r="E809" s="4" t="s">
        <v>23</v>
      </c>
      <c r="F809" s="4" t="s">
        <v>24</v>
      </c>
      <c r="G809" s="4" t="s">
        <v>25</v>
      </c>
      <c r="H809" s="4" t="s">
        <v>63</v>
      </c>
      <c r="I809" s="5">
        <v>1</v>
      </c>
      <c r="J809" s="6">
        <v>102.38</v>
      </c>
      <c r="K809" s="7">
        <v>0</v>
      </c>
      <c r="L809" s="6">
        <v>50.82</v>
      </c>
      <c r="M809" s="6">
        <f t="shared" si="48"/>
        <v>102.38</v>
      </c>
      <c r="N809" s="6">
        <f t="shared" si="49"/>
        <v>50.82</v>
      </c>
      <c r="O809" s="6">
        <f t="shared" si="50"/>
        <v>51.559999999999995</v>
      </c>
      <c r="P809" s="8">
        <f t="shared" si="51"/>
        <v>0.50361398710685679</v>
      </c>
      <c r="Q809" s="9">
        <f>YEAR(SalesDataTable[[#This Row],[Order Date]])</f>
        <v>2026</v>
      </c>
      <c r="R809" s="8" t="str">
        <f>"Q"&amp;ROUNDUP(MONTH(SalesDataTable[[#This Row],[Order Date]])/3,0)</f>
        <v>Q2</v>
      </c>
      <c r="S809" s="5">
        <f>MONTH(SalesDataTable[[#This Row],[Order Date]])</f>
        <v>5</v>
      </c>
      <c r="T809" s="8" t="str">
        <f>TEXT(SalesDataTable[[#This Row],[Order Date]],"mmm")</f>
        <v>May</v>
      </c>
    </row>
    <row r="810" spans="1:20" ht="15.6" x14ac:dyDescent="0.3">
      <c r="A810" s="2" t="s">
        <v>881</v>
      </c>
      <c r="B810" s="3">
        <v>46155</v>
      </c>
      <c r="C810" s="4" t="s">
        <v>34</v>
      </c>
      <c r="D810" s="4" t="s">
        <v>146</v>
      </c>
      <c r="E810" s="4" t="s">
        <v>45</v>
      </c>
      <c r="F810" s="4" t="s">
        <v>24</v>
      </c>
      <c r="G810" s="4" t="s">
        <v>69</v>
      </c>
      <c r="H810" s="4" t="s">
        <v>87</v>
      </c>
      <c r="I810" s="5">
        <v>5</v>
      </c>
      <c r="J810" s="6">
        <v>37.119999999999997</v>
      </c>
      <c r="K810" s="7">
        <v>0.1</v>
      </c>
      <c r="L810" s="6">
        <v>13.96</v>
      </c>
      <c r="M810" s="6">
        <f t="shared" si="48"/>
        <v>167.04</v>
      </c>
      <c r="N810" s="6">
        <f t="shared" si="49"/>
        <v>69.800000000000011</v>
      </c>
      <c r="O810" s="6">
        <f t="shared" si="50"/>
        <v>97.239999999999981</v>
      </c>
      <c r="P810" s="8">
        <f t="shared" si="51"/>
        <v>0.58213601532567039</v>
      </c>
      <c r="Q810" s="9">
        <f>YEAR(SalesDataTable[[#This Row],[Order Date]])</f>
        <v>2026</v>
      </c>
      <c r="R810" s="8" t="str">
        <f>"Q"&amp;ROUNDUP(MONTH(SalesDataTable[[#This Row],[Order Date]])/3,0)</f>
        <v>Q2</v>
      </c>
      <c r="S810" s="5">
        <f>MONTH(SalesDataTable[[#This Row],[Order Date]])</f>
        <v>5</v>
      </c>
      <c r="T810" s="8" t="str">
        <f>TEXT(SalesDataTable[[#This Row],[Order Date]],"mmm")</f>
        <v>May</v>
      </c>
    </row>
    <row r="811" spans="1:20" ht="15.6" x14ac:dyDescent="0.3">
      <c r="A811" s="2" t="s">
        <v>882</v>
      </c>
      <c r="B811" s="3">
        <v>46155</v>
      </c>
      <c r="C811" s="4" t="s">
        <v>28</v>
      </c>
      <c r="D811" s="4" t="s">
        <v>89</v>
      </c>
      <c r="E811" s="4" t="s">
        <v>23</v>
      </c>
      <c r="F811" s="4" t="s">
        <v>36</v>
      </c>
      <c r="G811" s="4" t="s">
        <v>31</v>
      </c>
      <c r="H811" s="4" t="s">
        <v>32</v>
      </c>
      <c r="I811" s="5">
        <v>2</v>
      </c>
      <c r="J811" s="6">
        <v>91.76</v>
      </c>
      <c r="K811" s="7">
        <v>0.05</v>
      </c>
      <c r="L811" s="6">
        <v>46.31</v>
      </c>
      <c r="M811" s="6">
        <f t="shared" si="48"/>
        <v>174.34399999999999</v>
      </c>
      <c r="N811" s="6">
        <f t="shared" si="49"/>
        <v>92.62</v>
      </c>
      <c r="O811" s="6">
        <f t="shared" si="50"/>
        <v>81.72399999999999</v>
      </c>
      <c r="P811" s="8">
        <f t="shared" si="51"/>
        <v>0.46875143394668006</v>
      </c>
      <c r="Q811" s="9">
        <f>YEAR(SalesDataTable[[#This Row],[Order Date]])</f>
        <v>2026</v>
      </c>
      <c r="R811" s="8" t="str">
        <f>"Q"&amp;ROUNDUP(MONTH(SalesDataTable[[#This Row],[Order Date]])/3,0)</f>
        <v>Q2</v>
      </c>
      <c r="S811" s="5">
        <f>MONTH(SalesDataTable[[#This Row],[Order Date]])</f>
        <v>5</v>
      </c>
      <c r="T811" s="8" t="str">
        <f>TEXT(SalesDataTable[[#This Row],[Order Date]],"mmm")</f>
        <v>May</v>
      </c>
    </row>
    <row r="812" spans="1:20" ht="15.6" x14ac:dyDescent="0.3">
      <c r="A812" s="2" t="s">
        <v>883</v>
      </c>
      <c r="B812" s="3">
        <v>46155</v>
      </c>
      <c r="C812" s="4" t="s">
        <v>47</v>
      </c>
      <c r="D812" s="4" t="s">
        <v>48</v>
      </c>
      <c r="E812" s="4" t="s">
        <v>23</v>
      </c>
      <c r="F812" s="4" t="s">
        <v>24</v>
      </c>
      <c r="G812" s="4" t="s">
        <v>31</v>
      </c>
      <c r="H812" s="4" t="s">
        <v>41</v>
      </c>
      <c r="I812" s="5">
        <v>1</v>
      </c>
      <c r="J812" s="6">
        <v>144.51</v>
      </c>
      <c r="K812" s="7">
        <v>0</v>
      </c>
      <c r="L812" s="6">
        <v>79.22</v>
      </c>
      <c r="M812" s="6">
        <f t="shared" si="48"/>
        <v>144.51</v>
      </c>
      <c r="N812" s="6">
        <f t="shared" si="49"/>
        <v>79.22</v>
      </c>
      <c r="O812" s="6">
        <f t="shared" si="50"/>
        <v>65.289999999999992</v>
      </c>
      <c r="P812" s="8">
        <f t="shared" si="51"/>
        <v>0.45180264341568055</v>
      </c>
      <c r="Q812" s="9">
        <f>YEAR(SalesDataTable[[#This Row],[Order Date]])</f>
        <v>2026</v>
      </c>
      <c r="R812" s="8" t="str">
        <f>"Q"&amp;ROUNDUP(MONTH(SalesDataTable[[#This Row],[Order Date]])/3,0)</f>
        <v>Q2</v>
      </c>
      <c r="S812" s="5">
        <f>MONTH(SalesDataTable[[#This Row],[Order Date]])</f>
        <v>5</v>
      </c>
      <c r="T812" s="8" t="str">
        <f>TEXT(SalesDataTable[[#This Row],[Order Date]],"mmm")</f>
        <v>May</v>
      </c>
    </row>
    <row r="813" spans="1:20" ht="15.6" x14ac:dyDescent="0.3">
      <c r="A813" s="2" t="s">
        <v>884</v>
      </c>
      <c r="B813" s="3">
        <v>46156</v>
      </c>
      <c r="C813" s="4" t="s">
        <v>28</v>
      </c>
      <c r="D813" s="4" t="s">
        <v>58</v>
      </c>
      <c r="E813" s="4" t="s">
        <v>30</v>
      </c>
      <c r="F813" s="4" t="s">
        <v>40</v>
      </c>
      <c r="G813" s="4" t="s">
        <v>69</v>
      </c>
      <c r="H813" s="4" t="s">
        <v>94</v>
      </c>
      <c r="I813" s="5">
        <v>3</v>
      </c>
      <c r="J813" s="6">
        <v>49.7</v>
      </c>
      <c r="K813" s="7">
        <v>0.1</v>
      </c>
      <c r="L813" s="6">
        <v>21.84</v>
      </c>
      <c r="M813" s="6">
        <f t="shared" si="48"/>
        <v>134.19000000000003</v>
      </c>
      <c r="N813" s="6">
        <f t="shared" si="49"/>
        <v>65.52</v>
      </c>
      <c r="O813" s="6">
        <f t="shared" si="50"/>
        <v>68.67000000000003</v>
      </c>
      <c r="P813" s="8">
        <f t="shared" si="51"/>
        <v>0.5117370892018781</v>
      </c>
      <c r="Q813" s="9">
        <f>YEAR(SalesDataTable[[#This Row],[Order Date]])</f>
        <v>2026</v>
      </c>
      <c r="R813" s="8" t="str">
        <f>"Q"&amp;ROUNDUP(MONTH(SalesDataTable[[#This Row],[Order Date]])/3,0)</f>
        <v>Q2</v>
      </c>
      <c r="S813" s="5">
        <f>MONTH(SalesDataTable[[#This Row],[Order Date]])</f>
        <v>5</v>
      </c>
      <c r="T813" s="8" t="str">
        <f>TEXT(SalesDataTable[[#This Row],[Order Date]],"mmm")</f>
        <v>May</v>
      </c>
    </row>
    <row r="814" spans="1:20" ht="15.6" x14ac:dyDescent="0.3">
      <c r="A814" s="2" t="s">
        <v>885</v>
      </c>
      <c r="B814" s="3">
        <v>46156</v>
      </c>
      <c r="C814" s="4" t="s">
        <v>21</v>
      </c>
      <c r="D814" s="4" t="s">
        <v>22</v>
      </c>
      <c r="E814" s="4" t="s">
        <v>23</v>
      </c>
      <c r="F814" s="4" t="s">
        <v>24</v>
      </c>
      <c r="G814" s="4" t="s">
        <v>51</v>
      </c>
      <c r="H814" s="4" t="s">
        <v>110</v>
      </c>
      <c r="I814" s="5">
        <v>1</v>
      </c>
      <c r="J814" s="6">
        <v>120.9</v>
      </c>
      <c r="K814" s="7">
        <v>0</v>
      </c>
      <c r="L814" s="6">
        <v>59.31</v>
      </c>
      <c r="M814" s="6">
        <f t="shared" si="48"/>
        <v>120.9</v>
      </c>
      <c r="N814" s="6">
        <f t="shared" si="49"/>
        <v>59.31</v>
      </c>
      <c r="O814" s="6">
        <f t="shared" si="50"/>
        <v>61.59</v>
      </c>
      <c r="P814" s="8">
        <f t="shared" si="51"/>
        <v>0.50942928039702229</v>
      </c>
      <c r="Q814" s="9">
        <f>YEAR(SalesDataTable[[#This Row],[Order Date]])</f>
        <v>2026</v>
      </c>
      <c r="R814" s="8" t="str">
        <f>"Q"&amp;ROUNDUP(MONTH(SalesDataTable[[#This Row],[Order Date]])/3,0)</f>
        <v>Q2</v>
      </c>
      <c r="S814" s="5">
        <f>MONTH(SalesDataTable[[#This Row],[Order Date]])</f>
        <v>5</v>
      </c>
      <c r="T814" s="8" t="str">
        <f>TEXT(SalesDataTable[[#This Row],[Order Date]],"mmm")</f>
        <v>May</v>
      </c>
    </row>
    <row r="815" spans="1:20" ht="15.6" x14ac:dyDescent="0.3">
      <c r="A815" s="2" t="s">
        <v>886</v>
      </c>
      <c r="B815" s="3">
        <v>46156</v>
      </c>
      <c r="C815" s="4" t="s">
        <v>34</v>
      </c>
      <c r="D815" s="4" t="s">
        <v>81</v>
      </c>
      <c r="E815" s="4" t="s">
        <v>23</v>
      </c>
      <c r="F815" s="4" t="s">
        <v>24</v>
      </c>
      <c r="G815" s="4" t="s">
        <v>51</v>
      </c>
      <c r="H815" s="4" t="s">
        <v>61</v>
      </c>
      <c r="I815" s="5">
        <v>1</v>
      </c>
      <c r="J815" s="6">
        <v>195.72</v>
      </c>
      <c r="K815" s="7">
        <v>0.05</v>
      </c>
      <c r="L815" s="6">
        <v>105.73</v>
      </c>
      <c r="M815" s="6">
        <f t="shared" si="48"/>
        <v>185.934</v>
      </c>
      <c r="N815" s="6">
        <f t="shared" si="49"/>
        <v>105.73</v>
      </c>
      <c r="O815" s="6">
        <f t="shared" si="50"/>
        <v>80.203999999999994</v>
      </c>
      <c r="P815" s="8">
        <f t="shared" si="51"/>
        <v>0.43135736336549524</v>
      </c>
      <c r="Q815" s="9">
        <f>YEAR(SalesDataTable[[#This Row],[Order Date]])</f>
        <v>2026</v>
      </c>
      <c r="R815" s="8" t="str">
        <f>"Q"&amp;ROUNDUP(MONTH(SalesDataTable[[#This Row],[Order Date]])/3,0)</f>
        <v>Q2</v>
      </c>
      <c r="S815" s="5">
        <f>MONTH(SalesDataTable[[#This Row],[Order Date]])</f>
        <v>5</v>
      </c>
      <c r="T815" s="8" t="str">
        <f>TEXT(SalesDataTable[[#This Row],[Order Date]],"mmm")</f>
        <v>May</v>
      </c>
    </row>
    <row r="816" spans="1:20" ht="15.6" x14ac:dyDescent="0.3">
      <c r="A816" s="2" t="s">
        <v>887</v>
      </c>
      <c r="B816" s="3">
        <v>46156</v>
      </c>
      <c r="C816" s="4" t="s">
        <v>21</v>
      </c>
      <c r="D816" s="4" t="s">
        <v>22</v>
      </c>
      <c r="E816" s="4" t="s">
        <v>30</v>
      </c>
      <c r="F816" s="4" t="s">
        <v>24</v>
      </c>
      <c r="G816" s="4" t="s">
        <v>25</v>
      </c>
      <c r="H816" s="4" t="s">
        <v>55</v>
      </c>
      <c r="I816" s="5">
        <v>8</v>
      </c>
      <c r="J816" s="6">
        <v>40.15</v>
      </c>
      <c r="K816" s="7">
        <v>0.15</v>
      </c>
      <c r="L816" s="6">
        <v>16.91</v>
      </c>
      <c r="M816" s="6">
        <f t="shared" si="48"/>
        <v>273.02</v>
      </c>
      <c r="N816" s="6">
        <f t="shared" si="49"/>
        <v>135.28</v>
      </c>
      <c r="O816" s="6">
        <f t="shared" si="50"/>
        <v>137.73999999999998</v>
      </c>
      <c r="P816" s="8">
        <f t="shared" si="51"/>
        <v>0.50450516445681637</v>
      </c>
      <c r="Q816" s="9">
        <f>YEAR(SalesDataTable[[#This Row],[Order Date]])</f>
        <v>2026</v>
      </c>
      <c r="R816" s="8" t="str">
        <f>"Q"&amp;ROUNDUP(MONTH(SalesDataTable[[#This Row],[Order Date]])/3,0)</f>
        <v>Q2</v>
      </c>
      <c r="S816" s="5">
        <f>MONTH(SalesDataTable[[#This Row],[Order Date]])</f>
        <v>5</v>
      </c>
      <c r="T816" s="8" t="str">
        <f>TEXT(SalesDataTable[[#This Row],[Order Date]],"mmm")</f>
        <v>May</v>
      </c>
    </row>
    <row r="817" spans="1:20" ht="15.6" x14ac:dyDescent="0.3">
      <c r="A817" s="2" t="s">
        <v>888</v>
      </c>
      <c r="B817" s="3">
        <v>46156</v>
      </c>
      <c r="C817" s="4" t="s">
        <v>28</v>
      </c>
      <c r="D817" s="4" t="s">
        <v>106</v>
      </c>
      <c r="E817" s="4" t="s">
        <v>45</v>
      </c>
      <c r="F817" s="4" t="s">
        <v>40</v>
      </c>
      <c r="G817" s="4" t="s">
        <v>37</v>
      </c>
      <c r="H817" s="4" t="s">
        <v>91</v>
      </c>
      <c r="I817" s="5">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9">
        <f>YEAR(SalesDataTable[[#This Row],[Order Date]])</f>
        <v>2026</v>
      </c>
      <c r="R817" s="8" t="str">
        <f>"Q"&amp;ROUNDUP(MONTH(SalesDataTable[[#This Row],[Order Date]])/3,0)</f>
        <v>Q2</v>
      </c>
      <c r="S817" s="5">
        <f>MONTH(SalesDataTable[[#This Row],[Order Date]])</f>
        <v>5</v>
      </c>
      <c r="T817" s="8" t="str">
        <f>TEXT(SalesDataTable[[#This Row],[Order Date]],"mmm")</f>
        <v>May</v>
      </c>
    </row>
    <row r="818" spans="1:20" ht="15.6" x14ac:dyDescent="0.3">
      <c r="A818" s="2" t="s">
        <v>889</v>
      </c>
      <c r="B818" s="3">
        <v>46156</v>
      </c>
      <c r="C818" s="4" t="s">
        <v>28</v>
      </c>
      <c r="D818" s="4" t="s">
        <v>89</v>
      </c>
      <c r="E818" s="4" t="s">
        <v>23</v>
      </c>
      <c r="F818" s="4" t="s">
        <v>36</v>
      </c>
      <c r="G818" s="4" t="s">
        <v>25</v>
      </c>
      <c r="H818" s="4" t="s">
        <v>49</v>
      </c>
      <c r="I818" s="5">
        <v>1</v>
      </c>
      <c r="J818" s="6">
        <v>50.34</v>
      </c>
      <c r="K818" s="7">
        <v>0.05</v>
      </c>
      <c r="L818" s="6">
        <v>22.23</v>
      </c>
      <c r="M818" s="6">
        <f t="shared" si="48"/>
        <v>47.823</v>
      </c>
      <c r="N818" s="6">
        <f t="shared" si="49"/>
        <v>22.23</v>
      </c>
      <c r="O818" s="6">
        <f t="shared" si="50"/>
        <v>25.593</v>
      </c>
      <c r="P818" s="8">
        <f t="shared" si="51"/>
        <v>0.53516090584028608</v>
      </c>
      <c r="Q818" s="9">
        <f>YEAR(SalesDataTable[[#This Row],[Order Date]])</f>
        <v>2026</v>
      </c>
      <c r="R818" s="8" t="str">
        <f>"Q"&amp;ROUNDUP(MONTH(SalesDataTable[[#This Row],[Order Date]])/3,0)</f>
        <v>Q2</v>
      </c>
      <c r="S818" s="5">
        <f>MONTH(SalesDataTable[[#This Row],[Order Date]])</f>
        <v>5</v>
      </c>
      <c r="T818" s="8" t="str">
        <f>TEXT(SalesDataTable[[#This Row],[Order Date]],"mmm")</f>
        <v>May</v>
      </c>
    </row>
    <row r="819" spans="1:20" ht="15.6" x14ac:dyDescent="0.3">
      <c r="A819" s="2" t="s">
        <v>890</v>
      </c>
      <c r="B819" s="3">
        <v>46156</v>
      </c>
      <c r="C819" s="4" t="s">
        <v>34</v>
      </c>
      <c r="D819" s="4" t="s">
        <v>81</v>
      </c>
      <c r="E819" s="4" t="s">
        <v>23</v>
      </c>
      <c r="F819" s="4" t="s">
        <v>24</v>
      </c>
      <c r="G819" s="4" t="s">
        <v>25</v>
      </c>
      <c r="H819" s="4" t="s">
        <v>63</v>
      </c>
      <c r="I819" s="5">
        <v>2</v>
      </c>
      <c r="J819" s="6">
        <v>103.37</v>
      </c>
      <c r="K819" s="7">
        <v>0</v>
      </c>
      <c r="L819" s="6">
        <v>50.49</v>
      </c>
      <c r="M819" s="6">
        <f t="shared" si="48"/>
        <v>206.74</v>
      </c>
      <c r="N819" s="6">
        <f t="shared" si="49"/>
        <v>100.98</v>
      </c>
      <c r="O819" s="6">
        <f t="shared" si="50"/>
        <v>105.76</v>
      </c>
      <c r="P819" s="8">
        <f t="shared" si="51"/>
        <v>0.51156041404662866</v>
      </c>
      <c r="Q819" s="9">
        <f>YEAR(SalesDataTable[[#This Row],[Order Date]])</f>
        <v>2026</v>
      </c>
      <c r="R819" s="8" t="str">
        <f>"Q"&amp;ROUNDUP(MONTH(SalesDataTable[[#This Row],[Order Date]])/3,0)</f>
        <v>Q2</v>
      </c>
      <c r="S819" s="5">
        <f>MONTH(SalesDataTable[[#This Row],[Order Date]])</f>
        <v>5</v>
      </c>
      <c r="T819" s="8" t="str">
        <f>TEXT(SalesDataTable[[#This Row],[Order Date]],"mmm")</f>
        <v>May</v>
      </c>
    </row>
    <row r="820" spans="1:20" ht="15.6" x14ac:dyDescent="0.3">
      <c r="A820" s="2" t="s">
        <v>891</v>
      </c>
      <c r="B820" s="3">
        <v>46156</v>
      </c>
      <c r="C820" s="4" t="s">
        <v>28</v>
      </c>
      <c r="D820" s="4" t="s">
        <v>106</v>
      </c>
      <c r="E820" s="4" t="s">
        <v>45</v>
      </c>
      <c r="F820" s="4" t="s">
        <v>40</v>
      </c>
      <c r="G820" s="4" t="s">
        <v>69</v>
      </c>
      <c r="H820" s="4" t="s">
        <v>75</v>
      </c>
      <c r="I820" s="5">
        <v>3</v>
      </c>
      <c r="J820" s="6">
        <v>122.31</v>
      </c>
      <c r="K820" s="7">
        <v>0.05</v>
      </c>
      <c r="L820" s="6">
        <v>71.11</v>
      </c>
      <c r="M820" s="6">
        <f t="shared" si="48"/>
        <v>348.58350000000002</v>
      </c>
      <c r="N820" s="6">
        <f t="shared" si="49"/>
        <v>213.32999999999998</v>
      </c>
      <c r="O820" s="6">
        <f t="shared" si="50"/>
        <v>135.25350000000003</v>
      </c>
      <c r="P820" s="8">
        <f t="shared" si="51"/>
        <v>0.38800889887214979</v>
      </c>
      <c r="Q820" s="9">
        <f>YEAR(SalesDataTable[[#This Row],[Order Date]])</f>
        <v>2026</v>
      </c>
      <c r="R820" s="8" t="str">
        <f>"Q"&amp;ROUNDUP(MONTH(SalesDataTable[[#This Row],[Order Date]])/3,0)</f>
        <v>Q2</v>
      </c>
      <c r="S820" s="5">
        <f>MONTH(SalesDataTable[[#This Row],[Order Date]])</f>
        <v>5</v>
      </c>
      <c r="T820" s="8" t="str">
        <f>TEXT(SalesDataTable[[#This Row],[Order Date]],"mmm")</f>
        <v>May</v>
      </c>
    </row>
    <row r="821" spans="1:20" ht="15.6" x14ac:dyDescent="0.3">
      <c r="A821" s="2" t="s">
        <v>892</v>
      </c>
      <c r="B821" s="3">
        <v>46157</v>
      </c>
      <c r="C821" s="4" t="s">
        <v>21</v>
      </c>
      <c r="D821" s="4" t="s">
        <v>72</v>
      </c>
      <c r="E821" s="4" t="s">
        <v>23</v>
      </c>
      <c r="F821" s="4" t="s">
        <v>40</v>
      </c>
      <c r="G821" s="4" t="s">
        <v>37</v>
      </c>
      <c r="H821" s="4" t="s">
        <v>103</v>
      </c>
      <c r="I821" s="5">
        <v>1</v>
      </c>
      <c r="J821" s="6">
        <v>166.48</v>
      </c>
      <c r="K821" s="7">
        <v>0</v>
      </c>
      <c r="L821" s="6">
        <v>89.42</v>
      </c>
      <c r="M821" s="6">
        <f t="shared" si="48"/>
        <v>166.48</v>
      </c>
      <c r="N821" s="6">
        <f t="shared" si="49"/>
        <v>89.42</v>
      </c>
      <c r="O821" s="6">
        <f t="shared" si="50"/>
        <v>77.059999999999988</v>
      </c>
      <c r="P821" s="8">
        <f t="shared" si="51"/>
        <v>0.4628784238346948</v>
      </c>
      <c r="Q821" s="9">
        <f>YEAR(SalesDataTable[[#This Row],[Order Date]])</f>
        <v>2026</v>
      </c>
      <c r="R821" s="8" t="str">
        <f>"Q"&amp;ROUNDUP(MONTH(SalesDataTable[[#This Row],[Order Date]])/3,0)</f>
        <v>Q2</v>
      </c>
      <c r="S821" s="5">
        <f>MONTH(SalesDataTable[[#This Row],[Order Date]])</f>
        <v>5</v>
      </c>
      <c r="T821" s="8" t="str">
        <f>TEXT(SalesDataTable[[#This Row],[Order Date]],"mmm")</f>
        <v>May</v>
      </c>
    </row>
    <row r="822" spans="1:20" ht="15.6" x14ac:dyDescent="0.3">
      <c r="A822" s="2" t="s">
        <v>893</v>
      </c>
      <c r="B822" s="3">
        <v>46157</v>
      </c>
      <c r="C822" s="4" t="s">
        <v>21</v>
      </c>
      <c r="D822" s="4" t="s">
        <v>108</v>
      </c>
      <c r="E822" s="4" t="s">
        <v>45</v>
      </c>
      <c r="F822" s="4" t="s">
        <v>36</v>
      </c>
      <c r="G822" s="4" t="s">
        <v>51</v>
      </c>
      <c r="H822" s="4" t="s">
        <v>61</v>
      </c>
      <c r="I822" s="5">
        <v>3</v>
      </c>
      <c r="J822" s="6">
        <v>192.21</v>
      </c>
      <c r="K822" s="7">
        <v>0</v>
      </c>
      <c r="L822" s="6">
        <v>103.51</v>
      </c>
      <c r="M822" s="6">
        <f t="shared" si="48"/>
        <v>576.63</v>
      </c>
      <c r="N822" s="6">
        <f t="shared" si="49"/>
        <v>310.53000000000003</v>
      </c>
      <c r="O822" s="6">
        <f t="shared" si="50"/>
        <v>266.09999999999997</v>
      </c>
      <c r="P822" s="8">
        <f t="shared" si="51"/>
        <v>0.46147442900993701</v>
      </c>
      <c r="Q822" s="9">
        <f>YEAR(SalesDataTable[[#This Row],[Order Date]])</f>
        <v>2026</v>
      </c>
      <c r="R822" s="8" t="str">
        <f>"Q"&amp;ROUNDUP(MONTH(SalesDataTable[[#This Row],[Order Date]])/3,0)</f>
        <v>Q2</v>
      </c>
      <c r="S822" s="5">
        <f>MONTH(SalesDataTable[[#This Row],[Order Date]])</f>
        <v>5</v>
      </c>
      <c r="T822" s="8" t="str">
        <f>TEXT(SalesDataTable[[#This Row],[Order Date]],"mmm")</f>
        <v>May</v>
      </c>
    </row>
    <row r="823" spans="1:20" ht="15.6" x14ac:dyDescent="0.3">
      <c r="A823" s="2" t="s">
        <v>894</v>
      </c>
      <c r="B823" s="3">
        <v>46157</v>
      </c>
      <c r="C823" s="4" t="s">
        <v>21</v>
      </c>
      <c r="D823" s="4" t="s">
        <v>72</v>
      </c>
      <c r="E823" s="4" t="s">
        <v>30</v>
      </c>
      <c r="F823" s="4" t="s">
        <v>40</v>
      </c>
      <c r="G823" s="4" t="s">
        <v>51</v>
      </c>
      <c r="H823" s="4" t="s">
        <v>84</v>
      </c>
      <c r="I823" s="5">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9">
        <f>YEAR(SalesDataTable[[#This Row],[Order Date]])</f>
        <v>2026</v>
      </c>
      <c r="R823" s="8" t="str">
        <f>"Q"&amp;ROUNDUP(MONTH(SalesDataTable[[#This Row],[Order Date]])/3,0)</f>
        <v>Q2</v>
      </c>
      <c r="S823" s="5">
        <f>MONTH(SalesDataTable[[#This Row],[Order Date]])</f>
        <v>5</v>
      </c>
      <c r="T823" s="8" t="str">
        <f>TEXT(SalesDataTable[[#This Row],[Order Date]],"mmm")</f>
        <v>May</v>
      </c>
    </row>
    <row r="824" spans="1:20" ht="15.6" x14ac:dyDescent="0.3">
      <c r="A824" s="2" t="s">
        <v>895</v>
      </c>
      <c r="B824" s="3">
        <v>46157</v>
      </c>
      <c r="C824" s="4" t="s">
        <v>34</v>
      </c>
      <c r="D824" s="4" t="s">
        <v>81</v>
      </c>
      <c r="E824" s="4" t="s">
        <v>30</v>
      </c>
      <c r="F824" s="4" t="s">
        <v>40</v>
      </c>
      <c r="G824" s="4" t="s">
        <v>37</v>
      </c>
      <c r="H824" s="4" t="s">
        <v>38</v>
      </c>
      <c r="I824" s="5">
        <v>6</v>
      </c>
      <c r="J824" s="6">
        <v>37.1</v>
      </c>
      <c r="K824" s="7">
        <v>0.1</v>
      </c>
      <c r="L824" s="6">
        <v>13.63</v>
      </c>
      <c r="M824" s="6">
        <f t="shared" si="48"/>
        <v>200.34000000000003</v>
      </c>
      <c r="N824" s="6">
        <f t="shared" si="49"/>
        <v>81.78</v>
      </c>
      <c r="O824" s="6">
        <f t="shared" si="50"/>
        <v>118.56000000000003</v>
      </c>
      <c r="P824" s="8">
        <f t="shared" si="51"/>
        <v>0.59179395028451642</v>
      </c>
      <c r="Q824" s="9">
        <f>YEAR(SalesDataTable[[#This Row],[Order Date]])</f>
        <v>2026</v>
      </c>
      <c r="R824" s="8" t="str">
        <f>"Q"&amp;ROUNDUP(MONTH(SalesDataTable[[#This Row],[Order Date]])/3,0)</f>
        <v>Q2</v>
      </c>
      <c r="S824" s="5">
        <f>MONTH(SalesDataTable[[#This Row],[Order Date]])</f>
        <v>5</v>
      </c>
      <c r="T824" s="8" t="str">
        <f>TEXT(SalesDataTable[[#This Row],[Order Date]],"mmm")</f>
        <v>May</v>
      </c>
    </row>
    <row r="825" spans="1:20" ht="15.6" x14ac:dyDescent="0.3">
      <c r="A825" s="2" t="s">
        <v>896</v>
      </c>
      <c r="B825" s="3">
        <v>46157</v>
      </c>
      <c r="C825" s="4" t="s">
        <v>28</v>
      </c>
      <c r="D825" s="4" t="s">
        <v>106</v>
      </c>
      <c r="E825" s="4" t="s">
        <v>30</v>
      </c>
      <c r="F825" s="4" t="s">
        <v>40</v>
      </c>
      <c r="G825" s="4" t="s">
        <v>37</v>
      </c>
      <c r="H825" s="4" t="s">
        <v>38</v>
      </c>
      <c r="I825" s="5">
        <v>6</v>
      </c>
      <c r="J825" s="6">
        <v>35.92</v>
      </c>
      <c r="K825" s="7">
        <v>0.15</v>
      </c>
      <c r="L825" s="6">
        <v>13.3</v>
      </c>
      <c r="M825" s="6">
        <f t="shared" si="48"/>
        <v>183.19200000000001</v>
      </c>
      <c r="N825" s="6">
        <f t="shared" si="49"/>
        <v>79.800000000000011</v>
      </c>
      <c r="O825" s="6">
        <f t="shared" si="50"/>
        <v>103.392</v>
      </c>
      <c r="P825" s="8">
        <f t="shared" si="51"/>
        <v>0.56439145814227687</v>
      </c>
      <c r="Q825" s="9">
        <f>YEAR(SalesDataTable[[#This Row],[Order Date]])</f>
        <v>2026</v>
      </c>
      <c r="R825" s="8" t="str">
        <f>"Q"&amp;ROUNDUP(MONTH(SalesDataTable[[#This Row],[Order Date]])/3,0)</f>
        <v>Q2</v>
      </c>
      <c r="S825" s="5">
        <f>MONTH(SalesDataTable[[#This Row],[Order Date]])</f>
        <v>5</v>
      </c>
      <c r="T825" s="8" t="str">
        <f>TEXT(SalesDataTable[[#This Row],[Order Date]],"mmm")</f>
        <v>May</v>
      </c>
    </row>
    <row r="826" spans="1:20" ht="15.6" x14ac:dyDescent="0.3">
      <c r="A826" s="2" t="s">
        <v>897</v>
      </c>
      <c r="B826" s="3">
        <v>46157</v>
      </c>
      <c r="C826" s="4" t="s">
        <v>47</v>
      </c>
      <c r="D826" s="4" t="s">
        <v>102</v>
      </c>
      <c r="E826" s="4" t="s">
        <v>45</v>
      </c>
      <c r="F826" s="4" t="s">
        <v>40</v>
      </c>
      <c r="G826" s="4" t="s">
        <v>69</v>
      </c>
      <c r="H826" s="4" t="s">
        <v>87</v>
      </c>
      <c r="I826" s="5">
        <v>4</v>
      </c>
      <c r="J826" s="6">
        <v>36.21</v>
      </c>
      <c r="K826" s="7">
        <v>0</v>
      </c>
      <c r="L826" s="6">
        <v>14.3</v>
      </c>
      <c r="M826" s="6">
        <f t="shared" si="48"/>
        <v>144.84</v>
      </c>
      <c r="N826" s="6">
        <f t="shared" si="49"/>
        <v>57.2</v>
      </c>
      <c r="O826" s="6">
        <f t="shared" si="50"/>
        <v>87.64</v>
      </c>
      <c r="P826" s="8">
        <f t="shared" si="51"/>
        <v>0.60508146920740125</v>
      </c>
      <c r="Q826" s="9">
        <f>YEAR(SalesDataTable[[#This Row],[Order Date]])</f>
        <v>2026</v>
      </c>
      <c r="R826" s="8" t="str">
        <f>"Q"&amp;ROUNDUP(MONTH(SalesDataTable[[#This Row],[Order Date]])/3,0)</f>
        <v>Q2</v>
      </c>
      <c r="S826" s="5">
        <f>MONTH(SalesDataTable[[#This Row],[Order Date]])</f>
        <v>5</v>
      </c>
      <c r="T826" s="8" t="str">
        <f>TEXT(SalesDataTable[[#This Row],[Order Date]],"mmm")</f>
        <v>May</v>
      </c>
    </row>
    <row r="827" spans="1:20" ht="15.6" x14ac:dyDescent="0.3">
      <c r="A827" s="2" t="s">
        <v>898</v>
      </c>
      <c r="B827" s="3">
        <v>46157</v>
      </c>
      <c r="C827" s="4" t="s">
        <v>34</v>
      </c>
      <c r="D827" s="4" t="s">
        <v>81</v>
      </c>
      <c r="E827" s="4" t="s">
        <v>23</v>
      </c>
      <c r="F827" s="4" t="s">
        <v>40</v>
      </c>
      <c r="G827" s="4" t="s">
        <v>31</v>
      </c>
      <c r="H827" s="4" t="s">
        <v>99</v>
      </c>
      <c r="I827" s="5">
        <v>3</v>
      </c>
      <c r="J827" s="6">
        <v>73.03</v>
      </c>
      <c r="K827" s="7">
        <v>0.05</v>
      </c>
      <c r="L827" s="6">
        <v>33.200000000000003</v>
      </c>
      <c r="M827" s="6">
        <f t="shared" si="48"/>
        <v>208.13550000000001</v>
      </c>
      <c r="N827" s="6">
        <f t="shared" si="49"/>
        <v>99.600000000000009</v>
      </c>
      <c r="O827" s="6">
        <f t="shared" si="50"/>
        <v>108.5355</v>
      </c>
      <c r="P827" s="8">
        <f t="shared" si="51"/>
        <v>0.52146558371829888</v>
      </c>
      <c r="Q827" s="9">
        <f>YEAR(SalesDataTable[[#This Row],[Order Date]])</f>
        <v>2026</v>
      </c>
      <c r="R827" s="8" t="str">
        <f>"Q"&amp;ROUNDUP(MONTH(SalesDataTable[[#This Row],[Order Date]])/3,0)</f>
        <v>Q2</v>
      </c>
      <c r="S827" s="5">
        <f>MONTH(SalesDataTable[[#This Row],[Order Date]])</f>
        <v>5</v>
      </c>
      <c r="T827" s="8" t="str">
        <f>TEXT(SalesDataTable[[#This Row],[Order Date]],"mmm")</f>
        <v>May</v>
      </c>
    </row>
    <row r="828" spans="1:20" ht="15.6" x14ac:dyDescent="0.3">
      <c r="A828" s="2" t="s">
        <v>899</v>
      </c>
      <c r="B828" s="3">
        <v>46157</v>
      </c>
      <c r="C828" s="4" t="s">
        <v>34</v>
      </c>
      <c r="D828" s="4" t="s">
        <v>54</v>
      </c>
      <c r="E828" s="4" t="s">
        <v>45</v>
      </c>
      <c r="F828" s="4" t="s">
        <v>24</v>
      </c>
      <c r="G828" s="4" t="s">
        <v>25</v>
      </c>
      <c r="H828" s="4" t="s">
        <v>26</v>
      </c>
      <c r="I828" s="5">
        <v>2</v>
      </c>
      <c r="J828" s="6">
        <v>80.81</v>
      </c>
      <c r="K828" s="7">
        <v>0</v>
      </c>
      <c r="L828" s="6">
        <v>42.53</v>
      </c>
      <c r="M828" s="6">
        <f t="shared" si="48"/>
        <v>161.62</v>
      </c>
      <c r="N828" s="6">
        <f t="shared" si="49"/>
        <v>85.06</v>
      </c>
      <c r="O828" s="6">
        <f t="shared" si="50"/>
        <v>76.56</v>
      </c>
      <c r="P828" s="8">
        <f t="shared" si="51"/>
        <v>0.47370374953594852</v>
      </c>
      <c r="Q828" s="9">
        <f>YEAR(SalesDataTable[[#This Row],[Order Date]])</f>
        <v>2026</v>
      </c>
      <c r="R828" s="8" t="str">
        <f>"Q"&amp;ROUNDUP(MONTH(SalesDataTable[[#This Row],[Order Date]])/3,0)</f>
        <v>Q2</v>
      </c>
      <c r="S828" s="5">
        <f>MONTH(SalesDataTable[[#This Row],[Order Date]])</f>
        <v>5</v>
      </c>
      <c r="T828" s="8" t="str">
        <f>TEXT(SalesDataTable[[#This Row],[Order Date]],"mmm")</f>
        <v>May</v>
      </c>
    </row>
    <row r="829" spans="1:20" ht="15.6" x14ac:dyDescent="0.3">
      <c r="A829" s="2" t="s">
        <v>900</v>
      </c>
      <c r="B829" s="3">
        <v>46157</v>
      </c>
      <c r="C829" s="4" t="s">
        <v>28</v>
      </c>
      <c r="D829" s="4" t="s">
        <v>86</v>
      </c>
      <c r="E829" s="4" t="s">
        <v>23</v>
      </c>
      <c r="F829" s="4" t="s">
        <v>36</v>
      </c>
      <c r="G829" s="4" t="s">
        <v>25</v>
      </c>
      <c r="H829" s="4" t="s">
        <v>49</v>
      </c>
      <c r="I829" s="5">
        <v>1</v>
      </c>
      <c r="J829" s="6">
        <v>51.53</v>
      </c>
      <c r="K829" s="7">
        <v>0.1</v>
      </c>
      <c r="L829" s="6">
        <v>23.06</v>
      </c>
      <c r="M829" s="6">
        <f t="shared" si="48"/>
        <v>46.377000000000002</v>
      </c>
      <c r="N829" s="6">
        <f t="shared" si="49"/>
        <v>23.06</v>
      </c>
      <c r="O829" s="6">
        <f t="shared" si="50"/>
        <v>23.317000000000004</v>
      </c>
      <c r="P829" s="8">
        <f t="shared" si="51"/>
        <v>0.50277076999374692</v>
      </c>
      <c r="Q829" s="9">
        <f>YEAR(SalesDataTable[[#This Row],[Order Date]])</f>
        <v>2026</v>
      </c>
      <c r="R829" s="8" t="str">
        <f>"Q"&amp;ROUNDUP(MONTH(SalesDataTable[[#This Row],[Order Date]])/3,0)</f>
        <v>Q2</v>
      </c>
      <c r="S829" s="5">
        <f>MONTH(SalesDataTable[[#This Row],[Order Date]])</f>
        <v>5</v>
      </c>
      <c r="T829" s="8" t="str">
        <f>TEXT(SalesDataTable[[#This Row],[Order Date]],"mmm")</f>
        <v>May</v>
      </c>
    </row>
    <row r="830" spans="1:20" ht="15.6" x14ac:dyDescent="0.3">
      <c r="A830" s="2" t="s">
        <v>901</v>
      </c>
      <c r="B830" s="3">
        <v>46158</v>
      </c>
      <c r="C830" s="4" t="s">
        <v>47</v>
      </c>
      <c r="D830" s="4" t="s">
        <v>102</v>
      </c>
      <c r="E830" s="4" t="s">
        <v>30</v>
      </c>
      <c r="F830" s="4" t="s">
        <v>40</v>
      </c>
      <c r="G830" s="4" t="s">
        <v>51</v>
      </c>
      <c r="H830" s="4" t="s">
        <v>84</v>
      </c>
      <c r="I830" s="5">
        <v>5</v>
      </c>
      <c r="J830" s="6">
        <v>81.75</v>
      </c>
      <c r="K830" s="7">
        <v>0.05</v>
      </c>
      <c r="L830" s="6">
        <v>39.159999999999997</v>
      </c>
      <c r="M830" s="6">
        <f t="shared" si="48"/>
        <v>388.3125</v>
      </c>
      <c r="N830" s="6">
        <f t="shared" si="49"/>
        <v>195.79999999999998</v>
      </c>
      <c r="O830" s="6">
        <f t="shared" si="50"/>
        <v>192.51250000000002</v>
      </c>
      <c r="P830" s="8">
        <f t="shared" si="51"/>
        <v>0.49576694028649609</v>
      </c>
      <c r="Q830" s="9">
        <f>YEAR(SalesDataTable[[#This Row],[Order Date]])</f>
        <v>2026</v>
      </c>
      <c r="R830" s="8" t="str">
        <f>"Q"&amp;ROUNDUP(MONTH(SalesDataTable[[#This Row],[Order Date]])/3,0)</f>
        <v>Q2</v>
      </c>
      <c r="S830" s="5">
        <f>MONTH(SalesDataTable[[#This Row],[Order Date]])</f>
        <v>5</v>
      </c>
      <c r="T830" s="8" t="str">
        <f>TEXT(SalesDataTable[[#This Row],[Order Date]],"mmm")</f>
        <v>May</v>
      </c>
    </row>
    <row r="831" spans="1:20" ht="15.6" x14ac:dyDescent="0.3">
      <c r="A831" s="2" t="s">
        <v>902</v>
      </c>
      <c r="B831" s="3">
        <v>46158</v>
      </c>
      <c r="C831" s="4" t="s">
        <v>34</v>
      </c>
      <c r="D831" s="4" t="s">
        <v>81</v>
      </c>
      <c r="E831" s="4" t="s">
        <v>23</v>
      </c>
      <c r="F831" s="4" t="s">
        <v>36</v>
      </c>
      <c r="G831" s="4" t="s">
        <v>37</v>
      </c>
      <c r="H831" s="4" t="s">
        <v>103</v>
      </c>
      <c r="I831" s="5">
        <v>1</v>
      </c>
      <c r="J831" s="6">
        <v>165.99</v>
      </c>
      <c r="K831" s="7">
        <v>0.1</v>
      </c>
      <c r="L831" s="6">
        <v>89.9</v>
      </c>
      <c r="M831" s="6">
        <f t="shared" si="48"/>
        <v>149.39100000000002</v>
      </c>
      <c r="N831" s="6">
        <f t="shared" si="49"/>
        <v>89.9</v>
      </c>
      <c r="O831" s="6">
        <f t="shared" si="50"/>
        <v>59.491000000000014</v>
      </c>
      <c r="P831" s="8">
        <f t="shared" si="51"/>
        <v>0.3982234538894579</v>
      </c>
      <c r="Q831" s="9">
        <f>YEAR(SalesDataTable[[#This Row],[Order Date]])</f>
        <v>2026</v>
      </c>
      <c r="R831" s="8" t="str">
        <f>"Q"&amp;ROUNDUP(MONTH(SalesDataTable[[#This Row],[Order Date]])/3,0)</f>
        <v>Q2</v>
      </c>
      <c r="S831" s="5">
        <f>MONTH(SalesDataTable[[#This Row],[Order Date]])</f>
        <v>5</v>
      </c>
      <c r="T831" s="8" t="str">
        <f>TEXT(SalesDataTable[[#This Row],[Order Date]],"mmm")</f>
        <v>May</v>
      </c>
    </row>
    <row r="832" spans="1:20" ht="15.6" x14ac:dyDescent="0.3">
      <c r="A832" s="2" t="s">
        <v>903</v>
      </c>
      <c r="B832" s="3">
        <v>46158</v>
      </c>
      <c r="C832" s="4" t="s">
        <v>21</v>
      </c>
      <c r="D832" s="4" t="s">
        <v>108</v>
      </c>
      <c r="E832" s="4" t="s">
        <v>45</v>
      </c>
      <c r="F832" s="4" t="s">
        <v>36</v>
      </c>
      <c r="G832" s="4" t="s">
        <v>51</v>
      </c>
      <c r="H832" s="4" t="s">
        <v>110</v>
      </c>
      <c r="I832" s="5">
        <v>2</v>
      </c>
      <c r="J832" s="6">
        <v>121.22</v>
      </c>
      <c r="K832" s="7">
        <v>0</v>
      </c>
      <c r="L832" s="6">
        <v>60.38</v>
      </c>
      <c r="M832" s="6">
        <f t="shared" si="48"/>
        <v>242.44</v>
      </c>
      <c r="N832" s="6">
        <f t="shared" si="49"/>
        <v>120.76</v>
      </c>
      <c r="O832" s="6">
        <f t="shared" si="50"/>
        <v>121.67999999999999</v>
      </c>
      <c r="P832" s="8">
        <f t="shared" si="51"/>
        <v>0.50189737667051637</v>
      </c>
      <c r="Q832" s="9">
        <f>YEAR(SalesDataTable[[#This Row],[Order Date]])</f>
        <v>2026</v>
      </c>
      <c r="R832" s="8" t="str">
        <f>"Q"&amp;ROUNDUP(MONTH(SalesDataTable[[#This Row],[Order Date]])/3,0)</f>
        <v>Q2</v>
      </c>
      <c r="S832" s="5">
        <f>MONTH(SalesDataTable[[#This Row],[Order Date]])</f>
        <v>5</v>
      </c>
      <c r="T832" s="8" t="str">
        <f>TEXT(SalesDataTable[[#This Row],[Order Date]],"mmm")</f>
        <v>May</v>
      </c>
    </row>
    <row r="833" spans="1:20" ht="15.6" x14ac:dyDescent="0.3">
      <c r="A833" s="2" t="s">
        <v>904</v>
      </c>
      <c r="B833" s="3">
        <v>46158</v>
      </c>
      <c r="C833" s="4" t="s">
        <v>28</v>
      </c>
      <c r="D833" s="4" t="s">
        <v>89</v>
      </c>
      <c r="E833" s="4" t="s">
        <v>45</v>
      </c>
      <c r="F833" s="4" t="s">
        <v>40</v>
      </c>
      <c r="G833" s="4" t="s">
        <v>37</v>
      </c>
      <c r="H833" s="4" t="s">
        <v>91</v>
      </c>
      <c r="I833" s="5">
        <v>2</v>
      </c>
      <c r="J833" s="6">
        <v>131.1</v>
      </c>
      <c r="K833" s="7">
        <v>0</v>
      </c>
      <c r="L833" s="6">
        <v>65.55</v>
      </c>
      <c r="M833" s="6">
        <f t="shared" si="48"/>
        <v>262.2</v>
      </c>
      <c r="N833" s="6">
        <f t="shared" si="49"/>
        <v>131.1</v>
      </c>
      <c r="O833" s="6">
        <f t="shared" si="50"/>
        <v>131.1</v>
      </c>
      <c r="P833" s="8">
        <f t="shared" si="51"/>
        <v>0.5</v>
      </c>
      <c r="Q833" s="9">
        <f>YEAR(SalesDataTable[[#This Row],[Order Date]])</f>
        <v>2026</v>
      </c>
      <c r="R833" s="8" t="str">
        <f>"Q"&amp;ROUNDUP(MONTH(SalesDataTable[[#This Row],[Order Date]])/3,0)</f>
        <v>Q2</v>
      </c>
      <c r="S833" s="5">
        <f>MONTH(SalesDataTable[[#This Row],[Order Date]])</f>
        <v>5</v>
      </c>
      <c r="T833" s="8" t="str">
        <f>TEXT(SalesDataTable[[#This Row],[Order Date]],"mmm")</f>
        <v>May</v>
      </c>
    </row>
    <row r="834" spans="1:20" ht="15.6" x14ac:dyDescent="0.3">
      <c r="A834" s="2" t="s">
        <v>905</v>
      </c>
      <c r="B834" s="3">
        <v>46158</v>
      </c>
      <c r="C834" s="4" t="s">
        <v>28</v>
      </c>
      <c r="D834" s="4" t="s">
        <v>58</v>
      </c>
      <c r="E834" s="4" t="s">
        <v>23</v>
      </c>
      <c r="F834" s="4" t="s">
        <v>24</v>
      </c>
      <c r="G834" s="4" t="s">
        <v>37</v>
      </c>
      <c r="H834" s="4" t="s">
        <v>66</v>
      </c>
      <c r="I834" s="5">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9">
        <f>YEAR(SalesDataTable[[#This Row],[Order Date]])</f>
        <v>2026</v>
      </c>
      <c r="R834" s="8" t="str">
        <f>"Q"&amp;ROUNDUP(MONTH(SalesDataTable[[#This Row],[Order Date]])/3,0)</f>
        <v>Q2</v>
      </c>
      <c r="S834" s="5">
        <f>MONTH(SalesDataTable[[#This Row],[Order Date]])</f>
        <v>5</v>
      </c>
      <c r="T834" s="8" t="str">
        <f>TEXT(SalesDataTable[[#This Row],[Order Date]],"mmm")</f>
        <v>May</v>
      </c>
    </row>
    <row r="835" spans="1:20" ht="15.6" x14ac:dyDescent="0.3">
      <c r="A835" s="2" t="s">
        <v>906</v>
      </c>
      <c r="B835" s="3">
        <v>46158</v>
      </c>
      <c r="C835" s="4" t="s">
        <v>47</v>
      </c>
      <c r="D835" s="4" t="s">
        <v>65</v>
      </c>
      <c r="E835" s="4" t="s">
        <v>23</v>
      </c>
      <c r="F835" s="4" t="s">
        <v>36</v>
      </c>
      <c r="G835" s="4" t="s">
        <v>37</v>
      </c>
      <c r="H835" s="4" t="s">
        <v>38</v>
      </c>
      <c r="I835" s="5">
        <v>1</v>
      </c>
      <c r="J835" s="6">
        <v>36.659999999999997</v>
      </c>
      <c r="K835" s="7">
        <v>0</v>
      </c>
      <c r="L835" s="6">
        <v>13.61</v>
      </c>
      <c r="M835" s="6">
        <f t="shared" si="52"/>
        <v>36.659999999999997</v>
      </c>
      <c r="N835" s="6">
        <f t="shared" si="53"/>
        <v>13.61</v>
      </c>
      <c r="O835" s="6">
        <f t="shared" si="54"/>
        <v>23.049999999999997</v>
      </c>
      <c r="P835" s="8">
        <f t="shared" si="55"/>
        <v>0.62875068194217132</v>
      </c>
      <c r="Q835" s="9">
        <f>YEAR(SalesDataTable[[#This Row],[Order Date]])</f>
        <v>2026</v>
      </c>
      <c r="R835" s="8" t="str">
        <f>"Q"&amp;ROUNDUP(MONTH(SalesDataTable[[#This Row],[Order Date]])/3,0)</f>
        <v>Q2</v>
      </c>
      <c r="S835" s="5">
        <f>MONTH(SalesDataTable[[#This Row],[Order Date]])</f>
        <v>5</v>
      </c>
      <c r="T835" s="8" t="str">
        <f>TEXT(SalesDataTable[[#This Row],[Order Date]],"mmm")</f>
        <v>May</v>
      </c>
    </row>
    <row r="836" spans="1:20" ht="15.6" x14ac:dyDescent="0.3">
      <c r="A836" s="2" t="s">
        <v>907</v>
      </c>
      <c r="B836" s="3">
        <v>46158</v>
      </c>
      <c r="C836" s="4" t="s">
        <v>47</v>
      </c>
      <c r="D836" s="4" t="s">
        <v>68</v>
      </c>
      <c r="E836" s="4" t="s">
        <v>23</v>
      </c>
      <c r="F836" s="4" t="s">
        <v>36</v>
      </c>
      <c r="G836" s="4" t="s">
        <v>31</v>
      </c>
      <c r="H836" s="4" t="s">
        <v>73</v>
      </c>
      <c r="I836" s="5">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9">
        <f>YEAR(SalesDataTable[[#This Row],[Order Date]])</f>
        <v>2026</v>
      </c>
      <c r="R836" s="8" t="str">
        <f>"Q"&amp;ROUNDUP(MONTH(SalesDataTable[[#This Row],[Order Date]])/3,0)</f>
        <v>Q2</v>
      </c>
      <c r="S836" s="5">
        <f>MONTH(SalesDataTable[[#This Row],[Order Date]])</f>
        <v>5</v>
      </c>
      <c r="T836" s="8" t="str">
        <f>TEXT(SalesDataTable[[#This Row],[Order Date]],"mmm")</f>
        <v>May</v>
      </c>
    </row>
    <row r="837" spans="1:20" ht="15.6" x14ac:dyDescent="0.3">
      <c r="A837" s="2" t="s">
        <v>908</v>
      </c>
      <c r="B837" s="3">
        <v>46158</v>
      </c>
      <c r="C837" s="4" t="s">
        <v>28</v>
      </c>
      <c r="D837" s="4" t="s">
        <v>89</v>
      </c>
      <c r="E837" s="4" t="s">
        <v>45</v>
      </c>
      <c r="F837" s="4" t="s">
        <v>36</v>
      </c>
      <c r="G837" s="4" t="s">
        <v>37</v>
      </c>
      <c r="H837" s="4" t="s">
        <v>38</v>
      </c>
      <c r="I837" s="5">
        <v>1</v>
      </c>
      <c r="J837" s="6">
        <v>35.97</v>
      </c>
      <c r="K837" s="7">
        <v>0.1</v>
      </c>
      <c r="L837" s="6">
        <v>13.54</v>
      </c>
      <c r="M837" s="6">
        <f t="shared" si="52"/>
        <v>32.372999999999998</v>
      </c>
      <c r="N837" s="6">
        <f t="shared" si="53"/>
        <v>13.54</v>
      </c>
      <c r="O837" s="6">
        <f t="shared" si="54"/>
        <v>18.832999999999998</v>
      </c>
      <c r="P837" s="8">
        <f t="shared" si="55"/>
        <v>0.58175022395205878</v>
      </c>
      <c r="Q837" s="9">
        <f>YEAR(SalesDataTable[[#This Row],[Order Date]])</f>
        <v>2026</v>
      </c>
      <c r="R837" s="8" t="str">
        <f>"Q"&amp;ROUNDUP(MONTH(SalesDataTable[[#This Row],[Order Date]])/3,0)</f>
        <v>Q2</v>
      </c>
      <c r="S837" s="5">
        <f>MONTH(SalesDataTable[[#This Row],[Order Date]])</f>
        <v>5</v>
      </c>
      <c r="T837" s="8" t="str">
        <f>TEXT(SalesDataTable[[#This Row],[Order Date]],"mmm")</f>
        <v>May</v>
      </c>
    </row>
    <row r="838" spans="1:20" ht="15.6" x14ac:dyDescent="0.3">
      <c r="A838" s="2" t="s">
        <v>909</v>
      </c>
      <c r="B838" s="3">
        <v>46158</v>
      </c>
      <c r="C838" s="4" t="s">
        <v>28</v>
      </c>
      <c r="D838" s="4" t="s">
        <v>86</v>
      </c>
      <c r="E838" s="4" t="s">
        <v>30</v>
      </c>
      <c r="F838" s="4" t="s">
        <v>40</v>
      </c>
      <c r="G838" s="4" t="s">
        <v>69</v>
      </c>
      <c r="H838" s="4" t="s">
        <v>75</v>
      </c>
      <c r="I838" s="5">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9">
        <f>YEAR(SalesDataTable[[#This Row],[Order Date]])</f>
        <v>2026</v>
      </c>
      <c r="R838" s="8" t="str">
        <f>"Q"&amp;ROUNDUP(MONTH(SalesDataTable[[#This Row],[Order Date]])/3,0)</f>
        <v>Q2</v>
      </c>
      <c r="S838" s="5">
        <f>MONTH(SalesDataTable[[#This Row],[Order Date]])</f>
        <v>5</v>
      </c>
      <c r="T838" s="8" t="str">
        <f>TEXT(SalesDataTable[[#This Row],[Order Date]],"mmm")</f>
        <v>May</v>
      </c>
    </row>
    <row r="839" spans="1:20" ht="15.6" x14ac:dyDescent="0.3">
      <c r="A839" s="2" t="s">
        <v>910</v>
      </c>
      <c r="B839" s="3">
        <v>46158</v>
      </c>
      <c r="C839" s="4" t="s">
        <v>47</v>
      </c>
      <c r="D839" s="4" t="s">
        <v>68</v>
      </c>
      <c r="E839" s="4" t="s">
        <v>23</v>
      </c>
      <c r="F839" s="4" t="s">
        <v>36</v>
      </c>
      <c r="G839" s="4" t="s">
        <v>69</v>
      </c>
      <c r="H839" s="4" t="s">
        <v>87</v>
      </c>
      <c r="I839" s="5">
        <v>4</v>
      </c>
      <c r="J839" s="6">
        <v>36.29</v>
      </c>
      <c r="K839" s="7">
        <v>0.1</v>
      </c>
      <c r="L839" s="6">
        <v>13.77</v>
      </c>
      <c r="M839" s="6">
        <f t="shared" si="52"/>
        <v>130.64400000000001</v>
      </c>
      <c r="N839" s="6">
        <f t="shared" si="53"/>
        <v>55.08</v>
      </c>
      <c r="O839" s="6">
        <f t="shared" si="54"/>
        <v>75.564000000000007</v>
      </c>
      <c r="P839" s="8">
        <f t="shared" si="55"/>
        <v>0.57839625241113257</v>
      </c>
      <c r="Q839" s="9">
        <f>YEAR(SalesDataTable[[#This Row],[Order Date]])</f>
        <v>2026</v>
      </c>
      <c r="R839" s="8" t="str">
        <f>"Q"&amp;ROUNDUP(MONTH(SalesDataTable[[#This Row],[Order Date]])/3,0)</f>
        <v>Q2</v>
      </c>
      <c r="S839" s="5">
        <f>MONTH(SalesDataTable[[#This Row],[Order Date]])</f>
        <v>5</v>
      </c>
      <c r="T839" s="8" t="str">
        <f>TEXT(SalesDataTable[[#This Row],[Order Date]],"mmm")</f>
        <v>May</v>
      </c>
    </row>
    <row r="840" spans="1:20" ht="15.6" x14ac:dyDescent="0.3">
      <c r="A840" s="2" t="s">
        <v>911</v>
      </c>
      <c r="B840" s="3">
        <v>46158</v>
      </c>
      <c r="C840" s="4" t="s">
        <v>28</v>
      </c>
      <c r="D840" s="4" t="s">
        <v>58</v>
      </c>
      <c r="E840" s="4" t="s">
        <v>23</v>
      </c>
      <c r="F840" s="4" t="s">
        <v>36</v>
      </c>
      <c r="G840" s="4" t="s">
        <v>31</v>
      </c>
      <c r="H840" s="4" t="s">
        <v>41</v>
      </c>
      <c r="I840" s="5">
        <v>4</v>
      </c>
      <c r="J840" s="6">
        <v>143.34</v>
      </c>
      <c r="K840" s="7">
        <v>0</v>
      </c>
      <c r="L840" s="6">
        <v>80.55</v>
      </c>
      <c r="M840" s="6">
        <f t="shared" si="52"/>
        <v>573.36</v>
      </c>
      <c r="N840" s="6">
        <f t="shared" si="53"/>
        <v>322.2</v>
      </c>
      <c r="O840" s="6">
        <f t="shared" si="54"/>
        <v>251.16000000000003</v>
      </c>
      <c r="P840" s="8">
        <f t="shared" si="55"/>
        <v>0.43804939305148599</v>
      </c>
      <c r="Q840" s="9">
        <f>YEAR(SalesDataTable[[#This Row],[Order Date]])</f>
        <v>2026</v>
      </c>
      <c r="R840" s="8" t="str">
        <f>"Q"&amp;ROUNDUP(MONTH(SalesDataTable[[#This Row],[Order Date]])/3,0)</f>
        <v>Q2</v>
      </c>
      <c r="S840" s="5">
        <f>MONTH(SalesDataTable[[#This Row],[Order Date]])</f>
        <v>5</v>
      </c>
      <c r="T840" s="8" t="str">
        <f>TEXT(SalesDataTable[[#This Row],[Order Date]],"mmm")</f>
        <v>May</v>
      </c>
    </row>
    <row r="841" spans="1:20" ht="15.6" x14ac:dyDescent="0.3">
      <c r="A841" s="2" t="s">
        <v>912</v>
      </c>
      <c r="B841" s="3">
        <v>46159</v>
      </c>
      <c r="C841" s="4" t="s">
        <v>28</v>
      </c>
      <c r="D841" s="4" t="s">
        <v>89</v>
      </c>
      <c r="E841" s="4" t="s">
        <v>59</v>
      </c>
      <c r="F841" s="4" t="s">
        <v>36</v>
      </c>
      <c r="G841" s="4" t="s">
        <v>25</v>
      </c>
      <c r="H841" s="4" t="s">
        <v>49</v>
      </c>
      <c r="I841" s="5">
        <v>3</v>
      </c>
      <c r="J841" s="6">
        <v>51.68</v>
      </c>
      <c r="K841" s="7">
        <v>0</v>
      </c>
      <c r="L841" s="6">
        <v>22.4</v>
      </c>
      <c r="M841" s="6">
        <f t="shared" si="52"/>
        <v>155.04</v>
      </c>
      <c r="N841" s="6">
        <f t="shared" si="53"/>
        <v>67.199999999999989</v>
      </c>
      <c r="O841" s="6">
        <f t="shared" si="54"/>
        <v>87.84</v>
      </c>
      <c r="P841" s="8">
        <f t="shared" si="55"/>
        <v>0.56656346749226016</v>
      </c>
      <c r="Q841" s="9">
        <f>YEAR(SalesDataTable[[#This Row],[Order Date]])</f>
        <v>2026</v>
      </c>
      <c r="R841" s="8" t="str">
        <f>"Q"&amp;ROUNDUP(MONTH(SalesDataTable[[#This Row],[Order Date]])/3,0)</f>
        <v>Q2</v>
      </c>
      <c r="S841" s="5">
        <f>MONTH(SalesDataTable[[#This Row],[Order Date]])</f>
        <v>5</v>
      </c>
      <c r="T841" s="8" t="str">
        <f>TEXT(SalesDataTable[[#This Row],[Order Date]],"mmm")</f>
        <v>May</v>
      </c>
    </row>
    <row r="842" spans="1:20" ht="15.6" x14ac:dyDescent="0.3">
      <c r="A842" s="2" t="s">
        <v>913</v>
      </c>
      <c r="B842" s="3">
        <v>46159</v>
      </c>
      <c r="C842" s="4" t="s">
        <v>47</v>
      </c>
      <c r="D842" s="4" t="s">
        <v>65</v>
      </c>
      <c r="E842" s="4" t="s">
        <v>23</v>
      </c>
      <c r="F842" s="4" t="s">
        <v>24</v>
      </c>
      <c r="G842" s="4" t="s">
        <v>37</v>
      </c>
      <c r="H842" s="4" t="s">
        <v>66</v>
      </c>
      <c r="I842" s="5">
        <v>1</v>
      </c>
      <c r="J842" s="6">
        <v>46.84</v>
      </c>
      <c r="K842" s="7">
        <v>0</v>
      </c>
      <c r="L842" s="6">
        <v>17.93</v>
      </c>
      <c r="M842" s="6">
        <f t="shared" si="52"/>
        <v>46.84</v>
      </c>
      <c r="N842" s="6">
        <f t="shared" si="53"/>
        <v>17.93</v>
      </c>
      <c r="O842" s="6">
        <f t="shared" si="54"/>
        <v>28.910000000000004</v>
      </c>
      <c r="P842" s="8">
        <f t="shared" si="55"/>
        <v>0.61720751494449189</v>
      </c>
      <c r="Q842" s="9">
        <f>YEAR(SalesDataTable[[#This Row],[Order Date]])</f>
        <v>2026</v>
      </c>
      <c r="R842" s="8" t="str">
        <f>"Q"&amp;ROUNDUP(MONTH(SalesDataTable[[#This Row],[Order Date]])/3,0)</f>
        <v>Q2</v>
      </c>
      <c r="S842" s="5">
        <f>MONTH(SalesDataTable[[#This Row],[Order Date]])</f>
        <v>5</v>
      </c>
      <c r="T842" s="8" t="str">
        <f>TEXT(SalesDataTable[[#This Row],[Order Date]],"mmm")</f>
        <v>May</v>
      </c>
    </row>
    <row r="843" spans="1:20" ht="15.6" x14ac:dyDescent="0.3">
      <c r="A843" s="2" t="s">
        <v>914</v>
      </c>
      <c r="B843" s="3">
        <v>46159</v>
      </c>
      <c r="C843" s="4" t="s">
        <v>34</v>
      </c>
      <c r="D843" s="4" t="s">
        <v>35</v>
      </c>
      <c r="E843" s="4" t="s">
        <v>59</v>
      </c>
      <c r="F843" s="4" t="s">
        <v>36</v>
      </c>
      <c r="G843" s="4" t="s">
        <v>31</v>
      </c>
      <c r="H843" s="4" t="s">
        <v>99</v>
      </c>
      <c r="I843" s="5">
        <v>5</v>
      </c>
      <c r="J843" s="6">
        <v>72.900000000000006</v>
      </c>
      <c r="K843" s="7">
        <v>0.05</v>
      </c>
      <c r="L843" s="6">
        <v>31.57</v>
      </c>
      <c r="M843" s="6">
        <f t="shared" si="52"/>
        <v>346.27499999999998</v>
      </c>
      <c r="N843" s="6">
        <f t="shared" si="53"/>
        <v>157.85</v>
      </c>
      <c r="O843" s="6">
        <f t="shared" si="54"/>
        <v>188.42499999999998</v>
      </c>
      <c r="P843" s="8">
        <f t="shared" si="55"/>
        <v>0.54414843693596127</v>
      </c>
      <c r="Q843" s="9">
        <f>YEAR(SalesDataTable[[#This Row],[Order Date]])</f>
        <v>2026</v>
      </c>
      <c r="R843" s="8" t="str">
        <f>"Q"&amp;ROUNDUP(MONTH(SalesDataTable[[#This Row],[Order Date]])/3,0)</f>
        <v>Q2</v>
      </c>
      <c r="S843" s="5">
        <f>MONTH(SalesDataTable[[#This Row],[Order Date]])</f>
        <v>5</v>
      </c>
      <c r="T843" s="8" t="str">
        <f>TEXT(SalesDataTable[[#This Row],[Order Date]],"mmm")</f>
        <v>May</v>
      </c>
    </row>
    <row r="844" spans="1:20" ht="15.6" x14ac:dyDescent="0.3">
      <c r="A844" s="2" t="s">
        <v>915</v>
      </c>
      <c r="B844" s="3">
        <v>46159</v>
      </c>
      <c r="C844" s="4" t="s">
        <v>47</v>
      </c>
      <c r="D844" s="4" t="s">
        <v>65</v>
      </c>
      <c r="E844" s="4" t="s">
        <v>23</v>
      </c>
      <c r="F844" s="4" t="s">
        <v>36</v>
      </c>
      <c r="G844" s="4" t="s">
        <v>31</v>
      </c>
      <c r="H844" s="4" t="s">
        <v>32</v>
      </c>
      <c r="I844" s="5">
        <v>1</v>
      </c>
      <c r="J844" s="6">
        <v>91.07</v>
      </c>
      <c r="K844" s="7">
        <v>0</v>
      </c>
      <c r="L844" s="6">
        <v>45.3</v>
      </c>
      <c r="M844" s="6">
        <f t="shared" si="52"/>
        <v>91.07</v>
      </c>
      <c r="N844" s="6">
        <f t="shared" si="53"/>
        <v>45.3</v>
      </c>
      <c r="O844" s="6">
        <f t="shared" si="54"/>
        <v>45.769999999999996</v>
      </c>
      <c r="P844" s="8">
        <f t="shared" si="55"/>
        <v>0.50258043263423735</v>
      </c>
      <c r="Q844" s="9">
        <f>YEAR(SalesDataTable[[#This Row],[Order Date]])</f>
        <v>2026</v>
      </c>
      <c r="R844" s="8" t="str">
        <f>"Q"&amp;ROUNDUP(MONTH(SalesDataTable[[#This Row],[Order Date]])/3,0)</f>
        <v>Q2</v>
      </c>
      <c r="S844" s="5">
        <f>MONTH(SalesDataTable[[#This Row],[Order Date]])</f>
        <v>5</v>
      </c>
      <c r="T844" s="8" t="str">
        <f>TEXT(SalesDataTable[[#This Row],[Order Date]],"mmm")</f>
        <v>May</v>
      </c>
    </row>
    <row r="845" spans="1:20" ht="15.6" x14ac:dyDescent="0.3">
      <c r="A845" s="2" t="s">
        <v>916</v>
      </c>
      <c r="B845" s="3">
        <v>46159</v>
      </c>
      <c r="C845" s="4" t="s">
        <v>34</v>
      </c>
      <c r="D845" s="4" t="s">
        <v>81</v>
      </c>
      <c r="E845" s="4" t="s">
        <v>45</v>
      </c>
      <c r="F845" s="4" t="s">
        <v>36</v>
      </c>
      <c r="G845" s="4" t="s">
        <v>25</v>
      </c>
      <c r="H845" s="4" t="s">
        <v>26</v>
      </c>
      <c r="I845" s="5">
        <v>1</v>
      </c>
      <c r="J845" s="6">
        <v>81.86</v>
      </c>
      <c r="K845" s="7">
        <v>0</v>
      </c>
      <c r="L845" s="6">
        <v>43.14</v>
      </c>
      <c r="M845" s="6">
        <f t="shared" si="52"/>
        <v>81.86</v>
      </c>
      <c r="N845" s="6">
        <f t="shared" si="53"/>
        <v>43.14</v>
      </c>
      <c r="O845" s="6">
        <f t="shared" si="54"/>
        <v>38.72</v>
      </c>
      <c r="P845" s="8">
        <f t="shared" si="55"/>
        <v>0.47300268751526997</v>
      </c>
      <c r="Q845" s="9">
        <f>YEAR(SalesDataTable[[#This Row],[Order Date]])</f>
        <v>2026</v>
      </c>
      <c r="R845" s="8" t="str">
        <f>"Q"&amp;ROUNDUP(MONTH(SalesDataTable[[#This Row],[Order Date]])/3,0)</f>
        <v>Q2</v>
      </c>
      <c r="S845" s="5">
        <f>MONTH(SalesDataTable[[#This Row],[Order Date]])</f>
        <v>5</v>
      </c>
      <c r="T845" s="8" t="str">
        <f>TEXT(SalesDataTable[[#This Row],[Order Date]],"mmm")</f>
        <v>May</v>
      </c>
    </row>
    <row r="846" spans="1:20" ht="15.6" x14ac:dyDescent="0.3">
      <c r="A846" s="2" t="s">
        <v>917</v>
      </c>
      <c r="B846" s="3">
        <v>46159</v>
      </c>
      <c r="C846" s="4" t="s">
        <v>47</v>
      </c>
      <c r="D846" s="4" t="s">
        <v>68</v>
      </c>
      <c r="E846" s="4" t="s">
        <v>23</v>
      </c>
      <c r="F846" s="4" t="s">
        <v>24</v>
      </c>
      <c r="G846" s="4" t="s">
        <v>37</v>
      </c>
      <c r="H846" s="4" t="s">
        <v>66</v>
      </c>
      <c r="I846" s="5">
        <v>1</v>
      </c>
      <c r="J846" s="6">
        <v>45.45</v>
      </c>
      <c r="K846" s="7">
        <v>0</v>
      </c>
      <c r="L846" s="6">
        <v>17.93</v>
      </c>
      <c r="M846" s="6">
        <f t="shared" si="52"/>
        <v>45.45</v>
      </c>
      <c r="N846" s="6">
        <f t="shared" si="53"/>
        <v>17.93</v>
      </c>
      <c r="O846" s="6">
        <f t="shared" si="54"/>
        <v>27.520000000000003</v>
      </c>
      <c r="P846" s="8">
        <f t="shared" si="55"/>
        <v>0.60550055005500558</v>
      </c>
      <c r="Q846" s="9">
        <f>YEAR(SalesDataTable[[#This Row],[Order Date]])</f>
        <v>2026</v>
      </c>
      <c r="R846" s="8" t="str">
        <f>"Q"&amp;ROUNDUP(MONTH(SalesDataTable[[#This Row],[Order Date]])/3,0)</f>
        <v>Q2</v>
      </c>
      <c r="S846" s="5">
        <f>MONTH(SalesDataTable[[#This Row],[Order Date]])</f>
        <v>5</v>
      </c>
      <c r="T846" s="8" t="str">
        <f>TEXT(SalesDataTable[[#This Row],[Order Date]],"mmm")</f>
        <v>May</v>
      </c>
    </row>
    <row r="847" spans="1:20" ht="15.6" x14ac:dyDescent="0.3">
      <c r="A847" s="2" t="s">
        <v>918</v>
      </c>
      <c r="B847" s="3">
        <v>46159</v>
      </c>
      <c r="C847" s="4" t="s">
        <v>34</v>
      </c>
      <c r="D847" s="4" t="s">
        <v>81</v>
      </c>
      <c r="E847" s="4" t="s">
        <v>45</v>
      </c>
      <c r="F847" s="4" t="s">
        <v>40</v>
      </c>
      <c r="G847" s="4" t="s">
        <v>31</v>
      </c>
      <c r="H847" s="4" t="s">
        <v>99</v>
      </c>
      <c r="I847" s="5">
        <v>1</v>
      </c>
      <c r="J847" s="6">
        <v>70.62</v>
      </c>
      <c r="K847" s="7">
        <v>0</v>
      </c>
      <c r="L847" s="6">
        <v>32.53</v>
      </c>
      <c r="M847" s="6">
        <f t="shared" si="52"/>
        <v>70.62</v>
      </c>
      <c r="N847" s="6">
        <f t="shared" si="53"/>
        <v>32.53</v>
      </c>
      <c r="O847" s="6">
        <f t="shared" si="54"/>
        <v>38.090000000000003</v>
      </c>
      <c r="P847" s="8">
        <f t="shared" si="55"/>
        <v>0.53936561880487111</v>
      </c>
      <c r="Q847" s="9">
        <f>YEAR(SalesDataTable[[#This Row],[Order Date]])</f>
        <v>2026</v>
      </c>
      <c r="R847" s="8" t="str">
        <f>"Q"&amp;ROUNDUP(MONTH(SalesDataTable[[#This Row],[Order Date]])/3,0)</f>
        <v>Q2</v>
      </c>
      <c r="S847" s="5">
        <f>MONTH(SalesDataTable[[#This Row],[Order Date]])</f>
        <v>5</v>
      </c>
      <c r="T847" s="8" t="str">
        <f>TEXT(SalesDataTable[[#This Row],[Order Date]],"mmm")</f>
        <v>May</v>
      </c>
    </row>
    <row r="848" spans="1:20" ht="15.6" x14ac:dyDescent="0.3">
      <c r="A848" s="2" t="s">
        <v>919</v>
      </c>
      <c r="B848" s="3">
        <v>46159</v>
      </c>
      <c r="C848" s="4" t="s">
        <v>47</v>
      </c>
      <c r="D848" s="4" t="s">
        <v>68</v>
      </c>
      <c r="E848" s="4" t="s">
        <v>23</v>
      </c>
      <c r="F848" s="4" t="s">
        <v>36</v>
      </c>
      <c r="G848" s="4" t="s">
        <v>69</v>
      </c>
      <c r="H848" s="4" t="s">
        <v>94</v>
      </c>
      <c r="I848" s="5">
        <v>2</v>
      </c>
      <c r="J848" s="6">
        <v>51.56</v>
      </c>
      <c r="K848" s="7">
        <v>0</v>
      </c>
      <c r="L848" s="6">
        <v>22.46</v>
      </c>
      <c r="M848" s="6">
        <f t="shared" si="52"/>
        <v>103.12</v>
      </c>
      <c r="N848" s="6">
        <f t="shared" si="53"/>
        <v>44.92</v>
      </c>
      <c r="O848" s="6">
        <f t="shared" si="54"/>
        <v>58.2</v>
      </c>
      <c r="P848" s="8">
        <f t="shared" si="55"/>
        <v>0.56439100077579518</v>
      </c>
      <c r="Q848" s="9">
        <f>YEAR(SalesDataTable[[#This Row],[Order Date]])</f>
        <v>2026</v>
      </c>
      <c r="R848" s="8" t="str">
        <f>"Q"&amp;ROUNDUP(MONTH(SalesDataTable[[#This Row],[Order Date]])/3,0)</f>
        <v>Q2</v>
      </c>
      <c r="S848" s="5">
        <f>MONTH(SalesDataTable[[#This Row],[Order Date]])</f>
        <v>5</v>
      </c>
      <c r="T848" s="8" t="str">
        <f>TEXT(SalesDataTable[[#This Row],[Order Date]],"mmm")</f>
        <v>May</v>
      </c>
    </row>
    <row r="849" spans="1:20" ht="15.6" x14ac:dyDescent="0.3">
      <c r="A849" s="2" t="s">
        <v>920</v>
      </c>
      <c r="B849" s="3">
        <v>46159</v>
      </c>
      <c r="C849" s="4" t="s">
        <v>47</v>
      </c>
      <c r="D849" s="4" t="s">
        <v>68</v>
      </c>
      <c r="E849" s="4" t="s">
        <v>23</v>
      </c>
      <c r="F849" s="4" t="s">
        <v>36</v>
      </c>
      <c r="G849" s="4" t="s">
        <v>31</v>
      </c>
      <c r="H849" s="4" t="s">
        <v>41</v>
      </c>
      <c r="I849" s="5">
        <v>2</v>
      </c>
      <c r="J849" s="6">
        <v>146.22</v>
      </c>
      <c r="K849" s="7">
        <v>0</v>
      </c>
      <c r="L849" s="6">
        <v>81.069999999999993</v>
      </c>
      <c r="M849" s="6">
        <f t="shared" si="52"/>
        <v>292.44</v>
      </c>
      <c r="N849" s="6">
        <f t="shared" si="53"/>
        <v>162.13999999999999</v>
      </c>
      <c r="O849" s="6">
        <f t="shared" si="54"/>
        <v>130.30000000000001</v>
      </c>
      <c r="P849" s="8">
        <f t="shared" si="55"/>
        <v>0.4455614826973055</v>
      </c>
      <c r="Q849" s="9">
        <f>YEAR(SalesDataTable[[#This Row],[Order Date]])</f>
        <v>2026</v>
      </c>
      <c r="R849" s="8" t="str">
        <f>"Q"&amp;ROUNDUP(MONTH(SalesDataTable[[#This Row],[Order Date]])/3,0)</f>
        <v>Q2</v>
      </c>
      <c r="S849" s="5">
        <f>MONTH(SalesDataTable[[#This Row],[Order Date]])</f>
        <v>5</v>
      </c>
      <c r="T849" s="8" t="str">
        <f>TEXT(SalesDataTable[[#This Row],[Order Date]],"mmm")</f>
        <v>May</v>
      </c>
    </row>
    <row r="850" spans="1:20" ht="15.6" x14ac:dyDescent="0.3">
      <c r="A850" s="2" t="s">
        <v>921</v>
      </c>
      <c r="B850" s="3">
        <v>46159</v>
      </c>
      <c r="C850" s="4" t="s">
        <v>47</v>
      </c>
      <c r="D850" s="4" t="s">
        <v>102</v>
      </c>
      <c r="E850" s="4" t="s">
        <v>45</v>
      </c>
      <c r="F850" s="4" t="s">
        <v>24</v>
      </c>
      <c r="G850" s="4" t="s">
        <v>69</v>
      </c>
      <c r="H850" s="4" t="s">
        <v>94</v>
      </c>
      <c r="I850" s="5">
        <v>2</v>
      </c>
      <c r="J850" s="6">
        <v>51.34</v>
      </c>
      <c r="K850" s="7">
        <v>0</v>
      </c>
      <c r="L850" s="6">
        <v>22.17</v>
      </c>
      <c r="M850" s="6">
        <f t="shared" si="52"/>
        <v>102.68</v>
      </c>
      <c r="N850" s="6">
        <f t="shared" si="53"/>
        <v>44.34</v>
      </c>
      <c r="O850" s="6">
        <f t="shared" si="54"/>
        <v>58.34</v>
      </c>
      <c r="P850" s="8">
        <f t="shared" si="55"/>
        <v>0.56817296455005839</v>
      </c>
      <c r="Q850" s="9">
        <f>YEAR(SalesDataTable[[#This Row],[Order Date]])</f>
        <v>2026</v>
      </c>
      <c r="R850" s="8" t="str">
        <f>"Q"&amp;ROUNDUP(MONTH(SalesDataTable[[#This Row],[Order Date]])/3,0)</f>
        <v>Q2</v>
      </c>
      <c r="S850" s="5">
        <f>MONTH(SalesDataTable[[#This Row],[Order Date]])</f>
        <v>5</v>
      </c>
      <c r="T850" s="8" t="str">
        <f>TEXT(SalesDataTable[[#This Row],[Order Date]],"mmm")</f>
        <v>May</v>
      </c>
    </row>
    <row r="851" spans="1:20" ht="15.6" x14ac:dyDescent="0.3">
      <c r="A851" s="2" t="s">
        <v>922</v>
      </c>
      <c r="B851" s="3">
        <v>46160</v>
      </c>
      <c r="C851" s="4" t="s">
        <v>47</v>
      </c>
      <c r="D851" s="4" t="s">
        <v>68</v>
      </c>
      <c r="E851" s="4" t="s">
        <v>23</v>
      </c>
      <c r="F851" s="4" t="s">
        <v>36</v>
      </c>
      <c r="G851" s="4" t="s">
        <v>31</v>
      </c>
      <c r="H851" s="4" t="s">
        <v>73</v>
      </c>
      <c r="I851" s="5">
        <v>1</v>
      </c>
      <c r="J851" s="6">
        <v>153.61000000000001</v>
      </c>
      <c r="K851" s="7">
        <v>0.05</v>
      </c>
      <c r="L851" s="6">
        <v>79.94</v>
      </c>
      <c r="M851" s="6">
        <f t="shared" si="52"/>
        <v>145.92950000000002</v>
      </c>
      <c r="N851" s="6">
        <f t="shared" si="53"/>
        <v>79.94</v>
      </c>
      <c r="O851" s="6">
        <f t="shared" si="54"/>
        <v>65.989500000000021</v>
      </c>
      <c r="P851" s="8">
        <f t="shared" si="55"/>
        <v>0.45220123415758989</v>
      </c>
      <c r="Q851" s="9">
        <f>YEAR(SalesDataTable[[#This Row],[Order Date]])</f>
        <v>2026</v>
      </c>
      <c r="R851" s="8" t="str">
        <f>"Q"&amp;ROUNDUP(MONTH(SalesDataTable[[#This Row],[Order Date]])/3,0)</f>
        <v>Q2</v>
      </c>
      <c r="S851" s="5">
        <f>MONTH(SalesDataTable[[#This Row],[Order Date]])</f>
        <v>5</v>
      </c>
      <c r="T851" s="8" t="str">
        <f>TEXT(SalesDataTable[[#This Row],[Order Date]],"mmm")</f>
        <v>May</v>
      </c>
    </row>
    <row r="852" spans="1:20" ht="15.6" x14ac:dyDescent="0.3">
      <c r="A852" s="2" t="s">
        <v>923</v>
      </c>
      <c r="B852" s="3">
        <v>46160</v>
      </c>
      <c r="C852" s="4" t="s">
        <v>28</v>
      </c>
      <c r="D852" s="4" t="s">
        <v>58</v>
      </c>
      <c r="E852" s="4" t="s">
        <v>23</v>
      </c>
      <c r="F852" s="4" t="s">
        <v>24</v>
      </c>
      <c r="G852" s="4" t="s">
        <v>51</v>
      </c>
      <c r="H852" s="4" t="s">
        <v>84</v>
      </c>
      <c r="I852" s="5">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9">
        <f>YEAR(SalesDataTable[[#This Row],[Order Date]])</f>
        <v>2026</v>
      </c>
      <c r="R852" s="8" t="str">
        <f>"Q"&amp;ROUNDUP(MONTH(SalesDataTable[[#This Row],[Order Date]])/3,0)</f>
        <v>Q2</v>
      </c>
      <c r="S852" s="5">
        <f>MONTH(SalesDataTable[[#This Row],[Order Date]])</f>
        <v>5</v>
      </c>
      <c r="T852" s="8" t="str">
        <f>TEXT(SalesDataTable[[#This Row],[Order Date]],"mmm")</f>
        <v>May</v>
      </c>
    </row>
    <row r="853" spans="1:20" ht="15.6" x14ac:dyDescent="0.3">
      <c r="A853" s="2" t="s">
        <v>924</v>
      </c>
      <c r="B853" s="3">
        <v>46160</v>
      </c>
      <c r="C853" s="4" t="s">
        <v>21</v>
      </c>
      <c r="D853" s="4" t="s">
        <v>22</v>
      </c>
      <c r="E853" s="4" t="s">
        <v>30</v>
      </c>
      <c r="F853" s="4" t="s">
        <v>40</v>
      </c>
      <c r="G853" s="4" t="s">
        <v>31</v>
      </c>
      <c r="H853" s="4" t="s">
        <v>32</v>
      </c>
      <c r="I853" s="5">
        <v>10</v>
      </c>
      <c r="J853" s="6">
        <v>92.09</v>
      </c>
      <c r="K853" s="7">
        <v>0.15</v>
      </c>
      <c r="L853" s="6">
        <v>45.13</v>
      </c>
      <c r="M853" s="6">
        <f t="shared" si="52"/>
        <v>782.7650000000001</v>
      </c>
      <c r="N853" s="6">
        <f t="shared" si="53"/>
        <v>451.3</v>
      </c>
      <c r="O853" s="6">
        <f t="shared" si="54"/>
        <v>331.46500000000009</v>
      </c>
      <c r="P853" s="8">
        <f t="shared" si="55"/>
        <v>0.42345403792964686</v>
      </c>
      <c r="Q853" s="9">
        <f>YEAR(SalesDataTable[[#This Row],[Order Date]])</f>
        <v>2026</v>
      </c>
      <c r="R853" s="8" t="str">
        <f>"Q"&amp;ROUNDUP(MONTH(SalesDataTable[[#This Row],[Order Date]])/3,0)</f>
        <v>Q2</v>
      </c>
      <c r="S853" s="5">
        <f>MONTH(SalesDataTable[[#This Row],[Order Date]])</f>
        <v>5</v>
      </c>
      <c r="T853" s="8" t="str">
        <f>TEXT(SalesDataTable[[#This Row],[Order Date]],"mmm")</f>
        <v>May</v>
      </c>
    </row>
    <row r="854" spans="1:20" ht="15.6" x14ac:dyDescent="0.3">
      <c r="A854" s="2" t="s">
        <v>925</v>
      </c>
      <c r="B854" s="3">
        <v>46160</v>
      </c>
      <c r="C854" s="4" t="s">
        <v>47</v>
      </c>
      <c r="D854" s="4" t="s">
        <v>68</v>
      </c>
      <c r="E854" s="4" t="s">
        <v>59</v>
      </c>
      <c r="F854" s="4" t="s">
        <v>36</v>
      </c>
      <c r="G854" s="4" t="s">
        <v>37</v>
      </c>
      <c r="H854" s="4" t="s">
        <v>38</v>
      </c>
      <c r="I854" s="5">
        <v>1</v>
      </c>
      <c r="J854" s="6">
        <v>36.72</v>
      </c>
      <c r="K854" s="7">
        <v>0</v>
      </c>
      <c r="L854" s="6">
        <v>13.67</v>
      </c>
      <c r="M854" s="6">
        <f t="shared" si="52"/>
        <v>36.72</v>
      </c>
      <c r="N854" s="6">
        <f t="shared" si="53"/>
        <v>13.67</v>
      </c>
      <c r="O854" s="6">
        <f t="shared" si="54"/>
        <v>23.049999999999997</v>
      </c>
      <c r="P854" s="8">
        <f t="shared" si="55"/>
        <v>0.62772331154684091</v>
      </c>
      <c r="Q854" s="9">
        <f>YEAR(SalesDataTable[[#This Row],[Order Date]])</f>
        <v>2026</v>
      </c>
      <c r="R854" s="8" t="str">
        <f>"Q"&amp;ROUNDUP(MONTH(SalesDataTable[[#This Row],[Order Date]])/3,0)</f>
        <v>Q2</v>
      </c>
      <c r="S854" s="5">
        <f>MONTH(SalesDataTable[[#This Row],[Order Date]])</f>
        <v>5</v>
      </c>
      <c r="T854" s="8" t="str">
        <f>TEXT(SalesDataTable[[#This Row],[Order Date]],"mmm")</f>
        <v>May</v>
      </c>
    </row>
    <row r="855" spans="1:20" ht="15.6" x14ac:dyDescent="0.3">
      <c r="A855" s="2" t="s">
        <v>926</v>
      </c>
      <c r="B855" s="3">
        <v>46161</v>
      </c>
      <c r="C855" s="4" t="s">
        <v>28</v>
      </c>
      <c r="D855" s="4" t="s">
        <v>29</v>
      </c>
      <c r="E855" s="4" t="s">
        <v>30</v>
      </c>
      <c r="F855" s="4" t="s">
        <v>40</v>
      </c>
      <c r="G855" s="4" t="s">
        <v>37</v>
      </c>
      <c r="H855" s="4" t="s">
        <v>91</v>
      </c>
      <c r="I855" s="5">
        <v>3</v>
      </c>
      <c r="J855" s="6">
        <v>132.41999999999999</v>
      </c>
      <c r="K855" s="7">
        <v>0.05</v>
      </c>
      <c r="L855" s="6">
        <v>67.09</v>
      </c>
      <c r="M855" s="6">
        <f t="shared" si="52"/>
        <v>377.39699999999999</v>
      </c>
      <c r="N855" s="6">
        <f t="shared" si="53"/>
        <v>201.27</v>
      </c>
      <c r="O855" s="6">
        <f t="shared" si="54"/>
        <v>176.12699999999998</v>
      </c>
      <c r="P855" s="8">
        <f t="shared" si="55"/>
        <v>0.46668892439526544</v>
      </c>
      <c r="Q855" s="9">
        <f>YEAR(SalesDataTable[[#This Row],[Order Date]])</f>
        <v>2026</v>
      </c>
      <c r="R855" s="8" t="str">
        <f>"Q"&amp;ROUNDUP(MONTH(SalesDataTable[[#This Row],[Order Date]])/3,0)</f>
        <v>Q2</v>
      </c>
      <c r="S855" s="5">
        <f>MONTH(SalesDataTable[[#This Row],[Order Date]])</f>
        <v>5</v>
      </c>
      <c r="T855" s="8" t="str">
        <f>TEXT(SalesDataTable[[#This Row],[Order Date]],"mmm")</f>
        <v>May</v>
      </c>
    </row>
    <row r="856" spans="1:20" ht="15.6" x14ac:dyDescent="0.3">
      <c r="A856" s="2" t="s">
        <v>927</v>
      </c>
      <c r="B856" s="3">
        <v>46161</v>
      </c>
      <c r="C856" s="4" t="s">
        <v>47</v>
      </c>
      <c r="D856" s="4" t="s">
        <v>102</v>
      </c>
      <c r="E856" s="4" t="s">
        <v>45</v>
      </c>
      <c r="F856" s="4" t="s">
        <v>24</v>
      </c>
      <c r="G856" s="4" t="s">
        <v>51</v>
      </c>
      <c r="H856" s="4" t="s">
        <v>61</v>
      </c>
      <c r="I856" s="5">
        <v>2</v>
      </c>
      <c r="J856" s="6">
        <v>192.1</v>
      </c>
      <c r="K856" s="7">
        <v>0.05</v>
      </c>
      <c r="L856" s="6">
        <v>106.07</v>
      </c>
      <c r="M856" s="6">
        <f t="shared" si="52"/>
        <v>364.98999999999995</v>
      </c>
      <c r="N856" s="6">
        <f t="shared" si="53"/>
        <v>212.14</v>
      </c>
      <c r="O856" s="6">
        <f t="shared" si="54"/>
        <v>152.84999999999997</v>
      </c>
      <c r="P856" s="8">
        <f t="shared" si="55"/>
        <v>0.41877859667388145</v>
      </c>
      <c r="Q856" s="9">
        <f>YEAR(SalesDataTable[[#This Row],[Order Date]])</f>
        <v>2026</v>
      </c>
      <c r="R856" s="8" t="str">
        <f>"Q"&amp;ROUNDUP(MONTH(SalesDataTable[[#This Row],[Order Date]])/3,0)</f>
        <v>Q2</v>
      </c>
      <c r="S856" s="5">
        <f>MONTH(SalesDataTable[[#This Row],[Order Date]])</f>
        <v>5</v>
      </c>
      <c r="T856" s="8" t="str">
        <f>TEXT(SalesDataTable[[#This Row],[Order Date]],"mmm")</f>
        <v>May</v>
      </c>
    </row>
    <row r="857" spans="1:20" ht="15.6" x14ac:dyDescent="0.3">
      <c r="A857" s="2" t="s">
        <v>928</v>
      </c>
      <c r="B857" s="3">
        <v>46161</v>
      </c>
      <c r="C857" s="4" t="s">
        <v>34</v>
      </c>
      <c r="D857" s="4" t="s">
        <v>146</v>
      </c>
      <c r="E857" s="4" t="s">
        <v>45</v>
      </c>
      <c r="F857" s="4" t="s">
        <v>36</v>
      </c>
      <c r="G857" s="4" t="s">
        <v>37</v>
      </c>
      <c r="H857" s="4" t="s">
        <v>38</v>
      </c>
      <c r="I857" s="5">
        <v>4</v>
      </c>
      <c r="J857" s="6">
        <v>36.94</v>
      </c>
      <c r="K857" s="7">
        <v>0</v>
      </c>
      <c r="L857" s="6">
        <v>13.63</v>
      </c>
      <c r="M857" s="6">
        <f t="shared" si="52"/>
        <v>147.76</v>
      </c>
      <c r="N857" s="6">
        <f t="shared" si="53"/>
        <v>54.52</v>
      </c>
      <c r="O857" s="6">
        <f t="shared" si="54"/>
        <v>93.239999999999981</v>
      </c>
      <c r="P857" s="8">
        <f t="shared" si="55"/>
        <v>0.63102328099620997</v>
      </c>
      <c r="Q857" s="9">
        <f>YEAR(SalesDataTable[[#This Row],[Order Date]])</f>
        <v>2026</v>
      </c>
      <c r="R857" s="8" t="str">
        <f>"Q"&amp;ROUNDUP(MONTH(SalesDataTable[[#This Row],[Order Date]])/3,0)</f>
        <v>Q2</v>
      </c>
      <c r="S857" s="5">
        <f>MONTH(SalesDataTable[[#This Row],[Order Date]])</f>
        <v>5</v>
      </c>
      <c r="T857" s="8" t="str">
        <f>TEXT(SalesDataTable[[#This Row],[Order Date]],"mmm")</f>
        <v>May</v>
      </c>
    </row>
    <row r="858" spans="1:20" ht="15.6" x14ac:dyDescent="0.3">
      <c r="A858" s="2" t="s">
        <v>929</v>
      </c>
      <c r="B858" s="3">
        <v>46161</v>
      </c>
      <c r="C858" s="4" t="s">
        <v>21</v>
      </c>
      <c r="D858" s="4" t="s">
        <v>108</v>
      </c>
      <c r="E858" s="4" t="s">
        <v>23</v>
      </c>
      <c r="F858" s="4" t="s">
        <v>40</v>
      </c>
      <c r="G858" s="4" t="s">
        <v>31</v>
      </c>
      <c r="H858" s="4" t="s">
        <v>73</v>
      </c>
      <c r="I858" s="5">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9">
        <f>YEAR(SalesDataTable[[#This Row],[Order Date]])</f>
        <v>2026</v>
      </c>
      <c r="R858" s="8" t="str">
        <f>"Q"&amp;ROUNDUP(MONTH(SalesDataTable[[#This Row],[Order Date]])/3,0)</f>
        <v>Q2</v>
      </c>
      <c r="S858" s="5">
        <f>MONTH(SalesDataTable[[#This Row],[Order Date]])</f>
        <v>5</v>
      </c>
      <c r="T858" s="8" t="str">
        <f>TEXT(SalesDataTable[[#This Row],[Order Date]],"mmm")</f>
        <v>May</v>
      </c>
    </row>
    <row r="859" spans="1:20" ht="15.6" x14ac:dyDescent="0.3">
      <c r="A859" s="2" t="s">
        <v>930</v>
      </c>
      <c r="B859" s="3">
        <v>46161</v>
      </c>
      <c r="C859" s="4" t="s">
        <v>21</v>
      </c>
      <c r="D859" s="4" t="s">
        <v>22</v>
      </c>
      <c r="E859" s="4" t="s">
        <v>23</v>
      </c>
      <c r="F859" s="4" t="s">
        <v>40</v>
      </c>
      <c r="G859" s="4" t="s">
        <v>25</v>
      </c>
      <c r="H859" s="4" t="s">
        <v>26</v>
      </c>
      <c r="I859" s="5">
        <v>2</v>
      </c>
      <c r="J859" s="6">
        <v>82.85</v>
      </c>
      <c r="K859" s="7">
        <v>0</v>
      </c>
      <c r="L859" s="6">
        <v>42.53</v>
      </c>
      <c r="M859" s="6">
        <f t="shared" si="52"/>
        <v>165.7</v>
      </c>
      <c r="N859" s="6">
        <f t="shared" si="53"/>
        <v>85.06</v>
      </c>
      <c r="O859" s="6">
        <f t="shared" si="54"/>
        <v>80.639999999999986</v>
      </c>
      <c r="P859" s="8">
        <f t="shared" si="55"/>
        <v>0.48666264333132164</v>
      </c>
      <c r="Q859" s="9">
        <f>YEAR(SalesDataTable[[#This Row],[Order Date]])</f>
        <v>2026</v>
      </c>
      <c r="R859" s="8" t="str">
        <f>"Q"&amp;ROUNDUP(MONTH(SalesDataTable[[#This Row],[Order Date]])/3,0)</f>
        <v>Q2</v>
      </c>
      <c r="S859" s="5">
        <f>MONTH(SalesDataTable[[#This Row],[Order Date]])</f>
        <v>5</v>
      </c>
      <c r="T859" s="8" t="str">
        <f>TEXT(SalesDataTable[[#This Row],[Order Date]],"mmm")</f>
        <v>May</v>
      </c>
    </row>
    <row r="860" spans="1:20" ht="15.6" x14ac:dyDescent="0.3">
      <c r="A860" s="2" t="s">
        <v>931</v>
      </c>
      <c r="B860" s="3">
        <v>46161</v>
      </c>
      <c r="C860" s="4" t="s">
        <v>34</v>
      </c>
      <c r="D860" s="4" t="s">
        <v>54</v>
      </c>
      <c r="E860" s="4" t="s">
        <v>59</v>
      </c>
      <c r="F860" s="4" t="s">
        <v>36</v>
      </c>
      <c r="G860" s="4" t="s">
        <v>31</v>
      </c>
      <c r="H860" s="4" t="s">
        <v>41</v>
      </c>
      <c r="I860" s="5">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9">
        <f>YEAR(SalesDataTable[[#This Row],[Order Date]])</f>
        <v>2026</v>
      </c>
      <c r="R860" s="8" t="str">
        <f>"Q"&amp;ROUNDUP(MONTH(SalesDataTable[[#This Row],[Order Date]])/3,0)</f>
        <v>Q2</v>
      </c>
      <c r="S860" s="5">
        <f>MONTH(SalesDataTable[[#This Row],[Order Date]])</f>
        <v>5</v>
      </c>
      <c r="T860" s="8" t="str">
        <f>TEXT(SalesDataTable[[#This Row],[Order Date]],"mmm")</f>
        <v>May</v>
      </c>
    </row>
    <row r="861" spans="1:20" ht="15.6" x14ac:dyDescent="0.3">
      <c r="A861" s="2" t="s">
        <v>932</v>
      </c>
      <c r="B861" s="3">
        <v>46161</v>
      </c>
      <c r="C861" s="4" t="s">
        <v>34</v>
      </c>
      <c r="D861" s="4" t="s">
        <v>146</v>
      </c>
      <c r="E861" s="4" t="s">
        <v>45</v>
      </c>
      <c r="F861" s="4" t="s">
        <v>36</v>
      </c>
      <c r="G861" s="4" t="s">
        <v>51</v>
      </c>
      <c r="H861" s="4" t="s">
        <v>61</v>
      </c>
      <c r="I861" s="5">
        <v>1</v>
      </c>
      <c r="J861" s="6">
        <v>192.94</v>
      </c>
      <c r="K861" s="7">
        <v>0</v>
      </c>
      <c r="L861" s="6">
        <v>105.15</v>
      </c>
      <c r="M861" s="6">
        <f t="shared" si="52"/>
        <v>192.94</v>
      </c>
      <c r="N861" s="6">
        <f t="shared" si="53"/>
        <v>105.15</v>
      </c>
      <c r="O861" s="6">
        <f t="shared" si="54"/>
        <v>87.789999999999992</v>
      </c>
      <c r="P861" s="8">
        <f t="shared" si="55"/>
        <v>0.45501192080439512</v>
      </c>
      <c r="Q861" s="9">
        <f>YEAR(SalesDataTable[[#This Row],[Order Date]])</f>
        <v>2026</v>
      </c>
      <c r="R861" s="8" t="str">
        <f>"Q"&amp;ROUNDUP(MONTH(SalesDataTable[[#This Row],[Order Date]])/3,0)</f>
        <v>Q2</v>
      </c>
      <c r="S861" s="5">
        <f>MONTH(SalesDataTable[[#This Row],[Order Date]])</f>
        <v>5</v>
      </c>
      <c r="T861" s="8" t="str">
        <f>TEXT(SalesDataTable[[#This Row],[Order Date]],"mmm")</f>
        <v>May</v>
      </c>
    </row>
    <row r="862" spans="1:20" ht="15.6" x14ac:dyDescent="0.3">
      <c r="A862" s="2" t="s">
        <v>933</v>
      </c>
      <c r="B862" s="3">
        <v>46162</v>
      </c>
      <c r="C862" s="4" t="s">
        <v>47</v>
      </c>
      <c r="D862" s="4" t="s">
        <v>68</v>
      </c>
      <c r="E862" s="4" t="s">
        <v>45</v>
      </c>
      <c r="F862" s="4" t="s">
        <v>40</v>
      </c>
      <c r="G862" s="4" t="s">
        <v>37</v>
      </c>
      <c r="H862" s="4" t="s">
        <v>103</v>
      </c>
      <c r="I862" s="5">
        <v>1</v>
      </c>
      <c r="J862" s="6">
        <v>168.56</v>
      </c>
      <c r="K862" s="7">
        <v>0</v>
      </c>
      <c r="L862" s="6">
        <v>85.46</v>
      </c>
      <c r="M862" s="6">
        <f t="shared" si="52"/>
        <v>168.56</v>
      </c>
      <c r="N862" s="6">
        <f t="shared" si="53"/>
        <v>85.46</v>
      </c>
      <c r="O862" s="6">
        <f t="shared" si="54"/>
        <v>83.100000000000009</v>
      </c>
      <c r="P862" s="8">
        <f t="shared" si="55"/>
        <v>0.49299952539155201</v>
      </c>
      <c r="Q862" s="9">
        <f>YEAR(SalesDataTable[[#This Row],[Order Date]])</f>
        <v>2026</v>
      </c>
      <c r="R862" s="8" t="str">
        <f>"Q"&amp;ROUNDUP(MONTH(SalesDataTable[[#This Row],[Order Date]])/3,0)</f>
        <v>Q2</v>
      </c>
      <c r="S862" s="5">
        <f>MONTH(SalesDataTable[[#This Row],[Order Date]])</f>
        <v>5</v>
      </c>
      <c r="T862" s="8" t="str">
        <f>TEXT(SalesDataTable[[#This Row],[Order Date]],"mmm")</f>
        <v>May</v>
      </c>
    </row>
    <row r="863" spans="1:20" ht="15.6" x14ac:dyDescent="0.3">
      <c r="A863" s="2" t="s">
        <v>934</v>
      </c>
      <c r="B863" s="3">
        <v>46162</v>
      </c>
      <c r="C863" s="4" t="s">
        <v>21</v>
      </c>
      <c r="D863" s="4" t="s">
        <v>22</v>
      </c>
      <c r="E863" s="4" t="s">
        <v>23</v>
      </c>
      <c r="F863" s="4" t="s">
        <v>36</v>
      </c>
      <c r="G863" s="4" t="s">
        <v>51</v>
      </c>
      <c r="H863" s="4" t="s">
        <v>110</v>
      </c>
      <c r="I863" s="5">
        <v>2</v>
      </c>
      <c r="J863" s="6">
        <v>123.9</v>
      </c>
      <c r="K863" s="7">
        <v>0</v>
      </c>
      <c r="L863" s="6">
        <v>58.95</v>
      </c>
      <c r="M863" s="6">
        <f t="shared" si="52"/>
        <v>247.8</v>
      </c>
      <c r="N863" s="6">
        <f t="shared" si="53"/>
        <v>117.9</v>
      </c>
      <c r="O863" s="6">
        <f t="shared" si="54"/>
        <v>129.9</v>
      </c>
      <c r="P863" s="8">
        <f t="shared" si="55"/>
        <v>0.52421307506053272</v>
      </c>
      <c r="Q863" s="9">
        <f>YEAR(SalesDataTable[[#This Row],[Order Date]])</f>
        <v>2026</v>
      </c>
      <c r="R863" s="8" t="str">
        <f>"Q"&amp;ROUNDUP(MONTH(SalesDataTable[[#This Row],[Order Date]])/3,0)</f>
        <v>Q2</v>
      </c>
      <c r="S863" s="5">
        <f>MONTH(SalesDataTable[[#This Row],[Order Date]])</f>
        <v>5</v>
      </c>
      <c r="T863" s="8" t="str">
        <f>TEXT(SalesDataTable[[#This Row],[Order Date]],"mmm")</f>
        <v>May</v>
      </c>
    </row>
    <row r="864" spans="1:20" ht="15.6" x14ac:dyDescent="0.3">
      <c r="A864" s="2" t="s">
        <v>935</v>
      </c>
      <c r="B864" s="3">
        <v>46162</v>
      </c>
      <c r="C864" s="4" t="s">
        <v>21</v>
      </c>
      <c r="D864" s="4" t="s">
        <v>72</v>
      </c>
      <c r="E864" s="4" t="s">
        <v>23</v>
      </c>
      <c r="F864" s="4" t="s">
        <v>36</v>
      </c>
      <c r="G864" s="4" t="s">
        <v>31</v>
      </c>
      <c r="H864" s="4" t="s">
        <v>41</v>
      </c>
      <c r="I864" s="5">
        <v>2</v>
      </c>
      <c r="J864" s="6">
        <v>140.93</v>
      </c>
      <c r="K864" s="7">
        <v>0</v>
      </c>
      <c r="L864" s="6">
        <v>81.040000000000006</v>
      </c>
      <c r="M864" s="6">
        <f t="shared" si="52"/>
        <v>281.86</v>
      </c>
      <c r="N864" s="6">
        <f t="shared" si="53"/>
        <v>162.08000000000001</v>
      </c>
      <c r="O864" s="6">
        <f t="shared" si="54"/>
        <v>119.78</v>
      </c>
      <c r="P864" s="8">
        <f t="shared" si="55"/>
        <v>0.42496274746327961</v>
      </c>
      <c r="Q864" s="9">
        <f>YEAR(SalesDataTable[[#This Row],[Order Date]])</f>
        <v>2026</v>
      </c>
      <c r="R864" s="8" t="str">
        <f>"Q"&amp;ROUNDUP(MONTH(SalesDataTable[[#This Row],[Order Date]])/3,0)</f>
        <v>Q2</v>
      </c>
      <c r="S864" s="5">
        <f>MONTH(SalesDataTable[[#This Row],[Order Date]])</f>
        <v>5</v>
      </c>
      <c r="T864" s="8" t="str">
        <f>TEXT(SalesDataTable[[#This Row],[Order Date]],"mmm")</f>
        <v>May</v>
      </c>
    </row>
    <row r="865" spans="1:20" ht="15.6" x14ac:dyDescent="0.3">
      <c r="A865" s="2" t="s">
        <v>936</v>
      </c>
      <c r="B865" s="3">
        <v>46162</v>
      </c>
      <c r="C865" s="4" t="s">
        <v>34</v>
      </c>
      <c r="D865" s="4" t="s">
        <v>54</v>
      </c>
      <c r="E865" s="4" t="s">
        <v>45</v>
      </c>
      <c r="F865" s="4" t="s">
        <v>24</v>
      </c>
      <c r="G865" s="4" t="s">
        <v>31</v>
      </c>
      <c r="H865" s="4" t="s">
        <v>99</v>
      </c>
      <c r="I865" s="5">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9">
        <f>YEAR(SalesDataTable[[#This Row],[Order Date]])</f>
        <v>2026</v>
      </c>
      <c r="R865" s="8" t="str">
        <f>"Q"&amp;ROUNDUP(MONTH(SalesDataTable[[#This Row],[Order Date]])/3,0)</f>
        <v>Q2</v>
      </c>
      <c r="S865" s="5">
        <f>MONTH(SalesDataTable[[#This Row],[Order Date]])</f>
        <v>5</v>
      </c>
      <c r="T865" s="8" t="str">
        <f>TEXT(SalesDataTable[[#This Row],[Order Date]],"mmm")</f>
        <v>May</v>
      </c>
    </row>
    <row r="866" spans="1:20" ht="15.6" x14ac:dyDescent="0.3">
      <c r="A866" s="2" t="s">
        <v>937</v>
      </c>
      <c r="B866" s="3">
        <v>46162</v>
      </c>
      <c r="C866" s="4" t="s">
        <v>47</v>
      </c>
      <c r="D866" s="4" t="s">
        <v>68</v>
      </c>
      <c r="E866" s="4" t="s">
        <v>45</v>
      </c>
      <c r="F866" s="4" t="s">
        <v>40</v>
      </c>
      <c r="G866" s="4" t="s">
        <v>51</v>
      </c>
      <c r="H866" s="4" t="s">
        <v>61</v>
      </c>
      <c r="I866" s="5">
        <v>2</v>
      </c>
      <c r="J866" s="6">
        <v>197.35</v>
      </c>
      <c r="K866" s="7">
        <v>0.05</v>
      </c>
      <c r="L866" s="6">
        <v>102.63</v>
      </c>
      <c r="M866" s="6">
        <f t="shared" si="52"/>
        <v>374.96499999999997</v>
      </c>
      <c r="N866" s="6">
        <f t="shared" si="53"/>
        <v>205.26</v>
      </c>
      <c r="O866" s="6">
        <f t="shared" si="54"/>
        <v>169.70499999999998</v>
      </c>
      <c r="P866" s="8">
        <f t="shared" si="55"/>
        <v>0.45258890829810783</v>
      </c>
      <c r="Q866" s="9">
        <f>YEAR(SalesDataTable[[#This Row],[Order Date]])</f>
        <v>2026</v>
      </c>
      <c r="R866" s="8" t="str">
        <f>"Q"&amp;ROUNDUP(MONTH(SalesDataTable[[#This Row],[Order Date]])/3,0)</f>
        <v>Q2</v>
      </c>
      <c r="S866" s="5">
        <f>MONTH(SalesDataTable[[#This Row],[Order Date]])</f>
        <v>5</v>
      </c>
      <c r="T866" s="8" t="str">
        <f>TEXT(SalesDataTable[[#This Row],[Order Date]],"mmm")</f>
        <v>May</v>
      </c>
    </row>
    <row r="867" spans="1:20" ht="15.6" x14ac:dyDescent="0.3">
      <c r="A867" s="2" t="s">
        <v>938</v>
      </c>
      <c r="B867" s="3">
        <v>46162</v>
      </c>
      <c r="C867" s="4" t="s">
        <v>47</v>
      </c>
      <c r="D867" s="4" t="s">
        <v>48</v>
      </c>
      <c r="E867" s="4" t="s">
        <v>23</v>
      </c>
      <c r="F867" s="4" t="s">
        <v>40</v>
      </c>
      <c r="G867" s="4" t="s">
        <v>37</v>
      </c>
      <c r="H867" s="4" t="s">
        <v>38</v>
      </c>
      <c r="I867" s="5">
        <v>3</v>
      </c>
      <c r="J867" s="6">
        <v>36.74</v>
      </c>
      <c r="K867" s="7">
        <v>0.05</v>
      </c>
      <c r="L867" s="6">
        <v>13.97</v>
      </c>
      <c r="M867" s="6">
        <f t="shared" si="52"/>
        <v>104.70899999999999</v>
      </c>
      <c r="N867" s="6">
        <f t="shared" si="53"/>
        <v>41.910000000000004</v>
      </c>
      <c r="O867" s="6">
        <f t="shared" si="54"/>
        <v>62.798999999999985</v>
      </c>
      <c r="P867" s="8">
        <f t="shared" si="55"/>
        <v>0.59974787267570118</v>
      </c>
      <c r="Q867" s="9">
        <f>YEAR(SalesDataTable[[#This Row],[Order Date]])</f>
        <v>2026</v>
      </c>
      <c r="R867" s="8" t="str">
        <f>"Q"&amp;ROUNDUP(MONTH(SalesDataTable[[#This Row],[Order Date]])/3,0)</f>
        <v>Q2</v>
      </c>
      <c r="S867" s="5">
        <f>MONTH(SalesDataTable[[#This Row],[Order Date]])</f>
        <v>5</v>
      </c>
      <c r="T867" s="8" t="str">
        <f>TEXT(SalesDataTable[[#This Row],[Order Date]],"mmm")</f>
        <v>May</v>
      </c>
    </row>
    <row r="868" spans="1:20" ht="15.6" x14ac:dyDescent="0.3">
      <c r="A868" s="2" t="s">
        <v>939</v>
      </c>
      <c r="B868" s="3">
        <v>46162</v>
      </c>
      <c r="C868" s="4" t="s">
        <v>28</v>
      </c>
      <c r="D868" s="4" t="s">
        <v>86</v>
      </c>
      <c r="E868" s="4" t="s">
        <v>23</v>
      </c>
      <c r="F868" s="4" t="s">
        <v>24</v>
      </c>
      <c r="G868" s="4" t="s">
        <v>31</v>
      </c>
      <c r="H868" s="4" t="s">
        <v>73</v>
      </c>
      <c r="I868" s="5">
        <v>2</v>
      </c>
      <c r="J868" s="6">
        <v>151.35</v>
      </c>
      <c r="K868" s="7">
        <v>0.05</v>
      </c>
      <c r="L868" s="6">
        <v>77.150000000000006</v>
      </c>
      <c r="M868" s="6">
        <f t="shared" si="52"/>
        <v>287.565</v>
      </c>
      <c r="N868" s="6">
        <f t="shared" si="53"/>
        <v>154.30000000000001</v>
      </c>
      <c r="O868" s="6">
        <f t="shared" si="54"/>
        <v>133.26499999999999</v>
      </c>
      <c r="P868" s="8">
        <f t="shared" si="55"/>
        <v>0.46342566028550064</v>
      </c>
      <c r="Q868" s="9">
        <f>YEAR(SalesDataTable[[#This Row],[Order Date]])</f>
        <v>2026</v>
      </c>
      <c r="R868" s="8" t="str">
        <f>"Q"&amp;ROUNDUP(MONTH(SalesDataTable[[#This Row],[Order Date]])/3,0)</f>
        <v>Q2</v>
      </c>
      <c r="S868" s="5">
        <f>MONTH(SalesDataTable[[#This Row],[Order Date]])</f>
        <v>5</v>
      </c>
      <c r="T868" s="8" t="str">
        <f>TEXT(SalesDataTable[[#This Row],[Order Date]],"mmm")</f>
        <v>May</v>
      </c>
    </row>
    <row r="869" spans="1:20" ht="15.6" x14ac:dyDescent="0.3">
      <c r="A869" s="2" t="s">
        <v>940</v>
      </c>
      <c r="B869" s="3">
        <v>46162</v>
      </c>
      <c r="C869" s="4" t="s">
        <v>21</v>
      </c>
      <c r="D869" s="4" t="s">
        <v>108</v>
      </c>
      <c r="E869" s="4" t="s">
        <v>45</v>
      </c>
      <c r="F869" s="4" t="s">
        <v>36</v>
      </c>
      <c r="G869" s="4" t="s">
        <v>25</v>
      </c>
      <c r="H869" s="4" t="s">
        <v>49</v>
      </c>
      <c r="I869" s="5">
        <v>2</v>
      </c>
      <c r="J869" s="6">
        <v>50.09</v>
      </c>
      <c r="K869" s="7">
        <v>0.05</v>
      </c>
      <c r="L869" s="6">
        <v>23.16</v>
      </c>
      <c r="M869" s="6">
        <f t="shared" si="52"/>
        <v>95.171000000000006</v>
      </c>
      <c r="N869" s="6">
        <f t="shared" si="53"/>
        <v>46.32</v>
      </c>
      <c r="O869" s="6">
        <f t="shared" si="54"/>
        <v>48.851000000000006</v>
      </c>
      <c r="P869" s="8">
        <f t="shared" si="55"/>
        <v>0.51329711781950382</v>
      </c>
      <c r="Q869" s="9">
        <f>YEAR(SalesDataTable[[#This Row],[Order Date]])</f>
        <v>2026</v>
      </c>
      <c r="R869" s="8" t="str">
        <f>"Q"&amp;ROUNDUP(MONTH(SalesDataTable[[#This Row],[Order Date]])/3,0)</f>
        <v>Q2</v>
      </c>
      <c r="S869" s="5">
        <f>MONTH(SalesDataTable[[#This Row],[Order Date]])</f>
        <v>5</v>
      </c>
      <c r="T869" s="8" t="str">
        <f>TEXT(SalesDataTable[[#This Row],[Order Date]],"mmm")</f>
        <v>May</v>
      </c>
    </row>
    <row r="870" spans="1:20" ht="15.6" x14ac:dyDescent="0.3">
      <c r="A870" s="2" t="s">
        <v>941</v>
      </c>
      <c r="B870" s="3">
        <v>46162</v>
      </c>
      <c r="C870" s="4" t="s">
        <v>21</v>
      </c>
      <c r="D870" s="4" t="s">
        <v>72</v>
      </c>
      <c r="E870" s="4" t="s">
        <v>23</v>
      </c>
      <c r="F870" s="4" t="s">
        <v>36</v>
      </c>
      <c r="G870" s="4" t="s">
        <v>69</v>
      </c>
      <c r="H870" s="4" t="s">
        <v>75</v>
      </c>
      <c r="I870" s="5">
        <v>2</v>
      </c>
      <c r="J870" s="6">
        <v>121.96</v>
      </c>
      <c r="K870" s="7">
        <v>0.05</v>
      </c>
      <c r="L870" s="6">
        <v>71.2</v>
      </c>
      <c r="M870" s="6">
        <f t="shared" si="52"/>
        <v>231.72399999999999</v>
      </c>
      <c r="N870" s="6">
        <f t="shared" si="53"/>
        <v>142.4</v>
      </c>
      <c r="O870" s="6">
        <f t="shared" si="54"/>
        <v>89.323999999999984</v>
      </c>
      <c r="P870" s="8">
        <f t="shared" si="55"/>
        <v>0.38547582468799085</v>
      </c>
      <c r="Q870" s="9">
        <f>YEAR(SalesDataTable[[#This Row],[Order Date]])</f>
        <v>2026</v>
      </c>
      <c r="R870" s="8" t="str">
        <f>"Q"&amp;ROUNDUP(MONTH(SalesDataTable[[#This Row],[Order Date]])/3,0)</f>
        <v>Q2</v>
      </c>
      <c r="S870" s="5">
        <f>MONTH(SalesDataTable[[#This Row],[Order Date]])</f>
        <v>5</v>
      </c>
      <c r="T870" s="8" t="str">
        <f>TEXT(SalesDataTable[[#This Row],[Order Date]],"mmm")</f>
        <v>May</v>
      </c>
    </row>
    <row r="871" spans="1:20" ht="15.6" x14ac:dyDescent="0.3">
      <c r="A871" s="2" t="s">
        <v>942</v>
      </c>
      <c r="B871" s="3">
        <v>46163</v>
      </c>
      <c r="C871" s="4" t="s">
        <v>47</v>
      </c>
      <c r="D871" s="4" t="s">
        <v>102</v>
      </c>
      <c r="E871" s="4" t="s">
        <v>23</v>
      </c>
      <c r="F871" s="4" t="s">
        <v>40</v>
      </c>
      <c r="G871" s="4" t="s">
        <v>37</v>
      </c>
      <c r="H871" s="4" t="s">
        <v>91</v>
      </c>
      <c r="I871" s="5">
        <v>1</v>
      </c>
      <c r="J871" s="6">
        <v>134.28</v>
      </c>
      <c r="K871" s="7">
        <v>0.05</v>
      </c>
      <c r="L871" s="6">
        <v>65.44</v>
      </c>
      <c r="M871" s="6">
        <f t="shared" si="52"/>
        <v>127.56599999999999</v>
      </c>
      <c r="N871" s="6">
        <f t="shared" si="53"/>
        <v>65.44</v>
      </c>
      <c r="O871" s="6">
        <f t="shared" si="54"/>
        <v>62.125999999999991</v>
      </c>
      <c r="P871" s="8">
        <f t="shared" si="55"/>
        <v>0.487010645469796</v>
      </c>
      <c r="Q871" s="9">
        <f>YEAR(SalesDataTable[[#This Row],[Order Date]])</f>
        <v>2026</v>
      </c>
      <c r="R871" s="8" t="str">
        <f>"Q"&amp;ROUNDUP(MONTH(SalesDataTable[[#This Row],[Order Date]])/3,0)</f>
        <v>Q2</v>
      </c>
      <c r="S871" s="5">
        <f>MONTH(SalesDataTable[[#This Row],[Order Date]])</f>
        <v>5</v>
      </c>
      <c r="T871" s="8" t="str">
        <f>TEXT(SalesDataTable[[#This Row],[Order Date]],"mmm")</f>
        <v>May</v>
      </c>
    </row>
    <row r="872" spans="1:20" ht="15.6" x14ac:dyDescent="0.3">
      <c r="A872" s="2" t="s">
        <v>943</v>
      </c>
      <c r="B872" s="3">
        <v>46163</v>
      </c>
      <c r="C872" s="4" t="s">
        <v>47</v>
      </c>
      <c r="D872" s="4" t="s">
        <v>65</v>
      </c>
      <c r="E872" s="4" t="s">
        <v>23</v>
      </c>
      <c r="F872" s="4" t="s">
        <v>40</v>
      </c>
      <c r="G872" s="4" t="s">
        <v>25</v>
      </c>
      <c r="H872" s="4" t="s">
        <v>63</v>
      </c>
      <c r="I872" s="5">
        <v>3</v>
      </c>
      <c r="J872" s="6">
        <v>100.48</v>
      </c>
      <c r="K872" s="7">
        <v>0.05</v>
      </c>
      <c r="L872" s="6">
        <v>50.68</v>
      </c>
      <c r="M872" s="6">
        <f t="shared" si="52"/>
        <v>286.36799999999999</v>
      </c>
      <c r="N872" s="6">
        <f t="shared" si="53"/>
        <v>152.04</v>
      </c>
      <c r="O872" s="6">
        <f t="shared" si="54"/>
        <v>134.328</v>
      </c>
      <c r="P872" s="8">
        <f t="shared" si="55"/>
        <v>0.46907475695608447</v>
      </c>
      <c r="Q872" s="9">
        <f>YEAR(SalesDataTable[[#This Row],[Order Date]])</f>
        <v>2026</v>
      </c>
      <c r="R872" s="8" t="str">
        <f>"Q"&amp;ROUNDUP(MONTH(SalesDataTable[[#This Row],[Order Date]])/3,0)</f>
        <v>Q2</v>
      </c>
      <c r="S872" s="5">
        <f>MONTH(SalesDataTable[[#This Row],[Order Date]])</f>
        <v>5</v>
      </c>
      <c r="T872" s="8" t="str">
        <f>TEXT(SalesDataTable[[#This Row],[Order Date]],"mmm")</f>
        <v>May</v>
      </c>
    </row>
    <row r="873" spans="1:20" ht="15.6" x14ac:dyDescent="0.3">
      <c r="A873" s="2" t="s">
        <v>944</v>
      </c>
      <c r="B873" s="3">
        <v>46163</v>
      </c>
      <c r="C873" s="4" t="s">
        <v>47</v>
      </c>
      <c r="D873" s="4" t="s">
        <v>68</v>
      </c>
      <c r="E873" s="4" t="s">
        <v>23</v>
      </c>
      <c r="F873" s="4" t="s">
        <v>36</v>
      </c>
      <c r="G873" s="4" t="s">
        <v>69</v>
      </c>
      <c r="H873" s="4" t="s">
        <v>87</v>
      </c>
      <c r="I873" s="5">
        <v>3</v>
      </c>
      <c r="J873" s="6">
        <v>36.229999999999997</v>
      </c>
      <c r="K873" s="7">
        <v>0</v>
      </c>
      <c r="L873" s="6">
        <v>13.55</v>
      </c>
      <c r="M873" s="6">
        <f t="shared" si="52"/>
        <v>108.69</v>
      </c>
      <c r="N873" s="6">
        <f t="shared" si="53"/>
        <v>40.650000000000006</v>
      </c>
      <c r="O873" s="6">
        <f t="shared" si="54"/>
        <v>68.039999999999992</v>
      </c>
      <c r="P873" s="8">
        <f t="shared" si="55"/>
        <v>0.62600055202870541</v>
      </c>
      <c r="Q873" s="9">
        <f>YEAR(SalesDataTable[[#This Row],[Order Date]])</f>
        <v>2026</v>
      </c>
      <c r="R873" s="8" t="str">
        <f>"Q"&amp;ROUNDUP(MONTH(SalesDataTable[[#This Row],[Order Date]])/3,0)</f>
        <v>Q2</v>
      </c>
      <c r="S873" s="5">
        <f>MONTH(SalesDataTable[[#This Row],[Order Date]])</f>
        <v>5</v>
      </c>
      <c r="T873" s="8" t="str">
        <f>TEXT(SalesDataTable[[#This Row],[Order Date]],"mmm")</f>
        <v>May</v>
      </c>
    </row>
    <row r="874" spans="1:20" ht="15.6" x14ac:dyDescent="0.3">
      <c r="A874" s="2" t="s">
        <v>945</v>
      </c>
      <c r="B874" s="3">
        <v>46163</v>
      </c>
      <c r="C874" s="4" t="s">
        <v>34</v>
      </c>
      <c r="D874" s="4" t="s">
        <v>35</v>
      </c>
      <c r="E874" s="4" t="s">
        <v>59</v>
      </c>
      <c r="F874" s="4" t="s">
        <v>24</v>
      </c>
      <c r="G874" s="4" t="s">
        <v>51</v>
      </c>
      <c r="H874" s="4" t="s">
        <v>110</v>
      </c>
      <c r="I874" s="5">
        <v>3</v>
      </c>
      <c r="J874" s="6">
        <v>120.61</v>
      </c>
      <c r="K874" s="7">
        <v>0</v>
      </c>
      <c r="L874" s="6">
        <v>60.17</v>
      </c>
      <c r="M874" s="6">
        <f t="shared" si="52"/>
        <v>361.83</v>
      </c>
      <c r="N874" s="6">
        <f t="shared" si="53"/>
        <v>180.51</v>
      </c>
      <c r="O874" s="6">
        <f t="shared" si="54"/>
        <v>181.32</v>
      </c>
      <c r="P874" s="8">
        <f t="shared" si="55"/>
        <v>0.50111931017328581</v>
      </c>
      <c r="Q874" s="9">
        <f>YEAR(SalesDataTable[[#This Row],[Order Date]])</f>
        <v>2026</v>
      </c>
      <c r="R874" s="8" t="str">
        <f>"Q"&amp;ROUNDUP(MONTH(SalesDataTable[[#This Row],[Order Date]])/3,0)</f>
        <v>Q2</v>
      </c>
      <c r="S874" s="5">
        <f>MONTH(SalesDataTable[[#This Row],[Order Date]])</f>
        <v>5</v>
      </c>
      <c r="T874" s="8" t="str">
        <f>TEXT(SalesDataTable[[#This Row],[Order Date]],"mmm")</f>
        <v>May</v>
      </c>
    </row>
    <row r="875" spans="1:20" ht="15.6" x14ac:dyDescent="0.3">
      <c r="A875" s="2" t="s">
        <v>946</v>
      </c>
      <c r="B875" s="3">
        <v>46163</v>
      </c>
      <c r="C875" s="4" t="s">
        <v>34</v>
      </c>
      <c r="D875" s="4" t="s">
        <v>54</v>
      </c>
      <c r="E875" s="4" t="s">
        <v>59</v>
      </c>
      <c r="F875" s="4" t="s">
        <v>24</v>
      </c>
      <c r="G875" s="4" t="s">
        <v>37</v>
      </c>
      <c r="H875" s="4" t="s">
        <v>66</v>
      </c>
      <c r="I875" s="5">
        <v>3</v>
      </c>
      <c r="J875" s="6">
        <v>46.46</v>
      </c>
      <c r="K875" s="7">
        <v>0</v>
      </c>
      <c r="L875" s="6">
        <v>18.71</v>
      </c>
      <c r="M875" s="6">
        <f t="shared" si="52"/>
        <v>139.38</v>
      </c>
      <c r="N875" s="6">
        <f t="shared" si="53"/>
        <v>56.13</v>
      </c>
      <c r="O875" s="6">
        <f t="shared" si="54"/>
        <v>83.25</v>
      </c>
      <c r="P875" s="8">
        <f t="shared" si="55"/>
        <v>0.59728798966853214</v>
      </c>
      <c r="Q875" s="9">
        <f>YEAR(SalesDataTable[[#This Row],[Order Date]])</f>
        <v>2026</v>
      </c>
      <c r="R875" s="8" t="str">
        <f>"Q"&amp;ROUNDUP(MONTH(SalesDataTable[[#This Row],[Order Date]])/3,0)</f>
        <v>Q2</v>
      </c>
      <c r="S875" s="5">
        <f>MONTH(SalesDataTable[[#This Row],[Order Date]])</f>
        <v>5</v>
      </c>
      <c r="T875" s="8" t="str">
        <f>TEXT(SalesDataTable[[#This Row],[Order Date]],"mmm")</f>
        <v>May</v>
      </c>
    </row>
    <row r="876" spans="1:20" ht="15.6" x14ac:dyDescent="0.3">
      <c r="A876" s="2" t="s">
        <v>947</v>
      </c>
      <c r="B876" s="3">
        <v>46163</v>
      </c>
      <c r="C876" s="4" t="s">
        <v>28</v>
      </c>
      <c r="D876" s="4" t="s">
        <v>89</v>
      </c>
      <c r="E876" s="4" t="s">
        <v>23</v>
      </c>
      <c r="F876" s="4" t="s">
        <v>40</v>
      </c>
      <c r="G876" s="4" t="s">
        <v>69</v>
      </c>
      <c r="H876" s="4" t="s">
        <v>87</v>
      </c>
      <c r="I876" s="5">
        <v>1</v>
      </c>
      <c r="J876" s="6">
        <v>36.9</v>
      </c>
      <c r="K876" s="7">
        <v>0.05</v>
      </c>
      <c r="L876" s="6">
        <v>13.89</v>
      </c>
      <c r="M876" s="6">
        <f t="shared" si="52"/>
        <v>35.055</v>
      </c>
      <c r="N876" s="6">
        <f t="shared" si="53"/>
        <v>13.89</v>
      </c>
      <c r="O876" s="6">
        <f t="shared" si="54"/>
        <v>21.164999999999999</v>
      </c>
      <c r="P876" s="8">
        <f t="shared" si="55"/>
        <v>0.60376551133932388</v>
      </c>
      <c r="Q876" s="9">
        <f>YEAR(SalesDataTable[[#This Row],[Order Date]])</f>
        <v>2026</v>
      </c>
      <c r="R876" s="8" t="str">
        <f>"Q"&amp;ROUNDUP(MONTH(SalesDataTable[[#This Row],[Order Date]])/3,0)</f>
        <v>Q2</v>
      </c>
      <c r="S876" s="5">
        <f>MONTH(SalesDataTable[[#This Row],[Order Date]])</f>
        <v>5</v>
      </c>
      <c r="T876" s="8" t="str">
        <f>TEXT(SalesDataTable[[#This Row],[Order Date]],"mmm")</f>
        <v>May</v>
      </c>
    </row>
    <row r="877" spans="1:20" ht="15.6" x14ac:dyDescent="0.3">
      <c r="A877" s="2" t="s">
        <v>948</v>
      </c>
      <c r="B877" s="3">
        <v>46163</v>
      </c>
      <c r="C877" s="4" t="s">
        <v>34</v>
      </c>
      <c r="D877" s="4" t="s">
        <v>44</v>
      </c>
      <c r="E877" s="4" t="s">
        <v>23</v>
      </c>
      <c r="F877" s="4" t="s">
        <v>36</v>
      </c>
      <c r="G877" s="4" t="s">
        <v>69</v>
      </c>
      <c r="H877" s="4" t="s">
        <v>70</v>
      </c>
      <c r="I877" s="5">
        <v>6</v>
      </c>
      <c r="J877" s="6">
        <v>40.61</v>
      </c>
      <c r="K877" s="7">
        <v>0.05</v>
      </c>
      <c r="L877" s="6">
        <v>15.14</v>
      </c>
      <c r="M877" s="6">
        <f t="shared" si="52"/>
        <v>231.47699999999998</v>
      </c>
      <c r="N877" s="6">
        <f t="shared" si="53"/>
        <v>90.84</v>
      </c>
      <c r="O877" s="6">
        <f t="shared" si="54"/>
        <v>140.63699999999997</v>
      </c>
      <c r="P877" s="8">
        <f t="shared" si="55"/>
        <v>0.607563602431343</v>
      </c>
      <c r="Q877" s="9">
        <f>YEAR(SalesDataTable[[#This Row],[Order Date]])</f>
        <v>2026</v>
      </c>
      <c r="R877" s="8" t="str">
        <f>"Q"&amp;ROUNDUP(MONTH(SalesDataTable[[#This Row],[Order Date]])/3,0)</f>
        <v>Q2</v>
      </c>
      <c r="S877" s="5">
        <f>MONTH(SalesDataTable[[#This Row],[Order Date]])</f>
        <v>5</v>
      </c>
      <c r="T877" s="8" t="str">
        <f>TEXT(SalesDataTable[[#This Row],[Order Date]],"mmm")</f>
        <v>May</v>
      </c>
    </row>
    <row r="878" spans="1:20" ht="15.6" x14ac:dyDescent="0.3">
      <c r="A878" s="2" t="s">
        <v>949</v>
      </c>
      <c r="B878" s="3">
        <v>46164</v>
      </c>
      <c r="C878" s="4" t="s">
        <v>47</v>
      </c>
      <c r="D878" s="4" t="s">
        <v>102</v>
      </c>
      <c r="E878" s="4" t="s">
        <v>23</v>
      </c>
      <c r="F878" s="4" t="s">
        <v>40</v>
      </c>
      <c r="G878" s="4" t="s">
        <v>37</v>
      </c>
      <c r="H878" s="4" t="s">
        <v>38</v>
      </c>
      <c r="I878" s="5">
        <v>2</v>
      </c>
      <c r="J878" s="6">
        <v>36.86</v>
      </c>
      <c r="K878" s="7">
        <v>0.05</v>
      </c>
      <c r="L878" s="6">
        <v>13.85</v>
      </c>
      <c r="M878" s="6">
        <f t="shared" si="52"/>
        <v>70.033999999999992</v>
      </c>
      <c r="N878" s="6">
        <f t="shared" si="53"/>
        <v>27.7</v>
      </c>
      <c r="O878" s="6">
        <f t="shared" si="54"/>
        <v>42.333999999999989</v>
      </c>
      <c r="P878" s="8">
        <f t="shared" si="55"/>
        <v>0.60447782505640113</v>
      </c>
      <c r="Q878" s="9">
        <f>YEAR(SalesDataTable[[#This Row],[Order Date]])</f>
        <v>2026</v>
      </c>
      <c r="R878" s="8" t="str">
        <f>"Q"&amp;ROUNDUP(MONTH(SalesDataTable[[#This Row],[Order Date]])/3,0)</f>
        <v>Q2</v>
      </c>
      <c r="S878" s="5">
        <f>MONTH(SalesDataTable[[#This Row],[Order Date]])</f>
        <v>5</v>
      </c>
      <c r="T878" s="8" t="str">
        <f>TEXT(SalesDataTable[[#This Row],[Order Date]],"mmm")</f>
        <v>May</v>
      </c>
    </row>
    <row r="879" spans="1:20" ht="15.6" x14ac:dyDescent="0.3">
      <c r="A879" s="2" t="s">
        <v>950</v>
      </c>
      <c r="B879" s="3">
        <v>46164</v>
      </c>
      <c r="C879" s="4" t="s">
        <v>28</v>
      </c>
      <c r="D879" s="4" t="s">
        <v>58</v>
      </c>
      <c r="E879" s="4" t="s">
        <v>23</v>
      </c>
      <c r="F879" s="4" t="s">
        <v>36</v>
      </c>
      <c r="G879" s="4" t="s">
        <v>31</v>
      </c>
      <c r="H879" s="4" t="s">
        <v>73</v>
      </c>
      <c r="I879" s="5">
        <v>3</v>
      </c>
      <c r="J879" s="6">
        <v>156.74</v>
      </c>
      <c r="K879" s="7">
        <v>0</v>
      </c>
      <c r="L879" s="6">
        <v>79.819999999999993</v>
      </c>
      <c r="M879" s="6">
        <f t="shared" si="52"/>
        <v>470.22</v>
      </c>
      <c r="N879" s="6">
        <f t="shared" si="53"/>
        <v>239.45999999999998</v>
      </c>
      <c r="O879" s="6">
        <f t="shared" si="54"/>
        <v>230.76000000000005</v>
      </c>
      <c r="P879" s="8">
        <f t="shared" si="55"/>
        <v>0.49074901110118674</v>
      </c>
      <c r="Q879" s="9">
        <f>YEAR(SalesDataTable[[#This Row],[Order Date]])</f>
        <v>2026</v>
      </c>
      <c r="R879" s="8" t="str">
        <f>"Q"&amp;ROUNDUP(MONTH(SalesDataTable[[#This Row],[Order Date]])/3,0)</f>
        <v>Q2</v>
      </c>
      <c r="S879" s="5">
        <f>MONTH(SalesDataTable[[#This Row],[Order Date]])</f>
        <v>5</v>
      </c>
      <c r="T879" s="8" t="str">
        <f>TEXT(SalesDataTable[[#This Row],[Order Date]],"mmm")</f>
        <v>May</v>
      </c>
    </row>
    <row r="880" spans="1:20" ht="15.6" x14ac:dyDescent="0.3">
      <c r="A880" s="2" t="s">
        <v>951</v>
      </c>
      <c r="B880" s="3">
        <v>46164</v>
      </c>
      <c r="C880" s="4" t="s">
        <v>21</v>
      </c>
      <c r="D880" s="4" t="s">
        <v>72</v>
      </c>
      <c r="E880" s="4" t="s">
        <v>30</v>
      </c>
      <c r="F880" s="4" t="s">
        <v>24</v>
      </c>
      <c r="G880" s="4" t="s">
        <v>25</v>
      </c>
      <c r="H880" s="4" t="s">
        <v>49</v>
      </c>
      <c r="I880" s="5">
        <v>3</v>
      </c>
      <c r="J880" s="6">
        <v>51.04</v>
      </c>
      <c r="K880" s="7">
        <v>0.2</v>
      </c>
      <c r="L880" s="6">
        <v>22.32</v>
      </c>
      <c r="M880" s="6">
        <f t="shared" si="52"/>
        <v>122.49600000000001</v>
      </c>
      <c r="N880" s="6">
        <f t="shared" si="53"/>
        <v>66.960000000000008</v>
      </c>
      <c r="O880" s="6">
        <f t="shared" si="54"/>
        <v>55.536000000000001</v>
      </c>
      <c r="P880" s="8">
        <f t="shared" si="55"/>
        <v>0.45336990595611282</v>
      </c>
      <c r="Q880" s="9">
        <f>YEAR(SalesDataTable[[#This Row],[Order Date]])</f>
        <v>2026</v>
      </c>
      <c r="R880" s="8" t="str">
        <f>"Q"&amp;ROUNDUP(MONTH(SalesDataTable[[#This Row],[Order Date]])/3,0)</f>
        <v>Q2</v>
      </c>
      <c r="S880" s="5">
        <f>MONTH(SalesDataTable[[#This Row],[Order Date]])</f>
        <v>5</v>
      </c>
      <c r="T880" s="8" t="str">
        <f>TEXT(SalesDataTable[[#This Row],[Order Date]],"mmm")</f>
        <v>May</v>
      </c>
    </row>
    <row r="881" spans="1:20" ht="15.6" x14ac:dyDescent="0.3">
      <c r="A881" s="2" t="s">
        <v>952</v>
      </c>
      <c r="B881" s="3">
        <v>46164</v>
      </c>
      <c r="C881" s="4" t="s">
        <v>47</v>
      </c>
      <c r="D881" s="4" t="s">
        <v>102</v>
      </c>
      <c r="E881" s="4" t="s">
        <v>45</v>
      </c>
      <c r="F881" s="4" t="s">
        <v>36</v>
      </c>
      <c r="G881" s="4" t="s">
        <v>31</v>
      </c>
      <c r="H881" s="4" t="s">
        <v>32</v>
      </c>
      <c r="I881" s="5">
        <v>2</v>
      </c>
      <c r="J881" s="6">
        <v>93.55</v>
      </c>
      <c r="K881" s="7">
        <v>0</v>
      </c>
      <c r="L881" s="6">
        <v>44.31</v>
      </c>
      <c r="M881" s="6">
        <f t="shared" si="52"/>
        <v>187.1</v>
      </c>
      <c r="N881" s="6">
        <f t="shared" si="53"/>
        <v>88.62</v>
      </c>
      <c r="O881" s="6">
        <f t="shared" si="54"/>
        <v>98.47999999999999</v>
      </c>
      <c r="P881" s="8">
        <f t="shared" si="55"/>
        <v>0.52634954569748793</v>
      </c>
      <c r="Q881" s="9">
        <f>YEAR(SalesDataTable[[#This Row],[Order Date]])</f>
        <v>2026</v>
      </c>
      <c r="R881" s="8" t="str">
        <f>"Q"&amp;ROUNDUP(MONTH(SalesDataTable[[#This Row],[Order Date]])/3,0)</f>
        <v>Q2</v>
      </c>
      <c r="S881" s="5">
        <f>MONTH(SalesDataTable[[#This Row],[Order Date]])</f>
        <v>5</v>
      </c>
      <c r="T881" s="8" t="str">
        <f>TEXT(SalesDataTable[[#This Row],[Order Date]],"mmm")</f>
        <v>May</v>
      </c>
    </row>
    <row r="882" spans="1:20" ht="15.6" x14ac:dyDescent="0.3">
      <c r="A882" s="2" t="s">
        <v>953</v>
      </c>
      <c r="B882" s="3">
        <v>46164</v>
      </c>
      <c r="C882" s="4" t="s">
        <v>34</v>
      </c>
      <c r="D882" s="4" t="s">
        <v>35</v>
      </c>
      <c r="E882" s="4" t="s">
        <v>23</v>
      </c>
      <c r="F882" s="4" t="s">
        <v>40</v>
      </c>
      <c r="G882" s="4" t="s">
        <v>37</v>
      </c>
      <c r="H882" s="4" t="s">
        <v>91</v>
      </c>
      <c r="I882" s="5">
        <v>1</v>
      </c>
      <c r="J882" s="6">
        <v>131.74</v>
      </c>
      <c r="K882" s="7">
        <v>0</v>
      </c>
      <c r="L882" s="6">
        <v>66.650000000000006</v>
      </c>
      <c r="M882" s="6">
        <f t="shared" si="52"/>
        <v>131.74</v>
      </c>
      <c r="N882" s="6">
        <f t="shared" si="53"/>
        <v>66.650000000000006</v>
      </c>
      <c r="O882" s="6">
        <f t="shared" si="54"/>
        <v>65.09</v>
      </c>
      <c r="P882" s="8">
        <f t="shared" si="55"/>
        <v>0.49407924700166994</v>
      </c>
      <c r="Q882" s="9">
        <f>YEAR(SalesDataTable[[#This Row],[Order Date]])</f>
        <v>2026</v>
      </c>
      <c r="R882" s="8" t="str">
        <f>"Q"&amp;ROUNDUP(MONTH(SalesDataTable[[#This Row],[Order Date]])/3,0)</f>
        <v>Q2</v>
      </c>
      <c r="S882" s="5">
        <f>MONTH(SalesDataTable[[#This Row],[Order Date]])</f>
        <v>5</v>
      </c>
      <c r="T882" s="8" t="str">
        <f>TEXT(SalesDataTable[[#This Row],[Order Date]],"mmm")</f>
        <v>May</v>
      </c>
    </row>
    <row r="883" spans="1:20" ht="15.6" x14ac:dyDescent="0.3">
      <c r="A883" s="2" t="s">
        <v>954</v>
      </c>
      <c r="B883" s="3">
        <v>46164</v>
      </c>
      <c r="C883" s="4" t="s">
        <v>47</v>
      </c>
      <c r="D883" s="4" t="s">
        <v>68</v>
      </c>
      <c r="E883" s="4" t="s">
        <v>23</v>
      </c>
      <c r="F883" s="4" t="s">
        <v>36</v>
      </c>
      <c r="G883" s="4" t="s">
        <v>31</v>
      </c>
      <c r="H883" s="4" t="s">
        <v>32</v>
      </c>
      <c r="I883" s="5">
        <v>5</v>
      </c>
      <c r="J883" s="6">
        <v>91.79</v>
      </c>
      <c r="K883" s="7">
        <v>0.05</v>
      </c>
      <c r="L883" s="6">
        <v>44.48</v>
      </c>
      <c r="M883" s="6">
        <f t="shared" si="52"/>
        <v>436.0025</v>
      </c>
      <c r="N883" s="6">
        <f t="shared" si="53"/>
        <v>222.39999999999998</v>
      </c>
      <c r="O883" s="6">
        <f t="shared" si="54"/>
        <v>213.60250000000002</v>
      </c>
      <c r="P883" s="8">
        <f t="shared" si="55"/>
        <v>0.48991118170193981</v>
      </c>
      <c r="Q883" s="9">
        <f>YEAR(SalesDataTable[[#This Row],[Order Date]])</f>
        <v>2026</v>
      </c>
      <c r="R883" s="8" t="str">
        <f>"Q"&amp;ROUNDUP(MONTH(SalesDataTable[[#This Row],[Order Date]])/3,0)</f>
        <v>Q2</v>
      </c>
      <c r="S883" s="5">
        <f>MONTH(SalesDataTable[[#This Row],[Order Date]])</f>
        <v>5</v>
      </c>
      <c r="T883" s="8" t="str">
        <f>TEXT(SalesDataTable[[#This Row],[Order Date]],"mmm")</f>
        <v>May</v>
      </c>
    </row>
    <row r="884" spans="1:20" ht="15.6" x14ac:dyDescent="0.3">
      <c r="A884" s="2" t="s">
        <v>955</v>
      </c>
      <c r="B884" s="3">
        <v>46164</v>
      </c>
      <c r="C884" s="4" t="s">
        <v>47</v>
      </c>
      <c r="D884" s="4" t="s">
        <v>102</v>
      </c>
      <c r="E884" s="4" t="s">
        <v>23</v>
      </c>
      <c r="F884" s="4" t="s">
        <v>40</v>
      </c>
      <c r="G884" s="4" t="s">
        <v>31</v>
      </c>
      <c r="H884" s="4" t="s">
        <v>73</v>
      </c>
      <c r="I884" s="5">
        <v>4</v>
      </c>
      <c r="J884" s="6">
        <v>155.4</v>
      </c>
      <c r="K884" s="7">
        <v>0.05</v>
      </c>
      <c r="L884" s="6">
        <v>77.31</v>
      </c>
      <c r="M884" s="6">
        <f t="shared" si="52"/>
        <v>590.52</v>
      </c>
      <c r="N884" s="6">
        <f t="shared" si="53"/>
        <v>309.24</v>
      </c>
      <c r="O884" s="6">
        <f t="shared" si="54"/>
        <v>281.27999999999997</v>
      </c>
      <c r="P884" s="8">
        <f t="shared" si="55"/>
        <v>0.47632595001016048</v>
      </c>
      <c r="Q884" s="9">
        <f>YEAR(SalesDataTable[[#This Row],[Order Date]])</f>
        <v>2026</v>
      </c>
      <c r="R884" s="8" t="str">
        <f>"Q"&amp;ROUNDUP(MONTH(SalesDataTable[[#This Row],[Order Date]])/3,0)</f>
        <v>Q2</v>
      </c>
      <c r="S884" s="5">
        <f>MONTH(SalesDataTable[[#This Row],[Order Date]])</f>
        <v>5</v>
      </c>
      <c r="T884" s="8" t="str">
        <f>TEXT(SalesDataTable[[#This Row],[Order Date]],"mmm")</f>
        <v>May</v>
      </c>
    </row>
    <row r="885" spans="1:20" ht="15.6" x14ac:dyDescent="0.3">
      <c r="A885" s="2" t="s">
        <v>956</v>
      </c>
      <c r="B885" s="3">
        <v>46165</v>
      </c>
      <c r="C885" s="4" t="s">
        <v>28</v>
      </c>
      <c r="D885" s="4" t="s">
        <v>29</v>
      </c>
      <c r="E885" s="4" t="s">
        <v>23</v>
      </c>
      <c r="F885" s="4" t="s">
        <v>36</v>
      </c>
      <c r="G885" s="4" t="s">
        <v>37</v>
      </c>
      <c r="H885" s="4" t="s">
        <v>38</v>
      </c>
      <c r="I885" s="5">
        <v>1</v>
      </c>
      <c r="J885" s="6">
        <v>36.57</v>
      </c>
      <c r="K885" s="7">
        <v>0.05</v>
      </c>
      <c r="L885" s="6">
        <v>13.33</v>
      </c>
      <c r="M885" s="6">
        <f t="shared" si="52"/>
        <v>34.741500000000002</v>
      </c>
      <c r="N885" s="6">
        <f t="shared" si="53"/>
        <v>13.33</v>
      </c>
      <c r="O885" s="6">
        <f t="shared" si="54"/>
        <v>21.411500000000004</v>
      </c>
      <c r="P885" s="8">
        <f t="shared" si="55"/>
        <v>0.61630902522919284</v>
      </c>
      <c r="Q885" s="9">
        <f>YEAR(SalesDataTable[[#This Row],[Order Date]])</f>
        <v>2026</v>
      </c>
      <c r="R885" s="8" t="str">
        <f>"Q"&amp;ROUNDUP(MONTH(SalesDataTable[[#This Row],[Order Date]])/3,0)</f>
        <v>Q2</v>
      </c>
      <c r="S885" s="5">
        <f>MONTH(SalesDataTable[[#This Row],[Order Date]])</f>
        <v>5</v>
      </c>
      <c r="T885" s="8" t="str">
        <f>TEXT(SalesDataTable[[#This Row],[Order Date]],"mmm")</f>
        <v>May</v>
      </c>
    </row>
    <row r="886" spans="1:20" ht="15.6" x14ac:dyDescent="0.3">
      <c r="A886" s="2" t="s">
        <v>957</v>
      </c>
      <c r="B886" s="3">
        <v>46165</v>
      </c>
      <c r="C886" s="4" t="s">
        <v>34</v>
      </c>
      <c r="D886" s="4" t="s">
        <v>146</v>
      </c>
      <c r="E886" s="4" t="s">
        <v>23</v>
      </c>
      <c r="F886" s="4" t="s">
        <v>36</v>
      </c>
      <c r="G886" s="4" t="s">
        <v>25</v>
      </c>
      <c r="H886" s="4" t="s">
        <v>55</v>
      </c>
      <c r="I886" s="5">
        <v>2</v>
      </c>
      <c r="J886" s="6">
        <v>41.19</v>
      </c>
      <c r="K886" s="7">
        <v>0</v>
      </c>
      <c r="L886" s="6">
        <v>17.190000000000001</v>
      </c>
      <c r="M886" s="6">
        <f t="shared" si="52"/>
        <v>82.38</v>
      </c>
      <c r="N886" s="6">
        <f t="shared" si="53"/>
        <v>34.380000000000003</v>
      </c>
      <c r="O886" s="6">
        <f t="shared" si="54"/>
        <v>47.999999999999993</v>
      </c>
      <c r="P886" s="8">
        <f t="shared" si="55"/>
        <v>0.58266569555717407</v>
      </c>
      <c r="Q886" s="9">
        <f>YEAR(SalesDataTable[[#This Row],[Order Date]])</f>
        <v>2026</v>
      </c>
      <c r="R886" s="8" t="str">
        <f>"Q"&amp;ROUNDUP(MONTH(SalesDataTable[[#This Row],[Order Date]])/3,0)</f>
        <v>Q2</v>
      </c>
      <c r="S886" s="5">
        <f>MONTH(SalesDataTable[[#This Row],[Order Date]])</f>
        <v>5</v>
      </c>
      <c r="T886" s="8" t="str">
        <f>TEXT(SalesDataTable[[#This Row],[Order Date]],"mmm")</f>
        <v>May</v>
      </c>
    </row>
    <row r="887" spans="1:20" ht="15.6" x14ac:dyDescent="0.3">
      <c r="A887" s="2" t="s">
        <v>958</v>
      </c>
      <c r="B887" s="3">
        <v>46165</v>
      </c>
      <c r="C887" s="4" t="s">
        <v>47</v>
      </c>
      <c r="D887" s="4" t="s">
        <v>68</v>
      </c>
      <c r="E887" s="4" t="s">
        <v>23</v>
      </c>
      <c r="F887" s="4" t="s">
        <v>24</v>
      </c>
      <c r="G887" s="4" t="s">
        <v>37</v>
      </c>
      <c r="H887" s="4" t="s">
        <v>91</v>
      </c>
      <c r="I887" s="5">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9">
        <f>YEAR(SalesDataTable[[#This Row],[Order Date]])</f>
        <v>2026</v>
      </c>
      <c r="R887" s="8" t="str">
        <f>"Q"&amp;ROUNDUP(MONTH(SalesDataTable[[#This Row],[Order Date]])/3,0)</f>
        <v>Q2</v>
      </c>
      <c r="S887" s="5">
        <f>MONTH(SalesDataTable[[#This Row],[Order Date]])</f>
        <v>5</v>
      </c>
      <c r="T887" s="8" t="str">
        <f>TEXT(SalesDataTable[[#This Row],[Order Date]],"mmm")</f>
        <v>May</v>
      </c>
    </row>
    <row r="888" spans="1:20" ht="15.6" x14ac:dyDescent="0.3">
      <c r="A888" s="2" t="s">
        <v>959</v>
      </c>
      <c r="B888" s="3">
        <v>46165</v>
      </c>
      <c r="C888" s="4" t="s">
        <v>34</v>
      </c>
      <c r="D888" s="4" t="s">
        <v>35</v>
      </c>
      <c r="E888" s="4" t="s">
        <v>45</v>
      </c>
      <c r="F888" s="4" t="s">
        <v>36</v>
      </c>
      <c r="G888" s="4" t="s">
        <v>69</v>
      </c>
      <c r="H888" s="4" t="s">
        <v>87</v>
      </c>
      <c r="I888" s="5">
        <v>2</v>
      </c>
      <c r="J888" s="6">
        <v>35.700000000000003</v>
      </c>
      <c r="K888" s="7">
        <v>0</v>
      </c>
      <c r="L888" s="6">
        <v>13.52</v>
      </c>
      <c r="M888" s="6">
        <f t="shared" si="52"/>
        <v>71.400000000000006</v>
      </c>
      <c r="N888" s="6">
        <f t="shared" si="53"/>
        <v>27.04</v>
      </c>
      <c r="O888" s="6">
        <f t="shared" si="54"/>
        <v>44.360000000000007</v>
      </c>
      <c r="P888" s="8">
        <f t="shared" si="55"/>
        <v>0.62128851540616248</v>
      </c>
      <c r="Q888" s="9">
        <f>YEAR(SalesDataTable[[#This Row],[Order Date]])</f>
        <v>2026</v>
      </c>
      <c r="R888" s="8" t="str">
        <f>"Q"&amp;ROUNDUP(MONTH(SalesDataTable[[#This Row],[Order Date]])/3,0)</f>
        <v>Q2</v>
      </c>
      <c r="S888" s="5">
        <f>MONTH(SalesDataTable[[#This Row],[Order Date]])</f>
        <v>5</v>
      </c>
      <c r="T888" s="8" t="str">
        <f>TEXT(SalesDataTable[[#This Row],[Order Date]],"mmm")</f>
        <v>May</v>
      </c>
    </row>
    <row r="889" spans="1:20" ht="15.6" x14ac:dyDescent="0.3">
      <c r="A889" s="2" t="s">
        <v>960</v>
      </c>
      <c r="B889" s="3">
        <v>46165</v>
      </c>
      <c r="C889" s="4" t="s">
        <v>21</v>
      </c>
      <c r="D889" s="4" t="s">
        <v>22</v>
      </c>
      <c r="E889" s="4" t="s">
        <v>23</v>
      </c>
      <c r="F889" s="4" t="s">
        <v>24</v>
      </c>
      <c r="G889" s="4" t="s">
        <v>25</v>
      </c>
      <c r="H889" s="4" t="s">
        <v>63</v>
      </c>
      <c r="I889" s="5">
        <v>1</v>
      </c>
      <c r="J889" s="6">
        <v>100.87</v>
      </c>
      <c r="K889" s="7">
        <v>0</v>
      </c>
      <c r="L889" s="6">
        <v>50.4</v>
      </c>
      <c r="M889" s="6">
        <f t="shared" si="52"/>
        <v>100.87</v>
      </c>
      <c r="N889" s="6">
        <f t="shared" si="53"/>
        <v>50.4</v>
      </c>
      <c r="O889" s="6">
        <f t="shared" si="54"/>
        <v>50.470000000000006</v>
      </c>
      <c r="P889" s="8">
        <f t="shared" si="55"/>
        <v>0.5003469812630118</v>
      </c>
      <c r="Q889" s="9">
        <f>YEAR(SalesDataTable[[#This Row],[Order Date]])</f>
        <v>2026</v>
      </c>
      <c r="R889" s="8" t="str">
        <f>"Q"&amp;ROUNDUP(MONTH(SalesDataTable[[#This Row],[Order Date]])/3,0)</f>
        <v>Q2</v>
      </c>
      <c r="S889" s="5">
        <f>MONTH(SalesDataTable[[#This Row],[Order Date]])</f>
        <v>5</v>
      </c>
      <c r="T889" s="8" t="str">
        <f>TEXT(SalesDataTable[[#This Row],[Order Date]],"mmm")</f>
        <v>May</v>
      </c>
    </row>
    <row r="890" spans="1:20" ht="15.6" x14ac:dyDescent="0.3">
      <c r="A890" s="2" t="s">
        <v>961</v>
      </c>
      <c r="B890" s="3">
        <v>46165</v>
      </c>
      <c r="C890" s="4" t="s">
        <v>34</v>
      </c>
      <c r="D890" s="4" t="s">
        <v>146</v>
      </c>
      <c r="E890" s="4" t="s">
        <v>45</v>
      </c>
      <c r="F890" s="4" t="s">
        <v>24</v>
      </c>
      <c r="G890" s="4" t="s">
        <v>37</v>
      </c>
      <c r="H890" s="4" t="s">
        <v>91</v>
      </c>
      <c r="I890" s="5">
        <v>1</v>
      </c>
      <c r="J890" s="6">
        <v>130.80000000000001</v>
      </c>
      <c r="K890" s="7">
        <v>0</v>
      </c>
      <c r="L890" s="6">
        <v>68.7</v>
      </c>
      <c r="M890" s="6">
        <f t="shared" si="52"/>
        <v>130.80000000000001</v>
      </c>
      <c r="N890" s="6">
        <f t="shared" si="53"/>
        <v>68.7</v>
      </c>
      <c r="O890" s="6">
        <f t="shared" si="54"/>
        <v>62.100000000000009</v>
      </c>
      <c r="P890" s="8">
        <f t="shared" si="55"/>
        <v>0.4747706422018349</v>
      </c>
      <c r="Q890" s="9">
        <f>YEAR(SalesDataTable[[#This Row],[Order Date]])</f>
        <v>2026</v>
      </c>
      <c r="R890" s="8" t="str">
        <f>"Q"&amp;ROUNDUP(MONTH(SalesDataTable[[#This Row],[Order Date]])/3,0)</f>
        <v>Q2</v>
      </c>
      <c r="S890" s="5">
        <f>MONTH(SalesDataTable[[#This Row],[Order Date]])</f>
        <v>5</v>
      </c>
      <c r="T890" s="8" t="str">
        <f>TEXT(SalesDataTable[[#This Row],[Order Date]],"mmm")</f>
        <v>May</v>
      </c>
    </row>
    <row r="891" spans="1:20" ht="15.6" x14ac:dyDescent="0.3">
      <c r="A891" s="2" t="s">
        <v>962</v>
      </c>
      <c r="B891" s="3">
        <v>46165</v>
      </c>
      <c r="C891" s="4" t="s">
        <v>21</v>
      </c>
      <c r="D891" s="4" t="s">
        <v>72</v>
      </c>
      <c r="E891" s="4" t="s">
        <v>59</v>
      </c>
      <c r="F891" s="4" t="s">
        <v>24</v>
      </c>
      <c r="G891" s="4" t="s">
        <v>31</v>
      </c>
      <c r="H891" s="4" t="s">
        <v>73</v>
      </c>
      <c r="I891" s="5">
        <v>1</v>
      </c>
      <c r="J891" s="6">
        <v>153.88999999999999</v>
      </c>
      <c r="K891" s="7">
        <v>0</v>
      </c>
      <c r="L891" s="6">
        <v>79.64</v>
      </c>
      <c r="M891" s="6">
        <f t="shared" si="52"/>
        <v>153.88999999999999</v>
      </c>
      <c r="N891" s="6">
        <f t="shared" si="53"/>
        <v>79.64</v>
      </c>
      <c r="O891" s="6">
        <f t="shared" si="54"/>
        <v>74.249999999999986</v>
      </c>
      <c r="P891" s="8">
        <f t="shared" si="55"/>
        <v>0.4824874910650464</v>
      </c>
      <c r="Q891" s="9">
        <f>YEAR(SalesDataTable[[#This Row],[Order Date]])</f>
        <v>2026</v>
      </c>
      <c r="R891" s="8" t="str">
        <f>"Q"&amp;ROUNDUP(MONTH(SalesDataTable[[#This Row],[Order Date]])/3,0)</f>
        <v>Q2</v>
      </c>
      <c r="S891" s="5">
        <f>MONTH(SalesDataTable[[#This Row],[Order Date]])</f>
        <v>5</v>
      </c>
      <c r="T891" s="8" t="str">
        <f>TEXT(SalesDataTable[[#This Row],[Order Date]],"mmm")</f>
        <v>May</v>
      </c>
    </row>
    <row r="892" spans="1:20" ht="15.6" x14ac:dyDescent="0.3">
      <c r="A892" s="2" t="s">
        <v>963</v>
      </c>
      <c r="B892" s="3">
        <v>46166</v>
      </c>
      <c r="C892" s="4" t="s">
        <v>47</v>
      </c>
      <c r="D892" s="4" t="s">
        <v>65</v>
      </c>
      <c r="E892" s="4" t="s">
        <v>23</v>
      </c>
      <c r="F892" s="4" t="s">
        <v>36</v>
      </c>
      <c r="G892" s="4" t="s">
        <v>51</v>
      </c>
      <c r="H892" s="4" t="s">
        <v>110</v>
      </c>
      <c r="I892" s="5">
        <v>1</v>
      </c>
      <c r="J892" s="6">
        <v>122.51</v>
      </c>
      <c r="K892" s="7">
        <v>0.15</v>
      </c>
      <c r="L892" s="6">
        <v>62.2</v>
      </c>
      <c r="M892" s="6">
        <f t="shared" si="52"/>
        <v>104.1335</v>
      </c>
      <c r="N892" s="6">
        <f t="shared" si="53"/>
        <v>62.2</v>
      </c>
      <c r="O892" s="6">
        <f t="shared" si="54"/>
        <v>41.933499999999995</v>
      </c>
      <c r="P892" s="8">
        <f t="shared" si="55"/>
        <v>0.40268981643755369</v>
      </c>
      <c r="Q892" s="9">
        <f>YEAR(SalesDataTable[[#This Row],[Order Date]])</f>
        <v>2026</v>
      </c>
      <c r="R892" s="8" t="str">
        <f>"Q"&amp;ROUNDUP(MONTH(SalesDataTable[[#This Row],[Order Date]])/3,0)</f>
        <v>Q2</v>
      </c>
      <c r="S892" s="5">
        <f>MONTH(SalesDataTable[[#This Row],[Order Date]])</f>
        <v>5</v>
      </c>
      <c r="T892" s="8" t="str">
        <f>TEXT(SalesDataTable[[#This Row],[Order Date]],"mmm")</f>
        <v>May</v>
      </c>
    </row>
    <row r="893" spans="1:20" ht="15.6" x14ac:dyDescent="0.3">
      <c r="A893" s="2" t="s">
        <v>964</v>
      </c>
      <c r="B893" s="3">
        <v>46166</v>
      </c>
      <c r="C893" s="4" t="s">
        <v>47</v>
      </c>
      <c r="D893" s="4" t="s">
        <v>48</v>
      </c>
      <c r="E893" s="4" t="s">
        <v>30</v>
      </c>
      <c r="F893" s="4" t="s">
        <v>24</v>
      </c>
      <c r="G893" s="4" t="s">
        <v>25</v>
      </c>
      <c r="H893" s="4" t="s">
        <v>26</v>
      </c>
      <c r="I893" s="5">
        <v>8</v>
      </c>
      <c r="J893" s="6">
        <v>79.94</v>
      </c>
      <c r="K893" s="7">
        <v>0.15</v>
      </c>
      <c r="L893" s="6">
        <v>41.65</v>
      </c>
      <c r="M893" s="6">
        <f t="shared" si="52"/>
        <v>543.59199999999998</v>
      </c>
      <c r="N893" s="6">
        <f t="shared" si="53"/>
        <v>333.2</v>
      </c>
      <c r="O893" s="6">
        <f t="shared" si="54"/>
        <v>210.392</v>
      </c>
      <c r="P893" s="8">
        <f t="shared" si="55"/>
        <v>0.38704028021015763</v>
      </c>
      <c r="Q893" s="9">
        <f>YEAR(SalesDataTable[[#This Row],[Order Date]])</f>
        <v>2026</v>
      </c>
      <c r="R893" s="8" t="str">
        <f>"Q"&amp;ROUNDUP(MONTH(SalesDataTable[[#This Row],[Order Date]])/3,0)</f>
        <v>Q2</v>
      </c>
      <c r="S893" s="5">
        <f>MONTH(SalesDataTable[[#This Row],[Order Date]])</f>
        <v>5</v>
      </c>
      <c r="T893" s="8" t="str">
        <f>TEXT(SalesDataTable[[#This Row],[Order Date]],"mmm")</f>
        <v>May</v>
      </c>
    </row>
    <row r="894" spans="1:20" ht="15.6" x14ac:dyDescent="0.3">
      <c r="A894" s="2" t="s">
        <v>965</v>
      </c>
      <c r="B894" s="3">
        <v>46166</v>
      </c>
      <c r="C894" s="4" t="s">
        <v>47</v>
      </c>
      <c r="D894" s="4" t="s">
        <v>65</v>
      </c>
      <c r="E894" s="4" t="s">
        <v>23</v>
      </c>
      <c r="F894" s="4" t="s">
        <v>36</v>
      </c>
      <c r="G894" s="4" t="s">
        <v>25</v>
      </c>
      <c r="H894" s="4" t="s">
        <v>49</v>
      </c>
      <c r="I894" s="5">
        <v>2</v>
      </c>
      <c r="J894" s="6">
        <v>50.78</v>
      </c>
      <c r="K894" s="7">
        <v>0.05</v>
      </c>
      <c r="L894" s="6">
        <v>23.03</v>
      </c>
      <c r="M894" s="6">
        <f t="shared" si="52"/>
        <v>96.481999999999999</v>
      </c>
      <c r="N894" s="6">
        <f t="shared" si="53"/>
        <v>46.06</v>
      </c>
      <c r="O894" s="6">
        <f t="shared" si="54"/>
        <v>50.421999999999997</v>
      </c>
      <c r="P894" s="8">
        <f t="shared" si="55"/>
        <v>0.52260525279326708</v>
      </c>
      <c r="Q894" s="9">
        <f>YEAR(SalesDataTable[[#This Row],[Order Date]])</f>
        <v>2026</v>
      </c>
      <c r="R894" s="8" t="str">
        <f>"Q"&amp;ROUNDUP(MONTH(SalesDataTable[[#This Row],[Order Date]])/3,0)</f>
        <v>Q2</v>
      </c>
      <c r="S894" s="5">
        <f>MONTH(SalesDataTable[[#This Row],[Order Date]])</f>
        <v>5</v>
      </c>
      <c r="T894" s="8" t="str">
        <f>TEXT(SalesDataTable[[#This Row],[Order Date]],"mmm")</f>
        <v>May</v>
      </c>
    </row>
    <row r="895" spans="1:20" ht="15.6" x14ac:dyDescent="0.3">
      <c r="A895" s="2" t="s">
        <v>966</v>
      </c>
      <c r="B895" s="3">
        <v>46166</v>
      </c>
      <c r="C895" s="4" t="s">
        <v>21</v>
      </c>
      <c r="D895" s="4" t="s">
        <v>108</v>
      </c>
      <c r="E895" s="4" t="s">
        <v>59</v>
      </c>
      <c r="F895" s="4" t="s">
        <v>40</v>
      </c>
      <c r="G895" s="4" t="s">
        <v>25</v>
      </c>
      <c r="H895" s="4" t="s">
        <v>26</v>
      </c>
      <c r="I895" s="5">
        <v>2</v>
      </c>
      <c r="J895" s="6">
        <v>80.59</v>
      </c>
      <c r="K895" s="7">
        <v>0.05</v>
      </c>
      <c r="L895" s="6">
        <v>41.44</v>
      </c>
      <c r="M895" s="6">
        <f t="shared" si="52"/>
        <v>153.12100000000001</v>
      </c>
      <c r="N895" s="6">
        <f t="shared" si="53"/>
        <v>82.88</v>
      </c>
      <c r="O895" s="6">
        <f t="shared" si="54"/>
        <v>70.241000000000014</v>
      </c>
      <c r="P895" s="8">
        <f t="shared" si="55"/>
        <v>0.45872871781140412</v>
      </c>
      <c r="Q895" s="9">
        <f>YEAR(SalesDataTable[[#This Row],[Order Date]])</f>
        <v>2026</v>
      </c>
      <c r="R895" s="8" t="str">
        <f>"Q"&amp;ROUNDUP(MONTH(SalesDataTable[[#This Row],[Order Date]])/3,0)</f>
        <v>Q2</v>
      </c>
      <c r="S895" s="5">
        <f>MONTH(SalesDataTable[[#This Row],[Order Date]])</f>
        <v>5</v>
      </c>
      <c r="T895" s="8" t="str">
        <f>TEXT(SalesDataTable[[#This Row],[Order Date]],"mmm")</f>
        <v>May</v>
      </c>
    </row>
    <row r="896" spans="1:20" ht="15.6" x14ac:dyDescent="0.3">
      <c r="A896" s="2" t="s">
        <v>967</v>
      </c>
      <c r="B896" s="3">
        <v>46166</v>
      </c>
      <c r="C896" s="4" t="s">
        <v>21</v>
      </c>
      <c r="D896" s="4" t="s">
        <v>108</v>
      </c>
      <c r="E896" s="4" t="s">
        <v>59</v>
      </c>
      <c r="F896" s="4" t="s">
        <v>36</v>
      </c>
      <c r="G896" s="4" t="s">
        <v>69</v>
      </c>
      <c r="H896" s="4" t="s">
        <v>87</v>
      </c>
      <c r="I896" s="5">
        <v>3</v>
      </c>
      <c r="J896" s="6">
        <v>35.75</v>
      </c>
      <c r="K896" s="7">
        <v>0.15</v>
      </c>
      <c r="L896" s="6">
        <v>13.54</v>
      </c>
      <c r="M896" s="6">
        <f t="shared" si="52"/>
        <v>91.162499999999994</v>
      </c>
      <c r="N896" s="6">
        <f t="shared" si="53"/>
        <v>40.619999999999997</v>
      </c>
      <c r="O896" s="6">
        <f t="shared" si="54"/>
        <v>50.542499999999997</v>
      </c>
      <c r="P896" s="8">
        <f t="shared" si="55"/>
        <v>0.55442204853969557</v>
      </c>
      <c r="Q896" s="9">
        <f>YEAR(SalesDataTable[[#This Row],[Order Date]])</f>
        <v>2026</v>
      </c>
      <c r="R896" s="8" t="str">
        <f>"Q"&amp;ROUNDUP(MONTH(SalesDataTable[[#This Row],[Order Date]])/3,0)</f>
        <v>Q2</v>
      </c>
      <c r="S896" s="5">
        <f>MONTH(SalesDataTable[[#This Row],[Order Date]])</f>
        <v>5</v>
      </c>
      <c r="T896" s="8" t="str">
        <f>TEXT(SalesDataTable[[#This Row],[Order Date]],"mmm")</f>
        <v>May</v>
      </c>
    </row>
    <row r="897" spans="1:20" ht="15.6" x14ac:dyDescent="0.3">
      <c r="A897" s="2" t="s">
        <v>968</v>
      </c>
      <c r="B897" s="3">
        <v>46166</v>
      </c>
      <c r="C897" s="4" t="s">
        <v>28</v>
      </c>
      <c r="D897" s="4" t="s">
        <v>89</v>
      </c>
      <c r="E897" s="4" t="s">
        <v>23</v>
      </c>
      <c r="F897" s="4" t="s">
        <v>36</v>
      </c>
      <c r="G897" s="4" t="s">
        <v>51</v>
      </c>
      <c r="H897" s="4" t="s">
        <v>61</v>
      </c>
      <c r="I897" s="5">
        <v>5</v>
      </c>
      <c r="J897" s="6">
        <v>195.78</v>
      </c>
      <c r="K897" s="7">
        <v>0.1</v>
      </c>
      <c r="L897" s="6">
        <v>101.98</v>
      </c>
      <c r="M897" s="6">
        <f t="shared" si="52"/>
        <v>881.01</v>
      </c>
      <c r="N897" s="6">
        <f t="shared" si="53"/>
        <v>509.90000000000003</v>
      </c>
      <c r="O897" s="6">
        <f t="shared" si="54"/>
        <v>371.10999999999996</v>
      </c>
      <c r="P897" s="8">
        <f t="shared" si="55"/>
        <v>0.4212324491208953</v>
      </c>
      <c r="Q897" s="9">
        <f>YEAR(SalesDataTable[[#This Row],[Order Date]])</f>
        <v>2026</v>
      </c>
      <c r="R897" s="8" t="str">
        <f>"Q"&amp;ROUNDUP(MONTH(SalesDataTable[[#This Row],[Order Date]])/3,0)</f>
        <v>Q2</v>
      </c>
      <c r="S897" s="5">
        <f>MONTH(SalesDataTable[[#This Row],[Order Date]])</f>
        <v>5</v>
      </c>
      <c r="T897" s="8" t="str">
        <f>TEXT(SalesDataTable[[#This Row],[Order Date]],"mmm")</f>
        <v>May</v>
      </c>
    </row>
    <row r="898" spans="1:20" ht="15.6" x14ac:dyDescent="0.3">
      <c r="A898" s="2" t="s">
        <v>969</v>
      </c>
      <c r="B898" s="3">
        <v>46166</v>
      </c>
      <c r="C898" s="4" t="s">
        <v>47</v>
      </c>
      <c r="D898" s="4" t="s">
        <v>102</v>
      </c>
      <c r="E898" s="4" t="s">
        <v>23</v>
      </c>
      <c r="F898" s="4" t="s">
        <v>24</v>
      </c>
      <c r="G898" s="4" t="s">
        <v>51</v>
      </c>
      <c r="H898" s="4" t="s">
        <v>110</v>
      </c>
      <c r="I898" s="5">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9">
        <f>YEAR(SalesDataTable[[#This Row],[Order Date]])</f>
        <v>2026</v>
      </c>
      <c r="R898" s="8" t="str">
        <f>"Q"&amp;ROUNDUP(MONTH(SalesDataTable[[#This Row],[Order Date]])/3,0)</f>
        <v>Q2</v>
      </c>
      <c r="S898" s="5">
        <f>MONTH(SalesDataTable[[#This Row],[Order Date]])</f>
        <v>5</v>
      </c>
      <c r="T898" s="8" t="str">
        <f>TEXT(SalesDataTable[[#This Row],[Order Date]],"mmm")</f>
        <v>May</v>
      </c>
    </row>
    <row r="899" spans="1:20" ht="15.6" x14ac:dyDescent="0.3">
      <c r="A899" s="2" t="s">
        <v>970</v>
      </c>
      <c r="B899" s="3">
        <v>46166</v>
      </c>
      <c r="C899" s="4" t="s">
        <v>47</v>
      </c>
      <c r="D899" s="4" t="s">
        <v>65</v>
      </c>
      <c r="E899" s="4" t="s">
        <v>23</v>
      </c>
      <c r="F899" s="4" t="s">
        <v>36</v>
      </c>
      <c r="G899" s="4" t="s">
        <v>69</v>
      </c>
      <c r="H899" s="4" t="s">
        <v>70</v>
      </c>
      <c r="I899" s="5">
        <v>2</v>
      </c>
      <c r="J899" s="6">
        <v>41.32</v>
      </c>
      <c r="K899" s="7">
        <v>0</v>
      </c>
      <c r="L899" s="6">
        <v>14.91</v>
      </c>
      <c r="M899" s="6">
        <f t="shared" si="56"/>
        <v>82.64</v>
      </c>
      <c r="N899" s="6">
        <f t="shared" si="57"/>
        <v>29.82</v>
      </c>
      <c r="O899" s="6">
        <f t="shared" si="58"/>
        <v>52.82</v>
      </c>
      <c r="P899" s="8">
        <f t="shared" si="59"/>
        <v>0.63915779283639884</v>
      </c>
      <c r="Q899" s="9">
        <f>YEAR(SalesDataTable[[#This Row],[Order Date]])</f>
        <v>2026</v>
      </c>
      <c r="R899" s="8" t="str">
        <f>"Q"&amp;ROUNDUP(MONTH(SalesDataTable[[#This Row],[Order Date]])/3,0)</f>
        <v>Q2</v>
      </c>
      <c r="S899" s="5">
        <f>MONTH(SalesDataTable[[#This Row],[Order Date]])</f>
        <v>5</v>
      </c>
      <c r="T899" s="8" t="str">
        <f>TEXT(SalesDataTable[[#This Row],[Order Date]],"mmm")</f>
        <v>May</v>
      </c>
    </row>
    <row r="900" spans="1:20" ht="15.6" x14ac:dyDescent="0.3">
      <c r="A900" s="2" t="s">
        <v>971</v>
      </c>
      <c r="B900" s="3">
        <v>46166</v>
      </c>
      <c r="C900" s="4" t="s">
        <v>47</v>
      </c>
      <c r="D900" s="4" t="s">
        <v>68</v>
      </c>
      <c r="E900" s="4" t="s">
        <v>59</v>
      </c>
      <c r="F900" s="4" t="s">
        <v>36</v>
      </c>
      <c r="G900" s="4" t="s">
        <v>31</v>
      </c>
      <c r="H900" s="4" t="s">
        <v>41</v>
      </c>
      <c r="I900" s="5">
        <v>2</v>
      </c>
      <c r="J900" s="6">
        <v>144.01</v>
      </c>
      <c r="K900" s="7">
        <v>0</v>
      </c>
      <c r="L900" s="6">
        <v>79.37</v>
      </c>
      <c r="M900" s="6">
        <f t="shared" si="56"/>
        <v>288.02</v>
      </c>
      <c r="N900" s="6">
        <f t="shared" si="57"/>
        <v>158.74</v>
      </c>
      <c r="O900" s="6">
        <f t="shared" si="58"/>
        <v>129.27999999999997</v>
      </c>
      <c r="P900" s="8">
        <f t="shared" si="59"/>
        <v>0.44885771821401282</v>
      </c>
      <c r="Q900" s="9">
        <f>YEAR(SalesDataTable[[#This Row],[Order Date]])</f>
        <v>2026</v>
      </c>
      <c r="R900" s="8" t="str">
        <f>"Q"&amp;ROUNDUP(MONTH(SalesDataTable[[#This Row],[Order Date]])/3,0)</f>
        <v>Q2</v>
      </c>
      <c r="S900" s="5">
        <f>MONTH(SalesDataTable[[#This Row],[Order Date]])</f>
        <v>5</v>
      </c>
      <c r="T900" s="8" t="str">
        <f>TEXT(SalesDataTable[[#This Row],[Order Date]],"mmm")</f>
        <v>May</v>
      </c>
    </row>
    <row r="901" spans="1:20" ht="15.6" x14ac:dyDescent="0.3">
      <c r="A901" s="2" t="s">
        <v>972</v>
      </c>
      <c r="B901" s="3">
        <v>46166</v>
      </c>
      <c r="C901" s="4" t="s">
        <v>21</v>
      </c>
      <c r="D901" s="4" t="s">
        <v>108</v>
      </c>
      <c r="E901" s="4" t="s">
        <v>23</v>
      </c>
      <c r="F901" s="4" t="s">
        <v>40</v>
      </c>
      <c r="G901" s="4" t="s">
        <v>25</v>
      </c>
      <c r="H901" s="4" t="s">
        <v>49</v>
      </c>
      <c r="I901" s="5">
        <v>2</v>
      </c>
      <c r="J901" s="6">
        <v>51.17</v>
      </c>
      <c r="K901" s="7">
        <v>0.05</v>
      </c>
      <c r="L901" s="6">
        <v>21.97</v>
      </c>
      <c r="M901" s="6">
        <f t="shared" si="56"/>
        <v>97.222999999999999</v>
      </c>
      <c r="N901" s="6">
        <f t="shared" si="57"/>
        <v>43.94</v>
      </c>
      <c r="O901" s="6">
        <f t="shared" si="58"/>
        <v>53.283000000000001</v>
      </c>
      <c r="P901" s="8">
        <f t="shared" si="59"/>
        <v>0.54804932989107513</v>
      </c>
      <c r="Q901" s="9">
        <f>YEAR(SalesDataTable[[#This Row],[Order Date]])</f>
        <v>2026</v>
      </c>
      <c r="R901" s="8" t="str">
        <f>"Q"&amp;ROUNDUP(MONTH(SalesDataTable[[#This Row],[Order Date]])/3,0)</f>
        <v>Q2</v>
      </c>
      <c r="S901" s="5">
        <f>MONTH(SalesDataTable[[#This Row],[Order Date]])</f>
        <v>5</v>
      </c>
      <c r="T901" s="8" t="str">
        <f>TEXT(SalesDataTable[[#This Row],[Order Date]],"mmm")</f>
        <v>May</v>
      </c>
    </row>
    <row r="902" spans="1:20" ht="15.6" x14ac:dyDescent="0.3">
      <c r="A902" s="2" t="s">
        <v>973</v>
      </c>
      <c r="B902" s="3">
        <v>46166</v>
      </c>
      <c r="C902" s="4" t="s">
        <v>21</v>
      </c>
      <c r="D902" s="4" t="s">
        <v>22</v>
      </c>
      <c r="E902" s="4" t="s">
        <v>30</v>
      </c>
      <c r="F902" s="4" t="s">
        <v>40</v>
      </c>
      <c r="G902" s="4" t="s">
        <v>51</v>
      </c>
      <c r="H902" s="4" t="s">
        <v>84</v>
      </c>
      <c r="I902" s="5">
        <v>6</v>
      </c>
      <c r="J902" s="6">
        <v>83.58</v>
      </c>
      <c r="K902" s="7">
        <v>0.2</v>
      </c>
      <c r="L902" s="6">
        <v>40.5</v>
      </c>
      <c r="M902" s="6">
        <f t="shared" si="56"/>
        <v>401.18400000000003</v>
      </c>
      <c r="N902" s="6">
        <f t="shared" si="57"/>
        <v>243</v>
      </c>
      <c r="O902" s="6">
        <f t="shared" si="58"/>
        <v>158.18400000000003</v>
      </c>
      <c r="P902" s="8">
        <f t="shared" si="59"/>
        <v>0.39429289303661169</v>
      </c>
      <c r="Q902" s="9">
        <f>YEAR(SalesDataTable[[#This Row],[Order Date]])</f>
        <v>2026</v>
      </c>
      <c r="R902" s="8" t="str">
        <f>"Q"&amp;ROUNDUP(MONTH(SalesDataTable[[#This Row],[Order Date]])/3,0)</f>
        <v>Q2</v>
      </c>
      <c r="S902" s="5">
        <f>MONTH(SalesDataTable[[#This Row],[Order Date]])</f>
        <v>5</v>
      </c>
      <c r="T902" s="8" t="str">
        <f>TEXT(SalesDataTable[[#This Row],[Order Date]],"mmm")</f>
        <v>May</v>
      </c>
    </row>
    <row r="903" spans="1:20" ht="15.6" x14ac:dyDescent="0.3">
      <c r="A903" s="2" t="s">
        <v>974</v>
      </c>
      <c r="B903" s="3">
        <v>46166</v>
      </c>
      <c r="C903" s="4" t="s">
        <v>34</v>
      </c>
      <c r="D903" s="4" t="s">
        <v>146</v>
      </c>
      <c r="E903" s="4" t="s">
        <v>59</v>
      </c>
      <c r="F903" s="4" t="s">
        <v>24</v>
      </c>
      <c r="G903" s="4" t="s">
        <v>51</v>
      </c>
      <c r="H903" s="4" t="s">
        <v>84</v>
      </c>
      <c r="I903" s="5">
        <v>2</v>
      </c>
      <c r="J903" s="6">
        <v>80.010000000000005</v>
      </c>
      <c r="K903" s="7">
        <v>0</v>
      </c>
      <c r="L903" s="6">
        <v>38.54</v>
      </c>
      <c r="M903" s="6">
        <f t="shared" si="56"/>
        <v>160.02000000000001</v>
      </c>
      <c r="N903" s="6">
        <f t="shared" si="57"/>
        <v>77.08</v>
      </c>
      <c r="O903" s="6">
        <f t="shared" si="58"/>
        <v>82.940000000000012</v>
      </c>
      <c r="P903" s="8">
        <f t="shared" si="59"/>
        <v>0.51831021122359711</v>
      </c>
      <c r="Q903" s="9">
        <f>YEAR(SalesDataTable[[#This Row],[Order Date]])</f>
        <v>2026</v>
      </c>
      <c r="R903" s="8" t="str">
        <f>"Q"&amp;ROUNDUP(MONTH(SalesDataTable[[#This Row],[Order Date]])/3,0)</f>
        <v>Q2</v>
      </c>
      <c r="S903" s="5">
        <f>MONTH(SalesDataTable[[#This Row],[Order Date]])</f>
        <v>5</v>
      </c>
      <c r="T903" s="8" t="str">
        <f>TEXT(SalesDataTable[[#This Row],[Order Date]],"mmm")</f>
        <v>May</v>
      </c>
    </row>
    <row r="904" spans="1:20" ht="15.6" x14ac:dyDescent="0.3">
      <c r="A904" s="2" t="s">
        <v>975</v>
      </c>
      <c r="B904" s="3">
        <v>46167</v>
      </c>
      <c r="C904" s="4" t="s">
        <v>47</v>
      </c>
      <c r="D904" s="4" t="s">
        <v>65</v>
      </c>
      <c r="E904" s="4" t="s">
        <v>23</v>
      </c>
      <c r="F904" s="4" t="s">
        <v>36</v>
      </c>
      <c r="G904" s="4" t="s">
        <v>31</v>
      </c>
      <c r="H904" s="4" t="s">
        <v>32</v>
      </c>
      <c r="I904" s="5">
        <v>2</v>
      </c>
      <c r="J904" s="6">
        <v>94.4</v>
      </c>
      <c r="K904" s="7">
        <v>0</v>
      </c>
      <c r="L904" s="6">
        <v>46.39</v>
      </c>
      <c r="M904" s="6">
        <f t="shared" si="56"/>
        <v>188.8</v>
      </c>
      <c r="N904" s="6">
        <f t="shared" si="57"/>
        <v>92.78</v>
      </c>
      <c r="O904" s="6">
        <f t="shared" si="58"/>
        <v>96.02000000000001</v>
      </c>
      <c r="P904" s="8">
        <f t="shared" si="59"/>
        <v>0.50858050847457625</v>
      </c>
      <c r="Q904" s="9">
        <f>YEAR(SalesDataTable[[#This Row],[Order Date]])</f>
        <v>2026</v>
      </c>
      <c r="R904" s="8" t="str">
        <f>"Q"&amp;ROUNDUP(MONTH(SalesDataTable[[#This Row],[Order Date]])/3,0)</f>
        <v>Q2</v>
      </c>
      <c r="S904" s="5">
        <f>MONTH(SalesDataTable[[#This Row],[Order Date]])</f>
        <v>5</v>
      </c>
      <c r="T904" s="8" t="str">
        <f>TEXT(SalesDataTable[[#This Row],[Order Date]],"mmm")</f>
        <v>May</v>
      </c>
    </row>
    <row r="905" spans="1:20" ht="15.6" x14ac:dyDescent="0.3">
      <c r="A905" s="2" t="s">
        <v>976</v>
      </c>
      <c r="B905" s="3">
        <v>46167</v>
      </c>
      <c r="C905" s="4" t="s">
        <v>34</v>
      </c>
      <c r="D905" s="4" t="s">
        <v>35</v>
      </c>
      <c r="E905" s="4" t="s">
        <v>45</v>
      </c>
      <c r="F905" s="4" t="s">
        <v>40</v>
      </c>
      <c r="G905" s="4" t="s">
        <v>31</v>
      </c>
      <c r="H905" s="4" t="s">
        <v>73</v>
      </c>
      <c r="I905" s="5">
        <v>6</v>
      </c>
      <c r="J905" s="6">
        <v>157.33000000000001</v>
      </c>
      <c r="K905" s="7">
        <v>0</v>
      </c>
      <c r="L905" s="6">
        <v>78.849999999999994</v>
      </c>
      <c r="M905" s="6">
        <f t="shared" si="56"/>
        <v>943.98</v>
      </c>
      <c r="N905" s="6">
        <f t="shared" si="57"/>
        <v>473.09999999999997</v>
      </c>
      <c r="O905" s="6">
        <f t="shared" si="58"/>
        <v>470.88000000000005</v>
      </c>
      <c r="P905" s="8">
        <f t="shared" si="59"/>
        <v>0.4988241276298227</v>
      </c>
      <c r="Q905" s="9">
        <f>YEAR(SalesDataTable[[#This Row],[Order Date]])</f>
        <v>2026</v>
      </c>
      <c r="R905" s="8" t="str">
        <f>"Q"&amp;ROUNDUP(MONTH(SalesDataTable[[#This Row],[Order Date]])/3,0)</f>
        <v>Q2</v>
      </c>
      <c r="S905" s="5">
        <f>MONTH(SalesDataTable[[#This Row],[Order Date]])</f>
        <v>5</v>
      </c>
      <c r="T905" s="8" t="str">
        <f>TEXT(SalesDataTable[[#This Row],[Order Date]],"mmm")</f>
        <v>May</v>
      </c>
    </row>
    <row r="906" spans="1:20" ht="15.6" x14ac:dyDescent="0.3">
      <c r="A906" s="2" t="s">
        <v>977</v>
      </c>
      <c r="B906" s="3">
        <v>46167</v>
      </c>
      <c r="C906" s="4" t="s">
        <v>34</v>
      </c>
      <c r="D906" s="4" t="s">
        <v>44</v>
      </c>
      <c r="E906" s="4" t="s">
        <v>23</v>
      </c>
      <c r="F906" s="4" t="s">
        <v>36</v>
      </c>
      <c r="G906" s="4" t="s">
        <v>51</v>
      </c>
      <c r="H906" s="4" t="s">
        <v>110</v>
      </c>
      <c r="I906" s="5">
        <v>1</v>
      </c>
      <c r="J906" s="6">
        <v>125.44</v>
      </c>
      <c r="K906" s="7">
        <v>0</v>
      </c>
      <c r="L906" s="6">
        <v>59.92</v>
      </c>
      <c r="M906" s="6">
        <f t="shared" si="56"/>
        <v>125.44</v>
      </c>
      <c r="N906" s="6">
        <f t="shared" si="57"/>
        <v>59.92</v>
      </c>
      <c r="O906" s="6">
        <f t="shared" si="58"/>
        <v>65.52</v>
      </c>
      <c r="P906" s="8">
        <f t="shared" si="59"/>
        <v>0.5223214285714286</v>
      </c>
      <c r="Q906" s="9">
        <f>YEAR(SalesDataTable[[#This Row],[Order Date]])</f>
        <v>2026</v>
      </c>
      <c r="R906" s="8" t="str">
        <f>"Q"&amp;ROUNDUP(MONTH(SalesDataTable[[#This Row],[Order Date]])/3,0)</f>
        <v>Q2</v>
      </c>
      <c r="S906" s="5">
        <f>MONTH(SalesDataTable[[#This Row],[Order Date]])</f>
        <v>5</v>
      </c>
      <c r="T906" s="8" t="str">
        <f>TEXT(SalesDataTable[[#This Row],[Order Date]],"mmm")</f>
        <v>May</v>
      </c>
    </row>
    <row r="907" spans="1:20" ht="15.6" x14ac:dyDescent="0.3">
      <c r="A907" s="2" t="s">
        <v>978</v>
      </c>
      <c r="B907" s="3">
        <v>46167</v>
      </c>
      <c r="C907" s="4" t="s">
        <v>28</v>
      </c>
      <c r="D907" s="4" t="s">
        <v>89</v>
      </c>
      <c r="E907" s="4" t="s">
        <v>59</v>
      </c>
      <c r="F907" s="4" t="s">
        <v>24</v>
      </c>
      <c r="G907" s="4" t="s">
        <v>69</v>
      </c>
      <c r="H907" s="4" t="s">
        <v>87</v>
      </c>
      <c r="I907" s="5">
        <v>2</v>
      </c>
      <c r="J907" s="6">
        <v>36.18</v>
      </c>
      <c r="K907" s="7">
        <v>0</v>
      </c>
      <c r="L907" s="6">
        <v>13.71</v>
      </c>
      <c r="M907" s="6">
        <f t="shared" si="56"/>
        <v>72.36</v>
      </c>
      <c r="N907" s="6">
        <f t="shared" si="57"/>
        <v>27.42</v>
      </c>
      <c r="O907" s="6">
        <f t="shared" si="58"/>
        <v>44.94</v>
      </c>
      <c r="P907" s="8">
        <f t="shared" si="59"/>
        <v>0.62106135986733002</v>
      </c>
      <c r="Q907" s="9">
        <f>YEAR(SalesDataTable[[#This Row],[Order Date]])</f>
        <v>2026</v>
      </c>
      <c r="R907" s="8" t="str">
        <f>"Q"&amp;ROUNDUP(MONTH(SalesDataTable[[#This Row],[Order Date]])/3,0)</f>
        <v>Q2</v>
      </c>
      <c r="S907" s="5">
        <f>MONTH(SalesDataTable[[#This Row],[Order Date]])</f>
        <v>5</v>
      </c>
      <c r="T907" s="8" t="str">
        <f>TEXT(SalesDataTable[[#This Row],[Order Date]],"mmm")</f>
        <v>May</v>
      </c>
    </row>
    <row r="908" spans="1:20" ht="15.6" x14ac:dyDescent="0.3">
      <c r="A908" s="2" t="s">
        <v>979</v>
      </c>
      <c r="B908" s="3">
        <v>46167</v>
      </c>
      <c r="C908" s="4" t="s">
        <v>21</v>
      </c>
      <c r="D908" s="4" t="s">
        <v>108</v>
      </c>
      <c r="E908" s="4" t="s">
        <v>45</v>
      </c>
      <c r="F908" s="4" t="s">
        <v>24</v>
      </c>
      <c r="G908" s="4" t="s">
        <v>69</v>
      </c>
      <c r="H908" s="4" t="s">
        <v>70</v>
      </c>
      <c r="I908" s="5">
        <v>1</v>
      </c>
      <c r="J908" s="6">
        <v>41</v>
      </c>
      <c r="K908" s="7">
        <v>0.05</v>
      </c>
      <c r="L908" s="6">
        <v>14.51</v>
      </c>
      <c r="M908" s="6">
        <f t="shared" si="56"/>
        <v>38.949999999999996</v>
      </c>
      <c r="N908" s="6">
        <f t="shared" si="57"/>
        <v>14.51</v>
      </c>
      <c r="O908" s="6">
        <f t="shared" si="58"/>
        <v>24.439999999999998</v>
      </c>
      <c r="P908" s="8">
        <f t="shared" si="59"/>
        <v>0.62747111681643131</v>
      </c>
      <c r="Q908" s="9">
        <f>YEAR(SalesDataTable[[#This Row],[Order Date]])</f>
        <v>2026</v>
      </c>
      <c r="R908" s="8" t="str">
        <f>"Q"&amp;ROUNDUP(MONTH(SalesDataTable[[#This Row],[Order Date]])/3,0)</f>
        <v>Q2</v>
      </c>
      <c r="S908" s="5">
        <f>MONTH(SalesDataTable[[#This Row],[Order Date]])</f>
        <v>5</v>
      </c>
      <c r="T908" s="8" t="str">
        <f>TEXT(SalesDataTable[[#This Row],[Order Date]],"mmm")</f>
        <v>May</v>
      </c>
    </row>
    <row r="909" spans="1:20" ht="15.6" x14ac:dyDescent="0.3">
      <c r="A909" s="2" t="s">
        <v>980</v>
      </c>
      <c r="B909" s="3">
        <v>46167</v>
      </c>
      <c r="C909" s="4" t="s">
        <v>34</v>
      </c>
      <c r="D909" s="4" t="s">
        <v>54</v>
      </c>
      <c r="E909" s="4" t="s">
        <v>23</v>
      </c>
      <c r="F909" s="4" t="s">
        <v>24</v>
      </c>
      <c r="G909" s="4" t="s">
        <v>31</v>
      </c>
      <c r="H909" s="4" t="s">
        <v>99</v>
      </c>
      <c r="I909" s="5">
        <v>1</v>
      </c>
      <c r="J909" s="6">
        <v>72.33</v>
      </c>
      <c r="K909" s="7">
        <v>0.1</v>
      </c>
      <c r="L909" s="6">
        <v>32.61</v>
      </c>
      <c r="M909" s="6">
        <f t="shared" si="56"/>
        <v>65.096999999999994</v>
      </c>
      <c r="N909" s="6">
        <f t="shared" si="57"/>
        <v>32.61</v>
      </c>
      <c r="O909" s="6">
        <f t="shared" si="58"/>
        <v>32.486999999999995</v>
      </c>
      <c r="P909" s="8">
        <f t="shared" si="59"/>
        <v>0.49905525600258072</v>
      </c>
      <c r="Q909" s="9">
        <f>YEAR(SalesDataTable[[#This Row],[Order Date]])</f>
        <v>2026</v>
      </c>
      <c r="R909" s="8" t="str">
        <f>"Q"&amp;ROUNDUP(MONTH(SalesDataTable[[#This Row],[Order Date]])/3,0)</f>
        <v>Q2</v>
      </c>
      <c r="S909" s="5">
        <f>MONTH(SalesDataTable[[#This Row],[Order Date]])</f>
        <v>5</v>
      </c>
      <c r="T909" s="8" t="str">
        <f>TEXT(SalesDataTable[[#This Row],[Order Date]],"mmm")</f>
        <v>May</v>
      </c>
    </row>
    <row r="910" spans="1:20" ht="15.6" x14ac:dyDescent="0.3">
      <c r="A910" s="2" t="s">
        <v>981</v>
      </c>
      <c r="B910" s="3">
        <v>46167</v>
      </c>
      <c r="C910" s="4" t="s">
        <v>47</v>
      </c>
      <c r="D910" s="4" t="s">
        <v>48</v>
      </c>
      <c r="E910" s="4" t="s">
        <v>23</v>
      </c>
      <c r="F910" s="4" t="s">
        <v>40</v>
      </c>
      <c r="G910" s="4" t="s">
        <v>51</v>
      </c>
      <c r="H910" s="4" t="s">
        <v>110</v>
      </c>
      <c r="I910" s="5">
        <v>2</v>
      </c>
      <c r="J910" s="6">
        <v>125.42</v>
      </c>
      <c r="K910" s="7">
        <v>0</v>
      </c>
      <c r="L910" s="6">
        <v>62.28</v>
      </c>
      <c r="M910" s="6">
        <f t="shared" si="56"/>
        <v>250.84</v>
      </c>
      <c r="N910" s="6">
        <f t="shared" si="57"/>
        <v>124.56</v>
      </c>
      <c r="O910" s="6">
        <f t="shared" si="58"/>
        <v>126.28</v>
      </c>
      <c r="P910" s="8">
        <f t="shared" si="59"/>
        <v>0.50342848030617127</v>
      </c>
      <c r="Q910" s="9">
        <f>YEAR(SalesDataTable[[#This Row],[Order Date]])</f>
        <v>2026</v>
      </c>
      <c r="R910" s="8" t="str">
        <f>"Q"&amp;ROUNDUP(MONTH(SalesDataTable[[#This Row],[Order Date]])/3,0)</f>
        <v>Q2</v>
      </c>
      <c r="S910" s="5">
        <f>MONTH(SalesDataTable[[#This Row],[Order Date]])</f>
        <v>5</v>
      </c>
      <c r="T910" s="8" t="str">
        <f>TEXT(SalesDataTable[[#This Row],[Order Date]],"mmm")</f>
        <v>May</v>
      </c>
    </row>
    <row r="911" spans="1:20" ht="15.6" x14ac:dyDescent="0.3">
      <c r="A911" s="2" t="s">
        <v>982</v>
      </c>
      <c r="B911" s="3">
        <v>46168</v>
      </c>
      <c r="C911" s="4" t="s">
        <v>21</v>
      </c>
      <c r="D911" s="4" t="s">
        <v>108</v>
      </c>
      <c r="E911" s="4" t="s">
        <v>23</v>
      </c>
      <c r="F911" s="4" t="s">
        <v>40</v>
      </c>
      <c r="G911" s="4" t="s">
        <v>25</v>
      </c>
      <c r="H911" s="4" t="s">
        <v>55</v>
      </c>
      <c r="I911" s="5">
        <v>2</v>
      </c>
      <c r="J911" s="6">
        <v>41.29</v>
      </c>
      <c r="K911" s="7">
        <v>0.15</v>
      </c>
      <c r="L911" s="6">
        <v>16.43</v>
      </c>
      <c r="M911" s="6">
        <f t="shared" si="56"/>
        <v>70.192999999999998</v>
      </c>
      <c r="N911" s="6">
        <f t="shared" si="57"/>
        <v>32.86</v>
      </c>
      <c r="O911" s="6">
        <f t="shared" si="58"/>
        <v>37.332999999999998</v>
      </c>
      <c r="P911" s="8">
        <f t="shared" si="59"/>
        <v>0.531862151496588</v>
      </c>
      <c r="Q911" s="9">
        <f>YEAR(SalesDataTable[[#This Row],[Order Date]])</f>
        <v>2026</v>
      </c>
      <c r="R911" s="8" t="str">
        <f>"Q"&amp;ROUNDUP(MONTH(SalesDataTable[[#This Row],[Order Date]])/3,0)</f>
        <v>Q2</v>
      </c>
      <c r="S911" s="5">
        <f>MONTH(SalesDataTable[[#This Row],[Order Date]])</f>
        <v>5</v>
      </c>
      <c r="T911" s="8" t="str">
        <f>TEXT(SalesDataTable[[#This Row],[Order Date]],"mmm")</f>
        <v>May</v>
      </c>
    </row>
    <row r="912" spans="1:20" ht="15.6" x14ac:dyDescent="0.3">
      <c r="A912" s="2" t="s">
        <v>983</v>
      </c>
      <c r="B912" s="3">
        <v>46168</v>
      </c>
      <c r="C912" s="4" t="s">
        <v>47</v>
      </c>
      <c r="D912" s="4" t="s">
        <v>68</v>
      </c>
      <c r="E912" s="4" t="s">
        <v>30</v>
      </c>
      <c r="F912" s="4" t="s">
        <v>40</v>
      </c>
      <c r="G912" s="4" t="s">
        <v>37</v>
      </c>
      <c r="H912" s="4" t="s">
        <v>91</v>
      </c>
      <c r="I912" s="5">
        <v>8</v>
      </c>
      <c r="J912" s="6">
        <v>131.4</v>
      </c>
      <c r="K912" s="7">
        <v>0.05</v>
      </c>
      <c r="L912" s="6">
        <v>66.489999999999995</v>
      </c>
      <c r="M912" s="6">
        <f t="shared" si="56"/>
        <v>998.64</v>
      </c>
      <c r="N912" s="6">
        <f t="shared" si="57"/>
        <v>531.91999999999996</v>
      </c>
      <c r="O912" s="6">
        <f t="shared" si="58"/>
        <v>466.72</v>
      </c>
      <c r="P912" s="8">
        <f t="shared" si="59"/>
        <v>0.46735560362092449</v>
      </c>
      <c r="Q912" s="9">
        <f>YEAR(SalesDataTable[[#This Row],[Order Date]])</f>
        <v>2026</v>
      </c>
      <c r="R912" s="8" t="str">
        <f>"Q"&amp;ROUNDUP(MONTH(SalesDataTable[[#This Row],[Order Date]])/3,0)</f>
        <v>Q2</v>
      </c>
      <c r="S912" s="5">
        <f>MONTH(SalesDataTable[[#This Row],[Order Date]])</f>
        <v>5</v>
      </c>
      <c r="T912" s="8" t="str">
        <f>TEXT(SalesDataTable[[#This Row],[Order Date]],"mmm")</f>
        <v>May</v>
      </c>
    </row>
    <row r="913" spans="1:20" ht="15.6" x14ac:dyDescent="0.3">
      <c r="A913" s="2" t="s">
        <v>984</v>
      </c>
      <c r="B913" s="3">
        <v>46168</v>
      </c>
      <c r="C913" s="4" t="s">
        <v>34</v>
      </c>
      <c r="D913" s="4" t="s">
        <v>146</v>
      </c>
      <c r="E913" s="4" t="s">
        <v>23</v>
      </c>
      <c r="F913" s="4" t="s">
        <v>36</v>
      </c>
      <c r="G913" s="4" t="s">
        <v>31</v>
      </c>
      <c r="H913" s="4" t="s">
        <v>41</v>
      </c>
      <c r="I913" s="5">
        <v>4</v>
      </c>
      <c r="J913" s="6">
        <v>140.66999999999999</v>
      </c>
      <c r="K913" s="7">
        <v>0</v>
      </c>
      <c r="L913" s="6">
        <v>80.72</v>
      </c>
      <c r="M913" s="6">
        <f t="shared" si="56"/>
        <v>562.67999999999995</v>
      </c>
      <c r="N913" s="6">
        <f t="shared" si="57"/>
        <v>322.88</v>
      </c>
      <c r="O913" s="6">
        <f t="shared" si="58"/>
        <v>239.79999999999995</v>
      </c>
      <c r="P913" s="8">
        <f t="shared" si="59"/>
        <v>0.42617473519584842</v>
      </c>
      <c r="Q913" s="9">
        <f>YEAR(SalesDataTable[[#This Row],[Order Date]])</f>
        <v>2026</v>
      </c>
      <c r="R913" s="8" t="str">
        <f>"Q"&amp;ROUNDUP(MONTH(SalesDataTable[[#This Row],[Order Date]])/3,0)</f>
        <v>Q2</v>
      </c>
      <c r="S913" s="5">
        <f>MONTH(SalesDataTable[[#This Row],[Order Date]])</f>
        <v>5</v>
      </c>
      <c r="T913" s="8" t="str">
        <f>TEXT(SalesDataTable[[#This Row],[Order Date]],"mmm")</f>
        <v>May</v>
      </c>
    </row>
    <row r="914" spans="1:20" ht="15.6" x14ac:dyDescent="0.3">
      <c r="A914" s="2" t="s">
        <v>985</v>
      </c>
      <c r="B914" s="3">
        <v>46168</v>
      </c>
      <c r="C914" s="4" t="s">
        <v>47</v>
      </c>
      <c r="D914" s="4" t="s">
        <v>68</v>
      </c>
      <c r="E914" s="4" t="s">
        <v>23</v>
      </c>
      <c r="F914" s="4" t="s">
        <v>24</v>
      </c>
      <c r="G914" s="4" t="s">
        <v>69</v>
      </c>
      <c r="H914" s="4" t="s">
        <v>87</v>
      </c>
      <c r="I914" s="5">
        <v>1</v>
      </c>
      <c r="J914" s="6">
        <v>36.659999999999997</v>
      </c>
      <c r="K914" s="7">
        <v>0.05</v>
      </c>
      <c r="L914" s="6">
        <v>13.51</v>
      </c>
      <c r="M914" s="6">
        <f t="shared" si="56"/>
        <v>34.826999999999998</v>
      </c>
      <c r="N914" s="6">
        <f t="shared" si="57"/>
        <v>13.51</v>
      </c>
      <c r="O914" s="6">
        <f t="shared" si="58"/>
        <v>21.317</v>
      </c>
      <c r="P914" s="8">
        <f t="shared" si="59"/>
        <v>0.61208257960777557</v>
      </c>
      <c r="Q914" s="9">
        <f>YEAR(SalesDataTable[[#This Row],[Order Date]])</f>
        <v>2026</v>
      </c>
      <c r="R914" s="8" t="str">
        <f>"Q"&amp;ROUNDUP(MONTH(SalesDataTable[[#This Row],[Order Date]])/3,0)</f>
        <v>Q2</v>
      </c>
      <c r="S914" s="5">
        <f>MONTH(SalesDataTable[[#This Row],[Order Date]])</f>
        <v>5</v>
      </c>
      <c r="T914" s="8" t="str">
        <f>TEXT(SalesDataTable[[#This Row],[Order Date]],"mmm")</f>
        <v>May</v>
      </c>
    </row>
    <row r="915" spans="1:20" ht="15.6" x14ac:dyDescent="0.3">
      <c r="A915" s="2" t="s">
        <v>986</v>
      </c>
      <c r="B915" s="3">
        <v>46169</v>
      </c>
      <c r="C915" s="4" t="s">
        <v>47</v>
      </c>
      <c r="D915" s="4" t="s">
        <v>48</v>
      </c>
      <c r="E915" s="4" t="s">
        <v>23</v>
      </c>
      <c r="F915" s="4" t="s">
        <v>24</v>
      </c>
      <c r="G915" s="4" t="s">
        <v>37</v>
      </c>
      <c r="H915" s="4" t="s">
        <v>66</v>
      </c>
      <c r="I915" s="5">
        <v>1</v>
      </c>
      <c r="J915" s="6">
        <v>46.28</v>
      </c>
      <c r="K915" s="7">
        <v>0.05</v>
      </c>
      <c r="L915" s="6">
        <v>17.95</v>
      </c>
      <c r="M915" s="6">
        <f t="shared" si="56"/>
        <v>43.966000000000001</v>
      </c>
      <c r="N915" s="6">
        <f t="shared" si="57"/>
        <v>17.95</v>
      </c>
      <c r="O915" s="6">
        <f t="shared" si="58"/>
        <v>26.016000000000002</v>
      </c>
      <c r="P915" s="8">
        <f t="shared" si="59"/>
        <v>0.591729973161079</v>
      </c>
      <c r="Q915" s="9">
        <f>YEAR(SalesDataTable[[#This Row],[Order Date]])</f>
        <v>2026</v>
      </c>
      <c r="R915" s="8" t="str">
        <f>"Q"&amp;ROUNDUP(MONTH(SalesDataTable[[#This Row],[Order Date]])/3,0)</f>
        <v>Q2</v>
      </c>
      <c r="S915" s="5">
        <f>MONTH(SalesDataTable[[#This Row],[Order Date]])</f>
        <v>5</v>
      </c>
      <c r="T915" s="8" t="str">
        <f>TEXT(SalesDataTable[[#This Row],[Order Date]],"mmm")</f>
        <v>May</v>
      </c>
    </row>
    <row r="916" spans="1:20" ht="15.6" x14ac:dyDescent="0.3">
      <c r="A916" s="2" t="s">
        <v>987</v>
      </c>
      <c r="B916" s="3">
        <v>46169</v>
      </c>
      <c r="C916" s="4" t="s">
        <v>47</v>
      </c>
      <c r="D916" s="4" t="s">
        <v>102</v>
      </c>
      <c r="E916" s="4" t="s">
        <v>59</v>
      </c>
      <c r="F916" s="4" t="s">
        <v>24</v>
      </c>
      <c r="G916" s="4" t="s">
        <v>31</v>
      </c>
      <c r="H916" s="4" t="s">
        <v>32</v>
      </c>
      <c r="I916" s="5">
        <v>2</v>
      </c>
      <c r="J916" s="6">
        <v>92.12</v>
      </c>
      <c r="K916" s="7">
        <v>0</v>
      </c>
      <c r="L916" s="6">
        <v>46.64</v>
      </c>
      <c r="M916" s="6">
        <f t="shared" si="56"/>
        <v>184.24</v>
      </c>
      <c r="N916" s="6">
        <f t="shared" si="57"/>
        <v>93.28</v>
      </c>
      <c r="O916" s="6">
        <f t="shared" si="58"/>
        <v>90.960000000000008</v>
      </c>
      <c r="P916" s="8">
        <f t="shared" si="59"/>
        <v>0.49370386452453324</v>
      </c>
      <c r="Q916" s="9">
        <f>YEAR(SalesDataTable[[#This Row],[Order Date]])</f>
        <v>2026</v>
      </c>
      <c r="R916" s="8" t="str">
        <f>"Q"&amp;ROUNDUP(MONTH(SalesDataTable[[#This Row],[Order Date]])/3,0)</f>
        <v>Q2</v>
      </c>
      <c r="S916" s="5">
        <f>MONTH(SalesDataTable[[#This Row],[Order Date]])</f>
        <v>5</v>
      </c>
      <c r="T916" s="8" t="str">
        <f>TEXT(SalesDataTable[[#This Row],[Order Date]],"mmm")</f>
        <v>May</v>
      </c>
    </row>
    <row r="917" spans="1:20" ht="15.6" x14ac:dyDescent="0.3">
      <c r="A917" s="2" t="s">
        <v>988</v>
      </c>
      <c r="B917" s="3">
        <v>46169</v>
      </c>
      <c r="C917" s="4" t="s">
        <v>47</v>
      </c>
      <c r="D917" s="4" t="s">
        <v>102</v>
      </c>
      <c r="E917" s="4" t="s">
        <v>23</v>
      </c>
      <c r="F917" s="4" t="s">
        <v>24</v>
      </c>
      <c r="G917" s="4" t="s">
        <v>69</v>
      </c>
      <c r="H917" s="4" t="s">
        <v>70</v>
      </c>
      <c r="I917" s="5">
        <v>3</v>
      </c>
      <c r="J917" s="6">
        <v>39.549999999999997</v>
      </c>
      <c r="K917" s="7">
        <v>0</v>
      </c>
      <c r="L917" s="6">
        <v>14.87</v>
      </c>
      <c r="M917" s="6">
        <f t="shared" si="56"/>
        <v>118.64999999999999</v>
      </c>
      <c r="N917" s="6">
        <f t="shared" si="57"/>
        <v>44.61</v>
      </c>
      <c r="O917" s="6">
        <f t="shared" si="58"/>
        <v>74.039999999999992</v>
      </c>
      <c r="P917" s="8">
        <f t="shared" si="59"/>
        <v>0.6240202275600506</v>
      </c>
      <c r="Q917" s="9">
        <f>YEAR(SalesDataTable[[#This Row],[Order Date]])</f>
        <v>2026</v>
      </c>
      <c r="R917" s="8" t="str">
        <f>"Q"&amp;ROUNDUP(MONTH(SalesDataTable[[#This Row],[Order Date]])/3,0)</f>
        <v>Q2</v>
      </c>
      <c r="S917" s="5">
        <f>MONTH(SalesDataTable[[#This Row],[Order Date]])</f>
        <v>5</v>
      </c>
      <c r="T917" s="8" t="str">
        <f>TEXT(SalesDataTable[[#This Row],[Order Date]],"mmm")</f>
        <v>May</v>
      </c>
    </row>
    <row r="918" spans="1:20" ht="15.6" x14ac:dyDescent="0.3">
      <c r="A918" s="2" t="s">
        <v>989</v>
      </c>
      <c r="B918" s="3">
        <v>46169</v>
      </c>
      <c r="C918" s="4" t="s">
        <v>21</v>
      </c>
      <c r="D918" s="4" t="s">
        <v>22</v>
      </c>
      <c r="E918" s="4" t="s">
        <v>45</v>
      </c>
      <c r="F918" s="4" t="s">
        <v>36</v>
      </c>
      <c r="G918" s="4" t="s">
        <v>25</v>
      </c>
      <c r="H918" s="4" t="s">
        <v>26</v>
      </c>
      <c r="I918" s="5">
        <v>1</v>
      </c>
      <c r="J918" s="6">
        <v>83.3</v>
      </c>
      <c r="K918" s="7">
        <v>0</v>
      </c>
      <c r="L918" s="6">
        <v>41.93</v>
      </c>
      <c r="M918" s="6">
        <f t="shared" si="56"/>
        <v>83.3</v>
      </c>
      <c r="N918" s="6">
        <f t="shared" si="57"/>
        <v>41.93</v>
      </c>
      <c r="O918" s="6">
        <f t="shared" si="58"/>
        <v>41.37</v>
      </c>
      <c r="P918" s="8">
        <f t="shared" si="59"/>
        <v>0.49663865546218489</v>
      </c>
      <c r="Q918" s="9">
        <f>YEAR(SalesDataTable[[#This Row],[Order Date]])</f>
        <v>2026</v>
      </c>
      <c r="R918" s="8" t="str">
        <f>"Q"&amp;ROUNDUP(MONTH(SalesDataTable[[#This Row],[Order Date]])/3,0)</f>
        <v>Q2</v>
      </c>
      <c r="S918" s="5">
        <f>MONTH(SalesDataTable[[#This Row],[Order Date]])</f>
        <v>5</v>
      </c>
      <c r="T918" s="8" t="str">
        <f>TEXT(SalesDataTable[[#This Row],[Order Date]],"mmm")</f>
        <v>May</v>
      </c>
    </row>
    <row r="919" spans="1:20" ht="15.6" x14ac:dyDescent="0.3">
      <c r="A919" s="2" t="s">
        <v>990</v>
      </c>
      <c r="B919" s="3">
        <v>46170</v>
      </c>
      <c r="C919" s="4" t="s">
        <v>47</v>
      </c>
      <c r="D919" s="4" t="s">
        <v>102</v>
      </c>
      <c r="E919" s="4" t="s">
        <v>45</v>
      </c>
      <c r="F919" s="4" t="s">
        <v>36</v>
      </c>
      <c r="G919" s="4" t="s">
        <v>31</v>
      </c>
      <c r="H919" s="4" t="s">
        <v>32</v>
      </c>
      <c r="I919" s="5">
        <v>2</v>
      </c>
      <c r="J919" s="6">
        <v>93.84</v>
      </c>
      <c r="K919" s="7">
        <v>0</v>
      </c>
      <c r="L919" s="6">
        <v>44.72</v>
      </c>
      <c r="M919" s="6">
        <f t="shared" si="56"/>
        <v>187.68</v>
      </c>
      <c r="N919" s="6">
        <f t="shared" si="57"/>
        <v>89.44</v>
      </c>
      <c r="O919" s="6">
        <f t="shared" si="58"/>
        <v>98.240000000000009</v>
      </c>
      <c r="P919" s="8">
        <f t="shared" si="59"/>
        <v>0.52344416027280483</v>
      </c>
      <c r="Q919" s="9">
        <f>YEAR(SalesDataTable[[#This Row],[Order Date]])</f>
        <v>2026</v>
      </c>
      <c r="R919" s="8" t="str">
        <f>"Q"&amp;ROUNDUP(MONTH(SalesDataTable[[#This Row],[Order Date]])/3,0)</f>
        <v>Q2</v>
      </c>
      <c r="S919" s="5">
        <f>MONTH(SalesDataTable[[#This Row],[Order Date]])</f>
        <v>5</v>
      </c>
      <c r="T919" s="8" t="str">
        <f>TEXT(SalesDataTable[[#This Row],[Order Date]],"mmm")</f>
        <v>May</v>
      </c>
    </row>
    <row r="920" spans="1:20" ht="15.6" x14ac:dyDescent="0.3">
      <c r="A920" s="2" t="s">
        <v>991</v>
      </c>
      <c r="B920" s="3">
        <v>46170</v>
      </c>
      <c r="C920" s="4" t="s">
        <v>34</v>
      </c>
      <c r="D920" s="4" t="s">
        <v>146</v>
      </c>
      <c r="E920" s="4" t="s">
        <v>23</v>
      </c>
      <c r="F920" s="4" t="s">
        <v>24</v>
      </c>
      <c r="G920" s="4" t="s">
        <v>25</v>
      </c>
      <c r="H920" s="4" t="s">
        <v>49</v>
      </c>
      <c r="I920" s="5">
        <v>2</v>
      </c>
      <c r="J920" s="6">
        <v>51.25</v>
      </c>
      <c r="K920" s="7">
        <v>0</v>
      </c>
      <c r="L920" s="6">
        <v>22.57</v>
      </c>
      <c r="M920" s="6">
        <f t="shared" si="56"/>
        <v>102.5</v>
      </c>
      <c r="N920" s="6">
        <f t="shared" si="57"/>
        <v>45.14</v>
      </c>
      <c r="O920" s="6">
        <f t="shared" si="58"/>
        <v>57.36</v>
      </c>
      <c r="P920" s="8">
        <f t="shared" si="59"/>
        <v>0.55960975609756092</v>
      </c>
      <c r="Q920" s="9">
        <f>YEAR(SalesDataTable[[#This Row],[Order Date]])</f>
        <v>2026</v>
      </c>
      <c r="R920" s="8" t="str">
        <f>"Q"&amp;ROUNDUP(MONTH(SalesDataTable[[#This Row],[Order Date]])/3,0)</f>
        <v>Q2</v>
      </c>
      <c r="S920" s="5">
        <f>MONTH(SalesDataTable[[#This Row],[Order Date]])</f>
        <v>5</v>
      </c>
      <c r="T920" s="8" t="str">
        <f>TEXT(SalesDataTable[[#This Row],[Order Date]],"mmm")</f>
        <v>May</v>
      </c>
    </row>
    <row r="921" spans="1:20" ht="15.6" x14ac:dyDescent="0.3">
      <c r="A921" s="2" t="s">
        <v>992</v>
      </c>
      <c r="B921" s="3">
        <v>46170</v>
      </c>
      <c r="C921" s="4" t="s">
        <v>47</v>
      </c>
      <c r="D921" s="4" t="s">
        <v>102</v>
      </c>
      <c r="E921" s="4" t="s">
        <v>30</v>
      </c>
      <c r="F921" s="4" t="s">
        <v>40</v>
      </c>
      <c r="G921" s="4" t="s">
        <v>25</v>
      </c>
      <c r="H921" s="4" t="s">
        <v>26</v>
      </c>
      <c r="I921" s="5">
        <v>8</v>
      </c>
      <c r="J921" s="6">
        <v>80.13</v>
      </c>
      <c r="K921" s="7">
        <v>0.1</v>
      </c>
      <c r="L921" s="6">
        <v>43.8</v>
      </c>
      <c r="M921" s="6">
        <f t="shared" si="56"/>
        <v>576.93600000000004</v>
      </c>
      <c r="N921" s="6">
        <f t="shared" si="57"/>
        <v>350.4</v>
      </c>
      <c r="O921" s="6">
        <f t="shared" si="58"/>
        <v>226.53600000000006</v>
      </c>
      <c r="P921" s="8">
        <f t="shared" si="59"/>
        <v>0.39265360455925796</v>
      </c>
      <c r="Q921" s="9">
        <f>YEAR(SalesDataTable[[#This Row],[Order Date]])</f>
        <v>2026</v>
      </c>
      <c r="R921" s="8" t="str">
        <f>"Q"&amp;ROUNDUP(MONTH(SalesDataTable[[#This Row],[Order Date]])/3,0)</f>
        <v>Q2</v>
      </c>
      <c r="S921" s="5">
        <f>MONTH(SalesDataTable[[#This Row],[Order Date]])</f>
        <v>5</v>
      </c>
      <c r="T921" s="8" t="str">
        <f>TEXT(SalesDataTable[[#This Row],[Order Date]],"mmm")</f>
        <v>May</v>
      </c>
    </row>
    <row r="922" spans="1:20" ht="15.6" x14ac:dyDescent="0.3">
      <c r="A922" s="2" t="s">
        <v>993</v>
      </c>
      <c r="B922" s="3">
        <v>46170</v>
      </c>
      <c r="C922" s="4" t="s">
        <v>28</v>
      </c>
      <c r="D922" s="4" t="s">
        <v>89</v>
      </c>
      <c r="E922" s="4" t="s">
        <v>23</v>
      </c>
      <c r="F922" s="4" t="s">
        <v>24</v>
      </c>
      <c r="G922" s="4" t="s">
        <v>69</v>
      </c>
      <c r="H922" s="4" t="s">
        <v>70</v>
      </c>
      <c r="I922" s="5">
        <v>1</v>
      </c>
      <c r="J922" s="6">
        <v>41.13</v>
      </c>
      <c r="K922" s="7">
        <v>0</v>
      </c>
      <c r="L922" s="6">
        <v>14.8</v>
      </c>
      <c r="M922" s="6">
        <f t="shared" si="56"/>
        <v>41.13</v>
      </c>
      <c r="N922" s="6">
        <f t="shared" si="57"/>
        <v>14.8</v>
      </c>
      <c r="O922" s="6">
        <f t="shared" si="58"/>
        <v>26.330000000000002</v>
      </c>
      <c r="P922" s="8">
        <f t="shared" si="59"/>
        <v>0.64016532944322879</v>
      </c>
      <c r="Q922" s="9">
        <f>YEAR(SalesDataTable[[#This Row],[Order Date]])</f>
        <v>2026</v>
      </c>
      <c r="R922" s="8" t="str">
        <f>"Q"&amp;ROUNDUP(MONTH(SalesDataTable[[#This Row],[Order Date]])/3,0)</f>
        <v>Q2</v>
      </c>
      <c r="S922" s="5">
        <f>MONTH(SalesDataTable[[#This Row],[Order Date]])</f>
        <v>5</v>
      </c>
      <c r="T922" s="8" t="str">
        <f>TEXT(SalesDataTable[[#This Row],[Order Date]],"mmm")</f>
        <v>May</v>
      </c>
    </row>
    <row r="923" spans="1:20" ht="15.6" x14ac:dyDescent="0.3">
      <c r="A923" s="2" t="s">
        <v>994</v>
      </c>
      <c r="B923" s="3">
        <v>46170</v>
      </c>
      <c r="C923" s="4" t="s">
        <v>47</v>
      </c>
      <c r="D923" s="4" t="s">
        <v>102</v>
      </c>
      <c r="E923" s="4" t="s">
        <v>23</v>
      </c>
      <c r="F923" s="4" t="s">
        <v>24</v>
      </c>
      <c r="G923" s="4" t="s">
        <v>51</v>
      </c>
      <c r="H923" s="4" t="s">
        <v>84</v>
      </c>
      <c r="I923" s="5">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9">
        <f>YEAR(SalesDataTable[[#This Row],[Order Date]])</f>
        <v>2026</v>
      </c>
      <c r="R923" s="8" t="str">
        <f>"Q"&amp;ROUNDUP(MONTH(SalesDataTable[[#This Row],[Order Date]])/3,0)</f>
        <v>Q2</v>
      </c>
      <c r="S923" s="5">
        <f>MONTH(SalesDataTable[[#This Row],[Order Date]])</f>
        <v>5</v>
      </c>
      <c r="T923" s="8" t="str">
        <f>TEXT(SalesDataTable[[#This Row],[Order Date]],"mmm")</f>
        <v>May</v>
      </c>
    </row>
    <row r="924" spans="1:20" ht="15.6" x14ac:dyDescent="0.3">
      <c r="A924" s="2" t="s">
        <v>995</v>
      </c>
      <c r="B924" s="3">
        <v>46170</v>
      </c>
      <c r="C924" s="4" t="s">
        <v>34</v>
      </c>
      <c r="D924" s="4" t="s">
        <v>44</v>
      </c>
      <c r="E924" s="4" t="s">
        <v>23</v>
      </c>
      <c r="F924" s="4" t="s">
        <v>40</v>
      </c>
      <c r="G924" s="4" t="s">
        <v>37</v>
      </c>
      <c r="H924" s="4" t="s">
        <v>66</v>
      </c>
      <c r="I924" s="5">
        <v>1</v>
      </c>
      <c r="J924" s="6">
        <v>46.19</v>
      </c>
      <c r="K924" s="7">
        <v>0</v>
      </c>
      <c r="L924" s="6">
        <v>18.329999999999998</v>
      </c>
      <c r="M924" s="6">
        <f t="shared" si="56"/>
        <v>46.19</v>
      </c>
      <c r="N924" s="6">
        <f t="shared" si="57"/>
        <v>18.329999999999998</v>
      </c>
      <c r="O924" s="6">
        <f t="shared" si="58"/>
        <v>27.86</v>
      </c>
      <c r="P924" s="8">
        <f t="shared" si="59"/>
        <v>0.60316085732842606</v>
      </c>
      <c r="Q924" s="9">
        <f>YEAR(SalesDataTable[[#This Row],[Order Date]])</f>
        <v>2026</v>
      </c>
      <c r="R924" s="8" t="str">
        <f>"Q"&amp;ROUNDUP(MONTH(SalesDataTable[[#This Row],[Order Date]])/3,0)</f>
        <v>Q2</v>
      </c>
      <c r="S924" s="5">
        <f>MONTH(SalesDataTable[[#This Row],[Order Date]])</f>
        <v>5</v>
      </c>
      <c r="T924" s="8" t="str">
        <f>TEXT(SalesDataTable[[#This Row],[Order Date]],"mmm")</f>
        <v>May</v>
      </c>
    </row>
    <row r="925" spans="1:20" ht="15.6" x14ac:dyDescent="0.3">
      <c r="A925" s="2" t="s">
        <v>996</v>
      </c>
      <c r="B925" s="3">
        <v>46170</v>
      </c>
      <c r="C925" s="4" t="s">
        <v>47</v>
      </c>
      <c r="D925" s="4" t="s">
        <v>68</v>
      </c>
      <c r="E925" s="4" t="s">
        <v>23</v>
      </c>
      <c r="F925" s="4" t="s">
        <v>24</v>
      </c>
      <c r="G925" s="4" t="s">
        <v>31</v>
      </c>
      <c r="H925" s="4" t="s">
        <v>73</v>
      </c>
      <c r="I925" s="5">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9">
        <f>YEAR(SalesDataTable[[#This Row],[Order Date]])</f>
        <v>2026</v>
      </c>
      <c r="R925" s="8" t="str">
        <f>"Q"&amp;ROUNDUP(MONTH(SalesDataTable[[#This Row],[Order Date]])/3,0)</f>
        <v>Q2</v>
      </c>
      <c r="S925" s="5">
        <f>MONTH(SalesDataTable[[#This Row],[Order Date]])</f>
        <v>5</v>
      </c>
      <c r="T925" s="8" t="str">
        <f>TEXT(SalesDataTable[[#This Row],[Order Date]],"mmm")</f>
        <v>May</v>
      </c>
    </row>
    <row r="926" spans="1:20" ht="15.6" x14ac:dyDescent="0.3">
      <c r="A926" s="2" t="s">
        <v>997</v>
      </c>
      <c r="B926" s="3">
        <v>46170</v>
      </c>
      <c r="C926" s="4" t="s">
        <v>47</v>
      </c>
      <c r="D926" s="4" t="s">
        <v>102</v>
      </c>
      <c r="E926" s="4" t="s">
        <v>59</v>
      </c>
      <c r="F926" s="4" t="s">
        <v>36</v>
      </c>
      <c r="G926" s="4" t="s">
        <v>69</v>
      </c>
      <c r="H926" s="4" t="s">
        <v>75</v>
      </c>
      <c r="I926" s="5">
        <v>1</v>
      </c>
      <c r="J926" s="6">
        <v>123.91</v>
      </c>
      <c r="K926" s="7">
        <v>0</v>
      </c>
      <c r="L926" s="6">
        <v>68.89</v>
      </c>
      <c r="M926" s="6">
        <f t="shared" si="56"/>
        <v>123.91</v>
      </c>
      <c r="N926" s="6">
        <f t="shared" si="57"/>
        <v>68.89</v>
      </c>
      <c r="O926" s="6">
        <f t="shared" si="58"/>
        <v>55.019999999999996</v>
      </c>
      <c r="P926" s="8">
        <f t="shared" si="59"/>
        <v>0.44403195867968687</v>
      </c>
      <c r="Q926" s="9">
        <f>YEAR(SalesDataTable[[#This Row],[Order Date]])</f>
        <v>2026</v>
      </c>
      <c r="R926" s="8" t="str">
        <f>"Q"&amp;ROUNDUP(MONTH(SalesDataTable[[#This Row],[Order Date]])/3,0)</f>
        <v>Q2</v>
      </c>
      <c r="S926" s="5">
        <f>MONTH(SalesDataTable[[#This Row],[Order Date]])</f>
        <v>5</v>
      </c>
      <c r="T926" s="8" t="str">
        <f>TEXT(SalesDataTable[[#This Row],[Order Date]],"mmm")</f>
        <v>May</v>
      </c>
    </row>
    <row r="927" spans="1:20" ht="15.6" x14ac:dyDescent="0.3">
      <c r="A927" s="2" t="s">
        <v>998</v>
      </c>
      <c r="B927" s="3">
        <v>46170</v>
      </c>
      <c r="C927" s="4" t="s">
        <v>34</v>
      </c>
      <c r="D927" s="4" t="s">
        <v>35</v>
      </c>
      <c r="E927" s="4" t="s">
        <v>59</v>
      </c>
      <c r="F927" s="4" t="s">
        <v>36</v>
      </c>
      <c r="G927" s="4" t="s">
        <v>25</v>
      </c>
      <c r="H927" s="4" t="s">
        <v>49</v>
      </c>
      <c r="I927" s="5">
        <v>1</v>
      </c>
      <c r="J927" s="6">
        <v>50.64</v>
      </c>
      <c r="K927" s="7">
        <v>0</v>
      </c>
      <c r="L927" s="6">
        <v>22.97</v>
      </c>
      <c r="M927" s="6">
        <f t="shared" si="56"/>
        <v>50.64</v>
      </c>
      <c r="N927" s="6">
        <f t="shared" si="57"/>
        <v>22.97</v>
      </c>
      <c r="O927" s="6">
        <f t="shared" si="58"/>
        <v>27.67</v>
      </c>
      <c r="P927" s="8">
        <f t="shared" si="59"/>
        <v>0.54640600315955767</v>
      </c>
      <c r="Q927" s="9">
        <f>YEAR(SalesDataTable[[#This Row],[Order Date]])</f>
        <v>2026</v>
      </c>
      <c r="R927" s="8" t="str">
        <f>"Q"&amp;ROUNDUP(MONTH(SalesDataTable[[#This Row],[Order Date]])/3,0)</f>
        <v>Q2</v>
      </c>
      <c r="S927" s="5">
        <f>MONTH(SalesDataTable[[#This Row],[Order Date]])</f>
        <v>5</v>
      </c>
      <c r="T927" s="8" t="str">
        <f>TEXT(SalesDataTable[[#This Row],[Order Date]],"mmm")</f>
        <v>May</v>
      </c>
    </row>
    <row r="928" spans="1:20" ht="15.6" x14ac:dyDescent="0.3">
      <c r="A928" s="2" t="s">
        <v>999</v>
      </c>
      <c r="B928" s="3">
        <v>46171</v>
      </c>
      <c r="C928" s="4" t="s">
        <v>34</v>
      </c>
      <c r="D928" s="4" t="s">
        <v>54</v>
      </c>
      <c r="E928" s="4" t="s">
        <v>23</v>
      </c>
      <c r="F928" s="4" t="s">
        <v>24</v>
      </c>
      <c r="G928" s="4" t="s">
        <v>31</v>
      </c>
      <c r="H928" s="4" t="s">
        <v>99</v>
      </c>
      <c r="I928" s="5">
        <v>2</v>
      </c>
      <c r="J928" s="6">
        <v>70.48</v>
      </c>
      <c r="K928" s="7">
        <v>0.1</v>
      </c>
      <c r="L928" s="6">
        <v>33.229999999999997</v>
      </c>
      <c r="M928" s="6">
        <f t="shared" si="56"/>
        <v>126.864</v>
      </c>
      <c r="N928" s="6">
        <f t="shared" si="57"/>
        <v>66.459999999999994</v>
      </c>
      <c r="O928" s="6">
        <f t="shared" si="58"/>
        <v>60.404000000000011</v>
      </c>
      <c r="P928" s="8">
        <f t="shared" si="59"/>
        <v>0.47613192079707412</v>
      </c>
      <c r="Q928" s="9">
        <f>YEAR(SalesDataTable[[#This Row],[Order Date]])</f>
        <v>2026</v>
      </c>
      <c r="R928" s="8" t="str">
        <f>"Q"&amp;ROUNDUP(MONTH(SalesDataTable[[#This Row],[Order Date]])/3,0)</f>
        <v>Q2</v>
      </c>
      <c r="S928" s="5">
        <f>MONTH(SalesDataTable[[#This Row],[Order Date]])</f>
        <v>5</v>
      </c>
      <c r="T928" s="8" t="str">
        <f>TEXT(SalesDataTable[[#This Row],[Order Date]],"mmm")</f>
        <v>May</v>
      </c>
    </row>
    <row r="929" spans="1:20" ht="15.6" x14ac:dyDescent="0.3">
      <c r="A929" s="2" t="s">
        <v>1000</v>
      </c>
      <c r="B929" s="3">
        <v>46171</v>
      </c>
      <c r="C929" s="4" t="s">
        <v>28</v>
      </c>
      <c r="D929" s="4" t="s">
        <v>86</v>
      </c>
      <c r="E929" s="4" t="s">
        <v>59</v>
      </c>
      <c r="F929" s="4" t="s">
        <v>36</v>
      </c>
      <c r="G929" s="4" t="s">
        <v>25</v>
      </c>
      <c r="H929" s="4" t="s">
        <v>55</v>
      </c>
      <c r="I929" s="5">
        <v>1</v>
      </c>
      <c r="J929" s="6">
        <v>41.27</v>
      </c>
      <c r="K929" s="7">
        <v>0.05</v>
      </c>
      <c r="L929" s="6">
        <v>17.149999999999999</v>
      </c>
      <c r="M929" s="6">
        <f t="shared" si="56"/>
        <v>39.206499999999998</v>
      </c>
      <c r="N929" s="6">
        <f t="shared" si="57"/>
        <v>17.149999999999999</v>
      </c>
      <c r="O929" s="6">
        <f t="shared" si="58"/>
        <v>22.0565</v>
      </c>
      <c r="P929" s="8">
        <f t="shared" si="59"/>
        <v>0.56257253261576523</v>
      </c>
      <c r="Q929" s="9">
        <f>YEAR(SalesDataTable[[#This Row],[Order Date]])</f>
        <v>2026</v>
      </c>
      <c r="R929" s="8" t="str">
        <f>"Q"&amp;ROUNDUP(MONTH(SalesDataTable[[#This Row],[Order Date]])/3,0)</f>
        <v>Q2</v>
      </c>
      <c r="S929" s="5">
        <f>MONTH(SalesDataTable[[#This Row],[Order Date]])</f>
        <v>5</v>
      </c>
      <c r="T929" s="8" t="str">
        <f>TEXT(SalesDataTable[[#This Row],[Order Date]],"mmm")</f>
        <v>May</v>
      </c>
    </row>
    <row r="930" spans="1:20" ht="15.6" x14ac:dyDescent="0.3">
      <c r="A930" s="2" t="s">
        <v>1001</v>
      </c>
      <c r="B930" s="3">
        <v>46171</v>
      </c>
      <c r="C930" s="4" t="s">
        <v>21</v>
      </c>
      <c r="D930" s="4" t="s">
        <v>108</v>
      </c>
      <c r="E930" s="4" t="s">
        <v>59</v>
      </c>
      <c r="F930" s="4" t="s">
        <v>24</v>
      </c>
      <c r="G930" s="4" t="s">
        <v>69</v>
      </c>
      <c r="H930" s="4" t="s">
        <v>87</v>
      </c>
      <c r="I930" s="5">
        <v>2</v>
      </c>
      <c r="J930" s="6">
        <v>36.9</v>
      </c>
      <c r="K930" s="7">
        <v>0</v>
      </c>
      <c r="L930" s="6">
        <v>14.07</v>
      </c>
      <c r="M930" s="6">
        <f t="shared" si="56"/>
        <v>73.8</v>
      </c>
      <c r="N930" s="6">
        <f t="shared" si="57"/>
        <v>28.14</v>
      </c>
      <c r="O930" s="6">
        <f t="shared" si="58"/>
        <v>45.66</v>
      </c>
      <c r="P930" s="8">
        <f t="shared" si="59"/>
        <v>0.61869918699186988</v>
      </c>
      <c r="Q930" s="9">
        <f>YEAR(SalesDataTable[[#This Row],[Order Date]])</f>
        <v>2026</v>
      </c>
      <c r="R930" s="8" t="str">
        <f>"Q"&amp;ROUNDUP(MONTH(SalesDataTable[[#This Row],[Order Date]])/3,0)</f>
        <v>Q2</v>
      </c>
      <c r="S930" s="5">
        <f>MONTH(SalesDataTable[[#This Row],[Order Date]])</f>
        <v>5</v>
      </c>
      <c r="T930" s="8" t="str">
        <f>TEXT(SalesDataTable[[#This Row],[Order Date]],"mmm")</f>
        <v>May</v>
      </c>
    </row>
    <row r="931" spans="1:20" ht="15.6" x14ac:dyDescent="0.3">
      <c r="A931" s="2" t="s">
        <v>1002</v>
      </c>
      <c r="B931" s="3">
        <v>46171</v>
      </c>
      <c r="C931" s="4" t="s">
        <v>28</v>
      </c>
      <c r="D931" s="4" t="s">
        <v>86</v>
      </c>
      <c r="E931" s="4" t="s">
        <v>23</v>
      </c>
      <c r="F931" s="4" t="s">
        <v>24</v>
      </c>
      <c r="G931" s="4" t="s">
        <v>51</v>
      </c>
      <c r="H931" s="4" t="s">
        <v>61</v>
      </c>
      <c r="I931" s="5">
        <v>1</v>
      </c>
      <c r="J931" s="6">
        <v>196.91</v>
      </c>
      <c r="K931" s="7">
        <v>0</v>
      </c>
      <c r="L931" s="6">
        <v>106.31</v>
      </c>
      <c r="M931" s="6">
        <f t="shared" si="56"/>
        <v>196.91</v>
      </c>
      <c r="N931" s="6">
        <f t="shared" si="57"/>
        <v>106.31</v>
      </c>
      <c r="O931" s="6">
        <f t="shared" si="58"/>
        <v>90.6</v>
      </c>
      <c r="P931" s="8">
        <f t="shared" si="59"/>
        <v>0.46010867909197095</v>
      </c>
      <c r="Q931" s="9">
        <f>YEAR(SalesDataTable[[#This Row],[Order Date]])</f>
        <v>2026</v>
      </c>
      <c r="R931" s="8" t="str">
        <f>"Q"&amp;ROUNDUP(MONTH(SalesDataTable[[#This Row],[Order Date]])/3,0)</f>
        <v>Q2</v>
      </c>
      <c r="S931" s="5">
        <f>MONTH(SalesDataTable[[#This Row],[Order Date]])</f>
        <v>5</v>
      </c>
      <c r="T931" s="8" t="str">
        <f>TEXT(SalesDataTable[[#This Row],[Order Date]],"mmm")</f>
        <v>May</v>
      </c>
    </row>
    <row r="932" spans="1:20" ht="15.6" x14ac:dyDescent="0.3">
      <c r="A932" s="2" t="s">
        <v>1003</v>
      </c>
      <c r="B932" s="3">
        <v>46171</v>
      </c>
      <c r="C932" s="4" t="s">
        <v>28</v>
      </c>
      <c r="D932" s="4" t="s">
        <v>58</v>
      </c>
      <c r="E932" s="4" t="s">
        <v>45</v>
      </c>
      <c r="F932" s="4" t="s">
        <v>40</v>
      </c>
      <c r="G932" s="4" t="s">
        <v>69</v>
      </c>
      <c r="H932" s="4" t="s">
        <v>87</v>
      </c>
      <c r="I932" s="5">
        <v>3</v>
      </c>
      <c r="J932" s="6">
        <v>35.79</v>
      </c>
      <c r="K932" s="7">
        <v>0</v>
      </c>
      <c r="L932" s="6">
        <v>13.67</v>
      </c>
      <c r="M932" s="6">
        <f t="shared" si="56"/>
        <v>107.37</v>
      </c>
      <c r="N932" s="6">
        <f t="shared" si="57"/>
        <v>41.01</v>
      </c>
      <c r="O932" s="6">
        <f t="shared" si="58"/>
        <v>66.360000000000014</v>
      </c>
      <c r="P932" s="8">
        <f t="shared" si="59"/>
        <v>0.61804973456272716</v>
      </c>
      <c r="Q932" s="9">
        <f>YEAR(SalesDataTable[[#This Row],[Order Date]])</f>
        <v>2026</v>
      </c>
      <c r="R932" s="8" t="str">
        <f>"Q"&amp;ROUNDUP(MONTH(SalesDataTable[[#This Row],[Order Date]])/3,0)</f>
        <v>Q2</v>
      </c>
      <c r="S932" s="5">
        <f>MONTH(SalesDataTable[[#This Row],[Order Date]])</f>
        <v>5</v>
      </c>
      <c r="T932" s="8" t="str">
        <f>TEXT(SalesDataTable[[#This Row],[Order Date]],"mmm")</f>
        <v>May</v>
      </c>
    </row>
    <row r="933" spans="1:20" ht="15.6" x14ac:dyDescent="0.3">
      <c r="A933" s="2" t="s">
        <v>1004</v>
      </c>
      <c r="B933" s="3">
        <v>46171</v>
      </c>
      <c r="C933" s="4" t="s">
        <v>47</v>
      </c>
      <c r="D933" s="4" t="s">
        <v>102</v>
      </c>
      <c r="E933" s="4" t="s">
        <v>23</v>
      </c>
      <c r="F933" s="4" t="s">
        <v>36</v>
      </c>
      <c r="G933" s="4" t="s">
        <v>25</v>
      </c>
      <c r="H933" s="4" t="s">
        <v>26</v>
      </c>
      <c r="I933" s="5">
        <v>2</v>
      </c>
      <c r="J933" s="6">
        <v>82.22</v>
      </c>
      <c r="K933" s="7">
        <v>0.05</v>
      </c>
      <c r="L933" s="6">
        <v>42.35</v>
      </c>
      <c r="M933" s="6">
        <f t="shared" si="56"/>
        <v>156.21799999999999</v>
      </c>
      <c r="N933" s="6">
        <f t="shared" si="57"/>
        <v>84.7</v>
      </c>
      <c r="O933" s="6">
        <f t="shared" si="58"/>
        <v>71.517999999999986</v>
      </c>
      <c r="P933" s="8">
        <f t="shared" si="59"/>
        <v>0.45780895927485943</v>
      </c>
      <c r="Q933" s="9">
        <f>YEAR(SalesDataTable[[#This Row],[Order Date]])</f>
        <v>2026</v>
      </c>
      <c r="R933" s="8" t="str">
        <f>"Q"&amp;ROUNDUP(MONTH(SalesDataTable[[#This Row],[Order Date]])/3,0)</f>
        <v>Q2</v>
      </c>
      <c r="S933" s="5">
        <f>MONTH(SalesDataTable[[#This Row],[Order Date]])</f>
        <v>5</v>
      </c>
      <c r="T933" s="8" t="str">
        <f>TEXT(SalesDataTable[[#This Row],[Order Date]],"mmm")</f>
        <v>May</v>
      </c>
    </row>
    <row r="934" spans="1:20" ht="15.6" x14ac:dyDescent="0.3">
      <c r="A934" s="2" t="s">
        <v>1005</v>
      </c>
      <c r="B934" s="3">
        <v>46171</v>
      </c>
      <c r="C934" s="4" t="s">
        <v>34</v>
      </c>
      <c r="D934" s="4" t="s">
        <v>54</v>
      </c>
      <c r="E934" s="4" t="s">
        <v>23</v>
      </c>
      <c r="F934" s="4" t="s">
        <v>36</v>
      </c>
      <c r="G934" s="4" t="s">
        <v>25</v>
      </c>
      <c r="H934" s="4" t="s">
        <v>55</v>
      </c>
      <c r="I934" s="5">
        <v>1</v>
      </c>
      <c r="J934" s="6">
        <v>40.57</v>
      </c>
      <c r="K934" s="7">
        <v>0</v>
      </c>
      <c r="L934" s="6">
        <v>16.809999999999999</v>
      </c>
      <c r="M934" s="6">
        <f t="shared" si="56"/>
        <v>40.57</v>
      </c>
      <c r="N934" s="6">
        <f t="shared" si="57"/>
        <v>16.809999999999999</v>
      </c>
      <c r="O934" s="6">
        <f t="shared" si="58"/>
        <v>23.76</v>
      </c>
      <c r="P934" s="8">
        <f t="shared" si="59"/>
        <v>0.58565442445156524</v>
      </c>
      <c r="Q934" s="9">
        <f>YEAR(SalesDataTable[[#This Row],[Order Date]])</f>
        <v>2026</v>
      </c>
      <c r="R934" s="8" t="str">
        <f>"Q"&amp;ROUNDUP(MONTH(SalesDataTable[[#This Row],[Order Date]])/3,0)</f>
        <v>Q2</v>
      </c>
      <c r="S934" s="5">
        <f>MONTH(SalesDataTable[[#This Row],[Order Date]])</f>
        <v>5</v>
      </c>
      <c r="T934" s="8" t="str">
        <f>TEXT(SalesDataTable[[#This Row],[Order Date]],"mmm")</f>
        <v>May</v>
      </c>
    </row>
    <row r="935" spans="1:20" ht="15.6" x14ac:dyDescent="0.3">
      <c r="A935" s="2" t="s">
        <v>1006</v>
      </c>
      <c r="B935" s="3">
        <v>46171</v>
      </c>
      <c r="C935" s="4" t="s">
        <v>34</v>
      </c>
      <c r="D935" s="4" t="s">
        <v>81</v>
      </c>
      <c r="E935" s="4" t="s">
        <v>45</v>
      </c>
      <c r="F935" s="4" t="s">
        <v>24</v>
      </c>
      <c r="G935" s="4" t="s">
        <v>51</v>
      </c>
      <c r="H935" s="4" t="s">
        <v>61</v>
      </c>
      <c r="I935" s="5">
        <v>1</v>
      </c>
      <c r="J935" s="6">
        <v>191.62</v>
      </c>
      <c r="K935" s="7">
        <v>0.05</v>
      </c>
      <c r="L935" s="6">
        <v>106.15</v>
      </c>
      <c r="M935" s="6">
        <f t="shared" si="56"/>
        <v>182.03899999999999</v>
      </c>
      <c r="N935" s="6">
        <f t="shared" si="57"/>
        <v>106.15</v>
      </c>
      <c r="O935" s="6">
        <f t="shared" si="58"/>
        <v>75.888999999999982</v>
      </c>
      <c r="P935" s="8">
        <f t="shared" si="59"/>
        <v>0.41688319535923613</v>
      </c>
      <c r="Q935" s="9">
        <f>YEAR(SalesDataTable[[#This Row],[Order Date]])</f>
        <v>2026</v>
      </c>
      <c r="R935" s="8" t="str">
        <f>"Q"&amp;ROUNDUP(MONTH(SalesDataTable[[#This Row],[Order Date]])/3,0)</f>
        <v>Q2</v>
      </c>
      <c r="S935" s="5">
        <f>MONTH(SalesDataTable[[#This Row],[Order Date]])</f>
        <v>5</v>
      </c>
      <c r="T935" s="8" t="str">
        <f>TEXT(SalesDataTable[[#This Row],[Order Date]],"mmm")</f>
        <v>May</v>
      </c>
    </row>
    <row r="936" spans="1:20" ht="15.6" x14ac:dyDescent="0.3">
      <c r="A936" s="2" t="s">
        <v>1007</v>
      </c>
      <c r="B936" s="3">
        <v>46171</v>
      </c>
      <c r="C936" s="4" t="s">
        <v>28</v>
      </c>
      <c r="D936" s="4" t="s">
        <v>58</v>
      </c>
      <c r="E936" s="4" t="s">
        <v>59</v>
      </c>
      <c r="F936" s="4" t="s">
        <v>24</v>
      </c>
      <c r="G936" s="4" t="s">
        <v>31</v>
      </c>
      <c r="H936" s="4" t="s">
        <v>73</v>
      </c>
      <c r="I936" s="5">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9">
        <f>YEAR(SalesDataTable[[#This Row],[Order Date]])</f>
        <v>2026</v>
      </c>
      <c r="R936" s="8" t="str">
        <f>"Q"&amp;ROUNDUP(MONTH(SalesDataTable[[#This Row],[Order Date]])/3,0)</f>
        <v>Q2</v>
      </c>
      <c r="S936" s="5">
        <f>MONTH(SalesDataTable[[#This Row],[Order Date]])</f>
        <v>5</v>
      </c>
      <c r="T936" s="8" t="str">
        <f>TEXT(SalesDataTable[[#This Row],[Order Date]],"mmm")</f>
        <v>May</v>
      </c>
    </row>
    <row r="937" spans="1:20" ht="15.6" x14ac:dyDescent="0.3">
      <c r="A937" s="2" t="s">
        <v>1008</v>
      </c>
      <c r="B937" s="3">
        <v>46172</v>
      </c>
      <c r="C937" s="4" t="s">
        <v>34</v>
      </c>
      <c r="D937" s="4" t="s">
        <v>81</v>
      </c>
      <c r="E937" s="4" t="s">
        <v>59</v>
      </c>
      <c r="F937" s="4" t="s">
        <v>24</v>
      </c>
      <c r="G937" s="4" t="s">
        <v>51</v>
      </c>
      <c r="H937" s="4" t="s">
        <v>110</v>
      </c>
      <c r="I937" s="5">
        <v>1</v>
      </c>
      <c r="J937" s="6">
        <v>120.8</v>
      </c>
      <c r="K937" s="7">
        <v>0</v>
      </c>
      <c r="L937" s="6">
        <v>61.4</v>
      </c>
      <c r="M937" s="6">
        <f t="shared" si="56"/>
        <v>120.8</v>
      </c>
      <c r="N937" s="6">
        <f t="shared" si="57"/>
        <v>61.4</v>
      </c>
      <c r="O937" s="6">
        <f t="shared" si="58"/>
        <v>59.4</v>
      </c>
      <c r="P937" s="8">
        <f t="shared" si="59"/>
        <v>0.49172185430463577</v>
      </c>
      <c r="Q937" s="9">
        <f>YEAR(SalesDataTable[[#This Row],[Order Date]])</f>
        <v>2026</v>
      </c>
      <c r="R937" s="8" t="str">
        <f>"Q"&amp;ROUNDUP(MONTH(SalesDataTable[[#This Row],[Order Date]])/3,0)</f>
        <v>Q2</v>
      </c>
      <c r="S937" s="5">
        <f>MONTH(SalesDataTable[[#This Row],[Order Date]])</f>
        <v>5</v>
      </c>
      <c r="T937" s="8" t="str">
        <f>TEXT(SalesDataTable[[#This Row],[Order Date]],"mmm")</f>
        <v>May</v>
      </c>
    </row>
    <row r="938" spans="1:20" ht="15.6" x14ac:dyDescent="0.3">
      <c r="A938" s="2" t="s">
        <v>1009</v>
      </c>
      <c r="B938" s="3">
        <v>46172</v>
      </c>
      <c r="C938" s="4" t="s">
        <v>34</v>
      </c>
      <c r="D938" s="4" t="s">
        <v>81</v>
      </c>
      <c r="E938" s="4" t="s">
        <v>23</v>
      </c>
      <c r="F938" s="4" t="s">
        <v>40</v>
      </c>
      <c r="G938" s="4" t="s">
        <v>25</v>
      </c>
      <c r="H938" s="4" t="s">
        <v>55</v>
      </c>
      <c r="I938" s="5">
        <v>1</v>
      </c>
      <c r="J938" s="6">
        <v>40.15</v>
      </c>
      <c r="K938" s="7">
        <v>0</v>
      </c>
      <c r="L938" s="6">
        <v>16.82</v>
      </c>
      <c r="M938" s="6">
        <f t="shared" si="56"/>
        <v>40.15</v>
      </c>
      <c r="N938" s="6">
        <f t="shared" si="57"/>
        <v>16.82</v>
      </c>
      <c r="O938" s="6">
        <f t="shared" si="58"/>
        <v>23.33</v>
      </c>
      <c r="P938" s="8">
        <f t="shared" si="59"/>
        <v>0.58107098381070976</v>
      </c>
      <c r="Q938" s="9">
        <f>YEAR(SalesDataTable[[#This Row],[Order Date]])</f>
        <v>2026</v>
      </c>
      <c r="R938" s="8" t="str">
        <f>"Q"&amp;ROUNDUP(MONTH(SalesDataTable[[#This Row],[Order Date]])/3,0)</f>
        <v>Q2</v>
      </c>
      <c r="S938" s="5">
        <f>MONTH(SalesDataTable[[#This Row],[Order Date]])</f>
        <v>5</v>
      </c>
      <c r="T938" s="8" t="str">
        <f>TEXT(SalesDataTable[[#This Row],[Order Date]],"mmm")</f>
        <v>May</v>
      </c>
    </row>
    <row r="939" spans="1:20" ht="15.6" x14ac:dyDescent="0.3">
      <c r="A939" s="2" t="s">
        <v>1010</v>
      </c>
      <c r="B939" s="3">
        <v>46172</v>
      </c>
      <c r="C939" s="4" t="s">
        <v>28</v>
      </c>
      <c r="D939" s="4" t="s">
        <v>89</v>
      </c>
      <c r="E939" s="4" t="s">
        <v>30</v>
      </c>
      <c r="F939" s="4" t="s">
        <v>40</v>
      </c>
      <c r="G939" s="4" t="s">
        <v>37</v>
      </c>
      <c r="H939" s="4" t="s">
        <v>91</v>
      </c>
      <c r="I939" s="5">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9">
        <f>YEAR(SalesDataTable[[#This Row],[Order Date]])</f>
        <v>2026</v>
      </c>
      <c r="R939" s="8" t="str">
        <f>"Q"&amp;ROUNDUP(MONTH(SalesDataTable[[#This Row],[Order Date]])/3,0)</f>
        <v>Q2</v>
      </c>
      <c r="S939" s="5">
        <f>MONTH(SalesDataTable[[#This Row],[Order Date]])</f>
        <v>5</v>
      </c>
      <c r="T939" s="8" t="str">
        <f>TEXT(SalesDataTable[[#This Row],[Order Date]],"mmm")</f>
        <v>May</v>
      </c>
    </row>
    <row r="940" spans="1:20" ht="15.6" x14ac:dyDescent="0.3">
      <c r="A940" s="2" t="s">
        <v>1011</v>
      </c>
      <c r="B940" s="3">
        <v>46172</v>
      </c>
      <c r="C940" s="4" t="s">
        <v>47</v>
      </c>
      <c r="D940" s="4" t="s">
        <v>102</v>
      </c>
      <c r="E940" s="4" t="s">
        <v>23</v>
      </c>
      <c r="F940" s="4" t="s">
        <v>24</v>
      </c>
      <c r="G940" s="4" t="s">
        <v>37</v>
      </c>
      <c r="H940" s="4" t="s">
        <v>38</v>
      </c>
      <c r="I940" s="5">
        <v>2</v>
      </c>
      <c r="J940" s="6">
        <v>37.130000000000003</v>
      </c>
      <c r="K940" s="7">
        <v>0.05</v>
      </c>
      <c r="L940" s="6">
        <v>13.44</v>
      </c>
      <c r="M940" s="6">
        <f t="shared" si="56"/>
        <v>70.546999999999997</v>
      </c>
      <c r="N940" s="6">
        <f t="shared" si="57"/>
        <v>26.88</v>
      </c>
      <c r="O940" s="6">
        <f t="shared" si="58"/>
        <v>43.667000000000002</v>
      </c>
      <c r="P940" s="8">
        <f t="shared" si="59"/>
        <v>0.6189774193091131</v>
      </c>
      <c r="Q940" s="9">
        <f>YEAR(SalesDataTable[[#This Row],[Order Date]])</f>
        <v>2026</v>
      </c>
      <c r="R940" s="8" t="str">
        <f>"Q"&amp;ROUNDUP(MONTH(SalesDataTable[[#This Row],[Order Date]])/3,0)</f>
        <v>Q2</v>
      </c>
      <c r="S940" s="5">
        <f>MONTH(SalesDataTable[[#This Row],[Order Date]])</f>
        <v>5</v>
      </c>
      <c r="T940" s="8" t="str">
        <f>TEXT(SalesDataTable[[#This Row],[Order Date]],"mmm")</f>
        <v>May</v>
      </c>
    </row>
    <row r="941" spans="1:20" ht="15.6" x14ac:dyDescent="0.3">
      <c r="A941" s="2" t="s">
        <v>1012</v>
      </c>
      <c r="B941" s="3">
        <v>46172</v>
      </c>
      <c r="C941" s="4" t="s">
        <v>28</v>
      </c>
      <c r="D941" s="4" t="s">
        <v>29</v>
      </c>
      <c r="E941" s="4" t="s">
        <v>23</v>
      </c>
      <c r="F941" s="4" t="s">
        <v>40</v>
      </c>
      <c r="G941" s="4" t="s">
        <v>51</v>
      </c>
      <c r="H941" s="4" t="s">
        <v>110</v>
      </c>
      <c r="I941" s="5">
        <v>6</v>
      </c>
      <c r="J941" s="6">
        <v>123.82</v>
      </c>
      <c r="K941" s="7">
        <v>0</v>
      </c>
      <c r="L941" s="6">
        <v>61.91</v>
      </c>
      <c r="M941" s="6">
        <f t="shared" si="56"/>
        <v>742.92</v>
      </c>
      <c r="N941" s="6">
        <f t="shared" si="57"/>
        <v>371.46</v>
      </c>
      <c r="O941" s="6">
        <f t="shared" si="58"/>
        <v>371.46</v>
      </c>
      <c r="P941" s="8">
        <f t="shared" si="59"/>
        <v>0.5</v>
      </c>
      <c r="Q941" s="9">
        <f>YEAR(SalesDataTable[[#This Row],[Order Date]])</f>
        <v>2026</v>
      </c>
      <c r="R941" s="8" t="str">
        <f>"Q"&amp;ROUNDUP(MONTH(SalesDataTable[[#This Row],[Order Date]])/3,0)</f>
        <v>Q2</v>
      </c>
      <c r="S941" s="5">
        <f>MONTH(SalesDataTable[[#This Row],[Order Date]])</f>
        <v>5</v>
      </c>
      <c r="T941" s="8" t="str">
        <f>TEXT(SalesDataTable[[#This Row],[Order Date]],"mmm")</f>
        <v>May</v>
      </c>
    </row>
    <row r="942" spans="1:20" ht="15.6" x14ac:dyDescent="0.3">
      <c r="A942" s="2" t="s">
        <v>1013</v>
      </c>
      <c r="B942" s="3">
        <v>46172</v>
      </c>
      <c r="C942" s="4" t="s">
        <v>34</v>
      </c>
      <c r="D942" s="4" t="s">
        <v>146</v>
      </c>
      <c r="E942" s="4" t="s">
        <v>59</v>
      </c>
      <c r="F942" s="4" t="s">
        <v>24</v>
      </c>
      <c r="G942" s="4" t="s">
        <v>37</v>
      </c>
      <c r="H942" s="4" t="s">
        <v>38</v>
      </c>
      <c r="I942" s="5">
        <v>2</v>
      </c>
      <c r="J942" s="6">
        <v>36.94</v>
      </c>
      <c r="K942" s="7">
        <v>0.05</v>
      </c>
      <c r="L942" s="6">
        <v>13.82</v>
      </c>
      <c r="M942" s="6">
        <f t="shared" si="56"/>
        <v>70.185999999999993</v>
      </c>
      <c r="N942" s="6">
        <f t="shared" si="57"/>
        <v>27.64</v>
      </c>
      <c r="O942" s="6">
        <f t="shared" si="58"/>
        <v>42.545999999999992</v>
      </c>
      <c r="P942" s="8">
        <f t="shared" si="59"/>
        <v>0.60618926851508848</v>
      </c>
      <c r="Q942" s="9">
        <f>YEAR(SalesDataTable[[#This Row],[Order Date]])</f>
        <v>2026</v>
      </c>
      <c r="R942" s="8" t="str">
        <f>"Q"&amp;ROUNDUP(MONTH(SalesDataTable[[#This Row],[Order Date]])/3,0)</f>
        <v>Q2</v>
      </c>
      <c r="S942" s="5">
        <f>MONTH(SalesDataTable[[#This Row],[Order Date]])</f>
        <v>5</v>
      </c>
      <c r="T942" s="8" t="str">
        <f>TEXT(SalesDataTable[[#This Row],[Order Date]],"mmm")</f>
        <v>May</v>
      </c>
    </row>
    <row r="943" spans="1:20" ht="15.6" x14ac:dyDescent="0.3">
      <c r="A943" s="2" t="s">
        <v>1014</v>
      </c>
      <c r="B943" s="3">
        <v>46172</v>
      </c>
      <c r="C943" s="4" t="s">
        <v>21</v>
      </c>
      <c r="D943" s="4" t="s">
        <v>22</v>
      </c>
      <c r="E943" s="4" t="s">
        <v>23</v>
      </c>
      <c r="F943" s="4" t="s">
        <v>36</v>
      </c>
      <c r="G943" s="4" t="s">
        <v>51</v>
      </c>
      <c r="H943" s="4" t="s">
        <v>61</v>
      </c>
      <c r="I943" s="5">
        <v>3</v>
      </c>
      <c r="J943" s="6">
        <v>199.17</v>
      </c>
      <c r="K943" s="7">
        <v>0.05</v>
      </c>
      <c r="L943" s="6">
        <v>105.24</v>
      </c>
      <c r="M943" s="6">
        <f t="shared" si="56"/>
        <v>567.6345</v>
      </c>
      <c r="N943" s="6">
        <f t="shared" si="57"/>
        <v>315.71999999999997</v>
      </c>
      <c r="O943" s="6">
        <f t="shared" si="58"/>
        <v>251.91450000000003</v>
      </c>
      <c r="P943" s="8">
        <f t="shared" si="59"/>
        <v>0.4437970207941907</v>
      </c>
      <c r="Q943" s="9">
        <f>YEAR(SalesDataTable[[#This Row],[Order Date]])</f>
        <v>2026</v>
      </c>
      <c r="R943" s="8" t="str">
        <f>"Q"&amp;ROUNDUP(MONTH(SalesDataTable[[#This Row],[Order Date]])/3,0)</f>
        <v>Q2</v>
      </c>
      <c r="S943" s="5">
        <f>MONTH(SalesDataTable[[#This Row],[Order Date]])</f>
        <v>5</v>
      </c>
      <c r="T943" s="8" t="str">
        <f>TEXT(SalesDataTable[[#This Row],[Order Date]],"mmm")</f>
        <v>May</v>
      </c>
    </row>
    <row r="944" spans="1:20" ht="15.6" x14ac:dyDescent="0.3">
      <c r="A944" s="2" t="s">
        <v>1015</v>
      </c>
      <c r="B944" s="3">
        <v>46172</v>
      </c>
      <c r="C944" s="4" t="s">
        <v>21</v>
      </c>
      <c r="D944" s="4" t="s">
        <v>72</v>
      </c>
      <c r="E944" s="4" t="s">
        <v>23</v>
      </c>
      <c r="F944" s="4" t="s">
        <v>24</v>
      </c>
      <c r="G944" s="4" t="s">
        <v>51</v>
      </c>
      <c r="H944" s="4" t="s">
        <v>84</v>
      </c>
      <c r="I944" s="5">
        <v>3</v>
      </c>
      <c r="J944" s="6">
        <v>83.17</v>
      </c>
      <c r="K944" s="7">
        <v>0</v>
      </c>
      <c r="L944" s="6">
        <v>40.520000000000003</v>
      </c>
      <c r="M944" s="6">
        <f t="shared" si="56"/>
        <v>249.51</v>
      </c>
      <c r="N944" s="6">
        <f t="shared" si="57"/>
        <v>121.56</v>
      </c>
      <c r="O944" s="6">
        <f t="shared" si="58"/>
        <v>127.94999999999999</v>
      </c>
      <c r="P944" s="8">
        <f t="shared" si="59"/>
        <v>0.51280509799206442</v>
      </c>
      <c r="Q944" s="9">
        <f>YEAR(SalesDataTable[[#This Row],[Order Date]])</f>
        <v>2026</v>
      </c>
      <c r="R944" s="8" t="str">
        <f>"Q"&amp;ROUNDUP(MONTH(SalesDataTable[[#This Row],[Order Date]])/3,0)</f>
        <v>Q2</v>
      </c>
      <c r="S944" s="5">
        <f>MONTH(SalesDataTable[[#This Row],[Order Date]])</f>
        <v>5</v>
      </c>
      <c r="T944" s="8" t="str">
        <f>TEXT(SalesDataTable[[#This Row],[Order Date]],"mmm")</f>
        <v>May</v>
      </c>
    </row>
    <row r="945" spans="1:20" ht="15.6" x14ac:dyDescent="0.3">
      <c r="A945" s="2" t="s">
        <v>1016</v>
      </c>
      <c r="B945" s="3">
        <v>46172</v>
      </c>
      <c r="C945" s="4" t="s">
        <v>28</v>
      </c>
      <c r="D945" s="4" t="s">
        <v>58</v>
      </c>
      <c r="E945" s="4" t="s">
        <v>23</v>
      </c>
      <c r="F945" s="4" t="s">
        <v>40</v>
      </c>
      <c r="G945" s="4" t="s">
        <v>37</v>
      </c>
      <c r="H945" s="4" t="s">
        <v>66</v>
      </c>
      <c r="I945" s="5">
        <v>1</v>
      </c>
      <c r="J945" s="6">
        <v>45.8</v>
      </c>
      <c r="K945" s="7">
        <v>0.05</v>
      </c>
      <c r="L945" s="6">
        <v>17.88</v>
      </c>
      <c r="M945" s="6">
        <f t="shared" si="56"/>
        <v>43.51</v>
      </c>
      <c r="N945" s="6">
        <f t="shared" si="57"/>
        <v>17.88</v>
      </c>
      <c r="O945" s="6">
        <f t="shared" si="58"/>
        <v>25.63</v>
      </c>
      <c r="P945" s="8">
        <f t="shared" si="59"/>
        <v>0.58905998621006661</v>
      </c>
      <c r="Q945" s="9">
        <f>YEAR(SalesDataTable[[#This Row],[Order Date]])</f>
        <v>2026</v>
      </c>
      <c r="R945" s="8" t="str">
        <f>"Q"&amp;ROUNDUP(MONTH(SalesDataTable[[#This Row],[Order Date]])/3,0)</f>
        <v>Q2</v>
      </c>
      <c r="S945" s="5">
        <f>MONTH(SalesDataTable[[#This Row],[Order Date]])</f>
        <v>5</v>
      </c>
      <c r="T945" s="8" t="str">
        <f>TEXT(SalesDataTable[[#This Row],[Order Date]],"mmm")</f>
        <v>May</v>
      </c>
    </row>
    <row r="946" spans="1:20" ht="15.6" x14ac:dyDescent="0.3">
      <c r="A946" s="2" t="s">
        <v>1017</v>
      </c>
      <c r="B946" s="3">
        <v>46172</v>
      </c>
      <c r="C946" s="4" t="s">
        <v>34</v>
      </c>
      <c r="D946" s="4" t="s">
        <v>35</v>
      </c>
      <c r="E946" s="4" t="s">
        <v>59</v>
      </c>
      <c r="F946" s="4" t="s">
        <v>24</v>
      </c>
      <c r="G946" s="4" t="s">
        <v>31</v>
      </c>
      <c r="H946" s="4" t="s">
        <v>73</v>
      </c>
      <c r="I946" s="5">
        <v>1</v>
      </c>
      <c r="J946" s="6">
        <v>154.85</v>
      </c>
      <c r="K946" s="7">
        <v>0</v>
      </c>
      <c r="L946" s="6">
        <v>80.17</v>
      </c>
      <c r="M946" s="6">
        <f t="shared" si="56"/>
        <v>154.85</v>
      </c>
      <c r="N946" s="6">
        <f t="shared" si="57"/>
        <v>80.17</v>
      </c>
      <c r="O946" s="6">
        <f t="shared" si="58"/>
        <v>74.679999999999993</v>
      </c>
      <c r="P946" s="8">
        <f t="shared" si="59"/>
        <v>0.48227316758153049</v>
      </c>
      <c r="Q946" s="9">
        <f>YEAR(SalesDataTable[[#This Row],[Order Date]])</f>
        <v>2026</v>
      </c>
      <c r="R946" s="8" t="str">
        <f>"Q"&amp;ROUNDUP(MONTH(SalesDataTable[[#This Row],[Order Date]])/3,0)</f>
        <v>Q2</v>
      </c>
      <c r="S946" s="5">
        <f>MONTH(SalesDataTable[[#This Row],[Order Date]])</f>
        <v>5</v>
      </c>
      <c r="T946" s="8" t="str">
        <f>TEXT(SalesDataTable[[#This Row],[Order Date]],"mmm")</f>
        <v>May</v>
      </c>
    </row>
    <row r="947" spans="1:20" ht="15.6" x14ac:dyDescent="0.3">
      <c r="A947" s="2" t="s">
        <v>1018</v>
      </c>
      <c r="B947" s="3">
        <v>46172</v>
      </c>
      <c r="C947" s="4" t="s">
        <v>47</v>
      </c>
      <c r="D947" s="4" t="s">
        <v>102</v>
      </c>
      <c r="E947" s="4" t="s">
        <v>23</v>
      </c>
      <c r="F947" s="4" t="s">
        <v>40</v>
      </c>
      <c r="G947" s="4" t="s">
        <v>51</v>
      </c>
      <c r="H947" s="4" t="s">
        <v>61</v>
      </c>
      <c r="I947" s="5">
        <v>1</v>
      </c>
      <c r="J947" s="6">
        <v>194.99</v>
      </c>
      <c r="K947" s="7">
        <v>0</v>
      </c>
      <c r="L947" s="6">
        <v>101.21</v>
      </c>
      <c r="M947" s="6">
        <f t="shared" si="56"/>
        <v>194.99</v>
      </c>
      <c r="N947" s="6">
        <f t="shared" si="57"/>
        <v>101.21</v>
      </c>
      <c r="O947" s="6">
        <f t="shared" si="58"/>
        <v>93.780000000000015</v>
      </c>
      <c r="P947" s="8">
        <f t="shared" si="59"/>
        <v>0.48094774090979031</v>
      </c>
      <c r="Q947" s="9">
        <f>YEAR(SalesDataTable[[#This Row],[Order Date]])</f>
        <v>2026</v>
      </c>
      <c r="R947" s="8" t="str">
        <f>"Q"&amp;ROUNDUP(MONTH(SalesDataTable[[#This Row],[Order Date]])/3,0)</f>
        <v>Q2</v>
      </c>
      <c r="S947" s="5">
        <f>MONTH(SalesDataTable[[#This Row],[Order Date]])</f>
        <v>5</v>
      </c>
      <c r="T947" s="8" t="str">
        <f>TEXT(SalesDataTable[[#This Row],[Order Date]],"mmm")</f>
        <v>May</v>
      </c>
    </row>
    <row r="948" spans="1:20" ht="15.6" x14ac:dyDescent="0.3">
      <c r="A948" s="2" t="s">
        <v>1019</v>
      </c>
      <c r="B948" s="3">
        <v>46172</v>
      </c>
      <c r="C948" s="4" t="s">
        <v>34</v>
      </c>
      <c r="D948" s="4" t="s">
        <v>81</v>
      </c>
      <c r="E948" s="4" t="s">
        <v>23</v>
      </c>
      <c r="F948" s="4" t="s">
        <v>24</v>
      </c>
      <c r="G948" s="4" t="s">
        <v>69</v>
      </c>
      <c r="H948" s="4" t="s">
        <v>87</v>
      </c>
      <c r="I948" s="5">
        <v>1</v>
      </c>
      <c r="J948" s="6">
        <v>36.31</v>
      </c>
      <c r="K948" s="7">
        <v>0</v>
      </c>
      <c r="L948" s="6">
        <v>13.93</v>
      </c>
      <c r="M948" s="6">
        <f t="shared" si="56"/>
        <v>36.31</v>
      </c>
      <c r="N948" s="6">
        <f t="shared" si="57"/>
        <v>13.93</v>
      </c>
      <c r="O948" s="6">
        <f t="shared" si="58"/>
        <v>22.380000000000003</v>
      </c>
      <c r="P948" s="8">
        <f t="shared" si="59"/>
        <v>0.61635912971633167</v>
      </c>
      <c r="Q948" s="9">
        <f>YEAR(SalesDataTable[[#This Row],[Order Date]])</f>
        <v>2026</v>
      </c>
      <c r="R948" s="8" t="str">
        <f>"Q"&amp;ROUNDUP(MONTH(SalesDataTable[[#This Row],[Order Date]])/3,0)</f>
        <v>Q2</v>
      </c>
      <c r="S948" s="5">
        <f>MONTH(SalesDataTable[[#This Row],[Order Date]])</f>
        <v>5</v>
      </c>
      <c r="T948" s="8" t="str">
        <f>TEXT(SalesDataTable[[#This Row],[Order Date]],"mmm")</f>
        <v>May</v>
      </c>
    </row>
    <row r="949" spans="1:20" ht="15.6" x14ac:dyDescent="0.3">
      <c r="A949" s="2" t="s">
        <v>1020</v>
      </c>
      <c r="B949" s="3">
        <v>46172</v>
      </c>
      <c r="C949" s="4" t="s">
        <v>21</v>
      </c>
      <c r="D949" s="4" t="s">
        <v>22</v>
      </c>
      <c r="E949" s="4" t="s">
        <v>23</v>
      </c>
      <c r="F949" s="4" t="s">
        <v>24</v>
      </c>
      <c r="G949" s="4" t="s">
        <v>37</v>
      </c>
      <c r="H949" s="4" t="s">
        <v>66</v>
      </c>
      <c r="I949" s="5">
        <v>1</v>
      </c>
      <c r="J949" s="6">
        <v>47.19</v>
      </c>
      <c r="K949" s="7">
        <v>0</v>
      </c>
      <c r="L949" s="6">
        <v>18.54</v>
      </c>
      <c r="M949" s="6">
        <f t="shared" si="56"/>
        <v>47.19</v>
      </c>
      <c r="N949" s="6">
        <f t="shared" si="57"/>
        <v>18.54</v>
      </c>
      <c r="O949" s="6">
        <f t="shared" si="58"/>
        <v>28.65</v>
      </c>
      <c r="P949" s="8">
        <f t="shared" si="59"/>
        <v>0.60712015257469798</v>
      </c>
      <c r="Q949" s="9">
        <f>YEAR(SalesDataTable[[#This Row],[Order Date]])</f>
        <v>2026</v>
      </c>
      <c r="R949" s="8" t="str">
        <f>"Q"&amp;ROUNDUP(MONTH(SalesDataTable[[#This Row],[Order Date]])/3,0)</f>
        <v>Q2</v>
      </c>
      <c r="S949" s="5">
        <f>MONTH(SalesDataTable[[#This Row],[Order Date]])</f>
        <v>5</v>
      </c>
      <c r="T949" s="8" t="str">
        <f>TEXT(SalesDataTable[[#This Row],[Order Date]],"mmm")</f>
        <v>May</v>
      </c>
    </row>
    <row r="950" spans="1:20" ht="15.6" x14ac:dyDescent="0.3">
      <c r="A950" s="2" t="s">
        <v>1021</v>
      </c>
      <c r="B950" s="3">
        <v>46172</v>
      </c>
      <c r="C950" s="4" t="s">
        <v>47</v>
      </c>
      <c r="D950" s="4" t="s">
        <v>68</v>
      </c>
      <c r="E950" s="4" t="s">
        <v>23</v>
      </c>
      <c r="F950" s="4" t="s">
        <v>36</v>
      </c>
      <c r="G950" s="4" t="s">
        <v>69</v>
      </c>
      <c r="H950" s="4" t="s">
        <v>75</v>
      </c>
      <c r="I950" s="5">
        <v>1</v>
      </c>
      <c r="J950" s="6">
        <v>124.14</v>
      </c>
      <c r="K950" s="7">
        <v>0</v>
      </c>
      <c r="L950" s="6">
        <v>70.900000000000006</v>
      </c>
      <c r="M950" s="6">
        <f t="shared" si="56"/>
        <v>124.14</v>
      </c>
      <c r="N950" s="6">
        <f t="shared" si="57"/>
        <v>70.900000000000006</v>
      </c>
      <c r="O950" s="6">
        <f t="shared" si="58"/>
        <v>53.239999999999995</v>
      </c>
      <c r="P950" s="8">
        <f t="shared" si="59"/>
        <v>0.42887062993394548</v>
      </c>
      <c r="Q950" s="9">
        <f>YEAR(SalesDataTable[[#This Row],[Order Date]])</f>
        <v>2026</v>
      </c>
      <c r="R950" s="8" t="str">
        <f>"Q"&amp;ROUNDUP(MONTH(SalesDataTable[[#This Row],[Order Date]])/3,0)</f>
        <v>Q2</v>
      </c>
      <c r="S950" s="5">
        <f>MONTH(SalesDataTable[[#This Row],[Order Date]])</f>
        <v>5</v>
      </c>
      <c r="T950" s="8" t="str">
        <f>TEXT(SalesDataTable[[#This Row],[Order Date]],"mmm")</f>
        <v>May</v>
      </c>
    </row>
    <row r="951" spans="1:20" ht="15.6" x14ac:dyDescent="0.3">
      <c r="A951" s="2" t="s">
        <v>1022</v>
      </c>
      <c r="B951" s="3">
        <v>46173</v>
      </c>
      <c r="C951" s="4" t="s">
        <v>47</v>
      </c>
      <c r="D951" s="4" t="s">
        <v>68</v>
      </c>
      <c r="E951" s="4" t="s">
        <v>23</v>
      </c>
      <c r="F951" s="4" t="s">
        <v>24</v>
      </c>
      <c r="G951" s="4" t="s">
        <v>37</v>
      </c>
      <c r="H951" s="4" t="s">
        <v>91</v>
      </c>
      <c r="I951" s="5">
        <v>1</v>
      </c>
      <c r="J951" s="6">
        <v>131.94999999999999</v>
      </c>
      <c r="K951" s="7">
        <v>0</v>
      </c>
      <c r="L951" s="6">
        <v>65.17</v>
      </c>
      <c r="M951" s="6">
        <f t="shared" si="56"/>
        <v>131.94999999999999</v>
      </c>
      <c r="N951" s="6">
        <f t="shared" si="57"/>
        <v>65.17</v>
      </c>
      <c r="O951" s="6">
        <f t="shared" si="58"/>
        <v>66.779999999999987</v>
      </c>
      <c r="P951" s="8">
        <f t="shared" si="59"/>
        <v>0.50610079575596811</v>
      </c>
      <c r="Q951" s="9">
        <f>YEAR(SalesDataTable[[#This Row],[Order Date]])</f>
        <v>2026</v>
      </c>
      <c r="R951" s="8" t="str">
        <f>"Q"&amp;ROUNDUP(MONTH(SalesDataTable[[#This Row],[Order Date]])/3,0)</f>
        <v>Q2</v>
      </c>
      <c r="S951" s="5">
        <f>MONTH(SalesDataTable[[#This Row],[Order Date]])</f>
        <v>5</v>
      </c>
      <c r="T951" s="8" t="str">
        <f>TEXT(SalesDataTable[[#This Row],[Order Date]],"mmm")</f>
        <v>May</v>
      </c>
    </row>
    <row r="952" spans="1:20" ht="15.6" x14ac:dyDescent="0.3">
      <c r="A952" s="2" t="s">
        <v>1023</v>
      </c>
      <c r="B952" s="3">
        <v>46173</v>
      </c>
      <c r="C952" s="4" t="s">
        <v>47</v>
      </c>
      <c r="D952" s="4" t="s">
        <v>68</v>
      </c>
      <c r="E952" s="4" t="s">
        <v>59</v>
      </c>
      <c r="F952" s="4" t="s">
        <v>36</v>
      </c>
      <c r="G952" s="4" t="s">
        <v>25</v>
      </c>
      <c r="H952" s="4" t="s">
        <v>63</v>
      </c>
      <c r="I952" s="5">
        <v>1</v>
      </c>
      <c r="J952" s="6">
        <v>102.24</v>
      </c>
      <c r="K952" s="7">
        <v>0</v>
      </c>
      <c r="L952" s="6">
        <v>50.75</v>
      </c>
      <c r="M952" s="6">
        <f t="shared" si="56"/>
        <v>102.24</v>
      </c>
      <c r="N952" s="6">
        <f t="shared" si="57"/>
        <v>50.75</v>
      </c>
      <c r="O952" s="6">
        <f t="shared" si="58"/>
        <v>51.489999999999995</v>
      </c>
      <c r="P952" s="8">
        <f t="shared" si="59"/>
        <v>0.50361893583724571</v>
      </c>
      <c r="Q952" s="9">
        <f>YEAR(SalesDataTable[[#This Row],[Order Date]])</f>
        <v>2026</v>
      </c>
      <c r="R952" s="8" t="str">
        <f>"Q"&amp;ROUNDUP(MONTH(SalesDataTable[[#This Row],[Order Date]])/3,0)</f>
        <v>Q2</v>
      </c>
      <c r="S952" s="5">
        <f>MONTH(SalesDataTable[[#This Row],[Order Date]])</f>
        <v>5</v>
      </c>
      <c r="T952" s="8" t="str">
        <f>TEXT(SalesDataTable[[#This Row],[Order Date]],"mmm")</f>
        <v>May</v>
      </c>
    </row>
    <row r="953" spans="1:20" ht="15.6" x14ac:dyDescent="0.3">
      <c r="A953" s="2" t="s">
        <v>1024</v>
      </c>
      <c r="B953" s="3">
        <v>46173</v>
      </c>
      <c r="C953" s="4" t="s">
        <v>47</v>
      </c>
      <c r="D953" s="4" t="s">
        <v>102</v>
      </c>
      <c r="E953" s="4" t="s">
        <v>59</v>
      </c>
      <c r="F953" s="4" t="s">
        <v>36</v>
      </c>
      <c r="G953" s="4" t="s">
        <v>31</v>
      </c>
      <c r="H953" s="4" t="s">
        <v>73</v>
      </c>
      <c r="I953" s="5">
        <v>2</v>
      </c>
      <c r="J953" s="6">
        <v>152.07</v>
      </c>
      <c r="K953" s="7">
        <v>0</v>
      </c>
      <c r="L953" s="6">
        <v>76.849999999999994</v>
      </c>
      <c r="M953" s="6">
        <f t="shared" si="56"/>
        <v>304.14</v>
      </c>
      <c r="N953" s="6">
        <f t="shared" si="57"/>
        <v>153.69999999999999</v>
      </c>
      <c r="O953" s="6">
        <f t="shared" si="58"/>
        <v>150.44</v>
      </c>
      <c r="P953" s="8">
        <f t="shared" si="59"/>
        <v>0.49464062602748737</v>
      </c>
      <c r="Q953" s="9">
        <f>YEAR(SalesDataTable[[#This Row],[Order Date]])</f>
        <v>2026</v>
      </c>
      <c r="R953" s="8" t="str">
        <f>"Q"&amp;ROUNDUP(MONTH(SalesDataTable[[#This Row],[Order Date]])/3,0)</f>
        <v>Q2</v>
      </c>
      <c r="S953" s="5">
        <f>MONTH(SalesDataTable[[#This Row],[Order Date]])</f>
        <v>5</v>
      </c>
      <c r="T953" s="8" t="str">
        <f>TEXT(SalesDataTable[[#This Row],[Order Date]],"mmm")</f>
        <v>May</v>
      </c>
    </row>
    <row r="954" spans="1:20" ht="15.6" x14ac:dyDescent="0.3">
      <c r="A954" s="2" t="s">
        <v>1025</v>
      </c>
      <c r="B954" s="3">
        <v>46173</v>
      </c>
      <c r="C954" s="4" t="s">
        <v>34</v>
      </c>
      <c r="D954" s="4" t="s">
        <v>44</v>
      </c>
      <c r="E954" s="4" t="s">
        <v>23</v>
      </c>
      <c r="F954" s="4" t="s">
        <v>36</v>
      </c>
      <c r="G954" s="4" t="s">
        <v>51</v>
      </c>
      <c r="H954" s="4" t="s">
        <v>110</v>
      </c>
      <c r="I954" s="5">
        <v>2</v>
      </c>
      <c r="J954" s="6">
        <v>123.34</v>
      </c>
      <c r="K954" s="7">
        <v>0.05</v>
      </c>
      <c r="L954" s="6">
        <v>58.96</v>
      </c>
      <c r="M954" s="6">
        <f t="shared" si="56"/>
        <v>234.346</v>
      </c>
      <c r="N954" s="6">
        <f t="shared" si="57"/>
        <v>117.92</v>
      </c>
      <c r="O954" s="6">
        <f t="shared" si="58"/>
        <v>116.426</v>
      </c>
      <c r="P954" s="8">
        <f t="shared" si="59"/>
        <v>0.49681240558831813</v>
      </c>
      <c r="Q954" s="9">
        <f>YEAR(SalesDataTable[[#This Row],[Order Date]])</f>
        <v>2026</v>
      </c>
      <c r="R954" s="8" t="str">
        <f>"Q"&amp;ROUNDUP(MONTH(SalesDataTable[[#This Row],[Order Date]])/3,0)</f>
        <v>Q2</v>
      </c>
      <c r="S954" s="5">
        <f>MONTH(SalesDataTable[[#This Row],[Order Date]])</f>
        <v>5</v>
      </c>
      <c r="T954" s="8" t="str">
        <f>TEXT(SalesDataTable[[#This Row],[Order Date]],"mmm")</f>
        <v>May</v>
      </c>
    </row>
    <row r="955" spans="1:20" ht="15.6" x14ac:dyDescent="0.3">
      <c r="A955" s="2" t="s">
        <v>1026</v>
      </c>
      <c r="B955" s="3">
        <v>46173</v>
      </c>
      <c r="C955" s="4" t="s">
        <v>34</v>
      </c>
      <c r="D955" s="4" t="s">
        <v>35</v>
      </c>
      <c r="E955" s="4" t="s">
        <v>45</v>
      </c>
      <c r="F955" s="4" t="s">
        <v>24</v>
      </c>
      <c r="G955" s="4" t="s">
        <v>31</v>
      </c>
      <c r="H955" s="4" t="s">
        <v>73</v>
      </c>
      <c r="I955" s="5">
        <v>1</v>
      </c>
      <c r="J955" s="6">
        <v>155.81</v>
      </c>
      <c r="K955" s="7">
        <v>0</v>
      </c>
      <c r="L955" s="6">
        <v>80.31</v>
      </c>
      <c r="M955" s="6">
        <f t="shared" si="56"/>
        <v>155.81</v>
      </c>
      <c r="N955" s="6">
        <f t="shared" si="57"/>
        <v>80.31</v>
      </c>
      <c r="O955" s="6">
        <f t="shared" si="58"/>
        <v>75.5</v>
      </c>
      <c r="P955" s="8">
        <f t="shared" si="59"/>
        <v>0.48456453372697517</v>
      </c>
      <c r="Q955" s="9">
        <f>YEAR(SalesDataTable[[#This Row],[Order Date]])</f>
        <v>2026</v>
      </c>
      <c r="R955" s="8" t="str">
        <f>"Q"&amp;ROUNDUP(MONTH(SalesDataTable[[#This Row],[Order Date]])/3,0)</f>
        <v>Q2</v>
      </c>
      <c r="S955" s="5">
        <f>MONTH(SalesDataTable[[#This Row],[Order Date]])</f>
        <v>5</v>
      </c>
      <c r="T955" s="8" t="str">
        <f>TEXT(SalesDataTable[[#This Row],[Order Date]],"mmm")</f>
        <v>May</v>
      </c>
    </row>
    <row r="956" spans="1:20" ht="15.6" x14ac:dyDescent="0.3">
      <c r="A956" s="2" t="s">
        <v>1027</v>
      </c>
      <c r="B956" s="3">
        <v>46173</v>
      </c>
      <c r="C956" s="4" t="s">
        <v>34</v>
      </c>
      <c r="D956" s="4" t="s">
        <v>146</v>
      </c>
      <c r="E956" s="4" t="s">
        <v>23</v>
      </c>
      <c r="F956" s="4" t="s">
        <v>24</v>
      </c>
      <c r="G956" s="4" t="s">
        <v>37</v>
      </c>
      <c r="H956" s="4" t="s">
        <v>103</v>
      </c>
      <c r="I956" s="5">
        <v>1</v>
      </c>
      <c r="J956" s="6">
        <v>163.19</v>
      </c>
      <c r="K956" s="7">
        <v>0.05</v>
      </c>
      <c r="L956" s="6">
        <v>87.95</v>
      </c>
      <c r="M956" s="6">
        <f t="shared" si="56"/>
        <v>155.03049999999999</v>
      </c>
      <c r="N956" s="6">
        <f t="shared" si="57"/>
        <v>87.95</v>
      </c>
      <c r="O956" s="6">
        <f t="shared" si="58"/>
        <v>67.080499999999986</v>
      </c>
      <c r="P956" s="8">
        <f t="shared" si="59"/>
        <v>0.4326922766810401</v>
      </c>
      <c r="Q956" s="9">
        <f>YEAR(SalesDataTable[[#This Row],[Order Date]])</f>
        <v>2026</v>
      </c>
      <c r="R956" s="8" t="str">
        <f>"Q"&amp;ROUNDUP(MONTH(SalesDataTable[[#This Row],[Order Date]])/3,0)</f>
        <v>Q2</v>
      </c>
      <c r="S956" s="5">
        <f>MONTH(SalesDataTable[[#This Row],[Order Date]])</f>
        <v>5</v>
      </c>
      <c r="T956" s="8" t="str">
        <f>TEXT(SalesDataTable[[#This Row],[Order Date]],"mmm")</f>
        <v>May</v>
      </c>
    </row>
    <row r="957" spans="1:20" ht="15.6" x14ac:dyDescent="0.3">
      <c r="A957" s="2" t="s">
        <v>1028</v>
      </c>
      <c r="B957" s="3">
        <v>46173</v>
      </c>
      <c r="C957" s="4" t="s">
        <v>28</v>
      </c>
      <c r="D957" s="4" t="s">
        <v>89</v>
      </c>
      <c r="E957" s="4" t="s">
        <v>23</v>
      </c>
      <c r="F957" s="4" t="s">
        <v>24</v>
      </c>
      <c r="G957" s="4" t="s">
        <v>31</v>
      </c>
      <c r="H957" s="4" t="s">
        <v>41</v>
      </c>
      <c r="I957" s="5">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9">
        <f>YEAR(SalesDataTable[[#This Row],[Order Date]])</f>
        <v>2026</v>
      </c>
      <c r="R957" s="8" t="str">
        <f>"Q"&amp;ROUNDUP(MONTH(SalesDataTable[[#This Row],[Order Date]])/3,0)</f>
        <v>Q2</v>
      </c>
      <c r="S957" s="5">
        <f>MONTH(SalesDataTable[[#This Row],[Order Date]])</f>
        <v>5</v>
      </c>
      <c r="T957" s="8" t="str">
        <f>TEXT(SalesDataTable[[#This Row],[Order Date]],"mmm")</f>
        <v>May</v>
      </c>
    </row>
    <row r="958" spans="1:20" ht="15.6" x14ac:dyDescent="0.3">
      <c r="A958" s="2" t="s">
        <v>1029</v>
      </c>
      <c r="B958" s="3">
        <v>46173</v>
      </c>
      <c r="C958" s="4" t="s">
        <v>34</v>
      </c>
      <c r="D958" s="4" t="s">
        <v>35</v>
      </c>
      <c r="E958" s="4" t="s">
        <v>23</v>
      </c>
      <c r="F958" s="4" t="s">
        <v>24</v>
      </c>
      <c r="G958" s="4" t="s">
        <v>69</v>
      </c>
      <c r="H958" s="4" t="s">
        <v>75</v>
      </c>
      <c r="I958" s="5">
        <v>5</v>
      </c>
      <c r="J958" s="6">
        <v>126.16</v>
      </c>
      <c r="K958" s="7">
        <v>0</v>
      </c>
      <c r="L958" s="6">
        <v>68.59</v>
      </c>
      <c r="M958" s="6">
        <f t="shared" si="56"/>
        <v>630.79999999999995</v>
      </c>
      <c r="N958" s="6">
        <f t="shared" si="57"/>
        <v>342.95000000000005</v>
      </c>
      <c r="O958" s="6">
        <f t="shared" si="58"/>
        <v>287.84999999999991</v>
      </c>
      <c r="P958" s="8">
        <f t="shared" si="59"/>
        <v>0.45632530120481918</v>
      </c>
      <c r="Q958" s="9">
        <f>YEAR(SalesDataTable[[#This Row],[Order Date]])</f>
        <v>2026</v>
      </c>
      <c r="R958" s="8" t="str">
        <f>"Q"&amp;ROUNDUP(MONTH(SalesDataTable[[#This Row],[Order Date]])/3,0)</f>
        <v>Q2</v>
      </c>
      <c r="S958" s="5">
        <f>MONTH(SalesDataTable[[#This Row],[Order Date]])</f>
        <v>5</v>
      </c>
      <c r="T958" s="8" t="str">
        <f>TEXT(SalesDataTable[[#This Row],[Order Date]],"mmm")</f>
        <v>May</v>
      </c>
    </row>
    <row r="959" spans="1:20" ht="15.6" x14ac:dyDescent="0.3">
      <c r="A959" s="2" t="s">
        <v>1030</v>
      </c>
      <c r="B959" s="3">
        <v>46173</v>
      </c>
      <c r="C959" s="4" t="s">
        <v>47</v>
      </c>
      <c r="D959" s="4" t="s">
        <v>68</v>
      </c>
      <c r="E959" s="4" t="s">
        <v>23</v>
      </c>
      <c r="F959" s="4" t="s">
        <v>36</v>
      </c>
      <c r="G959" s="4" t="s">
        <v>37</v>
      </c>
      <c r="H959" s="4" t="s">
        <v>103</v>
      </c>
      <c r="I959" s="5">
        <v>2</v>
      </c>
      <c r="J959" s="6">
        <v>163.57</v>
      </c>
      <c r="K959" s="7">
        <v>0</v>
      </c>
      <c r="L959" s="6">
        <v>85.72</v>
      </c>
      <c r="M959" s="6">
        <f t="shared" si="56"/>
        <v>327.14</v>
      </c>
      <c r="N959" s="6">
        <f t="shared" si="57"/>
        <v>171.44</v>
      </c>
      <c r="O959" s="6">
        <f t="shared" si="58"/>
        <v>155.69999999999999</v>
      </c>
      <c r="P959" s="8">
        <f t="shared" si="59"/>
        <v>0.47594302133643085</v>
      </c>
      <c r="Q959" s="9">
        <f>YEAR(SalesDataTable[[#This Row],[Order Date]])</f>
        <v>2026</v>
      </c>
      <c r="R959" s="8" t="str">
        <f>"Q"&amp;ROUNDUP(MONTH(SalesDataTable[[#This Row],[Order Date]])/3,0)</f>
        <v>Q2</v>
      </c>
      <c r="S959" s="5">
        <f>MONTH(SalesDataTable[[#This Row],[Order Date]])</f>
        <v>5</v>
      </c>
      <c r="T959" s="8" t="str">
        <f>TEXT(SalesDataTable[[#This Row],[Order Date]],"mmm")</f>
        <v>May</v>
      </c>
    </row>
    <row r="960" spans="1:20" ht="15.6" x14ac:dyDescent="0.3">
      <c r="A960" s="2" t="s">
        <v>1031</v>
      </c>
      <c r="B960" s="3">
        <v>46173</v>
      </c>
      <c r="C960" s="4" t="s">
        <v>34</v>
      </c>
      <c r="D960" s="4" t="s">
        <v>146</v>
      </c>
      <c r="E960" s="4" t="s">
        <v>23</v>
      </c>
      <c r="F960" s="4" t="s">
        <v>36</v>
      </c>
      <c r="G960" s="4" t="s">
        <v>31</v>
      </c>
      <c r="H960" s="4" t="s">
        <v>41</v>
      </c>
      <c r="I960" s="5">
        <v>1</v>
      </c>
      <c r="J960" s="6">
        <v>142.06</v>
      </c>
      <c r="K960" s="7">
        <v>0</v>
      </c>
      <c r="L960" s="6">
        <v>77.36</v>
      </c>
      <c r="M960" s="6">
        <f t="shared" si="56"/>
        <v>142.06</v>
      </c>
      <c r="N960" s="6">
        <f t="shared" si="57"/>
        <v>77.36</v>
      </c>
      <c r="O960" s="6">
        <f t="shared" si="58"/>
        <v>64.7</v>
      </c>
      <c r="P960" s="8">
        <f t="shared" si="59"/>
        <v>0.45544136280444886</v>
      </c>
      <c r="Q960" s="9">
        <f>YEAR(SalesDataTable[[#This Row],[Order Date]])</f>
        <v>2026</v>
      </c>
      <c r="R960" s="8" t="str">
        <f>"Q"&amp;ROUNDUP(MONTH(SalesDataTable[[#This Row],[Order Date]])/3,0)</f>
        <v>Q2</v>
      </c>
      <c r="S960" s="5">
        <f>MONTH(SalesDataTable[[#This Row],[Order Date]])</f>
        <v>5</v>
      </c>
      <c r="T960" s="8" t="str">
        <f>TEXT(SalesDataTable[[#This Row],[Order Date]],"mmm")</f>
        <v>May</v>
      </c>
    </row>
    <row r="961" spans="1:20" ht="15.6" x14ac:dyDescent="0.3">
      <c r="A961" s="2" t="s">
        <v>1032</v>
      </c>
      <c r="B961" s="3">
        <v>46173</v>
      </c>
      <c r="C961" s="4" t="s">
        <v>28</v>
      </c>
      <c r="D961" s="4" t="s">
        <v>86</v>
      </c>
      <c r="E961" s="4" t="s">
        <v>23</v>
      </c>
      <c r="F961" s="4" t="s">
        <v>36</v>
      </c>
      <c r="G961" s="4" t="s">
        <v>25</v>
      </c>
      <c r="H961" s="4" t="s">
        <v>26</v>
      </c>
      <c r="I961" s="5">
        <v>1</v>
      </c>
      <c r="J961" s="6">
        <v>81.37</v>
      </c>
      <c r="K961" s="7">
        <v>0</v>
      </c>
      <c r="L961" s="6">
        <v>42.01</v>
      </c>
      <c r="M961" s="6">
        <f t="shared" si="56"/>
        <v>81.37</v>
      </c>
      <c r="N961" s="6">
        <f t="shared" si="57"/>
        <v>42.01</v>
      </c>
      <c r="O961" s="6">
        <f t="shared" si="58"/>
        <v>39.360000000000007</v>
      </c>
      <c r="P961" s="8">
        <f t="shared" si="59"/>
        <v>0.48371635737986979</v>
      </c>
      <c r="Q961" s="9">
        <f>YEAR(SalesDataTable[[#This Row],[Order Date]])</f>
        <v>2026</v>
      </c>
      <c r="R961" s="8" t="str">
        <f>"Q"&amp;ROUNDUP(MONTH(SalesDataTable[[#This Row],[Order Date]])/3,0)</f>
        <v>Q2</v>
      </c>
      <c r="S961" s="5">
        <f>MONTH(SalesDataTable[[#This Row],[Order Date]])</f>
        <v>5</v>
      </c>
      <c r="T961" s="8" t="str">
        <f>TEXT(SalesDataTable[[#This Row],[Order Date]],"mmm")</f>
        <v>May</v>
      </c>
    </row>
    <row r="962" spans="1:20" ht="15.6" x14ac:dyDescent="0.3">
      <c r="A962" s="2" t="s">
        <v>1033</v>
      </c>
      <c r="B962" s="3">
        <v>46173</v>
      </c>
      <c r="C962" s="4" t="s">
        <v>47</v>
      </c>
      <c r="D962" s="4" t="s">
        <v>68</v>
      </c>
      <c r="E962" s="4" t="s">
        <v>45</v>
      </c>
      <c r="F962" s="4" t="s">
        <v>36</v>
      </c>
      <c r="G962" s="4" t="s">
        <v>51</v>
      </c>
      <c r="H962" s="4" t="s">
        <v>110</v>
      </c>
      <c r="I962" s="5">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9">
        <f>YEAR(SalesDataTable[[#This Row],[Order Date]])</f>
        <v>2026</v>
      </c>
      <c r="R962" s="8" t="str">
        <f>"Q"&amp;ROUNDUP(MONTH(SalesDataTable[[#This Row],[Order Date]])/3,0)</f>
        <v>Q2</v>
      </c>
      <c r="S962" s="5">
        <f>MONTH(SalesDataTable[[#This Row],[Order Date]])</f>
        <v>5</v>
      </c>
      <c r="T962" s="8" t="str">
        <f>TEXT(SalesDataTable[[#This Row],[Order Date]],"mmm")</f>
        <v>May</v>
      </c>
    </row>
    <row r="963" spans="1:20" ht="15.6" x14ac:dyDescent="0.3">
      <c r="A963" s="2" t="s">
        <v>1034</v>
      </c>
      <c r="B963" s="3">
        <v>46173</v>
      </c>
      <c r="C963" s="4" t="s">
        <v>28</v>
      </c>
      <c r="D963" s="4" t="s">
        <v>106</v>
      </c>
      <c r="E963" s="4" t="s">
        <v>23</v>
      </c>
      <c r="F963" s="4" t="s">
        <v>36</v>
      </c>
      <c r="G963" s="4" t="s">
        <v>25</v>
      </c>
      <c r="H963" s="4" t="s">
        <v>26</v>
      </c>
      <c r="I963" s="5">
        <v>4</v>
      </c>
      <c r="J963" s="6">
        <v>81.790000000000006</v>
      </c>
      <c r="K963" s="7">
        <v>0</v>
      </c>
      <c r="L963" s="6">
        <v>42.96</v>
      </c>
      <c r="M963" s="6">
        <f t="shared" si="60"/>
        <v>327.16000000000003</v>
      </c>
      <c r="N963" s="6">
        <f t="shared" si="61"/>
        <v>171.84</v>
      </c>
      <c r="O963" s="6">
        <f t="shared" si="62"/>
        <v>155.32000000000002</v>
      </c>
      <c r="P963" s="8">
        <f t="shared" si="63"/>
        <v>0.47475241472062601</v>
      </c>
      <c r="Q963" s="9">
        <f>YEAR(SalesDataTable[[#This Row],[Order Date]])</f>
        <v>2026</v>
      </c>
      <c r="R963" s="8" t="str">
        <f>"Q"&amp;ROUNDUP(MONTH(SalesDataTable[[#This Row],[Order Date]])/3,0)</f>
        <v>Q2</v>
      </c>
      <c r="S963" s="5">
        <f>MONTH(SalesDataTable[[#This Row],[Order Date]])</f>
        <v>5</v>
      </c>
      <c r="T963" s="8" t="str">
        <f>TEXT(SalesDataTable[[#This Row],[Order Date]],"mmm")</f>
        <v>May</v>
      </c>
    </row>
    <row r="964" spans="1:20" ht="15.6" x14ac:dyDescent="0.3">
      <c r="A964" s="2" t="s">
        <v>1035</v>
      </c>
      <c r="B964" s="3">
        <v>46173</v>
      </c>
      <c r="C964" s="4" t="s">
        <v>21</v>
      </c>
      <c r="D964" s="4" t="s">
        <v>108</v>
      </c>
      <c r="E964" s="4" t="s">
        <v>23</v>
      </c>
      <c r="F964" s="4" t="s">
        <v>36</v>
      </c>
      <c r="G964" s="4" t="s">
        <v>51</v>
      </c>
      <c r="H964" s="4" t="s">
        <v>84</v>
      </c>
      <c r="I964" s="5">
        <v>1</v>
      </c>
      <c r="J964" s="6">
        <v>81.2</v>
      </c>
      <c r="K964" s="7">
        <v>0.1</v>
      </c>
      <c r="L964" s="6">
        <v>40.270000000000003</v>
      </c>
      <c r="M964" s="6">
        <f t="shared" si="60"/>
        <v>73.08</v>
      </c>
      <c r="N964" s="6">
        <f t="shared" si="61"/>
        <v>40.270000000000003</v>
      </c>
      <c r="O964" s="6">
        <f t="shared" si="62"/>
        <v>32.809999999999995</v>
      </c>
      <c r="P964" s="8">
        <f t="shared" si="63"/>
        <v>0.44896004378762994</v>
      </c>
      <c r="Q964" s="9">
        <f>YEAR(SalesDataTable[[#This Row],[Order Date]])</f>
        <v>2026</v>
      </c>
      <c r="R964" s="8" t="str">
        <f>"Q"&amp;ROUNDUP(MONTH(SalesDataTable[[#This Row],[Order Date]])/3,0)</f>
        <v>Q2</v>
      </c>
      <c r="S964" s="5">
        <f>MONTH(SalesDataTable[[#This Row],[Order Date]])</f>
        <v>5</v>
      </c>
      <c r="T964" s="8" t="str">
        <f>TEXT(SalesDataTable[[#This Row],[Order Date]],"mmm")</f>
        <v>May</v>
      </c>
    </row>
    <row r="965" spans="1:20" ht="15.6" x14ac:dyDescent="0.3">
      <c r="A965" s="2" t="s">
        <v>1036</v>
      </c>
      <c r="B965" s="3">
        <v>46173</v>
      </c>
      <c r="C965" s="4" t="s">
        <v>28</v>
      </c>
      <c r="D965" s="4" t="s">
        <v>29</v>
      </c>
      <c r="E965" s="4" t="s">
        <v>59</v>
      </c>
      <c r="F965" s="4" t="s">
        <v>36</v>
      </c>
      <c r="G965" s="4" t="s">
        <v>37</v>
      </c>
      <c r="H965" s="4" t="s">
        <v>66</v>
      </c>
      <c r="I965" s="5">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9">
        <f>YEAR(SalesDataTable[[#This Row],[Order Date]])</f>
        <v>2026</v>
      </c>
      <c r="R965" s="8" t="str">
        <f>"Q"&amp;ROUNDUP(MONTH(SalesDataTable[[#This Row],[Order Date]])/3,0)</f>
        <v>Q2</v>
      </c>
      <c r="S965" s="5">
        <f>MONTH(SalesDataTable[[#This Row],[Order Date]])</f>
        <v>5</v>
      </c>
      <c r="T965" s="8" t="str">
        <f>TEXT(SalesDataTable[[#This Row],[Order Date]],"mmm")</f>
        <v>May</v>
      </c>
    </row>
    <row r="966" spans="1:20" ht="15.6" x14ac:dyDescent="0.3">
      <c r="A966" s="2" t="s">
        <v>1037</v>
      </c>
      <c r="B966" s="3">
        <v>46174</v>
      </c>
      <c r="C966" s="4" t="s">
        <v>47</v>
      </c>
      <c r="D966" s="4" t="s">
        <v>102</v>
      </c>
      <c r="E966" s="4" t="s">
        <v>23</v>
      </c>
      <c r="F966" s="4" t="s">
        <v>24</v>
      </c>
      <c r="G966" s="4" t="s">
        <v>51</v>
      </c>
      <c r="H966" s="4" t="s">
        <v>61</v>
      </c>
      <c r="I966" s="5">
        <v>1</v>
      </c>
      <c r="J966" s="6">
        <v>195.22</v>
      </c>
      <c r="K966" s="7">
        <v>0</v>
      </c>
      <c r="L966" s="6">
        <v>105.91</v>
      </c>
      <c r="M966" s="6">
        <f t="shared" si="60"/>
        <v>195.22</v>
      </c>
      <c r="N966" s="6">
        <f t="shared" si="61"/>
        <v>105.91</v>
      </c>
      <c r="O966" s="6">
        <f t="shared" si="62"/>
        <v>89.31</v>
      </c>
      <c r="P966" s="8">
        <f t="shared" si="63"/>
        <v>0.45748386435816002</v>
      </c>
      <c r="Q966" s="9">
        <f>YEAR(SalesDataTable[[#This Row],[Order Date]])</f>
        <v>2026</v>
      </c>
      <c r="R966" s="8" t="str">
        <f>"Q"&amp;ROUNDUP(MONTH(SalesDataTable[[#This Row],[Order Date]])/3,0)</f>
        <v>Q2</v>
      </c>
      <c r="S966" s="5">
        <f>MONTH(SalesDataTable[[#This Row],[Order Date]])</f>
        <v>6</v>
      </c>
      <c r="T966" s="8" t="str">
        <f>TEXT(SalesDataTable[[#This Row],[Order Date]],"mmm")</f>
        <v>Jun</v>
      </c>
    </row>
    <row r="967" spans="1:20" ht="15.6" x14ac:dyDescent="0.3">
      <c r="A967" s="2" t="s">
        <v>1038</v>
      </c>
      <c r="B967" s="3">
        <v>46174</v>
      </c>
      <c r="C967" s="4" t="s">
        <v>47</v>
      </c>
      <c r="D967" s="4" t="s">
        <v>48</v>
      </c>
      <c r="E967" s="4" t="s">
        <v>23</v>
      </c>
      <c r="F967" s="4" t="s">
        <v>36</v>
      </c>
      <c r="G967" s="4" t="s">
        <v>25</v>
      </c>
      <c r="H967" s="4" t="s">
        <v>55</v>
      </c>
      <c r="I967" s="5">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9">
        <f>YEAR(SalesDataTable[[#This Row],[Order Date]])</f>
        <v>2026</v>
      </c>
      <c r="R967" s="8" t="str">
        <f>"Q"&amp;ROUNDUP(MONTH(SalesDataTable[[#This Row],[Order Date]])/3,0)</f>
        <v>Q2</v>
      </c>
      <c r="S967" s="5">
        <f>MONTH(SalesDataTable[[#This Row],[Order Date]])</f>
        <v>6</v>
      </c>
      <c r="T967" s="8" t="str">
        <f>TEXT(SalesDataTable[[#This Row],[Order Date]],"mmm")</f>
        <v>Jun</v>
      </c>
    </row>
    <row r="968" spans="1:20" ht="15.6" x14ac:dyDescent="0.3">
      <c r="A968" s="2" t="s">
        <v>1039</v>
      </c>
      <c r="B968" s="3">
        <v>46174</v>
      </c>
      <c r="C968" s="4" t="s">
        <v>28</v>
      </c>
      <c r="D968" s="4" t="s">
        <v>86</v>
      </c>
      <c r="E968" s="4" t="s">
        <v>23</v>
      </c>
      <c r="F968" s="4" t="s">
        <v>24</v>
      </c>
      <c r="G968" s="4" t="s">
        <v>69</v>
      </c>
      <c r="H968" s="4" t="s">
        <v>70</v>
      </c>
      <c r="I968" s="5">
        <v>1</v>
      </c>
      <c r="J968" s="6">
        <v>41.26</v>
      </c>
      <c r="K968" s="7">
        <v>0.05</v>
      </c>
      <c r="L968" s="6">
        <v>14.32</v>
      </c>
      <c r="M968" s="6">
        <f t="shared" si="60"/>
        <v>39.196999999999996</v>
      </c>
      <c r="N968" s="6">
        <f t="shared" si="61"/>
        <v>14.32</v>
      </c>
      <c r="O968" s="6">
        <f t="shared" si="62"/>
        <v>24.876999999999995</v>
      </c>
      <c r="P968" s="8">
        <f t="shared" si="63"/>
        <v>0.63466591831007468</v>
      </c>
      <c r="Q968" s="9">
        <f>YEAR(SalesDataTable[[#This Row],[Order Date]])</f>
        <v>2026</v>
      </c>
      <c r="R968" s="8" t="str">
        <f>"Q"&amp;ROUNDUP(MONTH(SalesDataTable[[#This Row],[Order Date]])/3,0)</f>
        <v>Q2</v>
      </c>
      <c r="S968" s="5">
        <f>MONTH(SalesDataTable[[#This Row],[Order Date]])</f>
        <v>6</v>
      </c>
      <c r="T968" s="8" t="str">
        <f>TEXT(SalesDataTable[[#This Row],[Order Date]],"mmm")</f>
        <v>Jun</v>
      </c>
    </row>
    <row r="969" spans="1:20" ht="15.6" x14ac:dyDescent="0.3">
      <c r="A969" s="2" t="s">
        <v>1040</v>
      </c>
      <c r="B969" s="3">
        <v>46174</v>
      </c>
      <c r="C969" s="4" t="s">
        <v>28</v>
      </c>
      <c r="D969" s="4" t="s">
        <v>86</v>
      </c>
      <c r="E969" s="4" t="s">
        <v>45</v>
      </c>
      <c r="F969" s="4" t="s">
        <v>36</v>
      </c>
      <c r="G969" s="4" t="s">
        <v>69</v>
      </c>
      <c r="H969" s="4" t="s">
        <v>70</v>
      </c>
      <c r="I969" s="5">
        <v>2</v>
      </c>
      <c r="J969" s="6">
        <v>40.840000000000003</v>
      </c>
      <c r="K969" s="7">
        <v>0</v>
      </c>
      <c r="L969" s="6">
        <v>14.48</v>
      </c>
      <c r="M969" s="6">
        <f t="shared" si="60"/>
        <v>81.680000000000007</v>
      </c>
      <c r="N969" s="6">
        <f t="shared" si="61"/>
        <v>28.96</v>
      </c>
      <c r="O969" s="6">
        <f t="shared" si="62"/>
        <v>52.720000000000006</v>
      </c>
      <c r="P969" s="8">
        <f t="shared" si="63"/>
        <v>0.64544564152791384</v>
      </c>
      <c r="Q969" s="9">
        <f>YEAR(SalesDataTable[[#This Row],[Order Date]])</f>
        <v>2026</v>
      </c>
      <c r="R969" s="8" t="str">
        <f>"Q"&amp;ROUNDUP(MONTH(SalesDataTable[[#This Row],[Order Date]])/3,0)</f>
        <v>Q2</v>
      </c>
      <c r="S969" s="5">
        <f>MONTH(SalesDataTable[[#This Row],[Order Date]])</f>
        <v>6</v>
      </c>
      <c r="T969" s="8" t="str">
        <f>TEXT(SalesDataTable[[#This Row],[Order Date]],"mmm")</f>
        <v>Jun</v>
      </c>
    </row>
    <row r="970" spans="1:20" ht="15.6" x14ac:dyDescent="0.3">
      <c r="A970" s="2" t="s">
        <v>1041</v>
      </c>
      <c r="B970" s="3">
        <v>46174</v>
      </c>
      <c r="C970" s="4" t="s">
        <v>47</v>
      </c>
      <c r="D970" s="4" t="s">
        <v>48</v>
      </c>
      <c r="E970" s="4" t="s">
        <v>23</v>
      </c>
      <c r="F970" s="4" t="s">
        <v>24</v>
      </c>
      <c r="G970" s="4" t="s">
        <v>31</v>
      </c>
      <c r="H970" s="4" t="s">
        <v>41</v>
      </c>
      <c r="I970" s="5">
        <v>1</v>
      </c>
      <c r="J970" s="6">
        <v>143.32</v>
      </c>
      <c r="K970" s="7">
        <v>0</v>
      </c>
      <c r="L970" s="6">
        <v>80.36</v>
      </c>
      <c r="M970" s="6">
        <f t="shared" si="60"/>
        <v>143.32</v>
      </c>
      <c r="N970" s="6">
        <f t="shared" si="61"/>
        <v>80.36</v>
      </c>
      <c r="O970" s="6">
        <f t="shared" si="62"/>
        <v>62.959999999999994</v>
      </c>
      <c r="P970" s="8">
        <f t="shared" si="63"/>
        <v>0.43929667876081496</v>
      </c>
      <c r="Q970" s="9">
        <f>YEAR(SalesDataTable[[#This Row],[Order Date]])</f>
        <v>2026</v>
      </c>
      <c r="R970" s="8" t="str">
        <f>"Q"&amp;ROUNDUP(MONTH(SalesDataTable[[#This Row],[Order Date]])/3,0)</f>
        <v>Q2</v>
      </c>
      <c r="S970" s="5">
        <f>MONTH(SalesDataTable[[#This Row],[Order Date]])</f>
        <v>6</v>
      </c>
      <c r="T970" s="8" t="str">
        <f>TEXT(SalesDataTable[[#This Row],[Order Date]],"mmm")</f>
        <v>Jun</v>
      </c>
    </row>
    <row r="971" spans="1:20" ht="15.6" x14ac:dyDescent="0.3">
      <c r="A971" s="2" t="s">
        <v>1042</v>
      </c>
      <c r="B971" s="3">
        <v>46174</v>
      </c>
      <c r="C971" s="4" t="s">
        <v>21</v>
      </c>
      <c r="D971" s="4" t="s">
        <v>108</v>
      </c>
      <c r="E971" s="4" t="s">
        <v>23</v>
      </c>
      <c r="F971" s="4" t="s">
        <v>36</v>
      </c>
      <c r="G971" s="4" t="s">
        <v>31</v>
      </c>
      <c r="H971" s="4" t="s">
        <v>73</v>
      </c>
      <c r="I971" s="5">
        <v>2</v>
      </c>
      <c r="J971" s="6">
        <v>156.31</v>
      </c>
      <c r="K971" s="7">
        <v>0</v>
      </c>
      <c r="L971" s="6">
        <v>79.87</v>
      </c>
      <c r="M971" s="6">
        <f t="shared" si="60"/>
        <v>312.62</v>
      </c>
      <c r="N971" s="6">
        <f t="shared" si="61"/>
        <v>159.74</v>
      </c>
      <c r="O971" s="6">
        <f t="shared" si="62"/>
        <v>152.88</v>
      </c>
      <c r="P971" s="8">
        <f t="shared" si="63"/>
        <v>0.4890282131661442</v>
      </c>
      <c r="Q971" s="9">
        <f>YEAR(SalesDataTable[[#This Row],[Order Date]])</f>
        <v>2026</v>
      </c>
      <c r="R971" s="8" t="str">
        <f>"Q"&amp;ROUNDUP(MONTH(SalesDataTable[[#This Row],[Order Date]])/3,0)</f>
        <v>Q2</v>
      </c>
      <c r="S971" s="5">
        <f>MONTH(SalesDataTable[[#This Row],[Order Date]])</f>
        <v>6</v>
      </c>
      <c r="T971" s="8" t="str">
        <f>TEXT(SalesDataTable[[#This Row],[Order Date]],"mmm")</f>
        <v>Jun</v>
      </c>
    </row>
    <row r="972" spans="1:20" ht="15.6" x14ac:dyDescent="0.3">
      <c r="A972" s="2" t="s">
        <v>1043</v>
      </c>
      <c r="B972" s="3">
        <v>46174</v>
      </c>
      <c r="C972" s="4" t="s">
        <v>47</v>
      </c>
      <c r="D972" s="4" t="s">
        <v>68</v>
      </c>
      <c r="E972" s="4" t="s">
        <v>23</v>
      </c>
      <c r="F972" s="4" t="s">
        <v>36</v>
      </c>
      <c r="G972" s="4" t="s">
        <v>25</v>
      </c>
      <c r="H972" s="4" t="s">
        <v>63</v>
      </c>
      <c r="I972" s="5">
        <v>3</v>
      </c>
      <c r="J972" s="6">
        <v>100.69</v>
      </c>
      <c r="K972" s="7">
        <v>0.1</v>
      </c>
      <c r="L972" s="6">
        <v>51.31</v>
      </c>
      <c r="M972" s="6">
        <f t="shared" si="60"/>
        <v>271.863</v>
      </c>
      <c r="N972" s="6">
        <f t="shared" si="61"/>
        <v>153.93</v>
      </c>
      <c r="O972" s="6">
        <f t="shared" si="62"/>
        <v>117.93299999999999</v>
      </c>
      <c r="P972" s="8">
        <f t="shared" si="63"/>
        <v>0.43379569856876438</v>
      </c>
      <c r="Q972" s="9">
        <f>YEAR(SalesDataTable[[#This Row],[Order Date]])</f>
        <v>2026</v>
      </c>
      <c r="R972" s="8" t="str">
        <f>"Q"&amp;ROUNDUP(MONTH(SalesDataTable[[#This Row],[Order Date]])/3,0)</f>
        <v>Q2</v>
      </c>
      <c r="S972" s="5">
        <f>MONTH(SalesDataTable[[#This Row],[Order Date]])</f>
        <v>6</v>
      </c>
      <c r="T972" s="8" t="str">
        <f>TEXT(SalesDataTable[[#This Row],[Order Date]],"mmm")</f>
        <v>Jun</v>
      </c>
    </row>
    <row r="973" spans="1:20" ht="15.6" x14ac:dyDescent="0.3">
      <c r="A973" s="2" t="s">
        <v>1044</v>
      </c>
      <c r="B973" s="3">
        <v>46174</v>
      </c>
      <c r="C973" s="4" t="s">
        <v>47</v>
      </c>
      <c r="D973" s="4" t="s">
        <v>102</v>
      </c>
      <c r="E973" s="4" t="s">
        <v>45</v>
      </c>
      <c r="F973" s="4" t="s">
        <v>40</v>
      </c>
      <c r="G973" s="4" t="s">
        <v>37</v>
      </c>
      <c r="H973" s="4" t="s">
        <v>66</v>
      </c>
      <c r="I973" s="5">
        <v>2</v>
      </c>
      <c r="J973" s="6">
        <v>45.54</v>
      </c>
      <c r="K973" s="7">
        <v>0.1</v>
      </c>
      <c r="L973" s="6">
        <v>18.309999999999999</v>
      </c>
      <c r="M973" s="6">
        <f t="shared" si="60"/>
        <v>81.971999999999994</v>
      </c>
      <c r="N973" s="6">
        <f t="shared" si="61"/>
        <v>36.619999999999997</v>
      </c>
      <c r="O973" s="6">
        <f t="shared" si="62"/>
        <v>45.351999999999997</v>
      </c>
      <c r="P973" s="8">
        <f t="shared" si="63"/>
        <v>0.5532620894939736</v>
      </c>
      <c r="Q973" s="9">
        <f>YEAR(SalesDataTable[[#This Row],[Order Date]])</f>
        <v>2026</v>
      </c>
      <c r="R973" s="8" t="str">
        <f>"Q"&amp;ROUNDUP(MONTH(SalesDataTable[[#This Row],[Order Date]])/3,0)</f>
        <v>Q2</v>
      </c>
      <c r="S973" s="5">
        <f>MONTH(SalesDataTable[[#This Row],[Order Date]])</f>
        <v>6</v>
      </c>
      <c r="T973" s="8" t="str">
        <f>TEXT(SalesDataTable[[#This Row],[Order Date]],"mmm")</f>
        <v>Jun</v>
      </c>
    </row>
    <row r="974" spans="1:20" ht="15.6" x14ac:dyDescent="0.3">
      <c r="A974" s="2" t="s">
        <v>1045</v>
      </c>
      <c r="B974" s="3">
        <v>46174</v>
      </c>
      <c r="C974" s="4" t="s">
        <v>34</v>
      </c>
      <c r="D974" s="4" t="s">
        <v>44</v>
      </c>
      <c r="E974" s="4" t="s">
        <v>30</v>
      </c>
      <c r="F974" s="4" t="s">
        <v>40</v>
      </c>
      <c r="G974" s="4" t="s">
        <v>31</v>
      </c>
      <c r="H974" s="4" t="s">
        <v>73</v>
      </c>
      <c r="I974" s="5">
        <v>5</v>
      </c>
      <c r="J974" s="6">
        <v>153.97</v>
      </c>
      <c r="K974" s="7">
        <v>0.15</v>
      </c>
      <c r="L974" s="6">
        <v>79.81</v>
      </c>
      <c r="M974" s="6">
        <f t="shared" si="60"/>
        <v>654.37249999999995</v>
      </c>
      <c r="N974" s="6">
        <f t="shared" si="61"/>
        <v>399.05</v>
      </c>
      <c r="O974" s="6">
        <f t="shared" si="62"/>
        <v>255.32249999999993</v>
      </c>
      <c r="P974" s="8">
        <f t="shared" si="63"/>
        <v>0.39017914108554369</v>
      </c>
      <c r="Q974" s="9">
        <f>YEAR(SalesDataTable[[#This Row],[Order Date]])</f>
        <v>2026</v>
      </c>
      <c r="R974" s="8" t="str">
        <f>"Q"&amp;ROUNDUP(MONTH(SalesDataTable[[#This Row],[Order Date]])/3,0)</f>
        <v>Q2</v>
      </c>
      <c r="S974" s="5">
        <f>MONTH(SalesDataTable[[#This Row],[Order Date]])</f>
        <v>6</v>
      </c>
      <c r="T974" s="8" t="str">
        <f>TEXT(SalesDataTable[[#This Row],[Order Date]],"mmm")</f>
        <v>Jun</v>
      </c>
    </row>
    <row r="975" spans="1:20" ht="15.6" x14ac:dyDescent="0.3">
      <c r="A975" s="2" t="s">
        <v>1046</v>
      </c>
      <c r="B975" s="3">
        <v>46174</v>
      </c>
      <c r="C975" s="4" t="s">
        <v>34</v>
      </c>
      <c r="D975" s="4" t="s">
        <v>146</v>
      </c>
      <c r="E975" s="4" t="s">
        <v>45</v>
      </c>
      <c r="F975" s="4" t="s">
        <v>24</v>
      </c>
      <c r="G975" s="4" t="s">
        <v>69</v>
      </c>
      <c r="H975" s="4" t="s">
        <v>75</v>
      </c>
      <c r="I975" s="5">
        <v>1</v>
      </c>
      <c r="J975" s="6">
        <v>124.17</v>
      </c>
      <c r="K975" s="7">
        <v>0</v>
      </c>
      <c r="L975" s="6">
        <v>71.040000000000006</v>
      </c>
      <c r="M975" s="6">
        <f t="shared" si="60"/>
        <v>124.17</v>
      </c>
      <c r="N975" s="6">
        <f t="shared" si="61"/>
        <v>71.040000000000006</v>
      </c>
      <c r="O975" s="6">
        <f t="shared" si="62"/>
        <v>53.129999999999995</v>
      </c>
      <c r="P975" s="8">
        <f t="shared" si="63"/>
        <v>0.4278811307079004</v>
      </c>
      <c r="Q975" s="9">
        <f>YEAR(SalesDataTable[[#This Row],[Order Date]])</f>
        <v>2026</v>
      </c>
      <c r="R975" s="8" t="str">
        <f>"Q"&amp;ROUNDUP(MONTH(SalesDataTable[[#This Row],[Order Date]])/3,0)</f>
        <v>Q2</v>
      </c>
      <c r="S975" s="5">
        <f>MONTH(SalesDataTable[[#This Row],[Order Date]])</f>
        <v>6</v>
      </c>
      <c r="T975" s="8" t="str">
        <f>TEXT(SalesDataTable[[#This Row],[Order Date]],"mmm")</f>
        <v>Jun</v>
      </c>
    </row>
    <row r="976" spans="1:20" ht="15.6" x14ac:dyDescent="0.3">
      <c r="A976" s="2" t="s">
        <v>1047</v>
      </c>
      <c r="B976" s="3">
        <v>46174</v>
      </c>
      <c r="C976" s="4" t="s">
        <v>34</v>
      </c>
      <c r="D976" s="4" t="s">
        <v>54</v>
      </c>
      <c r="E976" s="4" t="s">
        <v>45</v>
      </c>
      <c r="F976" s="4" t="s">
        <v>24</v>
      </c>
      <c r="G976" s="4" t="s">
        <v>31</v>
      </c>
      <c r="H976" s="4" t="s">
        <v>73</v>
      </c>
      <c r="I976" s="5">
        <v>1</v>
      </c>
      <c r="J976" s="6">
        <v>152.94999999999999</v>
      </c>
      <c r="K976" s="7">
        <v>0.05</v>
      </c>
      <c r="L976" s="6">
        <v>76.97</v>
      </c>
      <c r="M976" s="6">
        <f t="shared" si="60"/>
        <v>145.30249999999998</v>
      </c>
      <c r="N976" s="6">
        <f t="shared" si="61"/>
        <v>76.97</v>
      </c>
      <c r="O976" s="6">
        <f t="shared" si="62"/>
        <v>68.332499999999982</v>
      </c>
      <c r="P976" s="8">
        <f t="shared" si="63"/>
        <v>0.47027752447480248</v>
      </c>
      <c r="Q976" s="9">
        <f>YEAR(SalesDataTable[[#This Row],[Order Date]])</f>
        <v>2026</v>
      </c>
      <c r="R976" s="8" t="str">
        <f>"Q"&amp;ROUNDUP(MONTH(SalesDataTable[[#This Row],[Order Date]])/3,0)</f>
        <v>Q2</v>
      </c>
      <c r="S976" s="5">
        <f>MONTH(SalesDataTable[[#This Row],[Order Date]])</f>
        <v>6</v>
      </c>
      <c r="T976" s="8" t="str">
        <f>TEXT(SalesDataTable[[#This Row],[Order Date]],"mmm")</f>
        <v>Jun</v>
      </c>
    </row>
    <row r="977" spans="1:20" ht="15.6" x14ac:dyDescent="0.3">
      <c r="A977" s="2" t="s">
        <v>1048</v>
      </c>
      <c r="B977" s="3">
        <v>46174</v>
      </c>
      <c r="C977" s="4" t="s">
        <v>47</v>
      </c>
      <c r="D977" s="4" t="s">
        <v>102</v>
      </c>
      <c r="E977" s="4" t="s">
        <v>23</v>
      </c>
      <c r="F977" s="4" t="s">
        <v>36</v>
      </c>
      <c r="G977" s="4" t="s">
        <v>25</v>
      </c>
      <c r="H977" s="4" t="s">
        <v>26</v>
      </c>
      <c r="I977" s="5">
        <v>3</v>
      </c>
      <c r="J977" s="6">
        <v>80.099999999999994</v>
      </c>
      <c r="K977" s="7">
        <v>0</v>
      </c>
      <c r="L977" s="6">
        <v>43.51</v>
      </c>
      <c r="M977" s="6">
        <f t="shared" si="60"/>
        <v>240.29999999999998</v>
      </c>
      <c r="N977" s="6">
        <f t="shared" si="61"/>
        <v>130.53</v>
      </c>
      <c r="O977" s="6">
        <f t="shared" si="62"/>
        <v>109.76999999999998</v>
      </c>
      <c r="P977" s="8">
        <f t="shared" si="63"/>
        <v>0.45680399500624214</v>
      </c>
      <c r="Q977" s="9">
        <f>YEAR(SalesDataTable[[#This Row],[Order Date]])</f>
        <v>2026</v>
      </c>
      <c r="R977" s="8" t="str">
        <f>"Q"&amp;ROUNDUP(MONTH(SalesDataTable[[#This Row],[Order Date]])/3,0)</f>
        <v>Q2</v>
      </c>
      <c r="S977" s="5">
        <f>MONTH(SalesDataTable[[#This Row],[Order Date]])</f>
        <v>6</v>
      </c>
      <c r="T977" s="8" t="str">
        <f>TEXT(SalesDataTable[[#This Row],[Order Date]],"mmm")</f>
        <v>Jun</v>
      </c>
    </row>
    <row r="978" spans="1:20" ht="15.6" x14ac:dyDescent="0.3">
      <c r="A978" s="2" t="s">
        <v>1049</v>
      </c>
      <c r="B978" s="3">
        <v>46174</v>
      </c>
      <c r="C978" s="4" t="s">
        <v>47</v>
      </c>
      <c r="D978" s="4" t="s">
        <v>48</v>
      </c>
      <c r="E978" s="4" t="s">
        <v>45</v>
      </c>
      <c r="F978" s="4" t="s">
        <v>36</v>
      </c>
      <c r="G978" s="4" t="s">
        <v>69</v>
      </c>
      <c r="H978" s="4" t="s">
        <v>87</v>
      </c>
      <c r="I978" s="5">
        <v>2</v>
      </c>
      <c r="J978" s="6">
        <v>36.61</v>
      </c>
      <c r="K978" s="7">
        <v>0</v>
      </c>
      <c r="L978" s="6">
        <v>14.15</v>
      </c>
      <c r="M978" s="6">
        <f t="shared" si="60"/>
        <v>73.22</v>
      </c>
      <c r="N978" s="6">
        <f t="shared" si="61"/>
        <v>28.3</v>
      </c>
      <c r="O978" s="6">
        <f t="shared" si="62"/>
        <v>44.92</v>
      </c>
      <c r="P978" s="8">
        <f t="shared" si="63"/>
        <v>0.61349358098880091</v>
      </c>
      <c r="Q978" s="9">
        <f>YEAR(SalesDataTable[[#This Row],[Order Date]])</f>
        <v>2026</v>
      </c>
      <c r="R978" s="8" t="str">
        <f>"Q"&amp;ROUNDUP(MONTH(SalesDataTable[[#This Row],[Order Date]])/3,0)</f>
        <v>Q2</v>
      </c>
      <c r="S978" s="5">
        <f>MONTH(SalesDataTable[[#This Row],[Order Date]])</f>
        <v>6</v>
      </c>
      <c r="T978" s="8" t="str">
        <f>TEXT(SalesDataTable[[#This Row],[Order Date]],"mmm")</f>
        <v>Jun</v>
      </c>
    </row>
    <row r="979" spans="1:20" ht="15.6" x14ac:dyDescent="0.3">
      <c r="A979" s="2" t="s">
        <v>1050</v>
      </c>
      <c r="B979" s="3">
        <v>46175</v>
      </c>
      <c r="C979" s="4" t="s">
        <v>28</v>
      </c>
      <c r="D979" s="4" t="s">
        <v>86</v>
      </c>
      <c r="E979" s="4" t="s">
        <v>23</v>
      </c>
      <c r="F979" s="4" t="s">
        <v>24</v>
      </c>
      <c r="G979" s="4" t="s">
        <v>37</v>
      </c>
      <c r="H979" s="4" t="s">
        <v>91</v>
      </c>
      <c r="I979" s="5">
        <v>2</v>
      </c>
      <c r="J979" s="6">
        <v>131.81</v>
      </c>
      <c r="K979" s="7">
        <v>0.05</v>
      </c>
      <c r="L979" s="6">
        <v>66.09</v>
      </c>
      <c r="M979" s="6">
        <f t="shared" si="60"/>
        <v>250.43899999999999</v>
      </c>
      <c r="N979" s="6">
        <f t="shared" si="61"/>
        <v>132.18</v>
      </c>
      <c r="O979" s="6">
        <f t="shared" si="62"/>
        <v>118.25899999999999</v>
      </c>
      <c r="P979" s="8">
        <f t="shared" si="63"/>
        <v>0.47220680485068217</v>
      </c>
      <c r="Q979" s="9">
        <f>YEAR(SalesDataTable[[#This Row],[Order Date]])</f>
        <v>2026</v>
      </c>
      <c r="R979" s="8" t="str">
        <f>"Q"&amp;ROUNDUP(MONTH(SalesDataTable[[#This Row],[Order Date]])/3,0)</f>
        <v>Q2</v>
      </c>
      <c r="S979" s="5">
        <f>MONTH(SalesDataTable[[#This Row],[Order Date]])</f>
        <v>6</v>
      </c>
      <c r="T979" s="8" t="str">
        <f>TEXT(SalesDataTable[[#This Row],[Order Date]],"mmm")</f>
        <v>Jun</v>
      </c>
    </row>
    <row r="980" spans="1:20" ht="15.6" x14ac:dyDescent="0.3">
      <c r="A980" s="2" t="s">
        <v>1051</v>
      </c>
      <c r="B980" s="3">
        <v>46175</v>
      </c>
      <c r="C980" s="4" t="s">
        <v>21</v>
      </c>
      <c r="D980" s="4" t="s">
        <v>108</v>
      </c>
      <c r="E980" s="4" t="s">
        <v>23</v>
      </c>
      <c r="F980" s="4" t="s">
        <v>24</v>
      </c>
      <c r="G980" s="4" t="s">
        <v>31</v>
      </c>
      <c r="H980" s="4" t="s">
        <v>73</v>
      </c>
      <c r="I980" s="5">
        <v>1</v>
      </c>
      <c r="J980" s="6">
        <v>153.43</v>
      </c>
      <c r="K980" s="7">
        <v>0.05</v>
      </c>
      <c r="L980" s="6">
        <v>78.16</v>
      </c>
      <c r="M980" s="6">
        <f t="shared" si="60"/>
        <v>145.7585</v>
      </c>
      <c r="N980" s="6">
        <f t="shared" si="61"/>
        <v>78.16</v>
      </c>
      <c r="O980" s="6">
        <f t="shared" si="62"/>
        <v>67.598500000000001</v>
      </c>
      <c r="P980" s="8">
        <f t="shared" si="63"/>
        <v>0.46377055197467043</v>
      </c>
      <c r="Q980" s="9">
        <f>YEAR(SalesDataTable[[#This Row],[Order Date]])</f>
        <v>2026</v>
      </c>
      <c r="R980" s="8" t="str">
        <f>"Q"&amp;ROUNDUP(MONTH(SalesDataTable[[#This Row],[Order Date]])/3,0)</f>
        <v>Q2</v>
      </c>
      <c r="S980" s="5">
        <f>MONTH(SalesDataTable[[#This Row],[Order Date]])</f>
        <v>6</v>
      </c>
      <c r="T980" s="8" t="str">
        <f>TEXT(SalesDataTable[[#This Row],[Order Date]],"mmm")</f>
        <v>Jun</v>
      </c>
    </row>
    <row r="981" spans="1:20" ht="15.6" x14ac:dyDescent="0.3">
      <c r="A981" s="2" t="s">
        <v>1052</v>
      </c>
      <c r="B981" s="3">
        <v>46175</v>
      </c>
      <c r="C981" s="4" t="s">
        <v>28</v>
      </c>
      <c r="D981" s="4" t="s">
        <v>106</v>
      </c>
      <c r="E981" s="4" t="s">
        <v>23</v>
      </c>
      <c r="F981" s="4" t="s">
        <v>36</v>
      </c>
      <c r="G981" s="4" t="s">
        <v>25</v>
      </c>
      <c r="H981" s="4" t="s">
        <v>26</v>
      </c>
      <c r="I981" s="5">
        <v>2</v>
      </c>
      <c r="J981" s="6">
        <v>80.06</v>
      </c>
      <c r="K981" s="7">
        <v>0</v>
      </c>
      <c r="L981" s="6">
        <v>42.87</v>
      </c>
      <c r="M981" s="6">
        <f t="shared" si="60"/>
        <v>160.12</v>
      </c>
      <c r="N981" s="6">
        <f t="shared" si="61"/>
        <v>85.74</v>
      </c>
      <c r="O981" s="6">
        <f t="shared" si="62"/>
        <v>74.38000000000001</v>
      </c>
      <c r="P981" s="8">
        <f t="shared" si="63"/>
        <v>0.4645266050462154</v>
      </c>
      <c r="Q981" s="9">
        <f>YEAR(SalesDataTable[[#This Row],[Order Date]])</f>
        <v>2026</v>
      </c>
      <c r="R981" s="8" t="str">
        <f>"Q"&amp;ROUNDUP(MONTH(SalesDataTable[[#This Row],[Order Date]])/3,0)</f>
        <v>Q2</v>
      </c>
      <c r="S981" s="5">
        <f>MONTH(SalesDataTable[[#This Row],[Order Date]])</f>
        <v>6</v>
      </c>
      <c r="T981" s="8" t="str">
        <f>TEXT(SalesDataTable[[#This Row],[Order Date]],"mmm")</f>
        <v>Jun</v>
      </c>
    </row>
    <row r="982" spans="1:20" ht="15.6" x14ac:dyDescent="0.3">
      <c r="A982" s="2" t="s">
        <v>1053</v>
      </c>
      <c r="B982" s="3">
        <v>46175</v>
      </c>
      <c r="C982" s="4" t="s">
        <v>47</v>
      </c>
      <c r="D982" s="4" t="s">
        <v>102</v>
      </c>
      <c r="E982" s="4" t="s">
        <v>45</v>
      </c>
      <c r="F982" s="4" t="s">
        <v>40</v>
      </c>
      <c r="G982" s="4" t="s">
        <v>69</v>
      </c>
      <c r="H982" s="4" t="s">
        <v>70</v>
      </c>
      <c r="I982" s="5">
        <v>1</v>
      </c>
      <c r="J982" s="6">
        <v>40.549999999999997</v>
      </c>
      <c r="K982" s="7">
        <v>0</v>
      </c>
      <c r="L982" s="6">
        <v>15.16</v>
      </c>
      <c r="M982" s="6">
        <f t="shared" si="60"/>
        <v>40.549999999999997</v>
      </c>
      <c r="N982" s="6">
        <f t="shared" si="61"/>
        <v>15.16</v>
      </c>
      <c r="O982" s="6">
        <f t="shared" si="62"/>
        <v>25.389999999999997</v>
      </c>
      <c r="P982" s="8">
        <f t="shared" si="63"/>
        <v>0.62614056720098643</v>
      </c>
      <c r="Q982" s="9">
        <f>YEAR(SalesDataTable[[#This Row],[Order Date]])</f>
        <v>2026</v>
      </c>
      <c r="R982" s="8" t="str">
        <f>"Q"&amp;ROUNDUP(MONTH(SalesDataTable[[#This Row],[Order Date]])/3,0)</f>
        <v>Q2</v>
      </c>
      <c r="S982" s="5">
        <f>MONTH(SalesDataTable[[#This Row],[Order Date]])</f>
        <v>6</v>
      </c>
      <c r="T982" s="8" t="str">
        <f>TEXT(SalesDataTable[[#This Row],[Order Date]],"mmm")</f>
        <v>Jun</v>
      </c>
    </row>
    <row r="983" spans="1:20" ht="15.6" x14ac:dyDescent="0.3">
      <c r="A983" s="2" t="s">
        <v>1054</v>
      </c>
      <c r="B983" s="3">
        <v>46175</v>
      </c>
      <c r="C983" s="4" t="s">
        <v>28</v>
      </c>
      <c r="D983" s="4" t="s">
        <v>58</v>
      </c>
      <c r="E983" s="4" t="s">
        <v>23</v>
      </c>
      <c r="F983" s="4" t="s">
        <v>36</v>
      </c>
      <c r="G983" s="4" t="s">
        <v>37</v>
      </c>
      <c r="H983" s="4" t="s">
        <v>66</v>
      </c>
      <c r="I983" s="5">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9">
        <f>YEAR(SalesDataTable[[#This Row],[Order Date]])</f>
        <v>2026</v>
      </c>
      <c r="R983" s="8" t="str">
        <f>"Q"&amp;ROUNDUP(MONTH(SalesDataTable[[#This Row],[Order Date]])/3,0)</f>
        <v>Q2</v>
      </c>
      <c r="S983" s="5">
        <f>MONTH(SalesDataTable[[#This Row],[Order Date]])</f>
        <v>6</v>
      </c>
      <c r="T983" s="8" t="str">
        <f>TEXT(SalesDataTable[[#This Row],[Order Date]],"mmm")</f>
        <v>Jun</v>
      </c>
    </row>
    <row r="984" spans="1:20" ht="15.6" x14ac:dyDescent="0.3">
      <c r="A984" s="2" t="s">
        <v>1055</v>
      </c>
      <c r="B984" s="3">
        <v>46175</v>
      </c>
      <c r="C984" s="4" t="s">
        <v>47</v>
      </c>
      <c r="D984" s="4" t="s">
        <v>48</v>
      </c>
      <c r="E984" s="4" t="s">
        <v>30</v>
      </c>
      <c r="F984" s="4" t="s">
        <v>40</v>
      </c>
      <c r="G984" s="4" t="s">
        <v>31</v>
      </c>
      <c r="H984" s="4" t="s">
        <v>41</v>
      </c>
      <c r="I984" s="5">
        <v>6</v>
      </c>
      <c r="J984" s="6">
        <v>146.85</v>
      </c>
      <c r="K984" s="7">
        <v>0.15</v>
      </c>
      <c r="L984" s="6">
        <v>80.45</v>
      </c>
      <c r="M984" s="6">
        <f t="shared" si="60"/>
        <v>748.93499999999995</v>
      </c>
      <c r="N984" s="6">
        <f t="shared" si="61"/>
        <v>482.70000000000005</v>
      </c>
      <c r="O984" s="6">
        <f t="shared" si="62"/>
        <v>266.2349999999999</v>
      </c>
      <c r="P984" s="8">
        <f t="shared" si="63"/>
        <v>0.35548478839952724</v>
      </c>
      <c r="Q984" s="9">
        <f>YEAR(SalesDataTable[[#This Row],[Order Date]])</f>
        <v>2026</v>
      </c>
      <c r="R984" s="8" t="str">
        <f>"Q"&amp;ROUNDUP(MONTH(SalesDataTable[[#This Row],[Order Date]])/3,0)</f>
        <v>Q2</v>
      </c>
      <c r="S984" s="5">
        <f>MONTH(SalesDataTable[[#This Row],[Order Date]])</f>
        <v>6</v>
      </c>
      <c r="T984" s="8" t="str">
        <f>TEXT(SalesDataTable[[#This Row],[Order Date]],"mmm")</f>
        <v>Jun</v>
      </c>
    </row>
    <row r="985" spans="1:20" ht="15.6" x14ac:dyDescent="0.3">
      <c r="A985" s="2" t="s">
        <v>1056</v>
      </c>
      <c r="B985" s="3">
        <v>46176</v>
      </c>
      <c r="C985" s="4" t="s">
        <v>34</v>
      </c>
      <c r="D985" s="4" t="s">
        <v>44</v>
      </c>
      <c r="E985" s="4" t="s">
        <v>23</v>
      </c>
      <c r="F985" s="4" t="s">
        <v>40</v>
      </c>
      <c r="G985" s="4" t="s">
        <v>51</v>
      </c>
      <c r="H985" s="4" t="s">
        <v>61</v>
      </c>
      <c r="I985" s="5">
        <v>1</v>
      </c>
      <c r="J985" s="6">
        <v>192.33</v>
      </c>
      <c r="K985" s="7">
        <v>0.1</v>
      </c>
      <c r="L985" s="6">
        <v>105.15</v>
      </c>
      <c r="M985" s="6">
        <f t="shared" si="60"/>
        <v>173.09700000000001</v>
      </c>
      <c r="N985" s="6">
        <f t="shared" si="61"/>
        <v>105.15</v>
      </c>
      <c r="O985" s="6">
        <f t="shared" si="62"/>
        <v>67.947000000000003</v>
      </c>
      <c r="P985" s="8">
        <f t="shared" si="63"/>
        <v>0.39253713235931298</v>
      </c>
      <c r="Q985" s="9">
        <f>YEAR(SalesDataTable[[#This Row],[Order Date]])</f>
        <v>2026</v>
      </c>
      <c r="R985" s="8" t="str">
        <f>"Q"&amp;ROUNDUP(MONTH(SalesDataTable[[#This Row],[Order Date]])/3,0)</f>
        <v>Q2</v>
      </c>
      <c r="S985" s="5">
        <f>MONTH(SalesDataTable[[#This Row],[Order Date]])</f>
        <v>6</v>
      </c>
      <c r="T985" s="8" t="str">
        <f>TEXT(SalesDataTable[[#This Row],[Order Date]],"mmm")</f>
        <v>Jun</v>
      </c>
    </row>
    <row r="986" spans="1:20" ht="15.6" x14ac:dyDescent="0.3">
      <c r="A986" s="2" t="s">
        <v>1057</v>
      </c>
      <c r="B986" s="3">
        <v>46176</v>
      </c>
      <c r="C986" s="4" t="s">
        <v>34</v>
      </c>
      <c r="D986" s="4" t="s">
        <v>81</v>
      </c>
      <c r="E986" s="4" t="s">
        <v>59</v>
      </c>
      <c r="F986" s="4" t="s">
        <v>36</v>
      </c>
      <c r="G986" s="4" t="s">
        <v>37</v>
      </c>
      <c r="H986" s="4" t="s">
        <v>91</v>
      </c>
      <c r="I986" s="5">
        <v>3</v>
      </c>
      <c r="J986" s="6">
        <v>135.4</v>
      </c>
      <c r="K986" s="7">
        <v>0</v>
      </c>
      <c r="L986" s="6">
        <v>65.16</v>
      </c>
      <c r="M986" s="6">
        <f t="shared" si="60"/>
        <v>406.20000000000005</v>
      </c>
      <c r="N986" s="6">
        <f t="shared" si="61"/>
        <v>195.48</v>
      </c>
      <c r="O986" s="6">
        <f t="shared" si="62"/>
        <v>210.72000000000006</v>
      </c>
      <c r="P986" s="8">
        <f t="shared" si="63"/>
        <v>0.51875923190546536</v>
      </c>
      <c r="Q986" s="9">
        <f>YEAR(SalesDataTable[[#This Row],[Order Date]])</f>
        <v>2026</v>
      </c>
      <c r="R986" s="8" t="str">
        <f>"Q"&amp;ROUNDUP(MONTH(SalesDataTable[[#This Row],[Order Date]])/3,0)</f>
        <v>Q2</v>
      </c>
      <c r="S986" s="5">
        <f>MONTH(SalesDataTable[[#This Row],[Order Date]])</f>
        <v>6</v>
      </c>
      <c r="T986" s="8" t="str">
        <f>TEXT(SalesDataTable[[#This Row],[Order Date]],"mmm")</f>
        <v>Jun</v>
      </c>
    </row>
    <row r="987" spans="1:20" ht="15.6" x14ac:dyDescent="0.3">
      <c r="A987" s="2" t="s">
        <v>1058</v>
      </c>
      <c r="B987" s="3">
        <v>46176</v>
      </c>
      <c r="C987" s="4" t="s">
        <v>34</v>
      </c>
      <c r="D987" s="4" t="s">
        <v>54</v>
      </c>
      <c r="E987" s="4" t="s">
        <v>23</v>
      </c>
      <c r="F987" s="4" t="s">
        <v>36</v>
      </c>
      <c r="G987" s="4" t="s">
        <v>69</v>
      </c>
      <c r="H987" s="4" t="s">
        <v>87</v>
      </c>
      <c r="I987" s="5">
        <v>2</v>
      </c>
      <c r="J987" s="6">
        <v>36.08</v>
      </c>
      <c r="K987" s="7">
        <v>0.05</v>
      </c>
      <c r="L987" s="6">
        <v>13.73</v>
      </c>
      <c r="M987" s="6">
        <f t="shared" si="60"/>
        <v>68.551999999999992</v>
      </c>
      <c r="N987" s="6">
        <f t="shared" si="61"/>
        <v>27.46</v>
      </c>
      <c r="O987" s="6">
        <f t="shared" si="62"/>
        <v>41.091999999999992</v>
      </c>
      <c r="P987" s="8">
        <f t="shared" si="63"/>
        <v>0.59942817131520587</v>
      </c>
      <c r="Q987" s="9">
        <f>YEAR(SalesDataTable[[#This Row],[Order Date]])</f>
        <v>2026</v>
      </c>
      <c r="R987" s="8" t="str">
        <f>"Q"&amp;ROUNDUP(MONTH(SalesDataTable[[#This Row],[Order Date]])/3,0)</f>
        <v>Q2</v>
      </c>
      <c r="S987" s="5">
        <f>MONTH(SalesDataTable[[#This Row],[Order Date]])</f>
        <v>6</v>
      </c>
      <c r="T987" s="8" t="str">
        <f>TEXT(SalesDataTable[[#This Row],[Order Date]],"mmm")</f>
        <v>Jun</v>
      </c>
    </row>
    <row r="988" spans="1:20" ht="15.6" x14ac:dyDescent="0.3">
      <c r="A988" s="2" t="s">
        <v>1059</v>
      </c>
      <c r="B988" s="3">
        <v>46176</v>
      </c>
      <c r="C988" s="4" t="s">
        <v>21</v>
      </c>
      <c r="D988" s="4" t="s">
        <v>72</v>
      </c>
      <c r="E988" s="4" t="s">
        <v>23</v>
      </c>
      <c r="F988" s="4" t="s">
        <v>36</v>
      </c>
      <c r="G988" s="4" t="s">
        <v>37</v>
      </c>
      <c r="H988" s="4" t="s">
        <v>66</v>
      </c>
      <c r="I988" s="5">
        <v>1</v>
      </c>
      <c r="J988" s="6">
        <v>46.16</v>
      </c>
      <c r="K988" s="7">
        <v>0</v>
      </c>
      <c r="L988" s="6">
        <v>18.36</v>
      </c>
      <c r="M988" s="6">
        <f t="shared" si="60"/>
        <v>46.16</v>
      </c>
      <c r="N988" s="6">
        <f t="shared" si="61"/>
        <v>18.36</v>
      </c>
      <c r="O988" s="6">
        <f t="shared" si="62"/>
        <v>27.799999999999997</v>
      </c>
      <c r="P988" s="8">
        <f t="shared" si="63"/>
        <v>0.60225303292894283</v>
      </c>
      <c r="Q988" s="9">
        <f>YEAR(SalesDataTable[[#This Row],[Order Date]])</f>
        <v>2026</v>
      </c>
      <c r="R988" s="8" t="str">
        <f>"Q"&amp;ROUNDUP(MONTH(SalesDataTable[[#This Row],[Order Date]])/3,0)</f>
        <v>Q2</v>
      </c>
      <c r="S988" s="5">
        <f>MONTH(SalesDataTable[[#This Row],[Order Date]])</f>
        <v>6</v>
      </c>
      <c r="T988" s="8" t="str">
        <f>TEXT(SalesDataTable[[#This Row],[Order Date]],"mmm")</f>
        <v>Jun</v>
      </c>
    </row>
    <row r="989" spans="1:20" ht="15.6" x14ac:dyDescent="0.3">
      <c r="A989" s="2" t="s">
        <v>1060</v>
      </c>
      <c r="B989" s="3">
        <v>46176</v>
      </c>
      <c r="C989" s="4" t="s">
        <v>28</v>
      </c>
      <c r="D989" s="4" t="s">
        <v>29</v>
      </c>
      <c r="E989" s="4" t="s">
        <v>23</v>
      </c>
      <c r="F989" s="4" t="s">
        <v>24</v>
      </c>
      <c r="G989" s="4" t="s">
        <v>25</v>
      </c>
      <c r="H989" s="4" t="s">
        <v>49</v>
      </c>
      <c r="I989" s="5">
        <v>2</v>
      </c>
      <c r="J989" s="6">
        <v>50.77</v>
      </c>
      <c r="K989" s="7">
        <v>0</v>
      </c>
      <c r="L989" s="6">
        <v>22.93</v>
      </c>
      <c r="M989" s="6">
        <f t="shared" si="60"/>
        <v>101.54</v>
      </c>
      <c r="N989" s="6">
        <f t="shared" si="61"/>
        <v>45.86</v>
      </c>
      <c r="O989" s="6">
        <f t="shared" si="62"/>
        <v>55.680000000000007</v>
      </c>
      <c r="P989" s="8">
        <f t="shared" si="63"/>
        <v>0.54835532794957653</v>
      </c>
      <c r="Q989" s="9">
        <f>YEAR(SalesDataTable[[#This Row],[Order Date]])</f>
        <v>2026</v>
      </c>
      <c r="R989" s="8" t="str">
        <f>"Q"&amp;ROUNDUP(MONTH(SalesDataTable[[#This Row],[Order Date]])/3,0)</f>
        <v>Q2</v>
      </c>
      <c r="S989" s="5">
        <f>MONTH(SalesDataTable[[#This Row],[Order Date]])</f>
        <v>6</v>
      </c>
      <c r="T989" s="8" t="str">
        <f>TEXT(SalesDataTable[[#This Row],[Order Date]],"mmm")</f>
        <v>Jun</v>
      </c>
    </row>
    <row r="990" spans="1:20" ht="15.6" x14ac:dyDescent="0.3">
      <c r="A990" s="2" t="s">
        <v>1061</v>
      </c>
      <c r="B990" s="3">
        <v>46176</v>
      </c>
      <c r="C990" s="4" t="s">
        <v>47</v>
      </c>
      <c r="D990" s="4" t="s">
        <v>68</v>
      </c>
      <c r="E990" s="4" t="s">
        <v>59</v>
      </c>
      <c r="F990" s="4" t="s">
        <v>40</v>
      </c>
      <c r="G990" s="4" t="s">
        <v>31</v>
      </c>
      <c r="H990" s="4" t="s">
        <v>99</v>
      </c>
      <c r="I990" s="5">
        <v>2</v>
      </c>
      <c r="J990" s="6">
        <v>70.97</v>
      </c>
      <c r="K990" s="7">
        <v>0.05</v>
      </c>
      <c r="L990" s="6">
        <v>32.54</v>
      </c>
      <c r="M990" s="6">
        <f t="shared" si="60"/>
        <v>134.84299999999999</v>
      </c>
      <c r="N990" s="6">
        <f t="shared" si="61"/>
        <v>65.08</v>
      </c>
      <c r="O990" s="6">
        <f t="shared" si="62"/>
        <v>69.762999999999991</v>
      </c>
      <c r="P990" s="8">
        <f t="shared" si="63"/>
        <v>0.51736463887632278</v>
      </c>
      <c r="Q990" s="9">
        <f>YEAR(SalesDataTable[[#This Row],[Order Date]])</f>
        <v>2026</v>
      </c>
      <c r="R990" s="8" t="str">
        <f>"Q"&amp;ROUNDUP(MONTH(SalesDataTable[[#This Row],[Order Date]])/3,0)</f>
        <v>Q2</v>
      </c>
      <c r="S990" s="5">
        <f>MONTH(SalesDataTable[[#This Row],[Order Date]])</f>
        <v>6</v>
      </c>
      <c r="T990" s="8" t="str">
        <f>TEXT(SalesDataTable[[#This Row],[Order Date]],"mmm")</f>
        <v>Jun</v>
      </c>
    </row>
    <row r="991" spans="1:20" ht="15.6" x14ac:dyDescent="0.3">
      <c r="A991" s="2" t="s">
        <v>1062</v>
      </c>
      <c r="B991" s="3">
        <v>46176</v>
      </c>
      <c r="C991" s="4" t="s">
        <v>47</v>
      </c>
      <c r="D991" s="4" t="s">
        <v>102</v>
      </c>
      <c r="E991" s="4" t="s">
        <v>23</v>
      </c>
      <c r="F991" s="4" t="s">
        <v>24</v>
      </c>
      <c r="G991" s="4" t="s">
        <v>31</v>
      </c>
      <c r="H991" s="4" t="s">
        <v>41</v>
      </c>
      <c r="I991" s="5">
        <v>3</v>
      </c>
      <c r="J991" s="6">
        <v>141.6</v>
      </c>
      <c r="K991" s="7">
        <v>0</v>
      </c>
      <c r="L991" s="6">
        <v>78.02</v>
      </c>
      <c r="M991" s="6">
        <f t="shared" si="60"/>
        <v>424.79999999999995</v>
      </c>
      <c r="N991" s="6">
        <f t="shared" si="61"/>
        <v>234.06</v>
      </c>
      <c r="O991" s="6">
        <f t="shared" si="62"/>
        <v>190.73999999999995</v>
      </c>
      <c r="P991" s="8">
        <f t="shared" si="63"/>
        <v>0.44901129943502821</v>
      </c>
      <c r="Q991" s="9">
        <f>YEAR(SalesDataTable[[#This Row],[Order Date]])</f>
        <v>2026</v>
      </c>
      <c r="R991" s="8" t="str">
        <f>"Q"&amp;ROUNDUP(MONTH(SalesDataTable[[#This Row],[Order Date]])/3,0)</f>
        <v>Q2</v>
      </c>
      <c r="S991" s="5">
        <f>MONTH(SalesDataTable[[#This Row],[Order Date]])</f>
        <v>6</v>
      </c>
      <c r="T991" s="8" t="str">
        <f>TEXT(SalesDataTable[[#This Row],[Order Date]],"mmm")</f>
        <v>Jun</v>
      </c>
    </row>
    <row r="992" spans="1:20" ht="15.6" x14ac:dyDescent="0.3">
      <c r="A992" s="2" t="s">
        <v>1063</v>
      </c>
      <c r="B992" s="3">
        <v>46176</v>
      </c>
      <c r="C992" s="4" t="s">
        <v>47</v>
      </c>
      <c r="D992" s="4" t="s">
        <v>102</v>
      </c>
      <c r="E992" s="4" t="s">
        <v>23</v>
      </c>
      <c r="F992" s="4" t="s">
        <v>36</v>
      </c>
      <c r="G992" s="4" t="s">
        <v>25</v>
      </c>
      <c r="H992" s="4" t="s">
        <v>55</v>
      </c>
      <c r="I992" s="5">
        <v>1</v>
      </c>
      <c r="J992" s="6">
        <v>40.57</v>
      </c>
      <c r="K992" s="7">
        <v>0</v>
      </c>
      <c r="L992" s="6">
        <v>16.329999999999998</v>
      </c>
      <c r="M992" s="6">
        <f t="shared" si="60"/>
        <v>40.57</v>
      </c>
      <c r="N992" s="6">
        <f t="shared" si="61"/>
        <v>16.329999999999998</v>
      </c>
      <c r="O992" s="6">
        <f t="shared" si="62"/>
        <v>24.240000000000002</v>
      </c>
      <c r="P992" s="8">
        <f t="shared" si="63"/>
        <v>0.59748582696573826</v>
      </c>
      <c r="Q992" s="9">
        <f>YEAR(SalesDataTable[[#This Row],[Order Date]])</f>
        <v>2026</v>
      </c>
      <c r="R992" s="8" t="str">
        <f>"Q"&amp;ROUNDUP(MONTH(SalesDataTable[[#This Row],[Order Date]])/3,0)</f>
        <v>Q2</v>
      </c>
      <c r="S992" s="5">
        <f>MONTH(SalesDataTable[[#This Row],[Order Date]])</f>
        <v>6</v>
      </c>
      <c r="T992" s="8" t="str">
        <f>TEXT(SalesDataTable[[#This Row],[Order Date]],"mmm")</f>
        <v>Jun</v>
      </c>
    </row>
    <row r="993" spans="1:20" ht="15.6" x14ac:dyDescent="0.3">
      <c r="A993" s="2" t="s">
        <v>1064</v>
      </c>
      <c r="B993" s="3">
        <v>46177</v>
      </c>
      <c r="C993" s="4" t="s">
        <v>28</v>
      </c>
      <c r="D993" s="4" t="s">
        <v>106</v>
      </c>
      <c r="E993" s="4" t="s">
        <v>59</v>
      </c>
      <c r="F993" s="4" t="s">
        <v>24</v>
      </c>
      <c r="G993" s="4" t="s">
        <v>25</v>
      </c>
      <c r="H993" s="4" t="s">
        <v>26</v>
      </c>
      <c r="I993" s="5">
        <v>2</v>
      </c>
      <c r="J993" s="6">
        <v>81.81</v>
      </c>
      <c r="K993" s="7">
        <v>0</v>
      </c>
      <c r="L993" s="6">
        <v>42.54</v>
      </c>
      <c r="M993" s="6">
        <f t="shared" si="60"/>
        <v>163.62</v>
      </c>
      <c r="N993" s="6">
        <f t="shared" si="61"/>
        <v>85.08</v>
      </c>
      <c r="O993" s="6">
        <f t="shared" si="62"/>
        <v>78.540000000000006</v>
      </c>
      <c r="P993" s="8">
        <f t="shared" si="63"/>
        <v>0.48001466813348004</v>
      </c>
      <c r="Q993" s="9">
        <f>YEAR(SalesDataTable[[#This Row],[Order Date]])</f>
        <v>2026</v>
      </c>
      <c r="R993" s="8" t="str">
        <f>"Q"&amp;ROUNDUP(MONTH(SalesDataTable[[#This Row],[Order Date]])/3,0)</f>
        <v>Q2</v>
      </c>
      <c r="S993" s="5">
        <f>MONTH(SalesDataTable[[#This Row],[Order Date]])</f>
        <v>6</v>
      </c>
      <c r="T993" s="8" t="str">
        <f>TEXT(SalesDataTable[[#This Row],[Order Date]],"mmm")</f>
        <v>Jun</v>
      </c>
    </row>
    <row r="994" spans="1:20" ht="15.6" x14ac:dyDescent="0.3">
      <c r="A994" s="2" t="s">
        <v>1065</v>
      </c>
      <c r="B994" s="3">
        <v>46177</v>
      </c>
      <c r="C994" s="4" t="s">
        <v>21</v>
      </c>
      <c r="D994" s="4" t="s">
        <v>22</v>
      </c>
      <c r="E994" s="4" t="s">
        <v>59</v>
      </c>
      <c r="F994" s="4" t="s">
        <v>24</v>
      </c>
      <c r="G994" s="4" t="s">
        <v>25</v>
      </c>
      <c r="H994" s="4" t="s">
        <v>49</v>
      </c>
      <c r="I994" s="5">
        <v>2</v>
      </c>
      <c r="J994" s="6">
        <v>50.09</v>
      </c>
      <c r="K994" s="7">
        <v>0</v>
      </c>
      <c r="L994" s="6">
        <v>22.91</v>
      </c>
      <c r="M994" s="6">
        <f t="shared" si="60"/>
        <v>100.18</v>
      </c>
      <c r="N994" s="6">
        <f t="shared" si="61"/>
        <v>45.82</v>
      </c>
      <c r="O994" s="6">
        <f t="shared" si="62"/>
        <v>54.360000000000007</v>
      </c>
      <c r="P994" s="8">
        <f t="shared" si="63"/>
        <v>0.54262327809942112</v>
      </c>
      <c r="Q994" s="9">
        <f>YEAR(SalesDataTable[[#This Row],[Order Date]])</f>
        <v>2026</v>
      </c>
      <c r="R994" s="8" t="str">
        <f>"Q"&amp;ROUNDUP(MONTH(SalesDataTable[[#This Row],[Order Date]])/3,0)</f>
        <v>Q2</v>
      </c>
      <c r="S994" s="5">
        <f>MONTH(SalesDataTable[[#This Row],[Order Date]])</f>
        <v>6</v>
      </c>
      <c r="T994" s="8" t="str">
        <f>TEXT(SalesDataTable[[#This Row],[Order Date]],"mmm")</f>
        <v>Jun</v>
      </c>
    </row>
    <row r="995" spans="1:20" ht="15.6" x14ac:dyDescent="0.3">
      <c r="A995" s="2" t="s">
        <v>1066</v>
      </c>
      <c r="B995" s="3">
        <v>46177</v>
      </c>
      <c r="C995" s="4" t="s">
        <v>47</v>
      </c>
      <c r="D995" s="4" t="s">
        <v>68</v>
      </c>
      <c r="E995" s="4" t="s">
        <v>23</v>
      </c>
      <c r="F995" s="4" t="s">
        <v>24</v>
      </c>
      <c r="G995" s="4" t="s">
        <v>31</v>
      </c>
      <c r="H995" s="4" t="s">
        <v>99</v>
      </c>
      <c r="I995" s="5">
        <v>1</v>
      </c>
      <c r="J995" s="6">
        <v>72.38</v>
      </c>
      <c r="K995" s="7">
        <v>0</v>
      </c>
      <c r="L995" s="6">
        <v>32.68</v>
      </c>
      <c r="M995" s="6">
        <f t="shared" si="60"/>
        <v>72.38</v>
      </c>
      <c r="N995" s="6">
        <f t="shared" si="61"/>
        <v>32.68</v>
      </c>
      <c r="O995" s="6">
        <f t="shared" si="62"/>
        <v>39.699999999999996</v>
      </c>
      <c r="P995" s="8">
        <f t="shared" si="63"/>
        <v>0.54849405913235694</v>
      </c>
      <c r="Q995" s="9">
        <f>YEAR(SalesDataTable[[#This Row],[Order Date]])</f>
        <v>2026</v>
      </c>
      <c r="R995" s="8" t="str">
        <f>"Q"&amp;ROUNDUP(MONTH(SalesDataTable[[#This Row],[Order Date]])/3,0)</f>
        <v>Q2</v>
      </c>
      <c r="S995" s="5">
        <f>MONTH(SalesDataTable[[#This Row],[Order Date]])</f>
        <v>6</v>
      </c>
      <c r="T995" s="8" t="str">
        <f>TEXT(SalesDataTable[[#This Row],[Order Date]],"mmm")</f>
        <v>Jun</v>
      </c>
    </row>
    <row r="996" spans="1:20" ht="15.6" x14ac:dyDescent="0.3">
      <c r="A996" s="2" t="s">
        <v>1067</v>
      </c>
      <c r="B996" s="3">
        <v>46177</v>
      </c>
      <c r="C996" s="4" t="s">
        <v>28</v>
      </c>
      <c r="D996" s="4" t="s">
        <v>29</v>
      </c>
      <c r="E996" s="4" t="s">
        <v>23</v>
      </c>
      <c r="F996" s="4" t="s">
        <v>36</v>
      </c>
      <c r="G996" s="4" t="s">
        <v>31</v>
      </c>
      <c r="H996" s="4" t="s">
        <v>32</v>
      </c>
      <c r="I996" s="5">
        <v>1</v>
      </c>
      <c r="J996" s="6">
        <v>92.31</v>
      </c>
      <c r="K996" s="7">
        <v>0</v>
      </c>
      <c r="L996" s="6">
        <v>45.58</v>
      </c>
      <c r="M996" s="6">
        <f t="shared" si="60"/>
        <v>92.31</v>
      </c>
      <c r="N996" s="6">
        <f t="shared" si="61"/>
        <v>45.58</v>
      </c>
      <c r="O996" s="6">
        <f t="shared" si="62"/>
        <v>46.730000000000004</v>
      </c>
      <c r="P996" s="8">
        <f t="shared" si="63"/>
        <v>0.50622901094139316</v>
      </c>
      <c r="Q996" s="9">
        <f>YEAR(SalesDataTable[[#This Row],[Order Date]])</f>
        <v>2026</v>
      </c>
      <c r="R996" s="8" t="str">
        <f>"Q"&amp;ROUNDUP(MONTH(SalesDataTable[[#This Row],[Order Date]])/3,0)</f>
        <v>Q2</v>
      </c>
      <c r="S996" s="5">
        <f>MONTH(SalesDataTable[[#This Row],[Order Date]])</f>
        <v>6</v>
      </c>
      <c r="T996" s="8" t="str">
        <f>TEXT(SalesDataTable[[#This Row],[Order Date]],"mmm")</f>
        <v>Jun</v>
      </c>
    </row>
    <row r="997" spans="1:20" ht="15.6" x14ac:dyDescent="0.3">
      <c r="A997" s="2" t="s">
        <v>1068</v>
      </c>
      <c r="B997" s="3">
        <v>46177</v>
      </c>
      <c r="C997" s="4" t="s">
        <v>47</v>
      </c>
      <c r="D997" s="4" t="s">
        <v>68</v>
      </c>
      <c r="E997" s="4" t="s">
        <v>30</v>
      </c>
      <c r="F997" s="4" t="s">
        <v>24</v>
      </c>
      <c r="G997" s="4" t="s">
        <v>37</v>
      </c>
      <c r="H997" s="4" t="s">
        <v>66</v>
      </c>
      <c r="I997" s="5">
        <v>12</v>
      </c>
      <c r="J997" s="6">
        <v>47.6</v>
      </c>
      <c r="K997" s="7">
        <v>0.15</v>
      </c>
      <c r="L997" s="6">
        <v>18.670000000000002</v>
      </c>
      <c r="M997" s="6">
        <f t="shared" si="60"/>
        <v>485.52000000000004</v>
      </c>
      <c r="N997" s="6">
        <f t="shared" si="61"/>
        <v>224.04000000000002</v>
      </c>
      <c r="O997" s="6">
        <f t="shared" si="62"/>
        <v>261.48</v>
      </c>
      <c r="P997" s="8">
        <f t="shared" si="63"/>
        <v>0.53855659911023235</v>
      </c>
      <c r="Q997" s="9">
        <f>YEAR(SalesDataTable[[#This Row],[Order Date]])</f>
        <v>2026</v>
      </c>
      <c r="R997" s="8" t="str">
        <f>"Q"&amp;ROUNDUP(MONTH(SalesDataTable[[#This Row],[Order Date]])/3,0)</f>
        <v>Q2</v>
      </c>
      <c r="S997" s="5">
        <f>MONTH(SalesDataTable[[#This Row],[Order Date]])</f>
        <v>6</v>
      </c>
      <c r="T997" s="8" t="str">
        <f>TEXT(SalesDataTable[[#This Row],[Order Date]],"mmm")</f>
        <v>Jun</v>
      </c>
    </row>
    <row r="998" spans="1:20" ht="15.6" x14ac:dyDescent="0.3">
      <c r="A998" s="2" t="s">
        <v>1069</v>
      </c>
      <c r="B998" s="3">
        <v>46177</v>
      </c>
      <c r="C998" s="4" t="s">
        <v>28</v>
      </c>
      <c r="D998" s="4" t="s">
        <v>106</v>
      </c>
      <c r="E998" s="4" t="s">
        <v>23</v>
      </c>
      <c r="F998" s="4" t="s">
        <v>24</v>
      </c>
      <c r="G998" s="4" t="s">
        <v>37</v>
      </c>
      <c r="H998" s="4" t="s">
        <v>66</v>
      </c>
      <c r="I998" s="5">
        <v>1</v>
      </c>
      <c r="J998" s="6">
        <v>45.5</v>
      </c>
      <c r="K998" s="7">
        <v>0.05</v>
      </c>
      <c r="L998" s="6">
        <v>18.89</v>
      </c>
      <c r="M998" s="6">
        <f t="shared" si="60"/>
        <v>43.225000000000001</v>
      </c>
      <c r="N998" s="6">
        <f t="shared" si="61"/>
        <v>18.89</v>
      </c>
      <c r="O998" s="6">
        <f t="shared" si="62"/>
        <v>24.335000000000001</v>
      </c>
      <c r="P998" s="8">
        <f t="shared" si="63"/>
        <v>0.56298438403701567</v>
      </c>
      <c r="Q998" s="9">
        <f>YEAR(SalesDataTable[[#This Row],[Order Date]])</f>
        <v>2026</v>
      </c>
      <c r="R998" s="8" t="str">
        <f>"Q"&amp;ROUNDUP(MONTH(SalesDataTable[[#This Row],[Order Date]])/3,0)</f>
        <v>Q2</v>
      </c>
      <c r="S998" s="5">
        <f>MONTH(SalesDataTable[[#This Row],[Order Date]])</f>
        <v>6</v>
      </c>
      <c r="T998" s="8" t="str">
        <f>TEXT(SalesDataTable[[#This Row],[Order Date]],"mmm")</f>
        <v>Jun</v>
      </c>
    </row>
    <row r="999" spans="1:20" ht="15.6" x14ac:dyDescent="0.3">
      <c r="A999" s="2" t="s">
        <v>1070</v>
      </c>
      <c r="B999" s="3">
        <v>46177</v>
      </c>
      <c r="C999" s="4" t="s">
        <v>34</v>
      </c>
      <c r="D999" s="4" t="s">
        <v>54</v>
      </c>
      <c r="E999" s="4" t="s">
        <v>23</v>
      </c>
      <c r="F999" s="4" t="s">
        <v>24</v>
      </c>
      <c r="G999" s="4" t="s">
        <v>69</v>
      </c>
      <c r="H999" s="4" t="s">
        <v>87</v>
      </c>
      <c r="I999" s="5">
        <v>1</v>
      </c>
      <c r="J999" s="6">
        <v>35.99</v>
      </c>
      <c r="K999" s="7">
        <v>0</v>
      </c>
      <c r="L999" s="6">
        <v>14.05</v>
      </c>
      <c r="M999" s="6">
        <f t="shared" si="60"/>
        <v>35.99</v>
      </c>
      <c r="N999" s="6">
        <f t="shared" si="61"/>
        <v>14.05</v>
      </c>
      <c r="O999" s="6">
        <f t="shared" si="62"/>
        <v>21.94</v>
      </c>
      <c r="P999" s="8">
        <f t="shared" si="63"/>
        <v>0.60961378160600166</v>
      </c>
      <c r="Q999" s="9">
        <f>YEAR(SalesDataTable[[#This Row],[Order Date]])</f>
        <v>2026</v>
      </c>
      <c r="R999" s="8" t="str">
        <f>"Q"&amp;ROUNDUP(MONTH(SalesDataTable[[#This Row],[Order Date]])/3,0)</f>
        <v>Q2</v>
      </c>
      <c r="S999" s="5">
        <f>MONTH(SalesDataTable[[#This Row],[Order Date]])</f>
        <v>6</v>
      </c>
      <c r="T999" s="8" t="str">
        <f>TEXT(SalesDataTable[[#This Row],[Order Date]],"mmm")</f>
        <v>Jun</v>
      </c>
    </row>
    <row r="1000" spans="1:20" ht="15.6" x14ac:dyDescent="0.3">
      <c r="A1000" s="2" t="s">
        <v>1071</v>
      </c>
      <c r="B1000" s="3">
        <v>46177</v>
      </c>
      <c r="C1000" s="4" t="s">
        <v>28</v>
      </c>
      <c r="D1000" s="4" t="s">
        <v>89</v>
      </c>
      <c r="E1000" s="4" t="s">
        <v>59</v>
      </c>
      <c r="F1000" s="4" t="s">
        <v>24</v>
      </c>
      <c r="G1000" s="4" t="s">
        <v>69</v>
      </c>
      <c r="H1000" s="4" t="s">
        <v>75</v>
      </c>
      <c r="I1000" s="5">
        <v>1</v>
      </c>
      <c r="J1000" s="6">
        <v>122.55</v>
      </c>
      <c r="K1000" s="7">
        <v>0</v>
      </c>
      <c r="L1000" s="6">
        <v>68.97</v>
      </c>
      <c r="M1000" s="6">
        <f t="shared" si="60"/>
        <v>122.55</v>
      </c>
      <c r="N1000" s="6">
        <f t="shared" si="61"/>
        <v>68.97</v>
      </c>
      <c r="O1000" s="6">
        <f t="shared" si="62"/>
        <v>53.58</v>
      </c>
      <c r="P1000" s="8">
        <f t="shared" si="63"/>
        <v>0.43720930232558142</v>
      </c>
      <c r="Q1000" s="9">
        <f>YEAR(SalesDataTable[[#This Row],[Order Date]])</f>
        <v>2026</v>
      </c>
      <c r="R1000" s="8" t="str">
        <f>"Q"&amp;ROUNDUP(MONTH(SalesDataTable[[#This Row],[Order Date]])/3,0)</f>
        <v>Q2</v>
      </c>
      <c r="S1000" s="5">
        <f>MONTH(SalesDataTable[[#This Row],[Order Date]])</f>
        <v>6</v>
      </c>
      <c r="T1000" s="8" t="str">
        <f>TEXT(SalesDataTable[[#This Row],[Order Date]],"mmm")</f>
        <v>Jun</v>
      </c>
    </row>
    <row r="1001" spans="1:20" ht="15.6" x14ac:dyDescent="0.3">
      <c r="A1001" s="2" t="s">
        <v>1072</v>
      </c>
      <c r="B1001" s="3">
        <v>46177</v>
      </c>
      <c r="C1001" s="4" t="s">
        <v>47</v>
      </c>
      <c r="D1001" s="4" t="s">
        <v>68</v>
      </c>
      <c r="E1001" s="4" t="s">
        <v>23</v>
      </c>
      <c r="F1001" s="4" t="s">
        <v>36</v>
      </c>
      <c r="G1001" s="4" t="s">
        <v>69</v>
      </c>
      <c r="H1001" s="4" t="s">
        <v>75</v>
      </c>
      <c r="I1001" s="5">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9">
        <f>YEAR(SalesDataTable[[#This Row],[Order Date]])</f>
        <v>2026</v>
      </c>
      <c r="R1001" s="8" t="str">
        <f>"Q"&amp;ROUNDUP(MONTH(SalesDataTable[[#This Row],[Order Date]])/3,0)</f>
        <v>Q2</v>
      </c>
      <c r="S1001" s="5">
        <f>MONTH(SalesDataTable[[#This Row],[Order Date]])</f>
        <v>6</v>
      </c>
      <c r="T1001" s="8" t="str">
        <f>TEXT(SalesDataTable[[#This Row],[Order Date]],"mmm")</f>
        <v>Jun</v>
      </c>
    </row>
    <row r="1002" spans="1:20" ht="15.6" x14ac:dyDescent="0.3">
      <c r="A1002" s="2" t="s">
        <v>1073</v>
      </c>
      <c r="B1002" s="3">
        <v>46178</v>
      </c>
      <c r="C1002" s="4" t="s">
        <v>21</v>
      </c>
      <c r="D1002" s="4" t="s">
        <v>108</v>
      </c>
      <c r="E1002" s="4" t="s">
        <v>45</v>
      </c>
      <c r="F1002" s="4" t="s">
        <v>24</v>
      </c>
      <c r="G1002" s="4" t="s">
        <v>31</v>
      </c>
      <c r="H1002" s="4" t="s">
        <v>32</v>
      </c>
      <c r="I1002" s="5">
        <v>6</v>
      </c>
      <c r="J1002" s="6">
        <v>91.98</v>
      </c>
      <c r="K1002" s="7">
        <v>0.05</v>
      </c>
      <c r="L1002" s="6">
        <v>46.46</v>
      </c>
      <c r="M1002" s="6">
        <f t="shared" si="60"/>
        <v>524.28599999999994</v>
      </c>
      <c r="N1002" s="6">
        <f t="shared" si="61"/>
        <v>278.76</v>
      </c>
      <c r="O1002" s="6">
        <f t="shared" si="62"/>
        <v>245.52599999999995</v>
      </c>
      <c r="P1002" s="8">
        <f t="shared" si="63"/>
        <v>0.46830546686350577</v>
      </c>
      <c r="Q1002" s="9">
        <f>YEAR(SalesDataTable[[#This Row],[Order Date]])</f>
        <v>2026</v>
      </c>
      <c r="R1002" s="8" t="str">
        <f>"Q"&amp;ROUNDUP(MONTH(SalesDataTable[[#This Row],[Order Date]])/3,0)</f>
        <v>Q2</v>
      </c>
      <c r="S1002" s="5">
        <f>MONTH(SalesDataTable[[#This Row],[Order Date]])</f>
        <v>6</v>
      </c>
      <c r="T1002" s="8" t="str">
        <f>TEXT(SalesDataTable[[#This Row],[Order Date]],"mmm")</f>
        <v>Jun</v>
      </c>
    </row>
    <row r="1003" spans="1:20" ht="15.6" x14ac:dyDescent="0.3">
      <c r="A1003" s="2" t="s">
        <v>1074</v>
      </c>
      <c r="B1003" s="3">
        <v>46178</v>
      </c>
      <c r="C1003" s="4" t="s">
        <v>34</v>
      </c>
      <c r="D1003" s="4" t="s">
        <v>54</v>
      </c>
      <c r="E1003" s="4" t="s">
        <v>23</v>
      </c>
      <c r="F1003" s="4" t="s">
        <v>40</v>
      </c>
      <c r="G1003" s="4" t="s">
        <v>51</v>
      </c>
      <c r="H1003" s="4" t="s">
        <v>110</v>
      </c>
      <c r="I1003" s="5">
        <v>1</v>
      </c>
      <c r="J1003" s="6">
        <v>125.32</v>
      </c>
      <c r="K1003" s="7">
        <v>0</v>
      </c>
      <c r="L1003" s="6">
        <v>59.03</v>
      </c>
      <c r="M1003" s="6">
        <f t="shared" si="60"/>
        <v>125.32</v>
      </c>
      <c r="N1003" s="6">
        <f t="shared" si="61"/>
        <v>59.03</v>
      </c>
      <c r="O1003" s="6">
        <f t="shared" si="62"/>
        <v>66.289999999999992</v>
      </c>
      <c r="P1003" s="8">
        <f t="shared" si="63"/>
        <v>0.52896584743057773</v>
      </c>
      <c r="Q1003" s="9">
        <f>YEAR(SalesDataTable[[#This Row],[Order Date]])</f>
        <v>2026</v>
      </c>
      <c r="R1003" s="8" t="str">
        <f>"Q"&amp;ROUNDUP(MONTH(SalesDataTable[[#This Row],[Order Date]])/3,0)</f>
        <v>Q2</v>
      </c>
      <c r="S1003" s="5">
        <f>MONTH(SalesDataTable[[#This Row],[Order Date]])</f>
        <v>6</v>
      </c>
      <c r="T1003" s="8" t="str">
        <f>TEXT(SalesDataTable[[#This Row],[Order Date]],"mmm")</f>
        <v>Jun</v>
      </c>
    </row>
    <row r="1004" spans="1:20" ht="15.6" x14ac:dyDescent="0.3">
      <c r="A1004" s="2" t="s">
        <v>1075</v>
      </c>
      <c r="B1004" s="3">
        <v>46178</v>
      </c>
      <c r="C1004" s="4" t="s">
        <v>47</v>
      </c>
      <c r="D1004" s="4" t="s">
        <v>68</v>
      </c>
      <c r="E1004" s="4" t="s">
        <v>59</v>
      </c>
      <c r="F1004" s="4" t="s">
        <v>24</v>
      </c>
      <c r="G1004" s="4" t="s">
        <v>37</v>
      </c>
      <c r="H1004" s="4" t="s">
        <v>103</v>
      </c>
      <c r="I1004" s="5">
        <v>2</v>
      </c>
      <c r="J1004" s="6">
        <v>167.26</v>
      </c>
      <c r="K1004" s="7">
        <v>0</v>
      </c>
      <c r="L1004" s="6">
        <v>89.65</v>
      </c>
      <c r="M1004" s="6">
        <f t="shared" si="60"/>
        <v>334.52</v>
      </c>
      <c r="N1004" s="6">
        <f t="shared" si="61"/>
        <v>179.3</v>
      </c>
      <c r="O1004" s="6">
        <f t="shared" si="62"/>
        <v>155.21999999999997</v>
      </c>
      <c r="P1004" s="8">
        <f t="shared" si="63"/>
        <v>0.46400813105344968</v>
      </c>
      <c r="Q1004" s="9">
        <f>YEAR(SalesDataTable[[#This Row],[Order Date]])</f>
        <v>2026</v>
      </c>
      <c r="R1004" s="8" t="str">
        <f>"Q"&amp;ROUNDUP(MONTH(SalesDataTable[[#This Row],[Order Date]])/3,0)</f>
        <v>Q2</v>
      </c>
      <c r="S1004" s="5">
        <f>MONTH(SalesDataTable[[#This Row],[Order Date]])</f>
        <v>6</v>
      </c>
      <c r="T1004" s="8" t="str">
        <f>TEXT(SalesDataTable[[#This Row],[Order Date]],"mmm")</f>
        <v>Jun</v>
      </c>
    </row>
    <row r="1005" spans="1:20" ht="15.6" x14ac:dyDescent="0.3">
      <c r="A1005" s="2" t="s">
        <v>1076</v>
      </c>
      <c r="B1005" s="3">
        <v>46178</v>
      </c>
      <c r="C1005" s="4" t="s">
        <v>21</v>
      </c>
      <c r="D1005" s="4" t="s">
        <v>22</v>
      </c>
      <c r="E1005" s="4" t="s">
        <v>59</v>
      </c>
      <c r="F1005" s="4" t="s">
        <v>24</v>
      </c>
      <c r="G1005" s="4" t="s">
        <v>25</v>
      </c>
      <c r="H1005" s="4" t="s">
        <v>26</v>
      </c>
      <c r="I1005" s="5">
        <v>1</v>
      </c>
      <c r="J1005" s="6">
        <v>80.19</v>
      </c>
      <c r="K1005" s="7">
        <v>0</v>
      </c>
      <c r="L1005" s="6">
        <v>42.18</v>
      </c>
      <c r="M1005" s="6">
        <f t="shared" si="60"/>
        <v>80.19</v>
      </c>
      <c r="N1005" s="6">
        <f t="shared" si="61"/>
        <v>42.18</v>
      </c>
      <c r="O1005" s="6">
        <f t="shared" si="62"/>
        <v>38.01</v>
      </c>
      <c r="P1005" s="8">
        <f t="shared" si="63"/>
        <v>0.47399925177702956</v>
      </c>
      <c r="Q1005" s="9">
        <f>YEAR(SalesDataTable[[#This Row],[Order Date]])</f>
        <v>2026</v>
      </c>
      <c r="R1005" s="8" t="str">
        <f>"Q"&amp;ROUNDUP(MONTH(SalesDataTable[[#This Row],[Order Date]])/3,0)</f>
        <v>Q2</v>
      </c>
      <c r="S1005" s="5">
        <f>MONTH(SalesDataTable[[#This Row],[Order Date]])</f>
        <v>6</v>
      </c>
      <c r="T1005" s="8" t="str">
        <f>TEXT(SalesDataTable[[#This Row],[Order Date]],"mmm")</f>
        <v>Jun</v>
      </c>
    </row>
    <row r="1006" spans="1:20" ht="15.6" x14ac:dyDescent="0.3">
      <c r="A1006" s="2" t="s">
        <v>1077</v>
      </c>
      <c r="B1006" s="3">
        <v>46178</v>
      </c>
      <c r="C1006" s="4" t="s">
        <v>21</v>
      </c>
      <c r="D1006" s="4" t="s">
        <v>108</v>
      </c>
      <c r="E1006" s="4" t="s">
        <v>23</v>
      </c>
      <c r="F1006" s="4" t="s">
        <v>36</v>
      </c>
      <c r="G1006" s="4" t="s">
        <v>25</v>
      </c>
      <c r="H1006" s="4" t="s">
        <v>49</v>
      </c>
      <c r="I1006" s="5">
        <v>1</v>
      </c>
      <c r="J1006" s="6">
        <v>49.86</v>
      </c>
      <c r="K1006" s="7">
        <v>0</v>
      </c>
      <c r="L1006" s="6">
        <v>22.72</v>
      </c>
      <c r="M1006" s="6">
        <f t="shared" si="60"/>
        <v>49.86</v>
      </c>
      <c r="N1006" s="6">
        <f t="shared" si="61"/>
        <v>22.72</v>
      </c>
      <c r="O1006" s="6">
        <f t="shared" si="62"/>
        <v>27.14</v>
      </c>
      <c r="P1006" s="8">
        <f t="shared" si="63"/>
        <v>0.5443241075010028</v>
      </c>
      <c r="Q1006" s="9">
        <f>YEAR(SalesDataTable[[#This Row],[Order Date]])</f>
        <v>2026</v>
      </c>
      <c r="R1006" s="8" t="str">
        <f>"Q"&amp;ROUNDUP(MONTH(SalesDataTable[[#This Row],[Order Date]])/3,0)</f>
        <v>Q2</v>
      </c>
      <c r="S1006" s="5">
        <f>MONTH(SalesDataTable[[#This Row],[Order Date]])</f>
        <v>6</v>
      </c>
      <c r="T1006" s="8" t="str">
        <f>TEXT(SalesDataTable[[#This Row],[Order Date]],"mmm")</f>
        <v>Jun</v>
      </c>
    </row>
    <row r="1007" spans="1:20" ht="15.6" x14ac:dyDescent="0.3">
      <c r="A1007" s="2" t="s">
        <v>1078</v>
      </c>
      <c r="B1007" s="3">
        <v>46178</v>
      </c>
      <c r="C1007" s="4" t="s">
        <v>34</v>
      </c>
      <c r="D1007" s="4" t="s">
        <v>81</v>
      </c>
      <c r="E1007" s="4" t="s">
        <v>45</v>
      </c>
      <c r="F1007" s="4" t="s">
        <v>36</v>
      </c>
      <c r="G1007" s="4" t="s">
        <v>51</v>
      </c>
      <c r="H1007" s="4" t="s">
        <v>61</v>
      </c>
      <c r="I1007" s="5">
        <v>2</v>
      </c>
      <c r="J1007" s="6">
        <v>195.51</v>
      </c>
      <c r="K1007" s="7">
        <v>0</v>
      </c>
      <c r="L1007" s="6">
        <v>102.97</v>
      </c>
      <c r="M1007" s="6">
        <f t="shared" si="60"/>
        <v>391.02</v>
      </c>
      <c r="N1007" s="6">
        <f t="shared" si="61"/>
        <v>205.94</v>
      </c>
      <c r="O1007" s="6">
        <f t="shared" si="62"/>
        <v>185.07999999999998</v>
      </c>
      <c r="P1007" s="8">
        <f t="shared" si="63"/>
        <v>0.47332617257429288</v>
      </c>
      <c r="Q1007" s="9">
        <f>YEAR(SalesDataTable[[#This Row],[Order Date]])</f>
        <v>2026</v>
      </c>
      <c r="R1007" s="8" t="str">
        <f>"Q"&amp;ROUNDUP(MONTH(SalesDataTable[[#This Row],[Order Date]])/3,0)</f>
        <v>Q2</v>
      </c>
      <c r="S1007" s="5">
        <f>MONTH(SalesDataTable[[#This Row],[Order Date]])</f>
        <v>6</v>
      </c>
      <c r="T1007" s="8" t="str">
        <f>TEXT(SalesDataTable[[#This Row],[Order Date]],"mmm")</f>
        <v>Jun</v>
      </c>
    </row>
    <row r="1008" spans="1:20" ht="15.6" x14ac:dyDescent="0.3">
      <c r="A1008" s="2" t="s">
        <v>1079</v>
      </c>
      <c r="B1008" s="3">
        <v>46179</v>
      </c>
      <c r="C1008" s="4" t="s">
        <v>21</v>
      </c>
      <c r="D1008" s="4" t="s">
        <v>22</v>
      </c>
      <c r="E1008" s="4" t="s">
        <v>45</v>
      </c>
      <c r="F1008" s="4" t="s">
        <v>36</v>
      </c>
      <c r="G1008" s="4" t="s">
        <v>69</v>
      </c>
      <c r="H1008" s="4" t="s">
        <v>70</v>
      </c>
      <c r="I1008" s="5">
        <v>1</v>
      </c>
      <c r="J1008" s="6">
        <v>39.61</v>
      </c>
      <c r="K1008" s="7">
        <v>0</v>
      </c>
      <c r="L1008" s="6">
        <v>14.75</v>
      </c>
      <c r="M1008" s="6">
        <f t="shared" si="60"/>
        <v>39.61</v>
      </c>
      <c r="N1008" s="6">
        <f t="shared" si="61"/>
        <v>14.75</v>
      </c>
      <c r="O1008" s="6">
        <f t="shared" si="62"/>
        <v>24.86</v>
      </c>
      <c r="P1008" s="8">
        <f t="shared" si="63"/>
        <v>0.62761928805857103</v>
      </c>
      <c r="Q1008" s="9">
        <f>YEAR(SalesDataTable[[#This Row],[Order Date]])</f>
        <v>2026</v>
      </c>
      <c r="R1008" s="8" t="str">
        <f>"Q"&amp;ROUNDUP(MONTH(SalesDataTable[[#This Row],[Order Date]])/3,0)</f>
        <v>Q2</v>
      </c>
      <c r="S1008" s="5">
        <f>MONTH(SalesDataTable[[#This Row],[Order Date]])</f>
        <v>6</v>
      </c>
      <c r="T1008" s="8" t="str">
        <f>TEXT(SalesDataTable[[#This Row],[Order Date]],"mmm")</f>
        <v>Jun</v>
      </c>
    </row>
    <row r="1009" spans="1:20" ht="15.6" x14ac:dyDescent="0.3">
      <c r="A1009" s="2" t="s">
        <v>1080</v>
      </c>
      <c r="B1009" s="3">
        <v>46179</v>
      </c>
      <c r="C1009" s="4" t="s">
        <v>28</v>
      </c>
      <c r="D1009" s="4" t="s">
        <v>29</v>
      </c>
      <c r="E1009" s="4" t="s">
        <v>45</v>
      </c>
      <c r="F1009" s="4" t="s">
        <v>24</v>
      </c>
      <c r="G1009" s="4" t="s">
        <v>31</v>
      </c>
      <c r="H1009" s="4" t="s">
        <v>99</v>
      </c>
      <c r="I1009" s="5">
        <v>1</v>
      </c>
      <c r="J1009" s="6">
        <v>70.86</v>
      </c>
      <c r="K1009" s="7">
        <v>0</v>
      </c>
      <c r="L1009" s="6">
        <v>31.47</v>
      </c>
      <c r="M1009" s="6">
        <f t="shared" si="60"/>
        <v>70.86</v>
      </c>
      <c r="N1009" s="6">
        <f t="shared" si="61"/>
        <v>31.47</v>
      </c>
      <c r="O1009" s="6">
        <f t="shared" si="62"/>
        <v>39.39</v>
      </c>
      <c r="P1009" s="8">
        <f t="shared" si="63"/>
        <v>0.55588484335309063</v>
      </c>
      <c r="Q1009" s="9">
        <f>YEAR(SalesDataTable[[#This Row],[Order Date]])</f>
        <v>2026</v>
      </c>
      <c r="R1009" s="8" t="str">
        <f>"Q"&amp;ROUNDUP(MONTH(SalesDataTable[[#This Row],[Order Date]])/3,0)</f>
        <v>Q2</v>
      </c>
      <c r="S1009" s="5">
        <f>MONTH(SalesDataTable[[#This Row],[Order Date]])</f>
        <v>6</v>
      </c>
      <c r="T1009" s="8" t="str">
        <f>TEXT(SalesDataTable[[#This Row],[Order Date]],"mmm")</f>
        <v>Jun</v>
      </c>
    </row>
    <row r="1010" spans="1:20" ht="15.6" x14ac:dyDescent="0.3">
      <c r="A1010" s="2" t="s">
        <v>1081</v>
      </c>
      <c r="B1010" s="3">
        <v>46179</v>
      </c>
      <c r="C1010" s="4" t="s">
        <v>47</v>
      </c>
      <c r="D1010" s="4" t="s">
        <v>65</v>
      </c>
      <c r="E1010" s="4" t="s">
        <v>30</v>
      </c>
      <c r="F1010" s="4" t="s">
        <v>24</v>
      </c>
      <c r="G1010" s="4" t="s">
        <v>69</v>
      </c>
      <c r="H1010" s="4" t="s">
        <v>70</v>
      </c>
      <c r="I1010" s="5">
        <v>8</v>
      </c>
      <c r="J1010" s="6">
        <v>40.46</v>
      </c>
      <c r="K1010" s="7">
        <v>0.2</v>
      </c>
      <c r="L1010" s="6">
        <v>14.7</v>
      </c>
      <c r="M1010" s="6">
        <f t="shared" si="60"/>
        <v>258.94400000000002</v>
      </c>
      <c r="N1010" s="6">
        <f t="shared" si="61"/>
        <v>117.6</v>
      </c>
      <c r="O1010" s="6">
        <f t="shared" si="62"/>
        <v>141.34400000000002</v>
      </c>
      <c r="P1010" s="8">
        <f t="shared" si="63"/>
        <v>0.54584775086505199</v>
      </c>
      <c r="Q1010" s="9">
        <f>YEAR(SalesDataTable[[#This Row],[Order Date]])</f>
        <v>2026</v>
      </c>
      <c r="R1010" s="8" t="str">
        <f>"Q"&amp;ROUNDUP(MONTH(SalesDataTable[[#This Row],[Order Date]])/3,0)</f>
        <v>Q2</v>
      </c>
      <c r="S1010" s="5">
        <f>MONTH(SalesDataTable[[#This Row],[Order Date]])</f>
        <v>6</v>
      </c>
      <c r="T1010" s="8" t="str">
        <f>TEXT(SalesDataTable[[#This Row],[Order Date]],"mmm")</f>
        <v>Jun</v>
      </c>
    </row>
    <row r="1011" spans="1:20" ht="15.6" x14ac:dyDescent="0.3">
      <c r="A1011" s="2" t="s">
        <v>1082</v>
      </c>
      <c r="B1011" s="3">
        <v>46179</v>
      </c>
      <c r="C1011" s="4" t="s">
        <v>34</v>
      </c>
      <c r="D1011" s="4" t="s">
        <v>54</v>
      </c>
      <c r="E1011" s="4" t="s">
        <v>23</v>
      </c>
      <c r="F1011" s="4" t="s">
        <v>36</v>
      </c>
      <c r="G1011" s="4" t="s">
        <v>37</v>
      </c>
      <c r="H1011" s="4" t="s">
        <v>91</v>
      </c>
      <c r="I1011" s="5">
        <v>1</v>
      </c>
      <c r="J1011" s="6">
        <v>131.79</v>
      </c>
      <c r="K1011" s="7">
        <v>0</v>
      </c>
      <c r="L1011" s="6">
        <v>68.22</v>
      </c>
      <c r="M1011" s="6">
        <f t="shared" si="60"/>
        <v>131.79</v>
      </c>
      <c r="N1011" s="6">
        <f t="shared" si="61"/>
        <v>68.22</v>
      </c>
      <c r="O1011" s="6">
        <f t="shared" si="62"/>
        <v>63.569999999999993</v>
      </c>
      <c r="P1011" s="8">
        <f t="shared" si="63"/>
        <v>0.48235829729114499</v>
      </c>
      <c r="Q1011" s="9">
        <f>YEAR(SalesDataTable[[#This Row],[Order Date]])</f>
        <v>2026</v>
      </c>
      <c r="R1011" s="8" t="str">
        <f>"Q"&amp;ROUNDUP(MONTH(SalesDataTable[[#This Row],[Order Date]])/3,0)</f>
        <v>Q2</v>
      </c>
      <c r="S1011" s="5">
        <f>MONTH(SalesDataTable[[#This Row],[Order Date]])</f>
        <v>6</v>
      </c>
      <c r="T1011" s="8" t="str">
        <f>TEXT(SalesDataTable[[#This Row],[Order Date]],"mmm")</f>
        <v>Jun</v>
      </c>
    </row>
    <row r="1012" spans="1:20" ht="15.6" x14ac:dyDescent="0.3">
      <c r="A1012" s="2" t="s">
        <v>1083</v>
      </c>
      <c r="B1012" s="3">
        <v>46179</v>
      </c>
      <c r="C1012" s="4" t="s">
        <v>34</v>
      </c>
      <c r="D1012" s="4" t="s">
        <v>81</v>
      </c>
      <c r="E1012" s="4" t="s">
        <v>30</v>
      </c>
      <c r="F1012" s="4" t="s">
        <v>24</v>
      </c>
      <c r="G1012" s="4" t="s">
        <v>51</v>
      </c>
      <c r="H1012" s="4" t="s">
        <v>52</v>
      </c>
      <c r="I1012" s="5">
        <v>12</v>
      </c>
      <c r="J1012" s="6">
        <v>338.45</v>
      </c>
      <c r="K1012" s="7">
        <v>0.1</v>
      </c>
      <c r="L1012" s="6">
        <v>196.78</v>
      </c>
      <c r="M1012" s="6">
        <f t="shared" si="60"/>
        <v>3655.2599999999998</v>
      </c>
      <c r="N1012" s="6">
        <f t="shared" si="61"/>
        <v>2361.36</v>
      </c>
      <c r="O1012" s="6">
        <f t="shared" si="62"/>
        <v>1293.8999999999996</v>
      </c>
      <c r="P1012" s="8">
        <f t="shared" si="63"/>
        <v>0.35398302719915947</v>
      </c>
      <c r="Q1012" s="9">
        <f>YEAR(SalesDataTable[[#This Row],[Order Date]])</f>
        <v>2026</v>
      </c>
      <c r="R1012" s="8" t="str">
        <f>"Q"&amp;ROUNDUP(MONTH(SalesDataTable[[#This Row],[Order Date]])/3,0)</f>
        <v>Q2</v>
      </c>
      <c r="S1012" s="5">
        <f>MONTH(SalesDataTable[[#This Row],[Order Date]])</f>
        <v>6</v>
      </c>
      <c r="T1012" s="8" t="str">
        <f>TEXT(SalesDataTable[[#This Row],[Order Date]],"mmm")</f>
        <v>Jun</v>
      </c>
    </row>
    <row r="1013" spans="1:20" ht="15.6" x14ac:dyDescent="0.3">
      <c r="A1013" s="2" t="s">
        <v>1084</v>
      </c>
      <c r="B1013" s="3">
        <v>46179</v>
      </c>
      <c r="C1013" s="4" t="s">
        <v>34</v>
      </c>
      <c r="D1013" s="4" t="s">
        <v>44</v>
      </c>
      <c r="E1013" s="4" t="s">
        <v>45</v>
      </c>
      <c r="F1013" s="4" t="s">
        <v>24</v>
      </c>
      <c r="G1013" s="4" t="s">
        <v>69</v>
      </c>
      <c r="H1013" s="4" t="s">
        <v>70</v>
      </c>
      <c r="I1013" s="5">
        <v>2</v>
      </c>
      <c r="J1013" s="6">
        <v>40.99</v>
      </c>
      <c r="K1013" s="7">
        <v>0</v>
      </c>
      <c r="L1013" s="6">
        <v>14.53</v>
      </c>
      <c r="M1013" s="6">
        <f t="shared" si="60"/>
        <v>81.98</v>
      </c>
      <c r="N1013" s="6">
        <f t="shared" si="61"/>
        <v>29.06</v>
      </c>
      <c r="O1013" s="6">
        <f t="shared" si="62"/>
        <v>52.92</v>
      </c>
      <c r="P1013" s="8">
        <f t="shared" si="63"/>
        <v>0.64552329836545497</v>
      </c>
      <c r="Q1013" s="9">
        <f>YEAR(SalesDataTable[[#This Row],[Order Date]])</f>
        <v>2026</v>
      </c>
      <c r="R1013" s="8" t="str">
        <f>"Q"&amp;ROUNDUP(MONTH(SalesDataTable[[#This Row],[Order Date]])/3,0)</f>
        <v>Q2</v>
      </c>
      <c r="S1013" s="5">
        <f>MONTH(SalesDataTable[[#This Row],[Order Date]])</f>
        <v>6</v>
      </c>
      <c r="T1013" s="8" t="str">
        <f>TEXT(SalesDataTable[[#This Row],[Order Date]],"mmm")</f>
        <v>Jun</v>
      </c>
    </row>
    <row r="1014" spans="1:20" ht="15.6" x14ac:dyDescent="0.3">
      <c r="A1014" s="2" t="s">
        <v>1085</v>
      </c>
      <c r="B1014" s="3">
        <v>46179</v>
      </c>
      <c r="C1014" s="4" t="s">
        <v>28</v>
      </c>
      <c r="D1014" s="4" t="s">
        <v>89</v>
      </c>
      <c r="E1014" s="4" t="s">
        <v>45</v>
      </c>
      <c r="F1014" s="4" t="s">
        <v>24</v>
      </c>
      <c r="G1014" s="4" t="s">
        <v>25</v>
      </c>
      <c r="H1014" s="4" t="s">
        <v>63</v>
      </c>
      <c r="I1014" s="5">
        <v>1</v>
      </c>
      <c r="J1014" s="6">
        <v>101.85</v>
      </c>
      <c r="K1014" s="7">
        <v>0</v>
      </c>
      <c r="L1014" s="6">
        <v>51.59</v>
      </c>
      <c r="M1014" s="6">
        <f t="shared" si="60"/>
        <v>101.85</v>
      </c>
      <c r="N1014" s="6">
        <f t="shared" si="61"/>
        <v>51.59</v>
      </c>
      <c r="O1014" s="6">
        <f t="shared" si="62"/>
        <v>50.259999999999991</v>
      </c>
      <c r="P1014" s="8">
        <f t="shared" si="63"/>
        <v>0.49347079037800679</v>
      </c>
      <c r="Q1014" s="9">
        <f>YEAR(SalesDataTable[[#This Row],[Order Date]])</f>
        <v>2026</v>
      </c>
      <c r="R1014" s="8" t="str">
        <f>"Q"&amp;ROUNDUP(MONTH(SalesDataTable[[#This Row],[Order Date]])/3,0)</f>
        <v>Q2</v>
      </c>
      <c r="S1014" s="5">
        <f>MONTH(SalesDataTable[[#This Row],[Order Date]])</f>
        <v>6</v>
      </c>
      <c r="T1014" s="8" t="str">
        <f>TEXT(SalesDataTable[[#This Row],[Order Date]],"mmm")</f>
        <v>Jun</v>
      </c>
    </row>
    <row r="1015" spans="1:20" ht="15.6" x14ac:dyDescent="0.3">
      <c r="A1015" s="2" t="s">
        <v>1086</v>
      </c>
      <c r="B1015" s="3">
        <v>46179</v>
      </c>
      <c r="C1015" s="4" t="s">
        <v>34</v>
      </c>
      <c r="D1015" s="4" t="s">
        <v>35</v>
      </c>
      <c r="E1015" s="4" t="s">
        <v>30</v>
      </c>
      <c r="F1015" s="4" t="s">
        <v>40</v>
      </c>
      <c r="G1015" s="4" t="s">
        <v>51</v>
      </c>
      <c r="H1015" s="4" t="s">
        <v>52</v>
      </c>
      <c r="I1015" s="5">
        <v>4</v>
      </c>
      <c r="J1015" s="6">
        <v>346.14</v>
      </c>
      <c r="K1015" s="7">
        <v>0.05</v>
      </c>
      <c r="L1015" s="6">
        <v>198.97</v>
      </c>
      <c r="M1015" s="6">
        <f t="shared" si="60"/>
        <v>1315.3319999999999</v>
      </c>
      <c r="N1015" s="6">
        <f t="shared" si="61"/>
        <v>795.88</v>
      </c>
      <c r="O1015" s="6">
        <f t="shared" si="62"/>
        <v>519.45199999999988</v>
      </c>
      <c r="P1015" s="8">
        <f t="shared" si="63"/>
        <v>0.39492082607280893</v>
      </c>
      <c r="Q1015" s="9">
        <f>YEAR(SalesDataTable[[#This Row],[Order Date]])</f>
        <v>2026</v>
      </c>
      <c r="R1015" s="8" t="str">
        <f>"Q"&amp;ROUNDUP(MONTH(SalesDataTable[[#This Row],[Order Date]])/3,0)</f>
        <v>Q2</v>
      </c>
      <c r="S1015" s="5">
        <f>MONTH(SalesDataTable[[#This Row],[Order Date]])</f>
        <v>6</v>
      </c>
      <c r="T1015" s="8" t="str">
        <f>TEXT(SalesDataTable[[#This Row],[Order Date]],"mmm")</f>
        <v>Jun</v>
      </c>
    </row>
    <row r="1016" spans="1:20" ht="15.6" x14ac:dyDescent="0.3">
      <c r="A1016" s="2" t="s">
        <v>1087</v>
      </c>
      <c r="B1016" s="3">
        <v>46179</v>
      </c>
      <c r="C1016" s="4" t="s">
        <v>21</v>
      </c>
      <c r="D1016" s="4" t="s">
        <v>72</v>
      </c>
      <c r="E1016" s="4" t="s">
        <v>45</v>
      </c>
      <c r="F1016" s="4" t="s">
        <v>40</v>
      </c>
      <c r="G1016" s="4" t="s">
        <v>25</v>
      </c>
      <c r="H1016" s="4" t="s">
        <v>26</v>
      </c>
      <c r="I1016" s="5">
        <v>2</v>
      </c>
      <c r="J1016" s="6">
        <v>83.28</v>
      </c>
      <c r="K1016" s="7">
        <v>0</v>
      </c>
      <c r="L1016" s="6">
        <v>43.56</v>
      </c>
      <c r="M1016" s="6">
        <f t="shared" si="60"/>
        <v>166.56</v>
      </c>
      <c r="N1016" s="6">
        <f t="shared" si="61"/>
        <v>87.12</v>
      </c>
      <c r="O1016" s="6">
        <f t="shared" si="62"/>
        <v>79.44</v>
      </c>
      <c r="P1016" s="8">
        <f t="shared" si="63"/>
        <v>0.47694524495677232</v>
      </c>
      <c r="Q1016" s="9">
        <f>YEAR(SalesDataTable[[#This Row],[Order Date]])</f>
        <v>2026</v>
      </c>
      <c r="R1016" s="8" t="str">
        <f>"Q"&amp;ROUNDUP(MONTH(SalesDataTable[[#This Row],[Order Date]])/3,0)</f>
        <v>Q2</v>
      </c>
      <c r="S1016" s="5">
        <f>MONTH(SalesDataTable[[#This Row],[Order Date]])</f>
        <v>6</v>
      </c>
      <c r="T1016" s="8" t="str">
        <f>TEXT(SalesDataTable[[#This Row],[Order Date]],"mmm")</f>
        <v>Jun</v>
      </c>
    </row>
    <row r="1017" spans="1:20" ht="15.6" x14ac:dyDescent="0.3">
      <c r="A1017" s="2" t="s">
        <v>1088</v>
      </c>
      <c r="B1017" s="3">
        <v>46179</v>
      </c>
      <c r="C1017" s="4" t="s">
        <v>47</v>
      </c>
      <c r="D1017" s="4" t="s">
        <v>65</v>
      </c>
      <c r="E1017" s="4" t="s">
        <v>45</v>
      </c>
      <c r="F1017" s="4" t="s">
        <v>40</v>
      </c>
      <c r="G1017" s="4" t="s">
        <v>25</v>
      </c>
      <c r="H1017" s="4" t="s">
        <v>26</v>
      </c>
      <c r="I1017" s="5">
        <v>1</v>
      </c>
      <c r="J1017" s="6">
        <v>80.349999999999994</v>
      </c>
      <c r="K1017" s="7">
        <v>0.15</v>
      </c>
      <c r="L1017" s="6">
        <v>43.51</v>
      </c>
      <c r="M1017" s="6">
        <f t="shared" si="60"/>
        <v>68.297499999999999</v>
      </c>
      <c r="N1017" s="6">
        <f t="shared" si="61"/>
        <v>43.51</v>
      </c>
      <c r="O1017" s="6">
        <f t="shared" si="62"/>
        <v>24.787500000000001</v>
      </c>
      <c r="P1017" s="8">
        <f t="shared" si="63"/>
        <v>0.3629342216040119</v>
      </c>
      <c r="Q1017" s="9">
        <f>YEAR(SalesDataTable[[#This Row],[Order Date]])</f>
        <v>2026</v>
      </c>
      <c r="R1017" s="8" t="str">
        <f>"Q"&amp;ROUNDUP(MONTH(SalesDataTable[[#This Row],[Order Date]])/3,0)</f>
        <v>Q2</v>
      </c>
      <c r="S1017" s="5">
        <f>MONTH(SalesDataTable[[#This Row],[Order Date]])</f>
        <v>6</v>
      </c>
      <c r="T1017" s="8" t="str">
        <f>TEXT(SalesDataTable[[#This Row],[Order Date]],"mmm")</f>
        <v>Jun</v>
      </c>
    </row>
    <row r="1018" spans="1:20" ht="15.6" x14ac:dyDescent="0.3">
      <c r="A1018" s="2" t="s">
        <v>1089</v>
      </c>
      <c r="B1018" s="3">
        <v>46179</v>
      </c>
      <c r="C1018" s="4" t="s">
        <v>28</v>
      </c>
      <c r="D1018" s="4" t="s">
        <v>29</v>
      </c>
      <c r="E1018" s="4" t="s">
        <v>23</v>
      </c>
      <c r="F1018" s="4" t="s">
        <v>24</v>
      </c>
      <c r="G1018" s="4" t="s">
        <v>25</v>
      </c>
      <c r="H1018" s="4" t="s">
        <v>55</v>
      </c>
      <c r="I1018" s="5">
        <v>1</v>
      </c>
      <c r="J1018" s="6">
        <v>40.86</v>
      </c>
      <c r="K1018" s="7">
        <v>0.05</v>
      </c>
      <c r="L1018" s="6">
        <v>16.899999999999999</v>
      </c>
      <c r="M1018" s="6">
        <f t="shared" si="60"/>
        <v>38.817</v>
      </c>
      <c r="N1018" s="6">
        <f t="shared" si="61"/>
        <v>16.899999999999999</v>
      </c>
      <c r="O1018" s="6">
        <f t="shared" si="62"/>
        <v>21.917000000000002</v>
      </c>
      <c r="P1018" s="8">
        <f t="shared" si="63"/>
        <v>0.564623747327202</v>
      </c>
      <c r="Q1018" s="9">
        <f>YEAR(SalesDataTable[[#This Row],[Order Date]])</f>
        <v>2026</v>
      </c>
      <c r="R1018" s="8" t="str">
        <f>"Q"&amp;ROUNDUP(MONTH(SalesDataTable[[#This Row],[Order Date]])/3,0)</f>
        <v>Q2</v>
      </c>
      <c r="S1018" s="5">
        <f>MONTH(SalesDataTable[[#This Row],[Order Date]])</f>
        <v>6</v>
      </c>
      <c r="T1018" s="8" t="str">
        <f>TEXT(SalesDataTable[[#This Row],[Order Date]],"mmm")</f>
        <v>Jun</v>
      </c>
    </row>
    <row r="1019" spans="1:20" ht="15.6" x14ac:dyDescent="0.3">
      <c r="A1019" s="2" t="s">
        <v>1090</v>
      </c>
      <c r="B1019" s="3">
        <v>46180</v>
      </c>
      <c r="C1019" s="4" t="s">
        <v>28</v>
      </c>
      <c r="D1019" s="4" t="s">
        <v>58</v>
      </c>
      <c r="E1019" s="4" t="s">
        <v>45</v>
      </c>
      <c r="F1019" s="4" t="s">
        <v>24</v>
      </c>
      <c r="G1019" s="4" t="s">
        <v>37</v>
      </c>
      <c r="H1019" s="4" t="s">
        <v>38</v>
      </c>
      <c r="I1019" s="5">
        <v>4</v>
      </c>
      <c r="J1019" s="6">
        <v>36.299999999999997</v>
      </c>
      <c r="K1019" s="7">
        <v>0.05</v>
      </c>
      <c r="L1019" s="6">
        <v>13.16</v>
      </c>
      <c r="M1019" s="6">
        <f t="shared" si="60"/>
        <v>137.93999999999997</v>
      </c>
      <c r="N1019" s="6">
        <f t="shared" si="61"/>
        <v>52.64</v>
      </c>
      <c r="O1019" s="6">
        <f t="shared" si="62"/>
        <v>85.299999999999969</v>
      </c>
      <c r="P1019" s="8">
        <f t="shared" si="63"/>
        <v>0.61838480498767567</v>
      </c>
      <c r="Q1019" s="9">
        <f>YEAR(SalesDataTable[[#This Row],[Order Date]])</f>
        <v>2026</v>
      </c>
      <c r="R1019" s="8" t="str">
        <f>"Q"&amp;ROUNDUP(MONTH(SalesDataTable[[#This Row],[Order Date]])/3,0)</f>
        <v>Q2</v>
      </c>
      <c r="S1019" s="5">
        <f>MONTH(SalesDataTable[[#This Row],[Order Date]])</f>
        <v>6</v>
      </c>
      <c r="T1019" s="8" t="str">
        <f>TEXT(SalesDataTable[[#This Row],[Order Date]],"mmm")</f>
        <v>Jun</v>
      </c>
    </row>
    <row r="1020" spans="1:20" ht="15.6" x14ac:dyDescent="0.3">
      <c r="A1020" s="2" t="s">
        <v>1091</v>
      </c>
      <c r="B1020" s="3">
        <v>46180</v>
      </c>
      <c r="C1020" s="4" t="s">
        <v>21</v>
      </c>
      <c r="D1020" s="4" t="s">
        <v>108</v>
      </c>
      <c r="E1020" s="4" t="s">
        <v>30</v>
      </c>
      <c r="F1020" s="4" t="s">
        <v>36</v>
      </c>
      <c r="G1020" s="4" t="s">
        <v>51</v>
      </c>
      <c r="H1020" s="4" t="s">
        <v>52</v>
      </c>
      <c r="I1020" s="5">
        <v>10</v>
      </c>
      <c r="J1020" s="6">
        <v>338.26</v>
      </c>
      <c r="K1020" s="7">
        <v>0.05</v>
      </c>
      <c r="L1020" s="6">
        <v>197.42</v>
      </c>
      <c r="M1020" s="6">
        <f t="shared" si="60"/>
        <v>3213.47</v>
      </c>
      <c r="N1020" s="6">
        <f t="shared" si="61"/>
        <v>1974.1999999999998</v>
      </c>
      <c r="O1020" s="6">
        <f t="shared" si="62"/>
        <v>1239.27</v>
      </c>
      <c r="P1020" s="8">
        <f t="shared" si="63"/>
        <v>0.38564853569505864</v>
      </c>
      <c r="Q1020" s="9">
        <f>YEAR(SalesDataTable[[#This Row],[Order Date]])</f>
        <v>2026</v>
      </c>
      <c r="R1020" s="8" t="str">
        <f>"Q"&amp;ROUNDUP(MONTH(SalesDataTable[[#This Row],[Order Date]])/3,0)</f>
        <v>Q2</v>
      </c>
      <c r="S1020" s="5">
        <f>MONTH(SalesDataTable[[#This Row],[Order Date]])</f>
        <v>6</v>
      </c>
      <c r="T1020" s="8" t="str">
        <f>TEXT(SalesDataTable[[#This Row],[Order Date]],"mmm")</f>
        <v>Jun</v>
      </c>
    </row>
    <row r="1021" spans="1:20" ht="15.6" x14ac:dyDescent="0.3">
      <c r="A1021" s="2" t="s">
        <v>1092</v>
      </c>
      <c r="B1021" s="3">
        <v>46180</v>
      </c>
      <c r="C1021" s="4" t="s">
        <v>21</v>
      </c>
      <c r="D1021" s="4" t="s">
        <v>72</v>
      </c>
      <c r="E1021" s="4" t="s">
        <v>59</v>
      </c>
      <c r="F1021" s="4" t="s">
        <v>24</v>
      </c>
      <c r="G1021" s="4" t="s">
        <v>25</v>
      </c>
      <c r="H1021" s="4" t="s">
        <v>55</v>
      </c>
      <c r="I1021" s="5">
        <v>2</v>
      </c>
      <c r="J1021" s="6">
        <v>41.25</v>
      </c>
      <c r="K1021" s="7">
        <v>0</v>
      </c>
      <c r="L1021" s="6">
        <v>17.13</v>
      </c>
      <c r="M1021" s="6">
        <f t="shared" si="60"/>
        <v>82.5</v>
      </c>
      <c r="N1021" s="6">
        <f t="shared" si="61"/>
        <v>34.26</v>
      </c>
      <c r="O1021" s="6">
        <f t="shared" si="62"/>
        <v>48.24</v>
      </c>
      <c r="P1021" s="8">
        <f t="shared" si="63"/>
        <v>0.58472727272727276</v>
      </c>
      <c r="Q1021" s="9">
        <f>YEAR(SalesDataTable[[#This Row],[Order Date]])</f>
        <v>2026</v>
      </c>
      <c r="R1021" s="8" t="str">
        <f>"Q"&amp;ROUNDUP(MONTH(SalesDataTable[[#This Row],[Order Date]])/3,0)</f>
        <v>Q2</v>
      </c>
      <c r="S1021" s="5">
        <f>MONTH(SalesDataTable[[#This Row],[Order Date]])</f>
        <v>6</v>
      </c>
      <c r="T1021" s="8" t="str">
        <f>TEXT(SalesDataTable[[#This Row],[Order Date]],"mmm")</f>
        <v>Jun</v>
      </c>
    </row>
    <row r="1022" spans="1:20" ht="15.6" x14ac:dyDescent="0.3">
      <c r="A1022" s="2" t="s">
        <v>1093</v>
      </c>
      <c r="B1022" s="3">
        <v>46180</v>
      </c>
      <c r="C1022" s="4" t="s">
        <v>28</v>
      </c>
      <c r="D1022" s="4" t="s">
        <v>89</v>
      </c>
      <c r="E1022" s="4" t="s">
        <v>23</v>
      </c>
      <c r="F1022" s="4" t="s">
        <v>24</v>
      </c>
      <c r="G1022" s="4" t="s">
        <v>31</v>
      </c>
      <c r="H1022" s="4" t="s">
        <v>32</v>
      </c>
      <c r="I1022" s="5">
        <v>2</v>
      </c>
      <c r="J1022" s="6">
        <v>92</v>
      </c>
      <c r="K1022" s="7">
        <v>0</v>
      </c>
      <c r="L1022" s="6">
        <v>44.27</v>
      </c>
      <c r="M1022" s="6">
        <f t="shared" si="60"/>
        <v>184</v>
      </c>
      <c r="N1022" s="6">
        <f t="shared" si="61"/>
        <v>88.54</v>
      </c>
      <c r="O1022" s="6">
        <f t="shared" si="62"/>
        <v>95.46</v>
      </c>
      <c r="P1022" s="8">
        <f t="shared" si="63"/>
        <v>0.51880434782608698</v>
      </c>
      <c r="Q1022" s="9">
        <f>YEAR(SalesDataTable[[#This Row],[Order Date]])</f>
        <v>2026</v>
      </c>
      <c r="R1022" s="8" t="str">
        <f>"Q"&amp;ROUNDUP(MONTH(SalesDataTable[[#This Row],[Order Date]])/3,0)</f>
        <v>Q2</v>
      </c>
      <c r="S1022" s="5">
        <f>MONTH(SalesDataTable[[#This Row],[Order Date]])</f>
        <v>6</v>
      </c>
      <c r="T1022" s="8" t="str">
        <f>TEXT(SalesDataTable[[#This Row],[Order Date]],"mmm")</f>
        <v>Jun</v>
      </c>
    </row>
    <row r="1023" spans="1:20" ht="15.6" x14ac:dyDescent="0.3">
      <c r="A1023" s="2" t="s">
        <v>1094</v>
      </c>
      <c r="B1023" s="3">
        <v>46180</v>
      </c>
      <c r="C1023" s="4" t="s">
        <v>28</v>
      </c>
      <c r="D1023" s="4" t="s">
        <v>58</v>
      </c>
      <c r="E1023" s="4" t="s">
        <v>23</v>
      </c>
      <c r="F1023" s="4" t="s">
        <v>36</v>
      </c>
      <c r="G1023" s="4" t="s">
        <v>51</v>
      </c>
      <c r="H1023" s="4" t="s">
        <v>84</v>
      </c>
      <c r="I1023" s="5">
        <v>1</v>
      </c>
      <c r="J1023" s="6">
        <v>80.89</v>
      </c>
      <c r="K1023" s="7">
        <v>0.1</v>
      </c>
      <c r="L1023" s="6">
        <v>40.32</v>
      </c>
      <c r="M1023" s="6">
        <f t="shared" si="60"/>
        <v>72.801000000000002</v>
      </c>
      <c r="N1023" s="6">
        <f t="shared" si="61"/>
        <v>40.32</v>
      </c>
      <c r="O1023" s="6">
        <f t="shared" si="62"/>
        <v>32.481000000000002</v>
      </c>
      <c r="P1023" s="8">
        <f t="shared" si="63"/>
        <v>0.44616145382618372</v>
      </c>
      <c r="Q1023" s="9">
        <f>YEAR(SalesDataTable[[#This Row],[Order Date]])</f>
        <v>2026</v>
      </c>
      <c r="R1023" s="8" t="str">
        <f>"Q"&amp;ROUNDUP(MONTH(SalesDataTable[[#This Row],[Order Date]])/3,0)</f>
        <v>Q2</v>
      </c>
      <c r="S1023" s="5">
        <f>MONTH(SalesDataTable[[#This Row],[Order Date]])</f>
        <v>6</v>
      </c>
      <c r="T1023" s="8" t="str">
        <f>TEXT(SalesDataTable[[#This Row],[Order Date]],"mmm")</f>
        <v>Jun</v>
      </c>
    </row>
    <row r="1024" spans="1:20" ht="15.6" x14ac:dyDescent="0.3">
      <c r="A1024" s="2" t="s">
        <v>1095</v>
      </c>
      <c r="B1024" s="3">
        <v>46180</v>
      </c>
      <c r="C1024" s="4" t="s">
        <v>21</v>
      </c>
      <c r="D1024" s="4" t="s">
        <v>22</v>
      </c>
      <c r="E1024" s="4" t="s">
        <v>45</v>
      </c>
      <c r="F1024" s="4" t="s">
        <v>36</v>
      </c>
      <c r="G1024" s="4" t="s">
        <v>51</v>
      </c>
      <c r="H1024" s="4" t="s">
        <v>61</v>
      </c>
      <c r="I1024" s="5">
        <v>1</v>
      </c>
      <c r="J1024" s="6">
        <v>194.73</v>
      </c>
      <c r="K1024" s="7">
        <v>0</v>
      </c>
      <c r="L1024" s="6">
        <v>101.91</v>
      </c>
      <c r="M1024" s="6">
        <f t="shared" si="60"/>
        <v>194.73</v>
      </c>
      <c r="N1024" s="6">
        <f t="shared" si="61"/>
        <v>101.91</v>
      </c>
      <c r="O1024" s="6">
        <f t="shared" si="62"/>
        <v>92.82</v>
      </c>
      <c r="P1024" s="8">
        <f t="shared" si="63"/>
        <v>0.47665999075643195</v>
      </c>
      <c r="Q1024" s="9">
        <f>YEAR(SalesDataTable[[#This Row],[Order Date]])</f>
        <v>2026</v>
      </c>
      <c r="R1024" s="8" t="str">
        <f>"Q"&amp;ROUNDUP(MONTH(SalesDataTable[[#This Row],[Order Date]])/3,0)</f>
        <v>Q2</v>
      </c>
      <c r="S1024" s="5">
        <f>MONTH(SalesDataTable[[#This Row],[Order Date]])</f>
        <v>6</v>
      </c>
      <c r="T1024" s="8" t="str">
        <f>TEXT(SalesDataTable[[#This Row],[Order Date]],"mmm")</f>
        <v>Jun</v>
      </c>
    </row>
    <row r="1025" spans="1:20" ht="15.6" x14ac:dyDescent="0.3">
      <c r="A1025" s="2" t="s">
        <v>1096</v>
      </c>
      <c r="B1025" s="3">
        <v>46180</v>
      </c>
      <c r="C1025" s="4" t="s">
        <v>47</v>
      </c>
      <c r="D1025" s="4" t="s">
        <v>48</v>
      </c>
      <c r="E1025" s="4" t="s">
        <v>30</v>
      </c>
      <c r="F1025" s="4" t="s">
        <v>40</v>
      </c>
      <c r="G1025" s="4" t="s">
        <v>31</v>
      </c>
      <c r="H1025" s="4" t="s">
        <v>32</v>
      </c>
      <c r="I1025" s="5">
        <v>5</v>
      </c>
      <c r="J1025" s="6">
        <v>93.82</v>
      </c>
      <c r="K1025" s="7">
        <v>0.15</v>
      </c>
      <c r="L1025" s="6">
        <v>46.06</v>
      </c>
      <c r="M1025" s="6">
        <f t="shared" si="60"/>
        <v>398.73499999999996</v>
      </c>
      <c r="N1025" s="6">
        <f t="shared" si="61"/>
        <v>230.3</v>
      </c>
      <c r="O1025" s="6">
        <f t="shared" si="62"/>
        <v>168.43499999999995</v>
      </c>
      <c r="P1025" s="8">
        <f t="shared" si="63"/>
        <v>0.4224234140469233</v>
      </c>
      <c r="Q1025" s="9">
        <f>YEAR(SalesDataTable[[#This Row],[Order Date]])</f>
        <v>2026</v>
      </c>
      <c r="R1025" s="8" t="str">
        <f>"Q"&amp;ROUNDUP(MONTH(SalesDataTable[[#This Row],[Order Date]])/3,0)</f>
        <v>Q2</v>
      </c>
      <c r="S1025" s="5">
        <f>MONTH(SalesDataTable[[#This Row],[Order Date]])</f>
        <v>6</v>
      </c>
      <c r="T1025" s="8" t="str">
        <f>TEXT(SalesDataTable[[#This Row],[Order Date]],"mmm")</f>
        <v>Jun</v>
      </c>
    </row>
    <row r="1026" spans="1:20" ht="15.6" x14ac:dyDescent="0.3">
      <c r="A1026" s="2" t="s">
        <v>1097</v>
      </c>
      <c r="B1026" s="3">
        <v>46181</v>
      </c>
      <c r="C1026" s="4" t="s">
        <v>34</v>
      </c>
      <c r="D1026" s="4" t="s">
        <v>81</v>
      </c>
      <c r="E1026" s="4" t="s">
        <v>45</v>
      </c>
      <c r="F1026" s="4" t="s">
        <v>36</v>
      </c>
      <c r="G1026" s="4" t="s">
        <v>31</v>
      </c>
      <c r="H1026" s="4" t="s">
        <v>41</v>
      </c>
      <c r="I1026" s="5">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9">
        <f>YEAR(SalesDataTable[[#This Row],[Order Date]])</f>
        <v>2026</v>
      </c>
      <c r="R1026" s="8" t="str">
        <f>"Q"&amp;ROUNDUP(MONTH(SalesDataTable[[#This Row],[Order Date]])/3,0)</f>
        <v>Q2</v>
      </c>
      <c r="S1026" s="5">
        <f>MONTH(SalesDataTable[[#This Row],[Order Date]])</f>
        <v>6</v>
      </c>
      <c r="T1026" s="8" t="str">
        <f>TEXT(SalesDataTable[[#This Row],[Order Date]],"mmm")</f>
        <v>Jun</v>
      </c>
    </row>
    <row r="1027" spans="1:20" ht="15.6" x14ac:dyDescent="0.3">
      <c r="A1027" s="2" t="s">
        <v>1098</v>
      </c>
      <c r="B1027" s="3">
        <v>46181</v>
      </c>
      <c r="C1027" s="4" t="s">
        <v>28</v>
      </c>
      <c r="D1027" s="4" t="s">
        <v>106</v>
      </c>
      <c r="E1027" s="4" t="s">
        <v>23</v>
      </c>
      <c r="F1027" s="4" t="s">
        <v>24</v>
      </c>
      <c r="G1027" s="4" t="s">
        <v>51</v>
      </c>
      <c r="H1027" s="4" t="s">
        <v>61</v>
      </c>
      <c r="I1027" s="5">
        <v>1</v>
      </c>
      <c r="J1027" s="6">
        <v>196.33</v>
      </c>
      <c r="K1027" s="7">
        <v>0</v>
      </c>
      <c r="L1027" s="6">
        <v>103.27</v>
      </c>
      <c r="M1027" s="6">
        <f t="shared" si="64"/>
        <v>196.33</v>
      </c>
      <c r="N1027" s="6">
        <f t="shared" si="65"/>
        <v>103.27</v>
      </c>
      <c r="O1027" s="6">
        <f t="shared" si="66"/>
        <v>93.060000000000016</v>
      </c>
      <c r="P1027" s="8">
        <f t="shared" si="67"/>
        <v>0.47399786074466466</v>
      </c>
      <c r="Q1027" s="9">
        <f>YEAR(SalesDataTable[[#This Row],[Order Date]])</f>
        <v>2026</v>
      </c>
      <c r="R1027" s="8" t="str">
        <f>"Q"&amp;ROUNDUP(MONTH(SalesDataTable[[#This Row],[Order Date]])/3,0)</f>
        <v>Q2</v>
      </c>
      <c r="S1027" s="5">
        <f>MONTH(SalesDataTable[[#This Row],[Order Date]])</f>
        <v>6</v>
      </c>
      <c r="T1027" s="8" t="str">
        <f>TEXT(SalesDataTable[[#This Row],[Order Date]],"mmm")</f>
        <v>Jun</v>
      </c>
    </row>
    <row r="1028" spans="1:20" ht="15.6" x14ac:dyDescent="0.3">
      <c r="A1028" s="2" t="s">
        <v>1099</v>
      </c>
      <c r="B1028" s="3">
        <v>46181</v>
      </c>
      <c r="C1028" s="4" t="s">
        <v>47</v>
      </c>
      <c r="D1028" s="4" t="s">
        <v>65</v>
      </c>
      <c r="E1028" s="4" t="s">
        <v>23</v>
      </c>
      <c r="F1028" s="4" t="s">
        <v>36</v>
      </c>
      <c r="G1028" s="4" t="s">
        <v>25</v>
      </c>
      <c r="H1028" s="4" t="s">
        <v>55</v>
      </c>
      <c r="I1028" s="5">
        <v>2</v>
      </c>
      <c r="J1028" s="6">
        <v>41.05</v>
      </c>
      <c r="K1028" s="7">
        <v>0</v>
      </c>
      <c r="L1028" s="6">
        <v>16.690000000000001</v>
      </c>
      <c r="M1028" s="6">
        <f t="shared" si="64"/>
        <v>82.1</v>
      </c>
      <c r="N1028" s="6">
        <f t="shared" si="65"/>
        <v>33.380000000000003</v>
      </c>
      <c r="O1028" s="6">
        <f t="shared" si="66"/>
        <v>48.719999999999992</v>
      </c>
      <c r="P1028" s="8">
        <f t="shared" si="67"/>
        <v>0.59342265529841653</v>
      </c>
      <c r="Q1028" s="9">
        <f>YEAR(SalesDataTable[[#This Row],[Order Date]])</f>
        <v>2026</v>
      </c>
      <c r="R1028" s="8" t="str">
        <f>"Q"&amp;ROUNDUP(MONTH(SalesDataTable[[#This Row],[Order Date]])/3,0)</f>
        <v>Q2</v>
      </c>
      <c r="S1028" s="5">
        <f>MONTH(SalesDataTable[[#This Row],[Order Date]])</f>
        <v>6</v>
      </c>
      <c r="T1028" s="8" t="str">
        <f>TEXT(SalesDataTable[[#This Row],[Order Date]],"mmm")</f>
        <v>Jun</v>
      </c>
    </row>
    <row r="1029" spans="1:20" ht="15.6" x14ac:dyDescent="0.3">
      <c r="A1029" s="2" t="s">
        <v>1100</v>
      </c>
      <c r="B1029" s="3">
        <v>46181</v>
      </c>
      <c r="C1029" s="4" t="s">
        <v>47</v>
      </c>
      <c r="D1029" s="4" t="s">
        <v>68</v>
      </c>
      <c r="E1029" s="4" t="s">
        <v>23</v>
      </c>
      <c r="F1029" s="4" t="s">
        <v>36</v>
      </c>
      <c r="G1029" s="4" t="s">
        <v>69</v>
      </c>
      <c r="H1029" s="4" t="s">
        <v>75</v>
      </c>
      <c r="I1029" s="5">
        <v>1</v>
      </c>
      <c r="J1029" s="6">
        <v>123.09</v>
      </c>
      <c r="K1029" s="7">
        <v>0</v>
      </c>
      <c r="L1029" s="6">
        <v>68.03</v>
      </c>
      <c r="M1029" s="6">
        <f t="shared" si="64"/>
        <v>123.09</v>
      </c>
      <c r="N1029" s="6">
        <f t="shared" si="65"/>
        <v>68.03</v>
      </c>
      <c r="O1029" s="6">
        <f t="shared" si="66"/>
        <v>55.06</v>
      </c>
      <c r="P1029" s="8">
        <f t="shared" si="67"/>
        <v>0.44731497278414167</v>
      </c>
      <c r="Q1029" s="9">
        <f>YEAR(SalesDataTable[[#This Row],[Order Date]])</f>
        <v>2026</v>
      </c>
      <c r="R1029" s="8" t="str">
        <f>"Q"&amp;ROUNDUP(MONTH(SalesDataTable[[#This Row],[Order Date]])/3,0)</f>
        <v>Q2</v>
      </c>
      <c r="S1029" s="5">
        <f>MONTH(SalesDataTable[[#This Row],[Order Date]])</f>
        <v>6</v>
      </c>
      <c r="T1029" s="8" t="str">
        <f>TEXT(SalesDataTable[[#This Row],[Order Date]],"mmm")</f>
        <v>Jun</v>
      </c>
    </row>
    <row r="1030" spans="1:20" ht="15.6" x14ac:dyDescent="0.3">
      <c r="A1030" s="2" t="s">
        <v>1101</v>
      </c>
      <c r="B1030" s="3">
        <v>46181</v>
      </c>
      <c r="C1030" s="4" t="s">
        <v>28</v>
      </c>
      <c r="D1030" s="4" t="s">
        <v>89</v>
      </c>
      <c r="E1030" s="4" t="s">
        <v>23</v>
      </c>
      <c r="F1030" s="4" t="s">
        <v>40</v>
      </c>
      <c r="G1030" s="4" t="s">
        <v>31</v>
      </c>
      <c r="H1030" s="4" t="s">
        <v>41</v>
      </c>
      <c r="I1030" s="5">
        <v>2</v>
      </c>
      <c r="J1030" s="6">
        <v>141.09</v>
      </c>
      <c r="K1030" s="7">
        <v>0</v>
      </c>
      <c r="L1030" s="6">
        <v>81.69</v>
      </c>
      <c r="M1030" s="6">
        <f t="shared" si="64"/>
        <v>282.18</v>
      </c>
      <c r="N1030" s="6">
        <f t="shared" si="65"/>
        <v>163.38</v>
      </c>
      <c r="O1030" s="6">
        <f t="shared" si="66"/>
        <v>118.80000000000001</v>
      </c>
      <c r="P1030" s="8">
        <f t="shared" si="67"/>
        <v>0.42100786731873274</v>
      </c>
      <c r="Q1030" s="9">
        <f>YEAR(SalesDataTable[[#This Row],[Order Date]])</f>
        <v>2026</v>
      </c>
      <c r="R1030" s="8" t="str">
        <f>"Q"&amp;ROUNDUP(MONTH(SalesDataTable[[#This Row],[Order Date]])/3,0)</f>
        <v>Q2</v>
      </c>
      <c r="S1030" s="5">
        <f>MONTH(SalesDataTable[[#This Row],[Order Date]])</f>
        <v>6</v>
      </c>
      <c r="T1030" s="8" t="str">
        <f>TEXT(SalesDataTable[[#This Row],[Order Date]],"mmm")</f>
        <v>Jun</v>
      </c>
    </row>
    <row r="1031" spans="1:20" ht="15.6" x14ac:dyDescent="0.3">
      <c r="A1031" s="2" t="s">
        <v>1102</v>
      </c>
      <c r="B1031" s="3">
        <v>46181</v>
      </c>
      <c r="C1031" s="4" t="s">
        <v>34</v>
      </c>
      <c r="D1031" s="4" t="s">
        <v>81</v>
      </c>
      <c r="E1031" s="4" t="s">
        <v>45</v>
      </c>
      <c r="F1031" s="4" t="s">
        <v>36</v>
      </c>
      <c r="G1031" s="4" t="s">
        <v>31</v>
      </c>
      <c r="H1031" s="4" t="s">
        <v>73</v>
      </c>
      <c r="I1031" s="5">
        <v>1</v>
      </c>
      <c r="J1031" s="6">
        <v>157.04</v>
      </c>
      <c r="K1031" s="7">
        <v>0</v>
      </c>
      <c r="L1031" s="6">
        <v>77.540000000000006</v>
      </c>
      <c r="M1031" s="6">
        <f t="shared" si="64"/>
        <v>157.04</v>
      </c>
      <c r="N1031" s="6">
        <f t="shared" si="65"/>
        <v>77.540000000000006</v>
      </c>
      <c r="O1031" s="6">
        <f t="shared" si="66"/>
        <v>79.499999999999986</v>
      </c>
      <c r="P1031" s="8">
        <f t="shared" si="67"/>
        <v>0.5062404482934284</v>
      </c>
      <c r="Q1031" s="9">
        <f>YEAR(SalesDataTable[[#This Row],[Order Date]])</f>
        <v>2026</v>
      </c>
      <c r="R1031" s="8" t="str">
        <f>"Q"&amp;ROUNDUP(MONTH(SalesDataTable[[#This Row],[Order Date]])/3,0)</f>
        <v>Q2</v>
      </c>
      <c r="S1031" s="5">
        <f>MONTH(SalesDataTable[[#This Row],[Order Date]])</f>
        <v>6</v>
      </c>
      <c r="T1031" s="8" t="str">
        <f>TEXT(SalesDataTable[[#This Row],[Order Date]],"mmm")</f>
        <v>Jun</v>
      </c>
    </row>
    <row r="1032" spans="1:20" ht="15.6" x14ac:dyDescent="0.3">
      <c r="A1032" s="2" t="s">
        <v>1103</v>
      </c>
      <c r="B1032" s="3">
        <v>46181</v>
      </c>
      <c r="C1032" s="4" t="s">
        <v>47</v>
      </c>
      <c r="D1032" s="4" t="s">
        <v>65</v>
      </c>
      <c r="E1032" s="4" t="s">
        <v>45</v>
      </c>
      <c r="F1032" s="4" t="s">
        <v>36</v>
      </c>
      <c r="G1032" s="4" t="s">
        <v>37</v>
      </c>
      <c r="H1032" s="4" t="s">
        <v>91</v>
      </c>
      <c r="I1032" s="5">
        <v>6</v>
      </c>
      <c r="J1032" s="6">
        <v>136.46</v>
      </c>
      <c r="K1032" s="7">
        <v>0</v>
      </c>
      <c r="L1032" s="6">
        <v>68.61</v>
      </c>
      <c r="M1032" s="6">
        <f t="shared" si="64"/>
        <v>818.76</v>
      </c>
      <c r="N1032" s="6">
        <f t="shared" si="65"/>
        <v>411.65999999999997</v>
      </c>
      <c r="O1032" s="6">
        <f t="shared" si="66"/>
        <v>407.1</v>
      </c>
      <c r="P1032" s="8">
        <f t="shared" si="67"/>
        <v>0.49721530118716112</v>
      </c>
      <c r="Q1032" s="9">
        <f>YEAR(SalesDataTable[[#This Row],[Order Date]])</f>
        <v>2026</v>
      </c>
      <c r="R1032" s="8" t="str">
        <f>"Q"&amp;ROUNDUP(MONTH(SalesDataTable[[#This Row],[Order Date]])/3,0)</f>
        <v>Q2</v>
      </c>
      <c r="S1032" s="5">
        <f>MONTH(SalesDataTable[[#This Row],[Order Date]])</f>
        <v>6</v>
      </c>
      <c r="T1032" s="8" t="str">
        <f>TEXT(SalesDataTable[[#This Row],[Order Date]],"mmm")</f>
        <v>Jun</v>
      </c>
    </row>
    <row r="1033" spans="1:20" ht="15.6" x14ac:dyDescent="0.3">
      <c r="A1033" s="2" t="s">
        <v>1104</v>
      </c>
      <c r="B1033" s="3">
        <v>46181</v>
      </c>
      <c r="C1033" s="4" t="s">
        <v>21</v>
      </c>
      <c r="D1033" s="4" t="s">
        <v>22</v>
      </c>
      <c r="E1033" s="4" t="s">
        <v>23</v>
      </c>
      <c r="F1033" s="4" t="s">
        <v>36</v>
      </c>
      <c r="G1033" s="4" t="s">
        <v>69</v>
      </c>
      <c r="H1033" s="4" t="s">
        <v>87</v>
      </c>
      <c r="I1033" s="5">
        <v>1</v>
      </c>
      <c r="J1033" s="6">
        <v>36.1</v>
      </c>
      <c r="K1033" s="7">
        <v>0</v>
      </c>
      <c r="L1033" s="6">
        <v>13.65</v>
      </c>
      <c r="M1033" s="6">
        <f t="shared" si="64"/>
        <v>36.1</v>
      </c>
      <c r="N1033" s="6">
        <f t="shared" si="65"/>
        <v>13.65</v>
      </c>
      <c r="O1033" s="6">
        <f t="shared" si="66"/>
        <v>22.450000000000003</v>
      </c>
      <c r="P1033" s="8">
        <f t="shared" si="67"/>
        <v>0.62188365650969535</v>
      </c>
      <c r="Q1033" s="9">
        <f>YEAR(SalesDataTable[[#This Row],[Order Date]])</f>
        <v>2026</v>
      </c>
      <c r="R1033" s="8" t="str">
        <f>"Q"&amp;ROUNDUP(MONTH(SalesDataTable[[#This Row],[Order Date]])/3,0)</f>
        <v>Q2</v>
      </c>
      <c r="S1033" s="5">
        <f>MONTH(SalesDataTable[[#This Row],[Order Date]])</f>
        <v>6</v>
      </c>
      <c r="T1033" s="8" t="str">
        <f>TEXT(SalesDataTable[[#This Row],[Order Date]],"mmm")</f>
        <v>Jun</v>
      </c>
    </row>
    <row r="1034" spans="1:20" ht="15.6" x14ac:dyDescent="0.3">
      <c r="A1034" s="2" t="s">
        <v>1105</v>
      </c>
      <c r="B1034" s="3">
        <v>46181</v>
      </c>
      <c r="C1034" s="4" t="s">
        <v>47</v>
      </c>
      <c r="D1034" s="4" t="s">
        <v>102</v>
      </c>
      <c r="E1034" s="4" t="s">
        <v>23</v>
      </c>
      <c r="F1034" s="4" t="s">
        <v>36</v>
      </c>
      <c r="G1034" s="4" t="s">
        <v>31</v>
      </c>
      <c r="H1034" s="4" t="s">
        <v>32</v>
      </c>
      <c r="I1034" s="5">
        <v>3</v>
      </c>
      <c r="J1034" s="6">
        <v>92.73</v>
      </c>
      <c r="K1034" s="7">
        <v>0</v>
      </c>
      <c r="L1034" s="6">
        <v>44.68</v>
      </c>
      <c r="M1034" s="6">
        <f t="shared" si="64"/>
        <v>278.19</v>
      </c>
      <c r="N1034" s="6">
        <f t="shared" si="65"/>
        <v>134.04</v>
      </c>
      <c r="O1034" s="6">
        <f t="shared" si="66"/>
        <v>144.15</v>
      </c>
      <c r="P1034" s="8">
        <f t="shared" si="67"/>
        <v>0.51817103418526911</v>
      </c>
      <c r="Q1034" s="9">
        <f>YEAR(SalesDataTable[[#This Row],[Order Date]])</f>
        <v>2026</v>
      </c>
      <c r="R1034" s="8" t="str">
        <f>"Q"&amp;ROUNDUP(MONTH(SalesDataTable[[#This Row],[Order Date]])/3,0)</f>
        <v>Q2</v>
      </c>
      <c r="S1034" s="5">
        <f>MONTH(SalesDataTable[[#This Row],[Order Date]])</f>
        <v>6</v>
      </c>
      <c r="T1034" s="8" t="str">
        <f>TEXT(SalesDataTable[[#This Row],[Order Date]],"mmm")</f>
        <v>Jun</v>
      </c>
    </row>
    <row r="1035" spans="1:20" ht="15.6" x14ac:dyDescent="0.3">
      <c r="A1035" s="2" t="s">
        <v>1106</v>
      </c>
      <c r="B1035" s="3">
        <v>46181</v>
      </c>
      <c r="C1035" s="4" t="s">
        <v>28</v>
      </c>
      <c r="D1035" s="4" t="s">
        <v>89</v>
      </c>
      <c r="E1035" s="4" t="s">
        <v>23</v>
      </c>
      <c r="F1035" s="4" t="s">
        <v>36</v>
      </c>
      <c r="G1035" s="4" t="s">
        <v>37</v>
      </c>
      <c r="H1035" s="4" t="s">
        <v>103</v>
      </c>
      <c r="I1035" s="5">
        <v>3</v>
      </c>
      <c r="J1035" s="6">
        <v>164.31</v>
      </c>
      <c r="K1035" s="7">
        <v>0.05</v>
      </c>
      <c r="L1035" s="6">
        <v>86</v>
      </c>
      <c r="M1035" s="6">
        <f t="shared" si="64"/>
        <v>468.2835</v>
      </c>
      <c r="N1035" s="6">
        <f t="shared" si="65"/>
        <v>258</v>
      </c>
      <c r="O1035" s="6">
        <f t="shared" si="66"/>
        <v>210.2835</v>
      </c>
      <c r="P1035" s="8">
        <f t="shared" si="67"/>
        <v>0.44905169624810615</v>
      </c>
      <c r="Q1035" s="9">
        <f>YEAR(SalesDataTable[[#This Row],[Order Date]])</f>
        <v>2026</v>
      </c>
      <c r="R1035" s="8" t="str">
        <f>"Q"&amp;ROUNDUP(MONTH(SalesDataTable[[#This Row],[Order Date]])/3,0)</f>
        <v>Q2</v>
      </c>
      <c r="S1035" s="5">
        <f>MONTH(SalesDataTable[[#This Row],[Order Date]])</f>
        <v>6</v>
      </c>
      <c r="T1035" s="8" t="str">
        <f>TEXT(SalesDataTable[[#This Row],[Order Date]],"mmm")</f>
        <v>Jun</v>
      </c>
    </row>
    <row r="1036" spans="1:20" ht="15.6" x14ac:dyDescent="0.3">
      <c r="A1036" s="2" t="s">
        <v>1107</v>
      </c>
      <c r="B1036" s="3">
        <v>46182</v>
      </c>
      <c r="C1036" s="4" t="s">
        <v>47</v>
      </c>
      <c r="D1036" s="4" t="s">
        <v>68</v>
      </c>
      <c r="E1036" s="4" t="s">
        <v>59</v>
      </c>
      <c r="F1036" s="4" t="s">
        <v>36</v>
      </c>
      <c r="G1036" s="4" t="s">
        <v>37</v>
      </c>
      <c r="H1036" s="4" t="s">
        <v>38</v>
      </c>
      <c r="I1036" s="5">
        <v>2</v>
      </c>
      <c r="J1036" s="6">
        <v>36.85</v>
      </c>
      <c r="K1036" s="7">
        <v>0.1</v>
      </c>
      <c r="L1036" s="6">
        <v>13.92</v>
      </c>
      <c r="M1036" s="6">
        <f t="shared" si="64"/>
        <v>66.33</v>
      </c>
      <c r="N1036" s="6">
        <f t="shared" si="65"/>
        <v>27.84</v>
      </c>
      <c r="O1036" s="6">
        <f t="shared" si="66"/>
        <v>38.489999999999995</v>
      </c>
      <c r="P1036" s="8">
        <f t="shared" si="67"/>
        <v>0.58028041610131154</v>
      </c>
      <c r="Q1036" s="9">
        <f>YEAR(SalesDataTable[[#This Row],[Order Date]])</f>
        <v>2026</v>
      </c>
      <c r="R1036" s="8" t="str">
        <f>"Q"&amp;ROUNDUP(MONTH(SalesDataTable[[#This Row],[Order Date]])/3,0)</f>
        <v>Q2</v>
      </c>
      <c r="S1036" s="5">
        <f>MONTH(SalesDataTable[[#This Row],[Order Date]])</f>
        <v>6</v>
      </c>
      <c r="T1036" s="8" t="str">
        <f>TEXT(SalesDataTable[[#This Row],[Order Date]],"mmm")</f>
        <v>Jun</v>
      </c>
    </row>
    <row r="1037" spans="1:20" ht="15.6" x14ac:dyDescent="0.3">
      <c r="A1037" s="2" t="s">
        <v>1108</v>
      </c>
      <c r="B1037" s="3">
        <v>46182</v>
      </c>
      <c r="C1037" s="4" t="s">
        <v>28</v>
      </c>
      <c r="D1037" s="4" t="s">
        <v>86</v>
      </c>
      <c r="E1037" s="4" t="s">
        <v>59</v>
      </c>
      <c r="F1037" s="4" t="s">
        <v>36</v>
      </c>
      <c r="G1037" s="4" t="s">
        <v>69</v>
      </c>
      <c r="H1037" s="4" t="s">
        <v>87</v>
      </c>
      <c r="I1037" s="5">
        <v>1</v>
      </c>
      <c r="J1037" s="6">
        <v>35.619999999999997</v>
      </c>
      <c r="K1037" s="7">
        <v>0</v>
      </c>
      <c r="L1037" s="6">
        <v>14.05</v>
      </c>
      <c r="M1037" s="6">
        <f t="shared" si="64"/>
        <v>35.619999999999997</v>
      </c>
      <c r="N1037" s="6">
        <f t="shared" si="65"/>
        <v>14.05</v>
      </c>
      <c r="O1037" s="6">
        <f t="shared" si="66"/>
        <v>21.569999999999997</v>
      </c>
      <c r="P1037" s="8">
        <f t="shared" si="67"/>
        <v>0.60555867490174053</v>
      </c>
      <c r="Q1037" s="9">
        <f>YEAR(SalesDataTable[[#This Row],[Order Date]])</f>
        <v>2026</v>
      </c>
      <c r="R1037" s="8" t="str">
        <f>"Q"&amp;ROUNDUP(MONTH(SalesDataTable[[#This Row],[Order Date]])/3,0)</f>
        <v>Q2</v>
      </c>
      <c r="S1037" s="5">
        <f>MONTH(SalesDataTable[[#This Row],[Order Date]])</f>
        <v>6</v>
      </c>
      <c r="T1037" s="8" t="str">
        <f>TEXT(SalesDataTable[[#This Row],[Order Date]],"mmm")</f>
        <v>Jun</v>
      </c>
    </row>
    <row r="1038" spans="1:20" ht="15.6" x14ac:dyDescent="0.3">
      <c r="A1038" s="2" t="s">
        <v>1109</v>
      </c>
      <c r="B1038" s="3">
        <v>46182</v>
      </c>
      <c r="C1038" s="4" t="s">
        <v>47</v>
      </c>
      <c r="D1038" s="4" t="s">
        <v>68</v>
      </c>
      <c r="E1038" s="4" t="s">
        <v>23</v>
      </c>
      <c r="F1038" s="4" t="s">
        <v>36</v>
      </c>
      <c r="G1038" s="4" t="s">
        <v>31</v>
      </c>
      <c r="H1038" s="4" t="s">
        <v>73</v>
      </c>
      <c r="I1038" s="5">
        <v>3</v>
      </c>
      <c r="J1038" s="6">
        <v>157.43</v>
      </c>
      <c r="K1038" s="7">
        <v>0.15</v>
      </c>
      <c r="L1038" s="6">
        <v>77.56</v>
      </c>
      <c r="M1038" s="6">
        <f t="shared" si="64"/>
        <v>401.44650000000001</v>
      </c>
      <c r="N1038" s="6">
        <f t="shared" si="65"/>
        <v>232.68</v>
      </c>
      <c r="O1038" s="6">
        <f t="shared" si="66"/>
        <v>168.76650000000001</v>
      </c>
      <c r="P1038" s="8">
        <f t="shared" si="67"/>
        <v>0.42039599299034863</v>
      </c>
      <c r="Q1038" s="9">
        <f>YEAR(SalesDataTable[[#This Row],[Order Date]])</f>
        <v>2026</v>
      </c>
      <c r="R1038" s="8" t="str">
        <f>"Q"&amp;ROUNDUP(MONTH(SalesDataTable[[#This Row],[Order Date]])/3,0)</f>
        <v>Q2</v>
      </c>
      <c r="S1038" s="5">
        <f>MONTH(SalesDataTable[[#This Row],[Order Date]])</f>
        <v>6</v>
      </c>
      <c r="T1038" s="8" t="str">
        <f>TEXT(SalesDataTable[[#This Row],[Order Date]],"mmm")</f>
        <v>Jun</v>
      </c>
    </row>
    <row r="1039" spans="1:20" ht="15.6" x14ac:dyDescent="0.3">
      <c r="A1039" s="2" t="s">
        <v>1110</v>
      </c>
      <c r="B1039" s="3">
        <v>46182</v>
      </c>
      <c r="C1039" s="4" t="s">
        <v>28</v>
      </c>
      <c r="D1039" s="4" t="s">
        <v>89</v>
      </c>
      <c r="E1039" s="4" t="s">
        <v>45</v>
      </c>
      <c r="F1039" s="4" t="s">
        <v>36</v>
      </c>
      <c r="G1039" s="4" t="s">
        <v>25</v>
      </c>
      <c r="H1039" s="4" t="s">
        <v>26</v>
      </c>
      <c r="I1039" s="5">
        <v>1</v>
      </c>
      <c r="J1039" s="6">
        <v>81.2</v>
      </c>
      <c r="K1039" s="7">
        <v>0.1</v>
      </c>
      <c r="L1039" s="6">
        <v>41.64</v>
      </c>
      <c r="M1039" s="6">
        <f t="shared" si="64"/>
        <v>73.08</v>
      </c>
      <c r="N1039" s="6">
        <f t="shared" si="65"/>
        <v>41.64</v>
      </c>
      <c r="O1039" s="6">
        <f t="shared" si="66"/>
        <v>31.439999999999998</v>
      </c>
      <c r="P1039" s="8">
        <f t="shared" si="67"/>
        <v>0.43021346469622329</v>
      </c>
      <c r="Q1039" s="9">
        <f>YEAR(SalesDataTable[[#This Row],[Order Date]])</f>
        <v>2026</v>
      </c>
      <c r="R1039" s="8" t="str">
        <f>"Q"&amp;ROUNDUP(MONTH(SalesDataTable[[#This Row],[Order Date]])/3,0)</f>
        <v>Q2</v>
      </c>
      <c r="S1039" s="5">
        <f>MONTH(SalesDataTable[[#This Row],[Order Date]])</f>
        <v>6</v>
      </c>
      <c r="T1039" s="8" t="str">
        <f>TEXT(SalesDataTable[[#This Row],[Order Date]],"mmm")</f>
        <v>Jun</v>
      </c>
    </row>
    <row r="1040" spans="1:20" ht="15.6" x14ac:dyDescent="0.3">
      <c r="A1040" s="2" t="s">
        <v>1111</v>
      </c>
      <c r="B1040" s="3">
        <v>46182</v>
      </c>
      <c r="C1040" s="4" t="s">
        <v>47</v>
      </c>
      <c r="D1040" s="4" t="s">
        <v>102</v>
      </c>
      <c r="E1040" s="4" t="s">
        <v>23</v>
      </c>
      <c r="F1040" s="4" t="s">
        <v>24</v>
      </c>
      <c r="G1040" s="4" t="s">
        <v>31</v>
      </c>
      <c r="H1040" s="4" t="s">
        <v>32</v>
      </c>
      <c r="I1040" s="5">
        <v>4</v>
      </c>
      <c r="J1040" s="6">
        <v>93.58</v>
      </c>
      <c r="K1040" s="7">
        <v>0.1</v>
      </c>
      <c r="L1040" s="6">
        <v>44.56</v>
      </c>
      <c r="M1040" s="6">
        <f t="shared" si="64"/>
        <v>336.88799999999998</v>
      </c>
      <c r="N1040" s="6">
        <f t="shared" si="65"/>
        <v>178.24</v>
      </c>
      <c r="O1040" s="6">
        <f t="shared" si="66"/>
        <v>158.64799999999997</v>
      </c>
      <c r="P1040" s="8">
        <f t="shared" si="67"/>
        <v>0.4709220868656645</v>
      </c>
      <c r="Q1040" s="9">
        <f>YEAR(SalesDataTable[[#This Row],[Order Date]])</f>
        <v>2026</v>
      </c>
      <c r="R1040" s="8" t="str">
        <f>"Q"&amp;ROUNDUP(MONTH(SalesDataTable[[#This Row],[Order Date]])/3,0)</f>
        <v>Q2</v>
      </c>
      <c r="S1040" s="5">
        <f>MONTH(SalesDataTable[[#This Row],[Order Date]])</f>
        <v>6</v>
      </c>
      <c r="T1040" s="8" t="str">
        <f>TEXT(SalesDataTable[[#This Row],[Order Date]],"mmm")</f>
        <v>Jun</v>
      </c>
    </row>
    <row r="1041" spans="1:20" ht="15.6" x14ac:dyDescent="0.3">
      <c r="A1041" s="2" t="s">
        <v>1112</v>
      </c>
      <c r="B1041" s="3">
        <v>46182</v>
      </c>
      <c r="C1041" s="4" t="s">
        <v>28</v>
      </c>
      <c r="D1041" s="4" t="s">
        <v>106</v>
      </c>
      <c r="E1041" s="4" t="s">
        <v>23</v>
      </c>
      <c r="F1041" s="4" t="s">
        <v>36</v>
      </c>
      <c r="G1041" s="4" t="s">
        <v>31</v>
      </c>
      <c r="H1041" s="4" t="s">
        <v>73</v>
      </c>
      <c r="I1041" s="5">
        <v>4</v>
      </c>
      <c r="J1041" s="6">
        <v>155.22</v>
      </c>
      <c r="K1041" s="7">
        <v>0</v>
      </c>
      <c r="L1041" s="6">
        <v>77.209999999999994</v>
      </c>
      <c r="M1041" s="6">
        <f t="shared" si="64"/>
        <v>620.88</v>
      </c>
      <c r="N1041" s="6">
        <f t="shared" si="65"/>
        <v>308.83999999999997</v>
      </c>
      <c r="O1041" s="6">
        <f t="shared" si="66"/>
        <v>312.04000000000002</v>
      </c>
      <c r="P1041" s="8">
        <f t="shared" si="67"/>
        <v>0.50257698750161062</v>
      </c>
      <c r="Q1041" s="9">
        <f>YEAR(SalesDataTable[[#This Row],[Order Date]])</f>
        <v>2026</v>
      </c>
      <c r="R1041" s="8" t="str">
        <f>"Q"&amp;ROUNDUP(MONTH(SalesDataTable[[#This Row],[Order Date]])/3,0)</f>
        <v>Q2</v>
      </c>
      <c r="S1041" s="5">
        <f>MONTH(SalesDataTable[[#This Row],[Order Date]])</f>
        <v>6</v>
      </c>
      <c r="T1041" s="8" t="str">
        <f>TEXT(SalesDataTable[[#This Row],[Order Date]],"mmm")</f>
        <v>Jun</v>
      </c>
    </row>
    <row r="1042" spans="1:20" ht="15.6" x14ac:dyDescent="0.3">
      <c r="A1042" s="2" t="s">
        <v>1113</v>
      </c>
      <c r="B1042" s="3">
        <v>46182</v>
      </c>
      <c r="C1042" s="4" t="s">
        <v>47</v>
      </c>
      <c r="D1042" s="4" t="s">
        <v>68</v>
      </c>
      <c r="E1042" s="4" t="s">
        <v>23</v>
      </c>
      <c r="F1042" s="4" t="s">
        <v>36</v>
      </c>
      <c r="G1042" s="4" t="s">
        <v>25</v>
      </c>
      <c r="H1042" s="4" t="s">
        <v>63</v>
      </c>
      <c r="I1042" s="5">
        <v>4</v>
      </c>
      <c r="J1042" s="6">
        <v>100.33</v>
      </c>
      <c r="K1042" s="7">
        <v>0</v>
      </c>
      <c r="L1042" s="6">
        <v>49.99</v>
      </c>
      <c r="M1042" s="6">
        <f t="shared" si="64"/>
        <v>401.32</v>
      </c>
      <c r="N1042" s="6">
        <f t="shared" si="65"/>
        <v>199.96</v>
      </c>
      <c r="O1042" s="6">
        <f t="shared" si="66"/>
        <v>201.35999999999999</v>
      </c>
      <c r="P1042" s="8">
        <f t="shared" si="67"/>
        <v>0.5017442439948171</v>
      </c>
      <c r="Q1042" s="9">
        <f>YEAR(SalesDataTable[[#This Row],[Order Date]])</f>
        <v>2026</v>
      </c>
      <c r="R1042" s="8" t="str">
        <f>"Q"&amp;ROUNDUP(MONTH(SalesDataTable[[#This Row],[Order Date]])/3,0)</f>
        <v>Q2</v>
      </c>
      <c r="S1042" s="5">
        <f>MONTH(SalesDataTable[[#This Row],[Order Date]])</f>
        <v>6</v>
      </c>
      <c r="T1042" s="8" t="str">
        <f>TEXT(SalesDataTable[[#This Row],[Order Date]],"mmm")</f>
        <v>Jun</v>
      </c>
    </row>
    <row r="1043" spans="1:20" ht="15.6" x14ac:dyDescent="0.3">
      <c r="A1043" s="2" t="s">
        <v>1114</v>
      </c>
      <c r="B1043" s="3">
        <v>46182</v>
      </c>
      <c r="C1043" s="4" t="s">
        <v>34</v>
      </c>
      <c r="D1043" s="4" t="s">
        <v>44</v>
      </c>
      <c r="E1043" s="4" t="s">
        <v>23</v>
      </c>
      <c r="F1043" s="4" t="s">
        <v>40</v>
      </c>
      <c r="G1043" s="4" t="s">
        <v>37</v>
      </c>
      <c r="H1043" s="4" t="s">
        <v>91</v>
      </c>
      <c r="I1043" s="5">
        <v>2</v>
      </c>
      <c r="J1043" s="6">
        <v>134.28</v>
      </c>
      <c r="K1043" s="7">
        <v>0</v>
      </c>
      <c r="L1043" s="6">
        <v>69.12</v>
      </c>
      <c r="M1043" s="6">
        <f t="shared" si="64"/>
        <v>268.56</v>
      </c>
      <c r="N1043" s="6">
        <f t="shared" si="65"/>
        <v>138.24</v>
      </c>
      <c r="O1043" s="6">
        <f t="shared" si="66"/>
        <v>130.32</v>
      </c>
      <c r="P1043" s="8">
        <f t="shared" si="67"/>
        <v>0.48525469168900803</v>
      </c>
      <c r="Q1043" s="9">
        <f>YEAR(SalesDataTable[[#This Row],[Order Date]])</f>
        <v>2026</v>
      </c>
      <c r="R1043" s="8" t="str">
        <f>"Q"&amp;ROUNDUP(MONTH(SalesDataTable[[#This Row],[Order Date]])/3,0)</f>
        <v>Q2</v>
      </c>
      <c r="S1043" s="5">
        <f>MONTH(SalesDataTable[[#This Row],[Order Date]])</f>
        <v>6</v>
      </c>
      <c r="T1043" s="8" t="str">
        <f>TEXT(SalesDataTable[[#This Row],[Order Date]],"mmm")</f>
        <v>Jun</v>
      </c>
    </row>
    <row r="1044" spans="1:20" ht="15.6" x14ac:dyDescent="0.3">
      <c r="A1044" s="2" t="s">
        <v>1115</v>
      </c>
      <c r="B1044" s="3">
        <v>46182</v>
      </c>
      <c r="C1044" s="4" t="s">
        <v>34</v>
      </c>
      <c r="D1044" s="4" t="s">
        <v>35</v>
      </c>
      <c r="E1044" s="4" t="s">
        <v>23</v>
      </c>
      <c r="F1044" s="4" t="s">
        <v>36</v>
      </c>
      <c r="G1044" s="4" t="s">
        <v>69</v>
      </c>
      <c r="H1044" s="4" t="s">
        <v>94</v>
      </c>
      <c r="I1044" s="5">
        <v>2</v>
      </c>
      <c r="J1044" s="6">
        <v>51.16</v>
      </c>
      <c r="K1044" s="7">
        <v>0</v>
      </c>
      <c r="L1044" s="6">
        <v>21.57</v>
      </c>
      <c r="M1044" s="6">
        <f t="shared" si="64"/>
        <v>102.32</v>
      </c>
      <c r="N1044" s="6">
        <f t="shared" si="65"/>
        <v>43.14</v>
      </c>
      <c r="O1044" s="6">
        <f t="shared" si="66"/>
        <v>59.179999999999993</v>
      </c>
      <c r="P1044" s="8">
        <f t="shared" si="67"/>
        <v>0.57838154808444098</v>
      </c>
      <c r="Q1044" s="9">
        <f>YEAR(SalesDataTable[[#This Row],[Order Date]])</f>
        <v>2026</v>
      </c>
      <c r="R1044" s="8" t="str">
        <f>"Q"&amp;ROUNDUP(MONTH(SalesDataTable[[#This Row],[Order Date]])/3,0)</f>
        <v>Q2</v>
      </c>
      <c r="S1044" s="5">
        <f>MONTH(SalesDataTable[[#This Row],[Order Date]])</f>
        <v>6</v>
      </c>
      <c r="T1044" s="8" t="str">
        <f>TEXT(SalesDataTable[[#This Row],[Order Date]],"mmm")</f>
        <v>Jun</v>
      </c>
    </row>
    <row r="1045" spans="1:20" ht="15.6" x14ac:dyDescent="0.3">
      <c r="A1045" s="2" t="s">
        <v>1116</v>
      </c>
      <c r="B1045" s="3">
        <v>46183</v>
      </c>
      <c r="C1045" s="4" t="s">
        <v>28</v>
      </c>
      <c r="D1045" s="4" t="s">
        <v>89</v>
      </c>
      <c r="E1045" s="4" t="s">
        <v>23</v>
      </c>
      <c r="F1045" s="4" t="s">
        <v>24</v>
      </c>
      <c r="G1045" s="4" t="s">
        <v>69</v>
      </c>
      <c r="H1045" s="4" t="s">
        <v>87</v>
      </c>
      <c r="I1045" s="5">
        <v>3</v>
      </c>
      <c r="J1045" s="6">
        <v>35.94</v>
      </c>
      <c r="K1045" s="7">
        <v>0.1</v>
      </c>
      <c r="L1045" s="6">
        <v>14.04</v>
      </c>
      <c r="M1045" s="6">
        <f t="shared" si="64"/>
        <v>97.037999999999997</v>
      </c>
      <c r="N1045" s="6">
        <f t="shared" si="65"/>
        <v>42.12</v>
      </c>
      <c r="O1045" s="6">
        <f t="shared" si="66"/>
        <v>54.917999999999999</v>
      </c>
      <c r="P1045" s="8">
        <f t="shared" si="67"/>
        <v>0.56594323873121866</v>
      </c>
      <c r="Q1045" s="9">
        <f>YEAR(SalesDataTable[[#This Row],[Order Date]])</f>
        <v>2026</v>
      </c>
      <c r="R1045" s="8" t="str">
        <f>"Q"&amp;ROUNDUP(MONTH(SalesDataTable[[#This Row],[Order Date]])/3,0)</f>
        <v>Q2</v>
      </c>
      <c r="S1045" s="5">
        <f>MONTH(SalesDataTable[[#This Row],[Order Date]])</f>
        <v>6</v>
      </c>
      <c r="T1045" s="8" t="str">
        <f>TEXT(SalesDataTable[[#This Row],[Order Date]],"mmm")</f>
        <v>Jun</v>
      </c>
    </row>
    <row r="1046" spans="1:20" ht="15.6" x14ac:dyDescent="0.3">
      <c r="A1046" s="2" t="s">
        <v>1117</v>
      </c>
      <c r="B1046" s="3">
        <v>46183</v>
      </c>
      <c r="C1046" s="4" t="s">
        <v>34</v>
      </c>
      <c r="D1046" s="4" t="s">
        <v>81</v>
      </c>
      <c r="E1046" s="4" t="s">
        <v>45</v>
      </c>
      <c r="F1046" s="4" t="s">
        <v>24</v>
      </c>
      <c r="G1046" s="4" t="s">
        <v>31</v>
      </c>
      <c r="H1046" s="4" t="s">
        <v>41</v>
      </c>
      <c r="I1046" s="5">
        <v>1</v>
      </c>
      <c r="J1046" s="6">
        <v>145.34</v>
      </c>
      <c r="K1046" s="7">
        <v>0.05</v>
      </c>
      <c r="L1046" s="6">
        <v>77.89</v>
      </c>
      <c r="M1046" s="6">
        <f t="shared" si="64"/>
        <v>138.07300000000001</v>
      </c>
      <c r="N1046" s="6">
        <f t="shared" si="65"/>
        <v>77.89</v>
      </c>
      <c r="O1046" s="6">
        <f t="shared" si="66"/>
        <v>60.183000000000007</v>
      </c>
      <c r="P1046" s="8">
        <f t="shared" si="67"/>
        <v>0.43587812244247609</v>
      </c>
      <c r="Q1046" s="9">
        <f>YEAR(SalesDataTable[[#This Row],[Order Date]])</f>
        <v>2026</v>
      </c>
      <c r="R1046" s="8" t="str">
        <f>"Q"&amp;ROUNDUP(MONTH(SalesDataTable[[#This Row],[Order Date]])/3,0)</f>
        <v>Q2</v>
      </c>
      <c r="S1046" s="5">
        <f>MONTH(SalesDataTable[[#This Row],[Order Date]])</f>
        <v>6</v>
      </c>
      <c r="T1046" s="8" t="str">
        <f>TEXT(SalesDataTable[[#This Row],[Order Date]],"mmm")</f>
        <v>Jun</v>
      </c>
    </row>
    <row r="1047" spans="1:20" ht="15.6" x14ac:dyDescent="0.3">
      <c r="A1047" s="2" t="s">
        <v>1118</v>
      </c>
      <c r="B1047" s="3">
        <v>46183</v>
      </c>
      <c r="C1047" s="4" t="s">
        <v>34</v>
      </c>
      <c r="D1047" s="4" t="s">
        <v>146</v>
      </c>
      <c r="E1047" s="4" t="s">
        <v>23</v>
      </c>
      <c r="F1047" s="4" t="s">
        <v>40</v>
      </c>
      <c r="G1047" s="4" t="s">
        <v>37</v>
      </c>
      <c r="H1047" s="4" t="s">
        <v>38</v>
      </c>
      <c r="I1047" s="5">
        <v>1</v>
      </c>
      <c r="J1047" s="6">
        <v>35.950000000000003</v>
      </c>
      <c r="K1047" s="7">
        <v>0.1</v>
      </c>
      <c r="L1047" s="6">
        <v>13.63</v>
      </c>
      <c r="M1047" s="6">
        <f t="shared" si="64"/>
        <v>32.355000000000004</v>
      </c>
      <c r="N1047" s="6">
        <f t="shared" si="65"/>
        <v>13.63</v>
      </c>
      <c r="O1047" s="6">
        <f t="shared" si="66"/>
        <v>18.725000000000001</v>
      </c>
      <c r="P1047" s="8">
        <f t="shared" si="67"/>
        <v>0.57873589862463293</v>
      </c>
      <c r="Q1047" s="9">
        <f>YEAR(SalesDataTable[[#This Row],[Order Date]])</f>
        <v>2026</v>
      </c>
      <c r="R1047" s="8" t="str">
        <f>"Q"&amp;ROUNDUP(MONTH(SalesDataTable[[#This Row],[Order Date]])/3,0)</f>
        <v>Q2</v>
      </c>
      <c r="S1047" s="5">
        <f>MONTH(SalesDataTable[[#This Row],[Order Date]])</f>
        <v>6</v>
      </c>
      <c r="T1047" s="8" t="str">
        <f>TEXT(SalesDataTable[[#This Row],[Order Date]],"mmm")</f>
        <v>Jun</v>
      </c>
    </row>
    <row r="1048" spans="1:20" ht="15.6" x14ac:dyDescent="0.3">
      <c r="A1048" s="2" t="s">
        <v>1119</v>
      </c>
      <c r="B1048" s="3">
        <v>46183</v>
      </c>
      <c r="C1048" s="4" t="s">
        <v>47</v>
      </c>
      <c r="D1048" s="4" t="s">
        <v>102</v>
      </c>
      <c r="E1048" s="4" t="s">
        <v>45</v>
      </c>
      <c r="F1048" s="4" t="s">
        <v>40</v>
      </c>
      <c r="G1048" s="4" t="s">
        <v>69</v>
      </c>
      <c r="H1048" s="4" t="s">
        <v>94</v>
      </c>
      <c r="I1048" s="5">
        <v>1</v>
      </c>
      <c r="J1048" s="6">
        <v>51.09</v>
      </c>
      <c r="K1048" s="7">
        <v>0</v>
      </c>
      <c r="L1048" s="6">
        <v>22.4</v>
      </c>
      <c r="M1048" s="6">
        <f t="shared" si="64"/>
        <v>51.09</v>
      </c>
      <c r="N1048" s="6">
        <f t="shared" si="65"/>
        <v>22.4</v>
      </c>
      <c r="O1048" s="6">
        <f t="shared" si="66"/>
        <v>28.690000000000005</v>
      </c>
      <c r="P1048" s="8">
        <f t="shared" si="67"/>
        <v>0.56155803484047762</v>
      </c>
      <c r="Q1048" s="9">
        <f>YEAR(SalesDataTable[[#This Row],[Order Date]])</f>
        <v>2026</v>
      </c>
      <c r="R1048" s="8" t="str">
        <f>"Q"&amp;ROUNDUP(MONTH(SalesDataTable[[#This Row],[Order Date]])/3,0)</f>
        <v>Q2</v>
      </c>
      <c r="S1048" s="5">
        <f>MONTH(SalesDataTable[[#This Row],[Order Date]])</f>
        <v>6</v>
      </c>
      <c r="T1048" s="8" t="str">
        <f>TEXT(SalesDataTable[[#This Row],[Order Date]],"mmm")</f>
        <v>Jun</v>
      </c>
    </row>
    <row r="1049" spans="1:20" ht="15.6" x14ac:dyDescent="0.3">
      <c r="A1049" s="2" t="s">
        <v>1120</v>
      </c>
      <c r="B1049" s="3">
        <v>46183</v>
      </c>
      <c r="C1049" s="4" t="s">
        <v>28</v>
      </c>
      <c r="D1049" s="4" t="s">
        <v>106</v>
      </c>
      <c r="E1049" s="4" t="s">
        <v>45</v>
      </c>
      <c r="F1049" s="4" t="s">
        <v>24</v>
      </c>
      <c r="G1049" s="4" t="s">
        <v>51</v>
      </c>
      <c r="H1049" s="4" t="s">
        <v>61</v>
      </c>
      <c r="I1049" s="5">
        <v>2</v>
      </c>
      <c r="J1049" s="6">
        <v>198.69</v>
      </c>
      <c r="K1049" s="7">
        <v>0.15</v>
      </c>
      <c r="L1049" s="6">
        <v>104.25</v>
      </c>
      <c r="M1049" s="6">
        <f t="shared" si="64"/>
        <v>337.77299999999997</v>
      </c>
      <c r="N1049" s="6">
        <f t="shared" si="65"/>
        <v>208.5</v>
      </c>
      <c r="O1049" s="6">
        <f t="shared" si="66"/>
        <v>129.27299999999997</v>
      </c>
      <c r="P1049" s="8">
        <f t="shared" si="67"/>
        <v>0.38272153191640534</v>
      </c>
      <c r="Q1049" s="9">
        <f>YEAR(SalesDataTable[[#This Row],[Order Date]])</f>
        <v>2026</v>
      </c>
      <c r="R1049" s="8" t="str">
        <f>"Q"&amp;ROUNDUP(MONTH(SalesDataTable[[#This Row],[Order Date]])/3,0)</f>
        <v>Q2</v>
      </c>
      <c r="S1049" s="5">
        <f>MONTH(SalesDataTable[[#This Row],[Order Date]])</f>
        <v>6</v>
      </c>
      <c r="T1049" s="8" t="str">
        <f>TEXT(SalesDataTable[[#This Row],[Order Date]],"mmm")</f>
        <v>Jun</v>
      </c>
    </row>
    <row r="1050" spans="1:20" ht="15.6" x14ac:dyDescent="0.3">
      <c r="A1050" s="2" t="s">
        <v>1121</v>
      </c>
      <c r="B1050" s="3">
        <v>46183</v>
      </c>
      <c r="C1050" s="4" t="s">
        <v>28</v>
      </c>
      <c r="D1050" s="4" t="s">
        <v>58</v>
      </c>
      <c r="E1050" s="4" t="s">
        <v>45</v>
      </c>
      <c r="F1050" s="4" t="s">
        <v>36</v>
      </c>
      <c r="G1050" s="4" t="s">
        <v>25</v>
      </c>
      <c r="H1050" s="4" t="s">
        <v>26</v>
      </c>
      <c r="I1050" s="5">
        <v>3</v>
      </c>
      <c r="J1050" s="6">
        <v>83.45</v>
      </c>
      <c r="K1050" s="7">
        <v>0</v>
      </c>
      <c r="L1050" s="6">
        <v>43.73</v>
      </c>
      <c r="M1050" s="6">
        <f t="shared" si="64"/>
        <v>250.35000000000002</v>
      </c>
      <c r="N1050" s="6">
        <f t="shared" si="65"/>
        <v>131.19</v>
      </c>
      <c r="O1050" s="6">
        <f t="shared" si="66"/>
        <v>119.16000000000003</v>
      </c>
      <c r="P1050" s="8">
        <f t="shared" si="67"/>
        <v>0.47597363690832839</v>
      </c>
      <c r="Q1050" s="9">
        <f>YEAR(SalesDataTable[[#This Row],[Order Date]])</f>
        <v>2026</v>
      </c>
      <c r="R1050" s="8" t="str">
        <f>"Q"&amp;ROUNDUP(MONTH(SalesDataTable[[#This Row],[Order Date]])/3,0)</f>
        <v>Q2</v>
      </c>
      <c r="S1050" s="5">
        <f>MONTH(SalesDataTable[[#This Row],[Order Date]])</f>
        <v>6</v>
      </c>
      <c r="T1050" s="8" t="str">
        <f>TEXT(SalesDataTable[[#This Row],[Order Date]],"mmm")</f>
        <v>Jun</v>
      </c>
    </row>
    <row r="1051" spans="1:20" ht="15.6" x14ac:dyDescent="0.3">
      <c r="A1051" s="2" t="s">
        <v>1122</v>
      </c>
      <c r="B1051" s="3">
        <v>46183</v>
      </c>
      <c r="C1051" s="4" t="s">
        <v>34</v>
      </c>
      <c r="D1051" s="4" t="s">
        <v>35</v>
      </c>
      <c r="E1051" s="4" t="s">
        <v>23</v>
      </c>
      <c r="F1051" s="4" t="s">
        <v>36</v>
      </c>
      <c r="G1051" s="4" t="s">
        <v>69</v>
      </c>
      <c r="H1051" s="4" t="s">
        <v>70</v>
      </c>
      <c r="I1051" s="5">
        <v>2</v>
      </c>
      <c r="J1051" s="6">
        <v>40.86</v>
      </c>
      <c r="K1051" s="7">
        <v>0</v>
      </c>
      <c r="L1051" s="6">
        <v>14.59</v>
      </c>
      <c r="M1051" s="6">
        <f t="shared" si="64"/>
        <v>81.72</v>
      </c>
      <c r="N1051" s="6">
        <f t="shared" si="65"/>
        <v>29.18</v>
      </c>
      <c r="O1051" s="6">
        <f t="shared" si="66"/>
        <v>52.54</v>
      </c>
      <c r="P1051" s="8">
        <f t="shared" si="67"/>
        <v>0.64292706803720023</v>
      </c>
      <c r="Q1051" s="9">
        <f>YEAR(SalesDataTable[[#This Row],[Order Date]])</f>
        <v>2026</v>
      </c>
      <c r="R1051" s="8" t="str">
        <f>"Q"&amp;ROUNDUP(MONTH(SalesDataTable[[#This Row],[Order Date]])/3,0)</f>
        <v>Q2</v>
      </c>
      <c r="S1051" s="5">
        <f>MONTH(SalesDataTable[[#This Row],[Order Date]])</f>
        <v>6</v>
      </c>
      <c r="T1051" s="8" t="str">
        <f>TEXT(SalesDataTable[[#This Row],[Order Date]],"mmm")</f>
        <v>Jun</v>
      </c>
    </row>
    <row r="1052" spans="1:20" ht="15.6" x14ac:dyDescent="0.3">
      <c r="A1052" s="2" t="s">
        <v>1123</v>
      </c>
      <c r="B1052" s="3">
        <v>46183</v>
      </c>
      <c r="C1052" s="4" t="s">
        <v>28</v>
      </c>
      <c r="D1052" s="4" t="s">
        <v>58</v>
      </c>
      <c r="E1052" s="4" t="s">
        <v>45</v>
      </c>
      <c r="F1052" s="4" t="s">
        <v>36</v>
      </c>
      <c r="G1052" s="4" t="s">
        <v>51</v>
      </c>
      <c r="H1052" s="4" t="s">
        <v>84</v>
      </c>
      <c r="I1052" s="5">
        <v>1</v>
      </c>
      <c r="J1052" s="6">
        <v>82.21</v>
      </c>
      <c r="K1052" s="7">
        <v>0.05</v>
      </c>
      <c r="L1052" s="6">
        <v>39.04</v>
      </c>
      <c r="M1052" s="6">
        <f t="shared" si="64"/>
        <v>78.099499999999992</v>
      </c>
      <c r="N1052" s="6">
        <f t="shared" si="65"/>
        <v>39.04</v>
      </c>
      <c r="O1052" s="6">
        <f t="shared" si="66"/>
        <v>39.059499999999993</v>
      </c>
      <c r="P1052" s="8">
        <f t="shared" si="67"/>
        <v>0.50012484074802011</v>
      </c>
      <c r="Q1052" s="9">
        <f>YEAR(SalesDataTable[[#This Row],[Order Date]])</f>
        <v>2026</v>
      </c>
      <c r="R1052" s="8" t="str">
        <f>"Q"&amp;ROUNDUP(MONTH(SalesDataTable[[#This Row],[Order Date]])/3,0)</f>
        <v>Q2</v>
      </c>
      <c r="S1052" s="5">
        <f>MONTH(SalesDataTable[[#This Row],[Order Date]])</f>
        <v>6</v>
      </c>
      <c r="T1052" s="8" t="str">
        <f>TEXT(SalesDataTable[[#This Row],[Order Date]],"mmm")</f>
        <v>Jun</v>
      </c>
    </row>
    <row r="1053" spans="1:20" ht="15.6" x14ac:dyDescent="0.3">
      <c r="A1053" s="2" t="s">
        <v>1124</v>
      </c>
      <c r="B1053" s="3">
        <v>46183</v>
      </c>
      <c r="C1053" s="4" t="s">
        <v>34</v>
      </c>
      <c r="D1053" s="4" t="s">
        <v>81</v>
      </c>
      <c r="E1053" s="4" t="s">
        <v>59</v>
      </c>
      <c r="F1053" s="4" t="s">
        <v>40</v>
      </c>
      <c r="G1053" s="4" t="s">
        <v>69</v>
      </c>
      <c r="H1053" s="4" t="s">
        <v>87</v>
      </c>
      <c r="I1053" s="5">
        <v>1</v>
      </c>
      <c r="J1053" s="6">
        <v>35.93</v>
      </c>
      <c r="K1053" s="7">
        <v>0.1</v>
      </c>
      <c r="L1053" s="6">
        <v>13.52</v>
      </c>
      <c r="M1053" s="6">
        <f t="shared" si="64"/>
        <v>32.337000000000003</v>
      </c>
      <c r="N1053" s="6">
        <f t="shared" si="65"/>
        <v>13.52</v>
      </c>
      <c r="O1053" s="6">
        <f t="shared" si="66"/>
        <v>18.817000000000004</v>
      </c>
      <c r="P1053" s="8">
        <f t="shared" si="67"/>
        <v>0.58190308315551853</v>
      </c>
      <c r="Q1053" s="9">
        <f>YEAR(SalesDataTable[[#This Row],[Order Date]])</f>
        <v>2026</v>
      </c>
      <c r="R1053" s="8" t="str">
        <f>"Q"&amp;ROUNDUP(MONTH(SalesDataTable[[#This Row],[Order Date]])/3,0)</f>
        <v>Q2</v>
      </c>
      <c r="S1053" s="5">
        <f>MONTH(SalesDataTable[[#This Row],[Order Date]])</f>
        <v>6</v>
      </c>
      <c r="T1053" s="8" t="str">
        <f>TEXT(SalesDataTable[[#This Row],[Order Date]],"mmm")</f>
        <v>Jun</v>
      </c>
    </row>
    <row r="1054" spans="1:20" ht="15.6" x14ac:dyDescent="0.3">
      <c r="A1054" s="2" t="s">
        <v>1125</v>
      </c>
      <c r="B1054" s="3">
        <v>46183</v>
      </c>
      <c r="C1054" s="4" t="s">
        <v>21</v>
      </c>
      <c r="D1054" s="4" t="s">
        <v>22</v>
      </c>
      <c r="E1054" s="4" t="s">
        <v>59</v>
      </c>
      <c r="F1054" s="4" t="s">
        <v>36</v>
      </c>
      <c r="G1054" s="4" t="s">
        <v>37</v>
      </c>
      <c r="H1054" s="4" t="s">
        <v>103</v>
      </c>
      <c r="I1054" s="5">
        <v>2</v>
      </c>
      <c r="J1054" s="6">
        <v>164.77</v>
      </c>
      <c r="K1054" s="7">
        <v>0</v>
      </c>
      <c r="L1054" s="6">
        <v>89.07</v>
      </c>
      <c r="M1054" s="6">
        <f t="shared" si="64"/>
        <v>329.54</v>
      </c>
      <c r="N1054" s="6">
        <f t="shared" si="65"/>
        <v>178.14</v>
      </c>
      <c r="O1054" s="6">
        <f t="shared" si="66"/>
        <v>151.40000000000003</v>
      </c>
      <c r="P1054" s="8">
        <f t="shared" si="67"/>
        <v>0.45942829398555568</v>
      </c>
      <c r="Q1054" s="9">
        <f>YEAR(SalesDataTable[[#This Row],[Order Date]])</f>
        <v>2026</v>
      </c>
      <c r="R1054" s="8" t="str">
        <f>"Q"&amp;ROUNDUP(MONTH(SalesDataTable[[#This Row],[Order Date]])/3,0)</f>
        <v>Q2</v>
      </c>
      <c r="S1054" s="5">
        <f>MONTH(SalesDataTable[[#This Row],[Order Date]])</f>
        <v>6</v>
      </c>
      <c r="T1054" s="8" t="str">
        <f>TEXT(SalesDataTable[[#This Row],[Order Date]],"mmm")</f>
        <v>Jun</v>
      </c>
    </row>
    <row r="1055" spans="1:20" ht="15.6" x14ac:dyDescent="0.3">
      <c r="A1055" s="2" t="s">
        <v>1126</v>
      </c>
      <c r="B1055" s="3">
        <v>46183</v>
      </c>
      <c r="C1055" s="4" t="s">
        <v>34</v>
      </c>
      <c r="D1055" s="4" t="s">
        <v>35</v>
      </c>
      <c r="E1055" s="4" t="s">
        <v>30</v>
      </c>
      <c r="F1055" s="4" t="s">
        <v>40</v>
      </c>
      <c r="G1055" s="4" t="s">
        <v>37</v>
      </c>
      <c r="H1055" s="4" t="s">
        <v>66</v>
      </c>
      <c r="I1055" s="5">
        <v>4</v>
      </c>
      <c r="J1055" s="6">
        <v>47.36</v>
      </c>
      <c r="K1055" s="7">
        <v>0.1</v>
      </c>
      <c r="L1055" s="6">
        <v>18.87</v>
      </c>
      <c r="M1055" s="6">
        <f t="shared" si="64"/>
        <v>170.49600000000001</v>
      </c>
      <c r="N1055" s="6">
        <f t="shared" si="65"/>
        <v>75.48</v>
      </c>
      <c r="O1055" s="6">
        <f t="shared" si="66"/>
        <v>95.016000000000005</v>
      </c>
      <c r="P1055" s="8">
        <f t="shared" si="67"/>
        <v>0.55729166666666663</v>
      </c>
      <c r="Q1055" s="9">
        <f>YEAR(SalesDataTable[[#This Row],[Order Date]])</f>
        <v>2026</v>
      </c>
      <c r="R1055" s="8" t="str">
        <f>"Q"&amp;ROUNDUP(MONTH(SalesDataTable[[#This Row],[Order Date]])/3,0)</f>
        <v>Q2</v>
      </c>
      <c r="S1055" s="5">
        <f>MONTH(SalesDataTable[[#This Row],[Order Date]])</f>
        <v>6</v>
      </c>
      <c r="T1055" s="8" t="str">
        <f>TEXT(SalesDataTable[[#This Row],[Order Date]],"mmm")</f>
        <v>Jun</v>
      </c>
    </row>
    <row r="1056" spans="1:20" ht="15.6" x14ac:dyDescent="0.3">
      <c r="A1056" s="2" t="s">
        <v>1127</v>
      </c>
      <c r="B1056" s="3">
        <v>46183</v>
      </c>
      <c r="C1056" s="4" t="s">
        <v>47</v>
      </c>
      <c r="D1056" s="4" t="s">
        <v>68</v>
      </c>
      <c r="E1056" s="4" t="s">
        <v>23</v>
      </c>
      <c r="F1056" s="4" t="s">
        <v>24</v>
      </c>
      <c r="G1056" s="4" t="s">
        <v>31</v>
      </c>
      <c r="H1056" s="4" t="s">
        <v>32</v>
      </c>
      <c r="I1056" s="5">
        <v>1</v>
      </c>
      <c r="J1056" s="6">
        <v>90.7</v>
      </c>
      <c r="K1056" s="7">
        <v>0</v>
      </c>
      <c r="L1056" s="6">
        <v>44.18</v>
      </c>
      <c r="M1056" s="6">
        <f t="shared" si="64"/>
        <v>90.7</v>
      </c>
      <c r="N1056" s="6">
        <f t="shared" si="65"/>
        <v>44.18</v>
      </c>
      <c r="O1056" s="6">
        <f t="shared" si="66"/>
        <v>46.52</v>
      </c>
      <c r="P1056" s="8">
        <f t="shared" si="67"/>
        <v>0.51289966923925034</v>
      </c>
      <c r="Q1056" s="9">
        <f>YEAR(SalesDataTable[[#This Row],[Order Date]])</f>
        <v>2026</v>
      </c>
      <c r="R1056" s="8" t="str">
        <f>"Q"&amp;ROUNDUP(MONTH(SalesDataTable[[#This Row],[Order Date]])/3,0)</f>
        <v>Q2</v>
      </c>
      <c r="S1056" s="5">
        <f>MONTH(SalesDataTable[[#This Row],[Order Date]])</f>
        <v>6</v>
      </c>
      <c r="T1056" s="8" t="str">
        <f>TEXT(SalesDataTable[[#This Row],[Order Date]],"mmm")</f>
        <v>Jun</v>
      </c>
    </row>
    <row r="1057" spans="1:20" ht="15.6" x14ac:dyDescent="0.3">
      <c r="A1057" s="2" t="s">
        <v>1128</v>
      </c>
      <c r="B1057" s="3">
        <v>46183</v>
      </c>
      <c r="C1057" s="4" t="s">
        <v>34</v>
      </c>
      <c r="D1057" s="4" t="s">
        <v>81</v>
      </c>
      <c r="E1057" s="4" t="s">
        <v>59</v>
      </c>
      <c r="F1057" s="4" t="s">
        <v>24</v>
      </c>
      <c r="G1057" s="4" t="s">
        <v>37</v>
      </c>
      <c r="H1057" s="4" t="s">
        <v>66</v>
      </c>
      <c r="I1057" s="5">
        <v>1</v>
      </c>
      <c r="J1057" s="6">
        <v>45.59</v>
      </c>
      <c r="K1057" s="7">
        <v>0</v>
      </c>
      <c r="L1057" s="6">
        <v>18.57</v>
      </c>
      <c r="M1057" s="6">
        <f t="shared" si="64"/>
        <v>45.59</v>
      </c>
      <c r="N1057" s="6">
        <f t="shared" si="65"/>
        <v>18.57</v>
      </c>
      <c r="O1057" s="6">
        <f t="shared" si="66"/>
        <v>27.020000000000003</v>
      </c>
      <c r="P1057" s="8">
        <f t="shared" si="67"/>
        <v>0.59267383198069756</v>
      </c>
      <c r="Q1057" s="9">
        <f>YEAR(SalesDataTable[[#This Row],[Order Date]])</f>
        <v>2026</v>
      </c>
      <c r="R1057" s="8" t="str">
        <f>"Q"&amp;ROUNDUP(MONTH(SalesDataTable[[#This Row],[Order Date]])/3,0)</f>
        <v>Q2</v>
      </c>
      <c r="S1057" s="5">
        <f>MONTH(SalesDataTable[[#This Row],[Order Date]])</f>
        <v>6</v>
      </c>
      <c r="T1057" s="8" t="str">
        <f>TEXT(SalesDataTable[[#This Row],[Order Date]],"mmm")</f>
        <v>Jun</v>
      </c>
    </row>
    <row r="1058" spans="1:20" ht="15.6" x14ac:dyDescent="0.3">
      <c r="A1058" s="2" t="s">
        <v>1129</v>
      </c>
      <c r="B1058" s="3">
        <v>46183</v>
      </c>
      <c r="C1058" s="4" t="s">
        <v>47</v>
      </c>
      <c r="D1058" s="4" t="s">
        <v>48</v>
      </c>
      <c r="E1058" s="4" t="s">
        <v>23</v>
      </c>
      <c r="F1058" s="4" t="s">
        <v>36</v>
      </c>
      <c r="G1058" s="4" t="s">
        <v>31</v>
      </c>
      <c r="H1058" s="4" t="s">
        <v>41</v>
      </c>
      <c r="I1058" s="5">
        <v>3</v>
      </c>
      <c r="J1058" s="6">
        <v>146.55000000000001</v>
      </c>
      <c r="K1058" s="7">
        <v>0.1</v>
      </c>
      <c r="L1058" s="6">
        <v>79.59</v>
      </c>
      <c r="M1058" s="6">
        <f t="shared" si="64"/>
        <v>395.68500000000006</v>
      </c>
      <c r="N1058" s="6">
        <f t="shared" si="65"/>
        <v>238.77</v>
      </c>
      <c r="O1058" s="6">
        <f t="shared" si="66"/>
        <v>156.91500000000005</v>
      </c>
      <c r="P1058" s="8">
        <f t="shared" si="67"/>
        <v>0.39656544978960545</v>
      </c>
      <c r="Q1058" s="9">
        <f>YEAR(SalesDataTable[[#This Row],[Order Date]])</f>
        <v>2026</v>
      </c>
      <c r="R1058" s="8" t="str">
        <f>"Q"&amp;ROUNDUP(MONTH(SalesDataTable[[#This Row],[Order Date]])/3,0)</f>
        <v>Q2</v>
      </c>
      <c r="S1058" s="5">
        <f>MONTH(SalesDataTable[[#This Row],[Order Date]])</f>
        <v>6</v>
      </c>
      <c r="T1058" s="8" t="str">
        <f>TEXT(SalesDataTable[[#This Row],[Order Date]],"mmm")</f>
        <v>Jun</v>
      </c>
    </row>
    <row r="1059" spans="1:20" ht="15.6" x14ac:dyDescent="0.3">
      <c r="A1059" s="2" t="s">
        <v>1130</v>
      </c>
      <c r="B1059" s="3">
        <v>46184</v>
      </c>
      <c r="C1059" s="4" t="s">
        <v>47</v>
      </c>
      <c r="D1059" s="4" t="s">
        <v>68</v>
      </c>
      <c r="E1059" s="4" t="s">
        <v>59</v>
      </c>
      <c r="F1059" s="4" t="s">
        <v>40</v>
      </c>
      <c r="G1059" s="4" t="s">
        <v>25</v>
      </c>
      <c r="H1059" s="4" t="s">
        <v>55</v>
      </c>
      <c r="I1059" s="5">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9">
        <f>YEAR(SalesDataTable[[#This Row],[Order Date]])</f>
        <v>2026</v>
      </c>
      <c r="R1059" s="8" t="str">
        <f>"Q"&amp;ROUNDUP(MONTH(SalesDataTable[[#This Row],[Order Date]])/3,0)</f>
        <v>Q2</v>
      </c>
      <c r="S1059" s="5">
        <f>MONTH(SalesDataTable[[#This Row],[Order Date]])</f>
        <v>6</v>
      </c>
      <c r="T1059" s="8" t="str">
        <f>TEXT(SalesDataTable[[#This Row],[Order Date]],"mmm")</f>
        <v>Jun</v>
      </c>
    </row>
    <row r="1060" spans="1:20" ht="15.6" x14ac:dyDescent="0.3">
      <c r="A1060" s="2" t="s">
        <v>1131</v>
      </c>
      <c r="B1060" s="3">
        <v>46184</v>
      </c>
      <c r="C1060" s="4" t="s">
        <v>21</v>
      </c>
      <c r="D1060" s="4" t="s">
        <v>22</v>
      </c>
      <c r="E1060" s="4" t="s">
        <v>45</v>
      </c>
      <c r="F1060" s="4" t="s">
        <v>36</v>
      </c>
      <c r="G1060" s="4" t="s">
        <v>25</v>
      </c>
      <c r="H1060" s="4" t="s">
        <v>49</v>
      </c>
      <c r="I1060" s="5">
        <v>2</v>
      </c>
      <c r="J1060" s="6">
        <v>51.83</v>
      </c>
      <c r="K1060" s="7">
        <v>0.1</v>
      </c>
      <c r="L1060" s="6">
        <v>23.1</v>
      </c>
      <c r="M1060" s="6">
        <f t="shared" si="64"/>
        <v>93.293999999999997</v>
      </c>
      <c r="N1060" s="6">
        <f t="shared" si="65"/>
        <v>46.2</v>
      </c>
      <c r="O1060" s="6">
        <f t="shared" si="66"/>
        <v>47.093999999999994</v>
      </c>
      <c r="P1060" s="8">
        <f t="shared" si="67"/>
        <v>0.50479130490706792</v>
      </c>
      <c r="Q1060" s="9">
        <f>YEAR(SalesDataTable[[#This Row],[Order Date]])</f>
        <v>2026</v>
      </c>
      <c r="R1060" s="8" t="str">
        <f>"Q"&amp;ROUNDUP(MONTH(SalesDataTable[[#This Row],[Order Date]])/3,0)</f>
        <v>Q2</v>
      </c>
      <c r="S1060" s="5">
        <f>MONTH(SalesDataTable[[#This Row],[Order Date]])</f>
        <v>6</v>
      </c>
      <c r="T1060" s="8" t="str">
        <f>TEXT(SalesDataTable[[#This Row],[Order Date]],"mmm")</f>
        <v>Jun</v>
      </c>
    </row>
    <row r="1061" spans="1:20" ht="15.6" x14ac:dyDescent="0.3">
      <c r="A1061" s="2" t="s">
        <v>1132</v>
      </c>
      <c r="B1061" s="3">
        <v>46184</v>
      </c>
      <c r="C1061" s="4" t="s">
        <v>47</v>
      </c>
      <c r="D1061" s="4" t="s">
        <v>68</v>
      </c>
      <c r="E1061" s="4" t="s">
        <v>23</v>
      </c>
      <c r="F1061" s="4" t="s">
        <v>40</v>
      </c>
      <c r="G1061" s="4" t="s">
        <v>51</v>
      </c>
      <c r="H1061" s="4" t="s">
        <v>110</v>
      </c>
      <c r="I1061" s="5">
        <v>2</v>
      </c>
      <c r="J1061" s="6">
        <v>121.19</v>
      </c>
      <c r="K1061" s="7">
        <v>0.05</v>
      </c>
      <c r="L1061" s="6">
        <v>58.91</v>
      </c>
      <c r="M1061" s="6">
        <f t="shared" si="64"/>
        <v>230.261</v>
      </c>
      <c r="N1061" s="6">
        <f t="shared" si="65"/>
        <v>117.82</v>
      </c>
      <c r="O1061" s="6">
        <f t="shared" si="66"/>
        <v>112.441</v>
      </c>
      <c r="P1061" s="8">
        <f t="shared" si="67"/>
        <v>0.48831977625390321</v>
      </c>
      <c r="Q1061" s="9">
        <f>YEAR(SalesDataTable[[#This Row],[Order Date]])</f>
        <v>2026</v>
      </c>
      <c r="R1061" s="8" t="str">
        <f>"Q"&amp;ROUNDUP(MONTH(SalesDataTable[[#This Row],[Order Date]])/3,0)</f>
        <v>Q2</v>
      </c>
      <c r="S1061" s="5">
        <f>MONTH(SalesDataTable[[#This Row],[Order Date]])</f>
        <v>6</v>
      </c>
      <c r="T1061" s="8" t="str">
        <f>TEXT(SalesDataTable[[#This Row],[Order Date]],"mmm")</f>
        <v>Jun</v>
      </c>
    </row>
    <row r="1062" spans="1:20" ht="15.6" x14ac:dyDescent="0.3">
      <c r="A1062" s="2" t="s">
        <v>1133</v>
      </c>
      <c r="B1062" s="3">
        <v>46184</v>
      </c>
      <c r="C1062" s="4" t="s">
        <v>47</v>
      </c>
      <c r="D1062" s="4" t="s">
        <v>102</v>
      </c>
      <c r="E1062" s="4" t="s">
        <v>45</v>
      </c>
      <c r="F1062" s="4" t="s">
        <v>36</v>
      </c>
      <c r="G1062" s="4" t="s">
        <v>31</v>
      </c>
      <c r="H1062" s="4" t="s">
        <v>73</v>
      </c>
      <c r="I1062" s="5">
        <v>1</v>
      </c>
      <c r="J1062" s="6">
        <v>154.09</v>
      </c>
      <c r="K1062" s="7">
        <v>0</v>
      </c>
      <c r="L1062" s="6">
        <v>77.37</v>
      </c>
      <c r="M1062" s="6">
        <f t="shared" si="64"/>
        <v>154.09</v>
      </c>
      <c r="N1062" s="6">
        <f t="shared" si="65"/>
        <v>77.37</v>
      </c>
      <c r="O1062" s="6">
        <f t="shared" si="66"/>
        <v>76.72</v>
      </c>
      <c r="P1062" s="8">
        <f t="shared" si="67"/>
        <v>0.49789084301382308</v>
      </c>
      <c r="Q1062" s="9">
        <f>YEAR(SalesDataTable[[#This Row],[Order Date]])</f>
        <v>2026</v>
      </c>
      <c r="R1062" s="8" t="str">
        <f>"Q"&amp;ROUNDUP(MONTH(SalesDataTable[[#This Row],[Order Date]])/3,0)</f>
        <v>Q2</v>
      </c>
      <c r="S1062" s="5">
        <f>MONTH(SalesDataTable[[#This Row],[Order Date]])</f>
        <v>6</v>
      </c>
      <c r="T1062" s="8" t="str">
        <f>TEXT(SalesDataTable[[#This Row],[Order Date]],"mmm")</f>
        <v>Jun</v>
      </c>
    </row>
    <row r="1063" spans="1:20" ht="15.6" x14ac:dyDescent="0.3">
      <c r="A1063" s="2" t="s">
        <v>1134</v>
      </c>
      <c r="B1063" s="3">
        <v>46184</v>
      </c>
      <c r="C1063" s="4" t="s">
        <v>21</v>
      </c>
      <c r="D1063" s="4" t="s">
        <v>22</v>
      </c>
      <c r="E1063" s="4" t="s">
        <v>23</v>
      </c>
      <c r="F1063" s="4" t="s">
        <v>36</v>
      </c>
      <c r="G1063" s="4" t="s">
        <v>25</v>
      </c>
      <c r="H1063" s="4" t="s">
        <v>26</v>
      </c>
      <c r="I1063" s="5">
        <v>1</v>
      </c>
      <c r="J1063" s="6">
        <v>80.64</v>
      </c>
      <c r="K1063" s="7">
        <v>0.05</v>
      </c>
      <c r="L1063" s="6">
        <v>43.85</v>
      </c>
      <c r="M1063" s="6">
        <f t="shared" si="64"/>
        <v>76.60799999999999</v>
      </c>
      <c r="N1063" s="6">
        <f t="shared" si="65"/>
        <v>43.85</v>
      </c>
      <c r="O1063" s="6">
        <f t="shared" si="66"/>
        <v>32.757999999999988</v>
      </c>
      <c r="P1063" s="8">
        <f t="shared" si="67"/>
        <v>0.42760547201336668</v>
      </c>
      <c r="Q1063" s="9">
        <f>YEAR(SalesDataTable[[#This Row],[Order Date]])</f>
        <v>2026</v>
      </c>
      <c r="R1063" s="8" t="str">
        <f>"Q"&amp;ROUNDUP(MONTH(SalesDataTable[[#This Row],[Order Date]])/3,0)</f>
        <v>Q2</v>
      </c>
      <c r="S1063" s="5">
        <f>MONTH(SalesDataTable[[#This Row],[Order Date]])</f>
        <v>6</v>
      </c>
      <c r="T1063" s="8" t="str">
        <f>TEXT(SalesDataTable[[#This Row],[Order Date]],"mmm")</f>
        <v>Jun</v>
      </c>
    </row>
    <row r="1064" spans="1:20" ht="15.6" x14ac:dyDescent="0.3">
      <c r="A1064" s="2" t="s">
        <v>1135</v>
      </c>
      <c r="B1064" s="3">
        <v>46184</v>
      </c>
      <c r="C1064" s="4" t="s">
        <v>28</v>
      </c>
      <c r="D1064" s="4" t="s">
        <v>89</v>
      </c>
      <c r="E1064" s="4" t="s">
        <v>59</v>
      </c>
      <c r="F1064" s="4" t="s">
        <v>24</v>
      </c>
      <c r="G1064" s="4" t="s">
        <v>31</v>
      </c>
      <c r="H1064" s="4" t="s">
        <v>32</v>
      </c>
      <c r="I1064" s="5">
        <v>1</v>
      </c>
      <c r="J1064" s="6">
        <v>94.01</v>
      </c>
      <c r="K1064" s="7">
        <v>0.15</v>
      </c>
      <c r="L1064" s="6">
        <v>46.12</v>
      </c>
      <c r="M1064" s="6">
        <f t="shared" si="64"/>
        <v>79.908500000000004</v>
      </c>
      <c r="N1064" s="6">
        <f t="shared" si="65"/>
        <v>46.12</v>
      </c>
      <c r="O1064" s="6">
        <f t="shared" si="66"/>
        <v>33.788500000000006</v>
      </c>
      <c r="P1064" s="8">
        <f t="shared" si="67"/>
        <v>0.42283987310486376</v>
      </c>
      <c r="Q1064" s="9">
        <f>YEAR(SalesDataTable[[#This Row],[Order Date]])</f>
        <v>2026</v>
      </c>
      <c r="R1064" s="8" t="str">
        <f>"Q"&amp;ROUNDUP(MONTH(SalesDataTable[[#This Row],[Order Date]])/3,0)</f>
        <v>Q2</v>
      </c>
      <c r="S1064" s="5">
        <f>MONTH(SalesDataTable[[#This Row],[Order Date]])</f>
        <v>6</v>
      </c>
      <c r="T1064" s="8" t="str">
        <f>TEXT(SalesDataTable[[#This Row],[Order Date]],"mmm")</f>
        <v>Jun</v>
      </c>
    </row>
    <row r="1065" spans="1:20" ht="15.6" x14ac:dyDescent="0.3">
      <c r="A1065" s="2" t="s">
        <v>1136</v>
      </c>
      <c r="B1065" s="3">
        <v>46184</v>
      </c>
      <c r="C1065" s="4" t="s">
        <v>28</v>
      </c>
      <c r="D1065" s="4" t="s">
        <v>58</v>
      </c>
      <c r="E1065" s="4" t="s">
        <v>23</v>
      </c>
      <c r="F1065" s="4" t="s">
        <v>24</v>
      </c>
      <c r="G1065" s="4" t="s">
        <v>25</v>
      </c>
      <c r="H1065" s="4" t="s">
        <v>49</v>
      </c>
      <c r="I1065" s="5">
        <v>1</v>
      </c>
      <c r="J1065" s="6">
        <v>51.09</v>
      </c>
      <c r="K1065" s="7">
        <v>0</v>
      </c>
      <c r="L1065" s="6">
        <v>22.78</v>
      </c>
      <c r="M1065" s="6">
        <f t="shared" si="64"/>
        <v>51.09</v>
      </c>
      <c r="N1065" s="6">
        <f t="shared" si="65"/>
        <v>22.78</v>
      </c>
      <c r="O1065" s="6">
        <f t="shared" si="66"/>
        <v>28.310000000000002</v>
      </c>
      <c r="P1065" s="8">
        <f t="shared" si="67"/>
        <v>0.55412018007437858</v>
      </c>
      <c r="Q1065" s="9">
        <f>YEAR(SalesDataTable[[#This Row],[Order Date]])</f>
        <v>2026</v>
      </c>
      <c r="R1065" s="8" t="str">
        <f>"Q"&amp;ROUNDUP(MONTH(SalesDataTable[[#This Row],[Order Date]])/3,0)</f>
        <v>Q2</v>
      </c>
      <c r="S1065" s="5">
        <f>MONTH(SalesDataTable[[#This Row],[Order Date]])</f>
        <v>6</v>
      </c>
      <c r="T1065" s="8" t="str">
        <f>TEXT(SalesDataTable[[#This Row],[Order Date]],"mmm")</f>
        <v>Jun</v>
      </c>
    </row>
    <row r="1066" spans="1:20" ht="15.6" x14ac:dyDescent="0.3">
      <c r="A1066" s="2" t="s">
        <v>1137</v>
      </c>
      <c r="B1066" s="3">
        <v>46184</v>
      </c>
      <c r="C1066" s="4" t="s">
        <v>28</v>
      </c>
      <c r="D1066" s="4" t="s">
        <v>58</v>
      </c>
      <c r="E1066" s="4" t="s">
        <v>59</v>
      </c>
      <c r="F1066" s="4" t="s">
        <v>24</v>
      </c>
      <c r="G1066" s="4" t="s">
        <v>31</v>
      </c>
      <c r="H1066" s="4" t="s">
        <v>41</v>
      </c>
      <c r="I1066" s="5">
        <v>1</v>
      </c>
      <c r="J1066" s="6">
        <v>146.66</v>
      </c>
      <c r="K1066" s="7">
        <v>0</v>
      </c>
      <c r="L1066" s="6">
        <v>78.709999999999994</v>
      </c>
      <c r="M1066" s="6">
        <f t="shared" si="64"/>
        <v>146.66</v>
      </c>
      <c r="N1066" s="6">
        <f t="shared" si="65"/>
        <v>78.709999999999994</v>
      </c>
      <c r="O1066" s="6">
        <f t="shared" si="66"/>
        <v>67.95</v>
      </c>
      <c r="P1066" s="8">
        <f t="shared" si="67"/>
        <v>0.4633165143870176</v>
      </c>
      <c r="Q1066" s="9">
        <f>YEAR(SalesDataTable[[#This Row],[Order Date]])</f>
        <v>2026</v>
      </c>
      <c r="R1066" s="8" t="str">
        <f>"Q"&amp;ROUNDUP(MONTH(SalesDataTable[[#This Row],[Order Date]])/3,0)</f>
        <v>Q2</v>
      </c>
      <c r="S1066" s="5">
        <f>MONTH(SalesDataTable[[#This Row],[Order Date]])</f>
        <v>6</v>
      </c>
      <c r="T1066" s="8" t="str">
        <f>TEXT(SalesDataTable[[#This Row],[Order Date]],"mmm")</f>
        <v>Jun</v>
      </c>
    </row>
    <row r="1067" spans="1:20" ht="15.6" x14ac:dyDescent="0.3">
      <c r="A1067" s="2" t="s">
        <v>1138</v>
      </c>
      <c r="B1067" s="3">
        <v>46184</v>
      </c>
      <c r="C1067" s="4" t="s">
        <v>28</v>
      </c>
      <c r="D1067" s="4" t="s">
        <v>89</v>
      </c>
      <c r="E1067" s="4" t="s">
        <v>45</v>
      </c>
      <c r="F1067" s="4" t="s">
        <v>36</v>
      </c>
      <c r="G1067" s="4" t="s">
        <v>51</v>
      </c>
      <c r="H1067" s="4" t="s">
        <v>61</v>
      </c>
      <c r="I1067" s="5">
        <v>2</v>
      </c>
      <c r="J1067" s="6">
        <v>199.03</v>
      </c>
      <c r="K1067" s="7">
        <v>0</v>
      </c>
      <c r="L1067" s="6">
        <v>104.7</v>
      </c>
      <c r="M1067" s="6">
        <f t="shared" si="64"/>
        <v>398.06</v>
      </c>
      <c r="N1067" s="6">
        <f t="shared" si="65"/>
        <v>209.4</v>
      </c>
      <c r="O1067" s="6">
        <f t="shared" si="66"/>
        <v>188.66</v>
      </c>
      <c r="P1067" s="8">
        <f t="shared" si="67"/>
        <v>0.47394865095714211</v>
      </c>
      <c r="Q1067" s="9">
        <f>YEAR(SalesDataTable[[#This Row],[Order Date]])</f>
        <v>2026</v>
      </c>
      <c r="R1067" s="8" t="str">
        <f>"Q"&amp;ROUNDUP(MONTH(SalesDataTable[[#This Row],[Order Date]])/3,0)</f>
        <v>Q2</v>
      </c>
      <c r="S1067" s="5">
        <f>MONTH(SalesDataTable[[#This Row],[Order Date]])</f>
        <v>6</v>
      </c>
      <c r="T1067" s="8" t="str">
        <f>TEXT(SalesDataTable[[#This Row],[Order Date]],"mmm")</f>
        <v>Jun</v>
      </c>
    </row>
    <row r="1068" spans="1:20" ht="15.6" x14ac:dyDescent="0.3">
      <c r="A1068" s="2" t="s">
        <v>1139</v>
      </c>
      <c r="B1068" s="3">
        <v>46184</v>
      </c>
      <c r="C1068" s="4" t="s">
        <v>34</v>
      </c>
      <c r="D1068" s="4" t="s">
        <v>35</v>
      </c>
      <c r="E1068" s="4" t="s">
        <v>23</v>
      </c>
      <c r="F1068" s="4" t="s">
        <v>24</v>
      </c>
      <c r="G1068" s="4" t="s">
        <v>25</v>
      </c>
      <c r="H1068" s="4" t="s">
        <v>55</v>
      </c>
      <c r="I1068" s="5">
        <v>5</v>
      </c>
      <c r="J1068" s="6">
        <v>41.18</v>
      </c>
      <c r="K1068" s="7">
        <v>0.05</v>
      </c>
      <c r="L1068" s="6">
        <v>16.87</v>
      </c>
      <c r="M1068" s="6">
        <f t="shared" si="64"/>
        <v>195.60499999999999</v>
      </c>
      <c r="N1068" s="6">
        <f t="shared" si="65"/>
        <v>84.350000000000009</v>
      </c>
      <c r="O1068" s="6">
        <f t="shared" si="66"/>
        <v>111.25499999999998</v>
      </c>
      <c r="P1068" s="8">
        <f t="shared" si="67"/>
        <v>0.56877380435060443</v>
      </c>
      <c r="Q1068" s="9">
        <f>YEAR(SalesDataTable[[#This Row],[Order Date]])</f>
        <v>2026</v>
      </c>
      <c r="R1068" s="8" t="str">
        <f>"Q"&amp;ROUNDUP(MONTH(SalesDataTable[[#This Row],[Order Date]])/3,0)</f>
        <v>Q2</v>
      </c>
      <c r="S1068" s="5">
        <f>MONTH(SalesDataTable[[#This Row],[Order Date]])</f>
        <v>6</v>
      </c>
      <c r="T1068" s="8" t="str">
        <f>TEXT(SalesDataTable[[#This Row],[Order Date]],"mmm")</f>
        <v>Jun</v>
      </c>
    </row>
    <row r="1069" spans="1:20" ht="15.6" x14ac:dyDescent="0.3">
      <c r="A1069" s="2" t="s">
        <v>1140</v>
      </c>
      <c r="B1069" s="3">
        <v>46184</v>
      </c>
      <c r="C1069" s="4" t="s">
        <v>28</v>
      </c>
      <c r="D1069" s="4" t="s">
        <v>89</v>
      </c>
      <c r="E1069" s="4" t="s">
        <v>45</v>
      </c>
      <c r="F1069" s="4" t="s">
        <v>40</v>
      </c>
      <c r="G1069" s="4" t="s">
        <v>31</v>
      </c>
      <c r="H1069" s="4" t="s">
        <v>41</v>
      </c>
      <c r="I1069" s="5">
        <v>2</v>
      </c>
      <c r="J1069" s="6">
        <v>141.18</v>
      </c>
      <c r="K1069" s="7">
        <v>0</v>
      </c>
      <c r="L1069" s="6">
        <v>78.66</v>
      </c>
      <c r="M1069" s="6">
        <f t="shared" si="64"/>
        <v>282.36</v>
      </c>
      <c r="N1069" s="6">
        <f t="shared" si="65"/>
        <v>157.32</v>
      </c>
      <c r="O1069" s="6">
        <f t="shared" si="66"/>
        <v>125.04000000000002</v>
      </c>
      <c r="P1069" s="8">
        <f t="shared" si="67"/>
        <v>0.44283892902677441</v>
      </c>
      <c r="Q1069" s="9">
        <f>YEAR(SalesDataTable[[#This Row],[Order Date]])</f>
        <v>2026</v>
      </c>
      <c r="R1069" s="8" t="str">
        <f>"Q"&amp;ROUNDUP(MONTH(SalesDataTable[[#This Row],[Order Date]])/3,0)</f>
        <v>Q2</v>
      </c>
      <c r="S1069" s="5">
        <f>MONTH(SalesDataTable[[#This Row],[Order Date]])</f>
        <v>6</v>
      </c>
      <c r="T1069" s="8" t="str">
        <f>TEXT(SalesDataTable[[#This Row],[Order Date]],"mmm")</f>
        <v>Jun</v>
      </c>
    </row>
    <row r="1070" spans="1:20" ht="15.6" x14ac:dyDescent="0.3">
      <c r="A1070" s="2" t="s">
        <v>1141</v>
      </c>
      <c r="B1070" s="3">
        <v>46184</v>
      </c>
      <c r="C1070" s="4" t="s">
        <v>28</v>
      </c>
      <c r="D1070" s="4" t="s">
        <v>89</v>
      </c>
      <c r="E1070" s="4" t="s">
        <v>45</v>
      </c>
      <c r="F1070" s="4" t="s">
        <v>24</v>
      </c>
      <c r="G1070" s="4" t="s">
        <v>25</v>
      </c>
      <c r="H1070" s="4" t="s">
        <v>26</v>
      </c>
      <c r="I1070" s="5">
        <v>1</v>
      </c>
      <c r="J1070" s="6">
        <v>82.47</v>
      </c>
      <c r="K1070" s="7">
        <v>0.1</v>
      </c>
      <c r="L1070" s="6">
        <v>42.73</v>
      </c>
      <c r="M1070" s="6">
        <f t="shared" si="64"/>
        <v>74.222999999999999</v>
      </c>
      <c r="N1070" s="6">
        <f t="shared" si="65"/>
        <v>42.73</v>
      </c>
      <c r="O1070" s="6">
        <f t="shared" si="66"/>
        <v>31.493000000000002</v>
      </c>
      <c r="P1070" s="8">
        <f t="shared" si="67"/>
        <v>0.42430243994449163</v>
      </c>
      <c r="Q1070" s="9">
        <f>YEAR(SalesDataTable[[#This Row],[Order Date]])</f>
        <v>2026</v>
      </c>
      <c r="R1070" s="8" t="str">
        <f>"Q"&amp;ROUNDUP(MONTH(SalesDataTable[[#This Row],[Order Date]])/3,0)</f>
        <v>Q2</v>
      </c>
      <c r="S1070" s="5">
        <f>MONTH(SalesDataTable[[#This Row],[Order Date]])</f>
        <v>6</v>
      </c>
      <c r="T1070" s="8" t="str">
        <f>TEXT(SalesDataTable[[#This Row],[Order Date]],"mmm")</f>
        <v>Jun</v>
      </c>
    </row>
    <row r="1071" spans="1:20" ht="15.6" x14ac:dyDescent="0.3">
      <c r="A1071" s="2" t="s">
        <v>1142</v>
      </c>
      <c r="B1071" s="3">
        <v>46185</v>
      </c>
      <c r="C1071" s="4" t="s">
        <v>28</v>
      </c>
      <c r="D1071" s="4" t="s">
        <v>29</v>
      </c>
      <c r="E1071" s="4" t="s">
        <v>59</v>
      </c>
      <c r="F1071" s="4" t="s">
        <v>24</v>
      </c>
      <c r="G1071" s="4" t="s">
        <v>37</v>
      </c>
      <c r="H1071" s="4" t="s">
        <v>103</v>
      </c>
      <c r="I1071" s="5">
        <v>1</v>
      </c>
      <c r="J1071" s="6">
        <v>166.91</v>
      </c>
      <c r="K1071" s="7">
        <v>0</v>
      </c>
      <c r="L1071" s="6">
        <v>85.58</v>
      </c>
      <c r="M1071" s="6">
        <f t="shared" si="64"/>
        <v>166.91</v>
      </c>
      <c r="N1071" s="6">
        <f t="shared" si="65"/>
        <v>85.58</v>
      </c>
      <c r="O1071" s="6">
        <f t="shared" si="66"/>
        <v>81.33</v>
      </c>
      <c r="P1071" s="8">
        <f t="shared" si="67"/>
        <v>0.48726858786172189</v>
      </c>
      <c r="Q1071" s="9">
        <f>YEAR(SalesDataTable[[#This Row],[Order Date]])</f>
        <v>2026</v>
      </c>
      <c r="R1071" s="8" t="str">
        <f>"Q"&amp;ROUNDUP(MONTH(SalesDataTable[[#This Row],[Order Date]])/3,0)</f>
        <v>Q2</v>
      </c>
      <c r="S1071" s="5">
        <f>MONTH(SalesDataTable[[#This Row],[Order Date]])</f>
        <v>6</v>
      </c>
      <c r="T1071" s="8" t="str">
        <f>TEXT(SalesDataTable[[#This Row],[Order Date]],"mmm")</f>
        <v>Jun</v>
      </c>
    </row>
    <row r="1072" spans="1:20" ht="15.6" x14ac:dyDescent="0.3">
      <c r="A1072" s="2" t="s">
        <v>1143</v>
      </c>
      <c r="B1072" s="3">
        <v>46185</v>
      </c>
      <c r="C1072" s="4" t="s">
        <v>21</v>
      </c>
      <c r="D1072" s="4" t="s">
        <v>22</v>
      </c>
      <c r="E1072" s="4" t="s">
        <v>45</v>
      </c>
      <c r="F1072" s="4" t="s">
        <v>40</v>
      </c>
      <c r="G1072" s="4" t="s">
        <v>37</v>
      </c>
      <c r="H1072" s="4" t="s">
        <v>66</v>
      </c>
      <c r="I1072" s="5">
        <v>1</v>
      </c>
      <c r="J1072" s="6">
        <v>45.99</v>
      </c>
      <c r="K1072" s="7">
        <v>0</v>
      </c>
      <c r="L1072" s="6">
        <v>18.579999999999998</v>
      </c>
      <c r="M1072" s="6">
        <f t="shared" si="64"/>
        <v>45.99</v>
      </c>
      <c r="N1072" s="6">
        <f t="shared" si="65"/>
        <v>18.579999999999998</v>
      </c>
      <c r="O1072" s="6">
        <f t="shared" si="66"/>
        <v>27.410000000000004</v>
      </c>
      <c r="P1072" s="8">
        <f t="shared" si="67"/>
        <v>0.59599913024570561</v>
      </c>
      <c r="Q1072" s="9">
        <f>YEAR(SalesDataTable[[#This Row],[Order Date]])</f>
        <v>2026</v>
      </c>
      <c r="R1072" s="8" t="str">
        <f>"Q"&amp;ROUNDUP(MONTH(SalesDataTable[[#This Row],[Order Date]])/3,0)</f>
        <v>Q2</v>
      </c>
      <c r="S1072" s="5">
        <f>MONTH(SalesDataTable[[#This Row],[Order Date]])</f>
        <v>6</v>
      </c>
      <c r="T1072" s="8" t="str">
        <f>TEXT(SalesDataTable[[#This Row],[Order Date]],"mmm")</f>
        <v>Jun</v>
      </c>
    </row>
    <row r="1073" spans="1:20" ht="15.6" x14ac:dyDescent="0.3">
      <c r="A1073" s="2" t="s">
        <v>1144</v>
      </c>
      <c r="B1073" s="3">
        <v>46185</v>
      </c>
      <c r="C1073" s="4" t="s">
        <v>47</v>
      </c>
      <c r="D1073" s="4" t="s">
        <v>102</v>
      </c>
      <c r="E1073" s="4" t="s">
        <v>45</v>
      </c>
      <c r="F1073" s="4" t="s">
        <v>40</v>
      </c>
      <c r="G1073" s="4" t="s">
        <v>69</v>
      </c>
      <c r="H1073" s="4" t="s">
        <v>87</v>
      </c>
      <c r="I1073" s="5">
        <v>1</v>
      </c>
      <c r="J1073" s="6">
        <v>37.01</v>
      </c>
      <c r="K1073" s="7">
        <v>0.05</v>
      </c>
      <c r="L1073" s="6">
        <v>14.18</v>
      </c>
      <c r="M1073" s="6">
        <f t="shared" si="64"/>
        <v>35.159499999999994</v>
      </c>
      <c r="N1073" s="6">
        <f t="shared" si="65"/>
        <v>14.18</v>
      </c>
      <c r="O1073" s="6">
        <f t="shared" si="66"/>
        <v>20.979499999999994</v>
      </c>
      <c r="P1073" s="8">
        <f t="shared" si="67"/>
        <v>0.59669506107879799</v>
      </c>
      <c r="Q1073" s="9">
        <f>YEAR(SalesDataTable[[#This Row],[Order Date]])</f>
        <v>2026</v>
      </c>
      <c r="R1073" s="8" t="str">
        <f>"Q"&amp;ROUNDUP(MONTH(SalesDataTable[[#This Row],[Order Date]])/3,0)</f>
        <v>Q2</v>
      </c>
      <c r="S1073" s="5">
        <f>MONTH(SalesDataTable[[#This Row],[Order Date]])</f>
        <v>6</v>
      </c>
      <c r="T1073" s="8" t="str">
        <f>TEXT(SalesDataTable[[#This Row],[Order Date]],"mmm")</f>
        <v>Jun</v>
      </c>
    </row>
    <row r="1074" spans="1:20" ht="15.6" x14ac:dyDescent="0.3">
      <c r="A1074" s="2" t="s">
        <v>1145</v>
      </c>
      <c r="B1074" s="3">
        <v>46185</v>
      </c>
      <c r="C1074" s="4" t="s">
        <v>47</v>
      </c>
      <c r="D1074" s="4" t="s">
        <v>68</v>
      </c>
      <c r="E1074" s="4" t="s">
        <v>59</v>
      </c>
      <c r="F1074" s="4" t="s">
        <v>40</v>
      </c>
      <c r="G1074" s="4" t="s">
        <v>31</v>
      </c>
      <c r="H1074" s="4" t="s">
        <v>41</v>
      </c>
      <c r="I1074" s="5">
        <v>5</v>
      </c>
      <c r="J1074" s="6">
        <v>140.9</v>
      </c>
      <c r="K1074" s="7">
        <v>0</v>
      </c>
      <c r="L1074" s="6">
        <v>80.16</v>
      </c>
      <c r="M1074" s="6">
        <f t="shared" si="64"/>
        <v>704.5</v>
      </c>
      <c r="N1074" s="6">
        <f t="shared" si="65"/>
        <v>400.79999999999995</v>
      </c>
      <c r="O1074" s="6">
        <f t="shared" si="66"/>
        <v>303.70000000000005</v>
      </c>
      <c r="P1074" s="8">
        <f t="shared" si="67"/>
        <v>0.43108587650816188</v>
      </c>
      <c r="Q1074" s="9">
        <f>YEAR(SalesDataTable[[#This Row],[Order Date]])</f>
        <v>2026</v>
      </c>
      <c r="R1074" s="8" t="str">
        <f>"Q"&amp;ROUNDUP(MONTH(SalesDataTable[[#This Row],[Order Date]])/3,0)</f>
        <v>Q2</v>
      </c>
      <c r="S1074" s="5">
        <f>MONTH(SalesDataTable[[#This Row],[Order Date]])</f>
        <v>6</v>
      </c>
      <c r="T1074" s="8" t="str">
        <f>TEXT(SalesDataTable[[#This Row],[Order Date]],"mmm")</f>
        <v>Jun</v>
      </c>
    </row>
    <row r="1075" spans="1:20" ht="15.6" x14ac:dyDescent="0.3">
      <c r="A1075" s="2" t="s">
        <v>1146</v>
      </c>
      <c r="B1075" s="3">
        <v>46185</v>
      </c>
      <c r="C1075" s="4" t="s">
        <v>28</v>
      </c>
      <c r="D1075" s="4" t="s">
        <v>89</v>
      </c>
      <c r="E1075" s="4" t="s">
        <v>45</v>
      </c>
      <c r="F1075" s="4" t="s">
        <v>36</v>
      </c>
      <c r="G1075" s="4" t="s">
        <v>69</v>
      </c>
      <c r="H1075" s="4" t="s">
        <v>87</v>
      </c>
      <c r="I1075" s="5">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9">
        <f>YEAR(SalesDataTable[[#This Row],[Order Date]])</f>
        <v>2026</v>
      </c>
      <c r="R1075" s="8" t="str">
        <f>"Q"&amp;ROUNDUP(MONTH(SalesDataTable[[#This Row],[Order Date]])/3,0)</f>
        <v>Q2</v>
      </c>
      <c r="S1075" s="5">
        <f>MONTH(SalesDataTable[[#This Row],[Order Date]])</f>
        <v>6</v>
      </c>
      <c r="T1075" s="8" t="str">
        <f>TEXT(SalesDataTable[[#This Row],[Order Date]],"mmm")</f>
        <v>Jun</v>
      </c>
    </row>
    <row r="1076" spans="1:20" ht="15.6" x14ac:dyDescent="0.3">
      <c r="A1076" s="2" t="s">
        <v>1147</v>
      </c>
      <c r="B1076" s="3">
        <v>46185</v>
      </c>
      <c r="C1076" s="4" t="s">
        <v>28</v>
      </c>
      <c r="D1076" s="4" t="s">
        <v>58</v>
      </c>
      <c r="E1076" s="4" t="s">
        <v>23</v>
      </c>
      <c r="F1076" s="4" t="s">
        <v>40</v>
      </c>
      <c r="G1076" s="4" t="s">
        <v>37</v>
      </c>
      <c r="H1076" s="4" t="s">
        <v>38</v>
      </c>
      <c r="I1076" s="5">
        <v>1</v>
      </c>
      <c r="J1076" s="6">
        <v>36.299999999999997</v>
      </c>
      <c r="K1076" s="7">
        <v>0.1</v>
      </c>
      <c r="L1076" s="6">
        <v>13.69</v>
      </c>
      <c r="M1076" s="6">
        <f t="shared" si="64"/>
        <v>32.67</v>
      </c>
      <c r="N1076" s="6">
        <f t="shared" si="65"/>
        <v>13.69</v>
      </c>
      <c r="O1076" s="6">
        <f t="shared" si="66"/>
        <v>18.980000000000004</v>
      </c>
      <c r="P1076" s="8">
        <f t="shared" si="67"/>
        <v>0.58096112641567199</v>
      </c>
      <c r="Q1076" s="9">
        <f>YEAR(SalesDataTable[[#This Row],[Order Date]])</f>
        <v>2026</v>
      </c>
      <c r="R1076" s="8" t="str">
        <f>"Q"&amp;ROUNDUP(MONTH(SalesDataTable[[#This Row],[Order Date]])/3,0)</f>
        <v>Q2</v>
      </c>
      <c r="S1076" s="5">
        <f>MONTH(SalesDataTable[[#This Row],[Order Date]])</f>
        <v>6</v>
      </c>
      <c r="T1076" s="8" t="str">
        <f>TEXT(SalesDataTable[[#This Row],[Order Date]],"mmm")</f>
        <v>Jun</v>
      </c>
    </row>
    <row r="1077" spans="1:20" ht="15.6" x14ac:dyDescent="0.3">
      <c r="A1077" s="2" t="s">
        <v>1148</v>
      </c>
      <c r="B1077" s="3">
        <v>46185</v>
      </c>
      <c r="C1077" s="4" t="s">
        <v>34</v>
      </c>
      <c r="D1077" s="4" t="s">
        <v>146</v>
      </c>
      <c r="E1077" s="4" t="s">
        <v>23</v>
      </c>
      <c r="F1077" s="4" t="s">
        <v>36</v>
      </c>
      <c r="G1077" s="4" t="s">
        <v>51</v>
      </c>
      <c r="H1077" s="4" t="s">
        <v>110</v>
      </c>
      <c r="I1077" s="5">
        <v>2</v>
      </c>
      <c r="J1077" s="6">
        <v>120.64</v>
      </c>
      <c r="K1077" s="7">
        <v>0</v>
      </c>
      <c r="L1077" s="6">
        <v>61.66</v>
      </c>
      <c r="M1077" s="6">
        <f t="shared" si="64"/>
        <v>241.28</v>
      </c>
      <c r="N1077" s="6">
        <f t="shared" si="65"/>
        <v>123.32</v>
      </c>
      <c r="O1077" s="6">
        <f t="shared" si="66"/>
        <v>117.96000000000001</v>
      </c>
      <c r="P1077" s="8">
        <f t="shared" si="67"/>
        <v>0.48889257294429711</v>
      </c>
      <c r="Q1077" s="9">
        <f>YEAR(SalesDataTable[[#This Row],[Order Date]])</f>
        <v>2026</v>
      </c>
      <c r="R1077" s="8" t="str">
        <f>"Q"&amp;ROUNDUP(MONTH(SalesDataTable[[#This Row],[Order Date]])/3,0)</f>
        <v>Q2</v>
      </c>
      <c r="S1077" s="5">
        <f>MONTH(SalesDataTable[[#This Row],[Order Date]])</f>
        <v>6</v>
      </c>
      <c r="T1077" s="8" t="str">
        <f>TEXT(SalesDataTable[[#This Row],[Order Date]],"mmm")</f>
        <v>Jun</v>
      </c>
    </row>
    <row r="1078" spans="1:20" ht="15.6" x14ac:dyDescent="0.3">
      <c r="A1078" s="2" t="s">
        <v>1149</v>
      </c>
      <c r="B1078" s="3">
        <v>46185</v>
      </c>
      <c r="C1078" s="4" t="s">
        <v>34</v>
      </c>
      <c r="D1078" s="4" t="s">
        <v>146</v>
      </c>
      <c r="E1078" s="4" t="s">
        <v>23</v>
      </c>
      <c r="F1078" s="4" t="s">
        <v>24</v>
      </c>
      <c r="G1078" s="4" t="s">
        <v>37</v>
      </c>
      <c r="H1078" s="4" t="s">
        <v>66</v>
      </c>
      <c r="I1078" s="5">
        <v>1</v>
      </c>
      <c r="J1078" s="6">
        <v>47.07</v>
      </c>
      <c r="K1078" s="7">
        <v>0</v>
      </c>
      <c r="L1078" s="6">
        <v>18.7</v>
      </c>
      <c r="M1078" s="6">
        <f t="shared" si="64"/>
        <v>47.07</v>
      </c>
      <c r="N1078" s="6">
        <f t="shared" si="65"/>
        <v>18.7</v>
      </c>
      <c r="O1078" s="6">
        <f t="shared" si="66"/>
        <v>28.37</v>
      </c>
      <c r="P1078" s="8">
        <f t="shared" si="67"/>
        <v>0.60271935415338862</v>
      </c>
      <c r="Q1078" s="9">
        <f>YEAR(SalesDataTable[[#This Row],[Order Date]])</f>
        <v>2026</v>
      </c>
      <c r="R1078" s="8" t="str">
        <f>"Q"&amp;ROUNDUP(MONTH(SalesDataTable[[#This Row],[Order Date]])/3,0)</f>
        <v>Q2</v>
      </c>
      <c r="S1078" s="5">
        <f>MONTH(SalesDataTable[[#This Row],[Order Date]])</f>
        <v>6</v>
      </c>
      <c r="T1078" s="8" t="str">
        <f>TEXT(SalesDataTable[[#This Row],[Order Date]],"mmm")</f>
        <v>Jun</v>
      </c>
    </row>
    <row r="1079" spans="1:20" ht="15.6" x14ac:dyDescent="0.3">
      <c r="A1079" s="2" t="s">
        <v>1150</v>
      </c>
      <c r="B1079" s="3">
        <v>46185</v>
      </c>
      <c r="C1079" s="4" t="s">
        <v>34</v>
      </c>
      <c r="D1079" s="4" t="s">
        <v>44</v>
      </c>
      <c r="E1079" s="4" t="s">
        <v>59</v>
      </c>
      <c r="F1079" s="4" t="s">
        <v>40</v>
      </c>
      <c r="G1079" s="4" t="s">
        <v>31</v>
      </c>
      <c r="H1079" s="4" t="s">
        <v>73</v>
      </c>
      <c r="I1079" s="5">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9">
        <f>YEAR(SalesDataTable[[#This Row],[Order Date]])</f>
        <v>2026</v>
      </c>
      <c r="R1079" s="8" t="str">
        <f>"Q"&amp;ROUNDUP(MONTH(SalesDataTable[[#This Row],[Order Date]])/3,0)</f>
        <v>Q2</v>
      </c>
      <c r="S1079" s="5">
        <f>MONTH(SalesDataTable[[#This Row],[Order Date]])</f>
        <v>6</v>
      </c>
      <c r="T1079" s="8" t="str">
        <f>TEXT(SalesDataTable[[#This Row],[Order Date]],"mmm")</f>
        <v>Jun</v>
      </c>
    </row>
    <row r="1080" spans="1:20" ht="15.6" x14ac:dyDescent="0.3">
      <c r="A1080" s="2" t="s">
        <v>1151</v>
      </c>
      <c r="B1080" s="3">
        <v>46185</v>
      </c>
      <c r="C1080" s="4" t="s">
        <v>28</v>
      </c>
      <c r="D1080" s="4" t="s">
        <v>89</v>
      </c>
      <c r="E1080" s="4" t="s">
        <v>23</v>
      </c>
      <c r="F1080" s="4" t="s">
        <v>24</v>
      </c>
      <c r="G1080" s="4" t="s">
        <v>37</v>
      </c>
      <c r="H1080" s="4" t="s">
        <v>66</v>
      </c>
      <c r="I1080" s="5">
        <v>1</v>
      </c>
      <c r="J1080" s="6">
        <v>45.97</v>
      </c>
      <c r="K1080" s="7">
        <v>0.05</v>
      </c>
      <c r="L1080" s="6">
        <v>18.41</v>
      </c>
      <c r="M1080" s="6">
        <f t="shared" si="64"/>
        <v>43.671499999999995</v>
      </c>
      <c r="N1080" s="6">
        <f t="shared" si="65"/>
        <v>18.41</v>
      </c>
      <c r="O1080" s="6">
        <f t="shared" si="66"/>
        <v>25.261499999999995</v>
      </c>
      <c r="P1080" s="8">
        <f t="shared" si="67"/>
        <v>0.57844360738696854</v>
      </c>
      <c r="Q1080" s="9">
        <f>YEAR(SalesDataTable[[#This Row],[Order Date]])</f>
        <v>2026</v>
      </c>
      <c r="R1080" s="8" t="str">
        <f>"Q"&amp;ROUNDUP(MONTH(SalesDataTable[[#This Row],[Order Date]])/3,0)</f>
        <v>Q2</v>
      </c>
      <c r="S1080" s="5">
        <f>MONTH(SalesDataTable[[#This Row],[Order Date]])</f>
        <v>6</v>
      </c>
      <c r="T1080" s="8" t="str">
        <f>TEXT(SalesDataTable[[#This Row],[Order Date]],"mmm")</f>
        <v>Jun</v>
      </c>
    </row>
    <row r="1081" spans="1:20" ht="15.6" x14ac:dyDescent="0.3">
      <c r="A1081" s="2" t="s">
        <v>1152</v>
      </c>
      <c r="B1081" s="3">
        <v>46185</v>
      </c>
      <c r="C1081" s="4" t="s">
        <v>47</v>
      </c>
      <c r="D1081" s="4" t="s">
        <v>68</v>
      </c>
      <c r="E1081" s="4" t="s">
        <v>23</v>
      </c>
      <c r="F1081" s="4" t="s">
        <v>24</v>
      </c>
      <c r="G1081" s="4" t="s">
        <v>51</v>
      </c>
      <c r="H1081" s="4" t="s">
        <v>61</v>
      </c>
      <c r="I1081" s="5">
        <v>1</v>
      </c>
      <c r="J1081" s="6">
        <v>198.64</v>
      </c>
      <c r="K1081" s="7">
        <v>0.05</v>
      </c>
      <c r="L1081" s="6">
        <v>101.89</v>
      </c>
      <c r="M1081" s="6">
        <f t="shared" si="64"/>
        <v>188.70799999999997</v>
      </c>
      <c r="N1081" s="6">
        <f t="shared" si="65"/>
        <v>101.89</v>
      </c>
      <c r="O1081" s="6">
        <f t="shared" si="66"/>
        <v>86.817999999999969</v>
      </c>
      <c r="P1081" s="8">
        <f t="shared" si="67"/>
        <v>0.46006528605040581</v>
      </c>
      <c r="Q1081" s="9">
        <f>YEAR(SalesDataTable[[#This Row],[Order Date]])</f>
        <v>2026</v>
      </c>
      <c r="R1081" s="8" t="str">
        <f>"Q"&amp;ROUNDUP(MONTH(SalesDataTable[[#This Row],[Order Date]])/3,0)</f>
        <v>Q2</v>
      </c>
      <c r="S1081" s="5">
        <f>MONTH(SalesDataTable[[#This Row],[Order Date]])</f>
        <v>6</v>
      </c>
      <c r="T1081" s="8" t="str">
        <f>TEXT(SalesDataTable[[#This Row],[Order Date]],"mmm")</f>
        <v>Jun</v>
      </c>
    </row>
    <row r="1082" spans="1:20" ht="15.6" x14ac:dyDescent="0.3">
      <c r="A1082" s="2" t="s">
        <v>1153</v>
      </c>
      <c r="B1082" s="3">
        <v>46185</v>
      </c>
      <c r="C1082" s="4" t="s">
        <v>34</v>
      </c>
      <c r="D1082" s="4" t="s">
        <v>44</v>
      </c>
      <c r="E1082" s="4" t="s">
        <v>23</v>
      </c>
      <c r="F1082" s="4" t="s">
        <v>36</v>
      </c>
      <c r="G1082" s="4" t="s">
        <v>37</v>
      </c>
      <c r="H1082" s="4" t="s">
        <v>103</v>
      </c>
      <c r="I1082" s="5">
        <v>5</v>
      </c>
      <c r="J1082" s="6">
        <v>168.57</v>
      </c>
      <c r="K1082" s="7">
        <v>0</v>
      </c>
      <c r="L1082" s="6">
        <v>88.65</v>
      </c>
      <c r="M1082" s="6">
        <f t="shared" si="64"/>
        <v>842.84999999999991</v>
      </c>
      <c r="N1082" s="6">
        <f t="shared" si="65"/>
        <v>443.25</v>
      </c>
      <c r="O1082" s="6">
        <f t="shared" si="66"/>
        <v>399.59999999999991</v>
      </c>
      <c r="P1082" s="8">
        <f t="shared" si="67"/>
        <v>0.47410571276027758</v>
      </c>
      <c r="Q1082" s="9">
        <f>YEAR(SalesDataTable[[#This Row],[Order Date]])</f>
        <v>2026</v>
      </c>
      <c r="R1082" s="8" t="str">
        <f>"Q"&amp;ROUNDUP(MONTH(SalesDataTable[[#This Row],[Order Date]])/3,0)</f>
        <v>Q2</v>
      </c>
      <c r="S1082" s="5">
        <f>MONTH(SalesDataTable[[#This Row],[Order Date]])</f>
        <v>6</v>
      </c>
      <c r="T1082" s="8" t="str">
        <f>TEXT(SalesDataTable[[#This Row],[Order Date]],"mmm")</f>
        <v>Jun</v>
      </c>
    </row>
    <row r="1083" spans="1:20" ht="15.6" x14ac:dyDescent="0.3">
      <c r="A1083" s="2" t="s">
        <v>1154</v>
      </c>
      <c r="B1083" s="3">
        <v>46185</v>
      </c>
      <c r="C1083" s="4" t="s">
        <v>28</v>
      </c>
      <c r="D1083" s="4" t="s">
        <v>58</v>
      </c>
      <c r="E1083" s="4" t="s">
        <v>45</v>
      </c>
      <c r="F1083" s="4" t="s">
        <v>36</v>
      </c>
      <c r="G1083" s="4" t="s">
        <v>37</v>
      </c>
      <c r="H1083" s="4" t="s">
        <v>38</v>
      </c>
      <c r="I1083" s="5">
        <v>1</v>
      </c>
      <c r="J1083" s="6">
        <v>36.65</v>
      </c>
      <c r="K1083" s="7">
        <v>0</v>
      </c>
      <c r="L1083" s="6">
        <v>13.97</v>
      </c>
      <c r="M1083" s="6">
        <f t="shared" si="64"/>
        <v>36.65</v>
      </c>
      <c r="N1083" s="6">
        <f t="shared" si="65"/>
        <v>13.97</v>
      </c>
      <c r="O1083" s="6">
        <f t="shared" si="66"/>
        <v>22.68</v>
      </c>
      <c r="P1083" s="8">
        <f t="shared" si="67"/>
        <v>0.61882673942701227</v>
      </c>
      <c r="Q1083" s="9">
        <f>YEAR(SalesDataTable[[#This Row],[Order Date]])</f>
        <v>2026</v>
      </c>
      <c r="R1083" s="8" t="str">
        <f>"Q"&amp;ROUNDUP(MONTH(SalesDataTable[[#This Row],[Order Date]])/3,0)</f>
        <v>Q2</v>
      </c>
      <c r="S1083" s="5">
        <f>MONTH(SalesDataTable[[#This Row],[Order Date]])</f>
        <v>6</v>
      </c>
      <c r="T1083" s="8" t="str">
        <f>TEXT(SalesDataTable[[#This Row],[Order Date]],"mmm")</f>
        <v>Jun</v>
      </c>
    </row>
    <row r="1084" spans="1:20" ht="15.6" x14ac:dyDescent="0.3">
      <c r="A1084" s="2" t="s">
        <v>1155</v>
      </c>
      <c r="B1084" s="3">
        <v>46185</v>
      </c>
      <c r="C1084" s="4" t="s">
        <v>34</v>
      </c>
      <c r="D1084" s="4" t="s">
        <v>54</v>
      </c>
      <c r="E1084" s="4" t="s">
        <v>45</v>
      </c>
      <c r="F1084" s="4" t="s">
        <v>24</v>
      </c>
      <c r="G1084" s="4" t="s">
        <v>37</v>
      </c>
      <c r="H1084" s="4" t="s">
        <v>38</v>
      </c>
      <c r="I1084" s="5">
        <v>2</v>
      </c>
      <c r="J1084" s="6">
        <v>35.450000000000003</v>
      </c>
      <c r="K1084" s="7">
        <v>0.05</v>
      </c>
      <c r="L1084" s="6">
        <v>13.39</v>
      </c>
      <c r="M1084" s="6">
        <f t="shared" si="64"/>
        <v>67.355000000000004</v>
      </c>
      <c r="N1084" s="6">
        <f t="shared" si="65"/>
        <v>26.78</v>
      </c>
      <c r="O1084" s="6">
        <f t="shared" si="66"/>
        <v>40.575000000000003</v>
      </c>
      <c r="P1084" s="8">
        <f t="shared" si="67"/>
        <v>0.60240516665429444</v>
      </c>
      <c r="Q1084" s="9">
        <f>YEAR(SalesDataTable[[#This Row],[Order Date]])</f>
        <v>2026</v>
      </c>
      <c r="R1084" s="8" t="str">
        <f>"Q"&amp;ROUNDUP(MONTH(SalesDataTable[[#This Row],[Order Date]])/3,0)</f>
        <v>Q2</v>
      </c>
      <c r="S1084" s="5">
        <f>MONTH(SalesDataTable[[#This Row],[Order Date]])</f>
        <v>6</v>
      </c>
      <c r="T1084" s="8" t="str">
        <f>TEXT(SalesDataTable[[#This Row],[Order Date]],"mmm")</f>
        <v>Jun</v>
      </c>
    </row>
    <row r="1085" spans="1:20" ht="15.6" x14ac:dyDescent="0.3">
      <c r="A1085" s="2" t="s">
        <v>1156</v>
      </c>
      <c r="B1085" s="3">
        <v>46186</v>
      </c>
      <c r="C1085" s="4" t="s">
        <v>34</v>
      </c>
      <c r="D1085" s="4" t="s">
        <v>54</v>
      </c>
      <c r="E1085" s="4" t="s">
        <v>45</v>
      </c>
      <c r="F1085" s="4" t="s">
        <v>36</v>
      </c>
      <c r="G1085" s="4" t="s">
        <v>37</v>
      </c>
      <c r="H1085" s="4" t="s">
        <v>66</v>
      </c>
      <c r="I1085" s="5">
        <v>3</v>
      </c>
      <c r="J1085" s="6">
        <v>45.82</v>
      </c>
      <c r="K1085" s="7">
        <v>0.1</v>
      </c>
      <c r="L1085" s="6">
        <v>18.61</v>
      </c>
      <c r="M1085" s="6">
        <f t="shared" si="64"/>
        <v>123.71400000000001</v>
      </c>
      <c r="N1085" s="6">
        <f t="shared" si="65"/>
        <v>55.83</v>
      </c>
      <c r="O1085" s="6">
        <f t="shared" si="66"/>
        <v>67.884000000000015</v>
      </c>
      <c r="P1085" s="8">
        <f t="shared" si="67"/>
        <v>0.54871720258014456</v>
      </c>
      <c r="Q1085" s="9">
        <f>YEAR(SalesDataTable[[#This Row],[Order Date]])</f>
        <v>2026</v>
      </c>
      <c r="R1085" s="8" t="str">
        <f>"Q"&amp;ROUNDUP(MONTH(SalesDataTable[[#This Row],[Order Date]])/3,0)</f>
        <v>Q2</v>
      </c>
      <c r="S1085" s="5">
        <f>MONTH(SalesDataTable[[#This Row],[Order Date]])</f>
        <v>6</v>
      </c>
      <c r="T1085" s="8" t="str">
        <f>TEXT(SalesDataTable[[#This Row],[Order Date]],"mmm")</f>
        <v>Jun</v>
      </c>
    </row>
    <row r="1086" spans="1:20" ht="15.6" x14ac:dyDescent="0.3">
      <c r="A1086" s="2" t="s">
        <v>1157</v>
      </c>
      <c r="B1086" s="3">
        <v>46186</v>
      </c>
      <c r="C1086" s="4" t="s">
        <v>47</v>
      </c>
      <c r="D1086" s="4" t="s">
        <v>102</v>
      </c>
      <c r="E1086" s="4" t="s">
        <v>45</v>
      </c>
      <c r="F1086" s="4" t="s">
        <v>40</v>
      </c>
      <c r="G1086" s="4" t="s">
        <v>31</v>
      </c>
      <c r="H1086" s="4" t="s">
        <v>73</v>
      </c>
      <c r="I1086" s="5">
        <v>1</v>
      </c>
      <c r="J1086" s="6">
        <v>152.78</v>
      </c>
      <c r="K1086" s="7">
        <v>0</v>
      </c>
      <c r="L1086" s="6">
        <v>78.540000000000006</v>
      </c>
      <c r="M1086" s="6">
        <f t="shared" si="64"/>
        <v>152.78</v>
      </c>
      <c r="N1086" s="6">
        <f t="shared" si="65"/>
        <v>78.540000000000006</v>
      </c>
      <c r="O1086" s="6">
        <f t="shared" si="66"/>
        <v>74.239999999999995</v>
      </c>
      <c r="P1086" s="8">
        <f t="shared" si="67"/>
        <v>0.48592747741851022</v>
      </c>
      <c r="Q1086" s="9">
        <f>YEAR(SalesDataTable[[#This Row],[Order Date]])</f>
        <v>2026</v>
      </c>
      <c r="R1086" s="8" t="str">
        <f>"Q"&amp;ROUNDUP(MONTH(SalesDataTable[[#This Row],[Order Date]])/3,0)</f>
        <v>Q2</v>
      </c>
      <c r="S1086" s="5">
        <f>MONTH(SalesDataTable[[#This Row],[Order Date]])</f>
        <v>6</v>
      </c>
      <c r="T1086" s="8" t="str">
        <f>TEXT(SalesDataTable[[#This Row],[Order Date]],"mmm")</f>
        <v>Jun</v>
      </c>
    </row>
    <row r="1087" spans="1:20" ht="15.6" x14ac:dyDescent="0.3">
      <c r="A1087" s="2" t="s">
        <v>1158</v>
      </c>
      <c r="B1087" s="3">
        <v>46186</v>
      </c>
      <c r="C1087" s="4" t="s">
        <v>28</v>
      </c>
      <c r="D1087" s="4" t="s">
        <v>58</v>
      </c>
      <c r="E1087" s="4" t="s">
        <v>23</v>
      </c>
      <c r="F1087" s="4" t="s">
        <v>36</v>
      </c>
      <c r="G1087" s="4" t="s">
        <v>25</v>
      </c>
      <c r="H1087" s="4" t="s">
        <v>49</v>
      </c>
      <c r="I1087" s="5">
        <v>1</v>
      </c>
      <c r="J1087" s="6">
        <v>49.76</v>
      </c>
      <c r="K1087" s="7">
        <v>0.05</v>
      </c>
      <c r="L1087" s="6">
        <v>22.58</v>
      </c>
      <c r="M1087" s="6">
        <f t="shared" si="64"/>
        <v>47.271999999999998</v>
      </c>
      <c r="N1087" s="6">
        <f t="shared" si="65"/>
        <v>22.58</v>
      </c>
      <c r="O1087" s="6">
        <f t="shared" si="66"/>
        <v>24.692</v>
      </c>
      <c r="P1087" s="8">
        <f t="shared" si="67"/>
        <v>0.52233880521238796</v>
      </c>
      <c r="Q1087" s="9">
        <f>YEAR(SalesDataTable[[#This Row],[Order Date]])</f>
        <v>2026</v>
      </c>
      <c r="R1087" s="8" t="str">
        <f>"Q"&amp;ROUNDUP(MONTH(SalesDataTable[[#This Row],[Order Date]])/3,0)</f>
        <v>Q2</v>
      </c>
      <c r="S1087" s="5">
        <f>MONTH(SalesDataTable[[#This Row],[Order Date]])</f>
        <v>6</v>
      </c>
      <c r="T1087" s="8" t="str">
        <f>TEXT(SalesDataTable[[#This Row],[Order Date]],"mmm")</f>
        <v>Jun</v>
      </c>
    </row>
    <row r="1088" spans="1:20" ht="15.6" x14ac:dyDescent="0.3">
      <c r="A1088" s="2" t="s">
        <v>1159</v>
      </c>
      <c r="B1088" s="3">
        <v>46186</v>
      </c>
      <c r="C1088" s="4" t="s">
        <v>47</v>
      </c>
      <c r="D1088" s="4" t="s">
        <v>68</v>
      </c>
      <c r="E1088" s="4" t="s">
        <v>45</v>
      </c>
      <c r="F1088" s="4" t="s">
        <v>36</v>
      </c>
      <c r="G1088" s="4" t="s">
        <v>31</v>
      </c>
      <c r="H1088" s="4" t="s">
        <v>73</v>
      </c>
      <c r="I1088" s="5">
        <v>1</v>
      </c>
      <c r="J1088" s="6">
        <v>157.6</v>
      </c>
      <c r="K1088" s="7">
        <v>0.05</v>
      </c>
      <c r="L1088" s="6">
        <v>79.34</v>
      </c>
      <c r="M1088" s="6">
        <f t="shared" si="64"/>
        <v>149.72</v>
      </c>
      <c r="N1088" s="6">
        <f t="shared" si="65"/>
        <v>79.34</v>
      </c>
      <c r="O1088" s="6">
        <f t="shared" si="66"/>
        <v>70.38</v>
      </c>
      <c r="P1088" s="8">
        <f t="shared" si="67"/>
        <v>0.47007747795885652</v>
      </c>
      <c r="Q1088" s="9">
        <f>YEAR(SalesDataTable[[#This Row],[Order Date]])</f>
        <v>2026</v>
      </c>
      <c r="R1088" s="8" t="str">
        <f>"Q"&amp;ROUNDUP(MONTH(SalesDataTable[[#This Row],[Order Date]])/3,0)</f>
        <v>Q2</v>
      </c>
      <c r="S1088" s="5">
        <f>MONTH(SalesDataTable[[#This Row],[Order Date]])</f>
        <v>6</v>
      </c>
      <c r="T1088" s="8" t="str">
        <f>TEXT(SalesDataTable[[#This Row],[Order Date]],"mmm")</f>
        <v>Jun</v>
      </c>
    </row>
    <row r="1089" spans="1:20" ht="15.6" x14ac:dyDescent="0.3">
      <c r="A1089" s="2" t="s">
        <v>1160</v>
      </c>
      <c r="B1089" s="3">
        <v>46186</v>
      </c>
      <c r="C1089" s="4" t="s">
        <v>47</v>
      </c>
      <c r="D1089" s="4" t="s">
        <v>68</v>
      </c>
      <c r="E1089" s="4" t="s">
        <v>23</v>
      </c>
      <c r="F1089" s="4" t="s">
        <v>24</v>
      </c>
      <c r="G1089" s="4" t="s">
        <v>69</v>
      </c>
      <c r="H1089" s="4" t="s">
        <v>75</v>
      </c>
      <c r="I1089" s="5">
        <v>1</v>
      </c>
      <c r="J1089" s="6">
        <v>125.01</v>
      </c>
      <c r="K1089" s="7">
        <v>0.15</v>
      </c>
      <c r="L1089" s="6">
        <v>70.39</v>
      </c>
      <c r="M1089" s="6">
        <f t="shared" si="64"/>
        <v>106.2585</v>
      </c>
      <c r="N1089" s="6">
        <f t="shared" si="65"/>
        <v>70.39</v>
      </c>
      <c r="O1089" s="6">
        <f t="shared" si="66"/>
        <v>35.868499999999997</v>
      </c>
      <c r="P1089" s="8">
        <f t="shared" si="67"/>
        <v>0.33755887764272974</v>
      </c>
      <c r="Q1089" s="9">
        <f>YEAR(SalesDataTable[[#This Row],[Order Date]])</f>
        <v>2026</v>
      </c>
      <c r="R1089" s="8" t="str">
        <f>"Q"&amp;ROUNDUP(MONTH(SalesDataTable[[#This Row],[Order Date]])/3,0)</f>
        <v>Q2</v>
      </c>
      <c r="S1089" s="5">
        <f>MONTH(SalesDataTable[[#This Row],[Order Date]])</f>
        <v>6</v>
      </c>
      <c r="T1089" s="8" t="str">
        <f>TEXT(SalesDataTable[[#This Row],[Order Date]],"mmm")</f>
        <v>Jun</v>
      </c>
    </row>
    <row r="1090" spans="1:20" ht="15.6" x14ac:dyDescent="0.3">
      <c r="A1090" s="2" t="s">
        <v>1161</v>
      </c>
      <c r="B1090" s="3">
        <v>46186</v>
      </c>
      <c r="C1090" s="4" t="s">
        <v>28</v>
      </c>
      <c r="D1090" s="4" t="s">
        <v>106</v>
      </c>
      <c r="E1090" s="4" t="s">
        <v>23</v>
      </c>
      <c r="F1090" s="4" t="s">
        <v>24</v>
      </c>
      <c r="G1090" s="4" t="s">
        <v>31</v>
      </c>
      <c r="H1090" s="4" t="s">
        <v>32</v>
      </c>
      <c r="I1090" s="5">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9">
        <f>YEAR(SalesDataTable[[#This Row],[Order Date]])</f>
        <v>2026</v>
      </c>
      <c r="R1090" s="8" t="str">
        <f>"Q"&amp;ROUNDUP(MONTH(SalesDataTable[[#This Row],[Order Date]])/3,0)</f>
        <v>Q2</v>
      </c>
      <c r="S1090" s="5">
        <f>MONTH(SalesDataTable[[#This Row],[Order Date]])</f>
        <v>6</v>
      </c>
      <c r="T1090" s="8" t="str">
        <f>TEXT(SalesDataTable[[#This Row],[Order Date]],"mmm")</f>
        <v>Jun</v>
      </c>
    </row>
    <row r="1091" spans="1:20" ht="15.6" x14ac:dyDescent="0.3">
      <c r="A1091" s="2" t="s">
        <v>1162</v>
      </c>
      <c r="B1091" s="3">
        <v>46186</v>
      </c>
      <c r="C1091" s="4" t="s">
        <v>34</v>
      </c>
      <c r="D1091" s="4" t="s">
        <v>35</v>
      </c>
      <c r="E1091" s="4" t="s">
        <v>45</v>
      </c>
      <c r="F1091" s="4" t="s">
        <v>24</v>
      </c>
      <c r="G1091" s="4" t="s">
        <v>31</v>
      </c>
      <c r="H1091" s="4" t="s">
        <v>41</v>
      </c>
      <c r="I1091" s="5">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9">
        <f>YEAR(SalesDataTable[[#This Row],[Order Date]])</f>
        <v>2026</v>
      </c>
      <c r="R1091" s="8" t="str">
        <f>"Q"&amp;ROUNDUP(MONTH(SalesDataTable[[#This Row],[Order Date]])/3,0)</f>
        <v>Q2</v>
      </c>
      <c r="S1091" s="5">
        <f>MONTH(SalesDataTable[[#This Row],[Order Date]])</f>
        <v>6</v>
      </c>
      <c r="T1091" s="8" t="str">
        <f>TEXT(SalesDataTable[[#This Row],[Order Date]],"mmm")</f>
        <v>Jun</v>
      </c>
    </row>
    <row r="1092" spans="1:20" ht="15.6" x14ac:dyDescent="0.3">
      <c r="A1092" s="2" t="s">
        <v>1163</v>
      </c>
      <c r="B1092" s="3">
        <v>46186</v>
      </c>
      <c r="C1092" s="4" t="s">
        <v>47</v>
      </c>
      <c r="D1092" s="4" t="s">
        <v>65</v>
      </c>
      <c r="E1092" s="4" t="s">
        <v>59</v>
      </c>
      <c r="F1092" s="4" t="s">
        <v>24</v>
      </c>
      <c r="G1092" s="4" t="s">
        <v>51</v>
      </c>
      <c r="H1092" s="4" t="s">
        <v>61</v>
      </c>
      <c r="I1092" s="5">
        <v>4</v>
      </c>
      <c r="J1092" s="6">
        <v>190.97</v>
      </c>
      <c r="K1092" s="7">
        <v>0</v>
      </c>
      <c r="L1092" s="6">
        <v>103.36</v>
      </c>
      <c r="M1092" s="6">
        <f t="shared" si="68"/>
        <v>763.88</v>
      </c>
      <c r="N1092" s="6">
        <f t="shared" si="69"/>
        <v>413.44</v>
      </c>
      <c r="O1092" s="6">
        <f t="shared" si="70"/>
        <v>350.44</v>
      </c>
      <c r="P1092" s="8">
        <f t="shared" si="71"/>
        <v>0.45876315651673039</v>
      </c>
      <c r="Q1092" s="9">
        <f>YEAR(SalesDataTable[[#This Row],[Order Date]])</f>
        <v>2026</v>
      </c>
      <c r="R1092" s="8" t="str">
        <f>"Q"&amp;ROUNDUP(MONTH(SalesDataTable[[#This Row],[Order Date]])/3,0)</f>
        <v>Q2</v>
      </c>
      <c r="S1092" s="5">
        <f>MONTH(SalesDataTable[[#This Row],[Order Date]])</f>
        <v>6</v>
      </c>
      <c r="T1092" s="8" t="str">
        <f>TEXT(SalesDataTable[[#This Row],[Order Date]],"mmm")</f>
        <v>Jun</v>
      </c>
    </row>
    <row r="1093" spans="1:20" ht="15.6" x14ac:dyDescent="0.3">
      <c r="A1093" s="2" t="s">
        <v>1164</v>
      </c>
      <c r="B1093" s="3">
        <v>46186</v>
      </c>
      <c r="C1093" s="4" t="s">
        <v>47</v>
      </c>
      <c r="D1093" s="4" t="s">
        <v>102</v>
      </c>
      <c r="E1093" s="4" t="s">
        <v>45</v>
      </c>
      <c r="F1093" s="4" t="s">
        <v>40</v>
      </c>
      <c r="G1093" s="4" t="s">
        <v>69</v>
      </c>
      <c r="H1093" s="4" t="s">
        <v>87</v>
      </c>
      <c r="I1093" s="5">
        <v>1</v>
      </c>
      <c r="J1093" s="6">
        <v>35.78</v>
      </c>
      <c r="K1093" s="7">
        <v>0</v>
      </c>
      <c r="L1093" s="6">
        <v>14</v>
      </c>
      <c r="M1093" s="6">
        <f t="shared" si="68"/>
        <v>35.78</v>
      </c>
      <c r="N1093" s="6">
        <f t="shared" si="69"/>
        <v>14</v>
      </c>
      <c r="O1093" s="6">
        <f t="shared" si="70"/>
        <v>21.78</v>
      </c>
      <c r="P1093" s="8">
        <f t="shared" si="71"/>
        <v>0.60871995528228062</v>
      </c>
      <c r="Q1093" s="9">
        <f>YEAR(SalesDataTable[[#This Row],[Order Date]])</f>
        <v>2026</v>
      </c>
      <c r="R1093" s="8" t="str">
        <f>"Q"&amp;ROUNDUP(MONTH(SalesDataTable[[#This Row],[Order Date]])/3,0)</f>
        <v>Q2</v>
      </c>
      <c r="S1093" s="5">
        <f>MONTH(SalesDataTable[[#This Row],[Order Date]])</f>
        <v>6</v>
      </c>
      <c r="T1093" s="8" t="str">
        <f>TEXT(SalesDataTable[[#This Row],[Order Date]],"mmm")</f>
        <v>Jun</v>
      </c>
    </row>
    <row r="1094" spans="1:20" ht="15.6" x14ac:dyDescent="0.3">
      <c r="A1094" s="2" t="s">
        <v>1165</v>
      </c>
      <c r="B1094" s="3">
        <v>46186</v>
      </c>
      <c r="C1094" s="4" t="s">
        <v>47</v>
      </c>
      <c r="D1094" s="4" t="s">
        <v>65</v>
      </c>
      <c r="E1094" s="4" t="s">
        <v>59</v>
      </c>
      <c r="F1094" s="4" t="s">
        <v>36</v>
      </c>
      <c r="G1094" s="4" t="s">
        <v>51</v>
      </c>
      <c r="H1094" s="4" t="s">
        <v>110</v>
      </c>
      <c r="I1094" s="5">
        <v>3</v>
      </c>
      <c r="J1094" s="6">
        <v>125.25</v>
      </c>
      <c r="K1094" s="7">
        <v>0.05</v>
      </c>
      <c r="L1094" s="6">
        <v>58.95</v>
      </c>
      <c r="M1094" s="6">
        <f t="shared" si="68"/>
        <v>356.96249999999998</v>
      </c>
      <c r="N1094" s="6">
        <f t="shared" si="69"/>
        <v>176.85000000000002</v>
      </c>
      <c r="O1094" s="6">
        <f t="shared" si="70"/>
        <v>180.11249999999995</v>
      </c>
      <c r="P1094" s="8">
        <f t="shared" si="71"/>
        <v>0.50456980775291516</v>
      </c>
      <c r="Q1094" s="9">
        <f>YEAR(SalesDataTable[[#This Row],[Order Date]])</f>
        <v>2026</v>
      </c>
      <c r="R1094" s="8" t="str">
        <f>"Q"&amp;ROUNDUP(MONTH(SalesDataTable[[#This Row],[Order Date]])/3,0)</f>
        <v>Q2</v>
      </c>
      <c r="S1094" s="5">
        <f>MONTH(SalesDataTable[[#This Row],[Order Date]])</f>
        <v>6</v>
      </c>
      <c r="T1094" s="8" t="str">
        <f>TEXT(SalesDataTable[[#This Row],[Order Date]],"mmm")</f>
        <v>Jun</v>
      </c>
    </row>
    <row r="1095" spans="1:20" ht="15.6" x14ac:dyDescent="0.3">
      <c r="A1095" s="2" t="s">
        <v>1166</v>
      </c>
      <c r="B1095" s="3">
        <v>46187</v>
      </c>
      <c r="C1095" s="4" t="s">
        <v>21</v>
      </c>
      <c r="D1095" s="4" t="s">
        <v>72</v>
      </c>
      <c r="E1095" s="4" t="s">
        <v>30</v>
      </c>
      <c r="F1095" s="4" t="s">
        <v>40</v>
      </c>
      <c r="G1095" s="4" t="s">
        <v>31</v>
      </c>
      <c r="H1095" s="4" t="s">
        <v>99</v>
      </c>
      <c r="I1095" s="5">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9">
        <f>YEAR(SalesDataTable[[#This Row],[Order Date]])</f>
        <v>2026</v>
      </c>
      <c r="R1095" s="8" t="str">
        <f>"Q"&amp;ROUNDUP(MONTH(SalesDataTable[[#This Row],[Order Date]])/3,0)</f>
        <v>Q2</v>
      </c>
      <c r="S1095" s="5">
        <f>MONTH(SalesDataTable[[#This Row],[Order Date]])</f>
        <v>6</v>
      </c>
      <c r="T1095" s="8" t="str">
        <f>TEXT(SalesDataTable[[#This Row],[Order Date]],"mmm")</f>
        <v>Jun</v>
      </c>
    </row>
    <row r="1096" spans="1:20" ht="15.6" x14ac:dyDescent="0.3">
      <c r="A1096" s="2" t="s">
        <v>1167</v>
      </c>
      <c r="B1096" s="3">
        <v>46187</v>
      </c>
      <c r="C1096" s="4" t="s">
        <v>21</v>
      </c>
      <c r="D1096" s="4" t="s">
        <v>108</v>
      </c>
      <c r="E1096" s="4" t="s">
        <v>45</v>
      </c>
      <c r="F1096" s="4" t="s">
        <v>24</v>
      </c>
      <c r="G1096" s="4" t="s">
        <v>37</v>
      </c>
      <c r="H1096" s="4" t="s">
        <v>103</v>
      </c>
      <c r="I1096" s="5">
        <v>1</v>
      </c>
      <c r="J1096" s="6">
        <v>162.51</v>
      </c>
      <c r="K1096" s="7">
        <v>0</v>
      </c>
      <c r="L1096" s="6">
        <v>88.29</v>
      </c>
      <c r="M1096" s="6">
        <f t="shared" si="68"/>
        <v>162.51</v>
      </c>
      <c r="N1096" s="6">
        <f t="shared" si="69"/>
        <v>88.29</v>
      </c>
      <c r="O1096" s="6">
        <f t="shared" si="70"/>
        <v>74.219999999999985</v>
      </c>
      <c r="P1096" s="8">
        <f t="shared" si="71"/>
        <v>0.45671035628576695</v>
      </c>
      <c r="Q1096" s="9">
        <f>YEAR(SalesDataTable[[#This Row],[Order Date]])</f>
        <v>2026</v>
      </c>
      <c r="R1096" s="8" t="str">
        <f>"Q"&amp;ROUNDUP(MONTH(SalesDataTable[[#This Row],[Order Date]])/3,0)</f>
        <v>Q2</v>
      </c>
      <c r="S1096" s="5">
        <f>MONTH(SalesDataTable[[#This Row],[Order Date]])</f>
        <v>6</v>
      </c>
      <c r="T1096" s="8" t="str">
        <f>TEXT(SalesDataTable[[#This Row],[Order Date]],"mmm")</f>
        <v>Jun</v>
      </c>
    </row>
    <row r="1097" spans="1:20" ht="15.6" x14ac:dyDescent="0.3">
      <c r="A1097" s="2" t="s">
        <v>1168</v>
      </c>
      <c r="B1097" s="3">
        <v>46187</v>
      </c>
      <c r="C1097" s="4" t="s">
        <v>21</v>
      </c>
      <c r="D1097" s="4" t="s">
        <v>108</v>
      </c>
      <c r="E1097" s="4" t="s">
        <v>45</v>
      </c>
      <c r="F1097" s="4" t="s">
        <v>40</v>
      </c>
      <c r="G1097" s="4" t="s">
        <v>31</v>
      </c>
      <c r="H1097" s="4" t="s">
        <v>99</v>
      </c>
      <c r="I1097" s="5">
        <v>3</v>
      </c>
      <c r="J1097" s="6">
        <v>70.52</v>
      </c>
      <c r="K1097" s="7">
        <v>0</v>
      </c>
      <c r="L1097" s="6">
        <v>33.119999999999997</v>
      </c>
      <c r="M1097" s="6">
        <f t="shared" si="68"/>
        <v>211.56</v>
      </c>
      <c r="N1097" s="6">
        <f t="shared" si="69"/>
        <v>99.359999999999985</v>
      </c>
      <c r="O1097" s="6">
        <f t="shared" si="70"/>
        <v>112.20000000000002</v>
      </c>
      <c r="P1097" s="8">
        <f t="shared" si="71"/>
        <v>0.53034600113442998</v>
      </c>
      <c r="Q1097" s="9">
        <f>YEAR(SalesDataTable[[#This Row],[Order Date]])</f>
        <v>2026</v>
      </c>
      <c r="R1097" s="8" t="str">
        <f>"Q"&amp;ROUNDUP(MONTH(SalesDataTable[[#This Row],[Order Date]])/3,0)</f>
        <v>Q2</v>
      </c>
      <c r="S1097" s="5">
        <f>MONTH(SalesDataTable[[#This Row],[Order Date]])</f>
        <v>6</v>
      </c>
      <c r="T1097" s="8" t="str">
        <f>TEXT(SalesDataTable[[#This Row],[Order Date]],"mmm")</f>
        <v>Jun</v>
      </c>
    </row>
    <row r="1098" spans="1:20" ht="15.6" x14ac:dyDescent="0.3">
      <c r="A1098" s="2" t="s">
        <v>1169</v>
      </c>
      <c r="B1098" s="3">
        <v>46187</v>
      </c>
      <c r="C1098" s="4" t="s">
        <v>47</v>
      </c>
      <c r="D1098" s="4" t="s">
        <v>68</v>
      </c>
      <c r="E1098" s="4" t="s">
        <v>59</v>
      </c>
      <c r="F1098" s="4" t="s">
        <v>24</v>
      </c>
      <c r="G1098" s="4" t="s">
        <v>31</v>
      </c>
      <c r="H1098" s="4" t="s">
        <v>32</v>
      </c>
      <c r="I1098" s="5">
        <v>1</v>
      </c>
      <c r="J1098" s="6">
        <v>90.28</v>
      </c>
      <c r="K1098" s="7">
        <v>0</v>
      </c>
      <c r="L1098" s="6">
        <v>46.04</v>
      </c>
      <c r="M1098" s="6">
        <f t="shared" si="68"/>
        <v>90.28</v>
      </c>
      <c r="N1098" s="6">
        <f t="shared" si="69"/>
        <v>46.04</v>
      </c>
      <c r="O1098" s="6">
        <f t="shared" si="70"/>
        <v>44.24</v>
      </c>
      <c r="P1098" s="8">
        <f t="shared" si="71"/>
        <v>0.4900310146211786</v>
      </c>
      <c r="Q1098" s="9">
        <f>YEAR(SalesDataTable[[#This Row],[Order Date]])</f>
        <v>2026</v>
      </c>
      <c r="R1098" s="8" t="str">
        <f>"Q"&amp;ROUNDUP(MONTH(SalesDataTable[[#This Row],[Order Date]])/3,0)</f>
        <v>Q2</v>
      </c>
      <c r="S1098" s="5">
        <f>MONTH(SalesDataTable[[#This Row],[Order Date]])</f>
        <v>6</v>
      </c>
      <c r="T1098" s="8" t="str">
        <f>TEXT(SalesDataTable[[#This Row],[Order Date]],"mmm")</f>
        <v>Jun</v>
      </c>
    </row>
    <row r="1099" spans="1:20" ht="15.6" x14ac:dyDescent="0.3">
      <c r="A1099" s="2" t="s">
        <v>1170</v>
      </c>
      <c r="B1099" s="3">
        <v>46187</v>
      </c>
      <c r="C1099" s="4" t="s">
        <v>47</v>
      </c>
      <c r="D1099" s="4" t="s">
        <v>102</v>
      </c>
      <c r="E1099" s="4" t="s">
        <v>59</v>
      </c>
      <c r="F1099" s="4" t="s">
        <v>36</v>
      </c>
      <c r="G1099" s="4" t="s">
        <v>51</v>
      </c>
      <c r="H1099" s="4" t="s">
        <v>52</v>
      </c>
      <c r="I1099" s="5">
        <v>2</v>
      </c>
      <c r="J1099" s="6">
        <v>342.25</v>
      </c>
      <c r="K1099" s="7">
        <v>0</v>
      </c>
      <c r="L1099" s="6">
        <v>196.86</v>
      </c>
      <c r="M1099" s="6">
        <f t="shared" si="68"/>
        <v>684.5</v>
      </c>
      <c r="N1099" s="6">
        <f t="shared" si="69"/>
        <v>393.72</v>
      </c>
      <c r="O1099" s="6">
        <f t="shared" si="70"/>
        <v>290.77999999999997</v>
      </c>
      <c r="P1099" s="8">
        <f t="shared" si="71"/>
        <v>0.42480642804967128</v>
      </c>
      <c r="Q1099" s="9">
        <f>YEAR(SalesDataTable[[#This Row],[Order Date]])</f>
        <v>2026</v>
      </c>
      <c r="R1099" s="8" t="str">
        <f>"Q"&amp;ROUNDUP(MONTH(SalesDataTable[[#This Row],[Order Date]])/3,0)</f>
        <v>Q2</v>
      </c>
      <c r="S1099" s="5">
        <f>MONTH(SalesDataTable[[#This Row],[Order Date]])</f>
        <v>6</v>
      </c>
      <c r="T1099" s="8" t="str">
        <f>TEXT(SalesDataTable[[#This Row],[Order Date]],"mmm")</f>
        <v>Jun</v>
      </c>
    </row>
    <row r="1100" spans="1:20" ht="15.6" x14ac:dyDescent="0.3">
      <c r="A1100" s="2" t="s">
        <v>1171</v>
      </c>
      <c r="B1100" s="3">
        <v>46187</v>
      </c>
      <c r="C1100" s="4" t="s">
        <v>28</v>
      </c>
      <c r="D1100" s="4" t="s">
        <v>29</v>
      </c>
      <c r="E1100" s="4" t="s">
        <v>23</v>
      </c>
      <c r="F1100" s="4" t="s">
        <v>40</v>
      </c>
      <c r="G1100" s="4" t="s">
        <v>25</v>
      </c>
      <c r="H1100" s="4" t="s">
        <v>49</v>
      </c>
      <c r="I1100" s="5">
        <v>6</v>
      </c>
      <c r="J1100" s="6">
        <v>50.92</v>
      </c>
      <c r="K1100" s="7">
        <v>0.05</v>
      </c>
      <c r="L1100" s="6">
        <v>22.87</v>
      </c>
      <c r="M1100" s="6">
        <f t="shared" si="68"/>
        <v>290.24399999999997</v>
      </c>
      <c r="N1100" s="6">
        <f t="shared" si="69"/>
        <v>137.22</v>
      </c>
      <c r="O1100" s="6">
        <f t="shared" si="70"/>
        <v>153.02399999999997</v>
      </c>
      <c r="P1100" s="8">
        <f t="shared" si="71"/>
        <v>0.52722536899987593</v>
      </c>
      <c r="Q1100" s="9">
        <f>YEAR(SalesDataTable[[#This Row],[Order Date]])</f>
        <v>2026</v>
      </c>
      <c r="R1100" s="8" t="str">
        <f>"Q"&amp;ROUNDUP(MONTH(SalesDataTable[[#This Row],[Order Date]])/3,0)</f>
        <v>Q2</v>
      </c>
      <c r="S1100" s="5">
        <f>MONTH(SalesDataTable[[#This Row],[Order Date]])</f>
        <v>6</v>
      </c>
      <c r="T1100" s="8" t="str">
        <f>TEXT(SalesDataTable[[#This Row],[Order Date]],"mmm")</f>
        <v>Jun</v>
      </c>
    </row>
    <row r="1101" spans="1:20" ht="15.6" x14ac:dyDescent="0.3">
      <c r="A1101" s="2" t="s">
        <v>1172</v>
      </c>
      <c r="B1101" s="3">
        <v>46187</v>
      </c>
      <c r="C1101" s="4" t="s">
        <v>21</v>
      </c>
      <c r="D1101" s="4" t="s">
        <v>22</v>
      </c>
      <c r="E1101" s="4" t="s">
        <v>45</v>
      </c>
      <c r="F1101" s="4" t="s">
        <v>24</v>
      </c>
      <c r="G1101" s="4" t="s">
        <v>37</v>
      </c>
      <c r="H1101" s="4" t="s">
        <v>38</v>
      </c>
      <c r="I1101" s="5">
        <v>5</v>
      </c>
      <c r="J1101" s="6">
        <v>36.72</v>
      </c>
      <c r="K1101" s="7">
        <v>0.15</v>
      </c>
      <c r="L1101" s="6">
        <v>13.2</v>
      </c>
      <c r="M1101" s="6">
        <f t="shared" si="68"/>
        <v>156.06</v>
      </c>
      <c r="N1101" s="6">
        <f t="shared" si="69"/>
        <v>66</v>
      </c>
      <c r="O1101" s="6">
        <f t="shared" si="70"/>
        <v>90.06</v>
      </c>
      <c r="P1101" s="8">
        <f t="shared" si="71"/>
        <v>0.57708573625528647</v>
      </c>
      <c r="Q1101" s="9">
        <f>YEAR(SalesDataTable[[#This Row],[Order Date]])</f>
        <v>2026</v>
      </c>
      <c r="R1101" s="8" t="str">
        <f>"Q"&amp;ROUNDUP(MONTH(SalesDataTable[[#This Row],[Order Date]])/3,0)</f>
        <v>Q2</v>
      </c>
      <c r="S1101" s="5">
        <f>MONTH(SalesDataTable[[#This Row],[Order Date]])</f>
        <v>6</v>
      </c>
      <c r="T1101" s="8" t="str">
        <f>TEXT(SalesDataTable[[#This Row],[Order Date]],"mmm")</f>
        <v>Jun</v>
      </c>
    </row>
    <row r="1102" spans="1:20" ht="15.6" x14ac:dyDescent="0.3">
      <c r="A1102" s="2" t="s">
        <v>1173</v>
      </c>
      <c r="B1102" s="3">
        <v>46187</v>
      </c>
      <c r="C1102" s="4" t="s">
        <v>21</v>
      </c>
      <c r="D1102" s="4" t="s">
        <v>108</v>
      </c>
      <c r="E1102" s="4" t="s">
        <v>23</v>
      </c>
      <c r="F1102" s="4" t="s">
        <v>36</v>
      </c>
      <c r="G1102" s="4" t="s">
        <v>51</v>
      </c>
      <c r="H1102" s="4" t="s">
        <v>52</v>
      </c>
      <c r="I1102" s="5">
        <v>4</v>
      </c>
      <c r="J1102" s="6">
        <v>348.96</v>
      </c>
      <c r="K1102" s="7">
        <v>0.15</v>
      </c>
      <c r="L1102" s="6">
        <v>197.02</v>
      </c>
      <c r="M1102" s="6">
        <f t="shared" si="68"/>
        <v>1186.4639999999999</v>
      </c>
      <c r="N1102" s="6">
        <f t="shared" si="69"/>
        <v>788.08</v>
      </c>
      <c r="O1102" s="6">
        <f t="shared" si="70"/>
        <v>398.3839999999999</v>
      </c>
      <c r="P1102" s="8">
        <f t="shared" si="71"/>
        <v>0.3357741996385899</v>
      </c>
      <c r="Q1102" s="9">
        <f>YEAR(SalesDataTable[[#This Row],[Order Date]])</f>
        <v>2026</v>
      </c>
      <c r="R1102" s="8" t="str">
        <f>"Q"&amp;ROUNDUP(MONTH(SalesDataTable[[#This Row],[Order Date]])/3,0)</f>
        <v>Q2</v>
      </c>
      <c r="S1102" s="5">
        <f>MONTH(SalesDataTable[[#This Row],[Order Date]])</f>
        <v>6</v>
      </c>
      <c r="T1102" s="8" t="str">
        <f>TEXT(SalesDataTable[[#This Row],[Order Date]],"mmm")</f>
        <v>Jun</v>
      </c>
    </row>
    <row r="1103" spans="1:20" ht="15.6" x14ac:dyDescent="0.3">
      <c r="A1103" s="2" t="s">
        <v>1174</v>
      </c>
      <c r="B1103" s="3">
        <v>46187</v>
      </c>
      <c r="C1103" s="4" t="s">
        <v>21</v>
      </c>
      <c r="D1103" s="4" t="s">
        <v>22</v>
      </c>
      <c r="E1103" s="4" t="s">
        <v>23</v>
      </c>
      <c r="F1103" s="4" t="s">
        <v>24</v>
      </c>
      <c r="G1103" s="4" t="s">
        <v>31</v>
      </c>
      <c r="H1103" s="4" t="s">
        <v>99</v>
      </c>
      <c r="I1103" s="5">
        <v>1</v>
      </c>
      <c r="J1103" s="6">
        <v>71.28</v>
      </c>
      <c r="K1103" s="7">
        <v>0</v>
      </c>
      <c r="L1103" s="6">
        <v>31.92</v>
      </c>
      <c r="M1103" s="6">
        <f t="shared" si="68"/>
        <v>71.28</v>
      </c>
      <c r="N1103" s="6">
        <f t="shared" si="69"/>
        <v>31.92</v>
      </c>
      <c r="O1103" s="6">
        <f t="shared" si="70"/>
        <v>39.36</v>
      </c>
      <c r="P1103" s="8">
        <f t="shared" si="71"/>
        <v>0.55218855218855212</v>
      </c>
      <c r="Q1103" s="9">
        <f>YEAR(SalesDataTable[[#This Row],[Order Date]])</f>
        <v>2026</v>
      </c>
      <c r="R1103" s="8" t="str">
        <f>"Q"&amp;ROUNDUP(MONTH(SalesDataTable[[#This Row],[Order Date]])/3,0)</f>
        <v>Q2</v>
      </c>
      <c r="S1103" s="5">
        <f>MONTH(SalesDataTable[[#This Row],[Order Date]])</f>
        <v>6</v>
      </c>
      <c r="T1103" s="8" t="str">
        <f>TEXT(SalesDataTable[[#This Row],[Order Date]],"mmm")</f>
        <v>Jun</v>
      </c>
    </row>
    <row r="1104" spans="1:20" ht="15.6" x14ac:dyDescent="0.3">
      <c r="A1104" s="2" t="s">
        <v>1175</v>
      </c>
      <c r="B1104" s="3">
        <v>46187</v>
      </c>
      <c r="C1104" s="4" t="s">
        <v>28</v>
      </c>
      <c r="D1104" s="4" t="s">
        <v>89</v>
      </c>
      <c r="E1104" s="4" t="s">
        <v>23</v>
      </c>
      <c r="F1104" s="4" t="s">
        <v>36</v>
      </c>
      <c r="G1104" s="4" t="s">
        <v>37</v>
      </c>
      <c r="H1104" s="4" t="s">
        <v>103</v>
      </c>
      <c r="I1104" s="5">
        <v>1</v>
      </c>
      <c r="J1104" s="6">
        <v>160.99</v>
      </c>
      <c r="K1104" s="7">
        <v>0.05</v>
      </c>
      <c r="L1104" s="6">
        <v>89.15</v>
      </c>
      <c r="M1104" s="6">
        <f t="shared" si="68"/>
        <v>152.94050000000001</v>
      </c>
      <c r="N1104" s="6">
        <f t="shared" si="69"/>
        <v>89.15</v>
      </c>
      <c r="O1104" s="6">
        <f t="shared" si="70"/>
        <v>63.790500000000009</v>
      </c>
      <c r="P1104" s="8">
        <f t="shared" si="71"/>
        <v>0.41709357560619981</v>
      </c>
      <c r="Q1104" s="9">
        <f>YEAR(SalesDataTable[[#This Row],[Order Date]])</f>
        <v>2026</v>
      </c>
      <c r="R1104" s="8" t="str">
        <f>"Q"&amp;ROUNDUP(MONTH(SalesDataTable[[#This Row],[Order Date]])/3,0)</f>
        <v>Q2</v>
      </c>
      <c r="S1104" s="5">
        <f>MONTH(SalesDataTable[[#This Row],[Order Date]])</f>
        <v>6</v>
      </c>
      <c r="T1104" s="8" t="str">
        <f>TEXT(SalesDataTable[[#This Row],[Order Date]],"mmm")</f>
        <v>Jun</v>
      </c>
    </row>
    <row r="1105" spans="1:20" ht="15.6" x14ac:dyDescent="0.3">
      <c r="A1105" s="2" t="s">
        <v>1176</v>
      </c>
      <c r="B1105" s="3">
        <v>46188</v>
      </c>
      <c r="C1105" s="4" t="s">
        <v>28</v>
      </c>
      <c r="D1105" s="4" t="s">
        <v>106</v>
      </c>
      <c r="E1105" s="4" t="s">
        <v>23</v>
      </c>
      <c r="F1105" s="4" t="s">
        <v>24</v>
      </c>
      <c r="G1105" s="4" t="s">
        <v>69</v>
      </c>
      <c r="H1105" s="4" t="s">
        <v>75</v>
      </c>
      <c r="I1105" s="5">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9">
        <f>YEAR(SalesDataTable[[#This Row],[Order Date]])</f>
        <v>2026</v>
      </c>
      <c r="R1105" s="8" t="str">
        <f>"Q"&amp;ROUNDUP(MONTH(SalesDataTable[[#This Row],[Order Date]])/3,0)</f>
        <v>Q2</v>
      </c>
      <c r="S1105" s="5">
        <f>MONTH(SalesDataTable[[#This Row],[Order Date]])</f>
        <v>6</v>
      </c>
      <c r="T1105" s="8" t="str">
        <f>TEXT(SalesDataTable[[#This Row],[Order Date]],"mmm")</f>
        <v>Jun</v>
      </c>
    </row>
    <row r="1106" spans="1:20" ht="15.6" x14ac:dyDescent="0.3">
      <c r="A1106" s="2" t="s">
        <v>1177</v>
      </c>
      <c r="B1106" s="3">
        <v>46188</v>
      </c>
      <c r="C1106" s="4" t="s">
        <v>28</v>
      </c>
      <c r="D1106" s="4" t="s">
        <v>29</v>
      </c>
      <c r="E1106" s="4" t="s">
        <v>23</v>
      </c>
      <c r="F1106" s="4" t="s">
        <v>36</v>
      </c>
      <c r="G1106" s="4" t="s">
        <v>37</v>
      </c>
      <c r="H1106" s="4" t="s">
        <v>38</v>
      </c>
      <c r="I1106" s="5">
        <v>2</v>
      </c>
      <c r="J1106" s="6">
        <v>36.11</v>
      </c>
      <c r="K1106" s="7">
        <v>0.05</v>
      </c>
      <c r="L1106" s="6">
        <v>13.29</v>
      </c>
      <c r="M1106" s="6">
        <f t="shared" si="68"/>
        <v>68.608999999999995</v>
      </c>
      <c r="N1106" s="6">
        <f t="shared" si="69"/>
        <v>26.58</v>
      </c>
      <c r="O1106" s="6">
        <f t="shared" si="70"/>
        <v>42.028999999999996</v>
      </c>
      <c r="P1106" s="8">
        <f t="shared" si="71"/>
        <v>0.6125872698917052</v>
      </c>
      <c r="Q1106" s="9">
        <f>YEAR(SalesDataTable[[#This Row],[Order Date]])</f>
        <v>2026</v>
      </c>
      <c r="R1106" s="8" t="str">
        <f>"Q"&amp;ROUNDUP(MONTH(SalesDataTable[[#This Row],[Order Date]])/3,0)</f>
        <v>Q2</v>
      </c>
      <c r="S1106" s="5">
        <f>MONTH(SalesDataTable[[#This Row],[Order Date]])</f>
        <v>6</v>
      </c>
      <c r="T1106" s="8" t="str">
        <f>TEXT(SalesDataTable[[#This Row],[Order Date]],"mmm")</f>
        <v>Jun</v>
      </c>
    </row>
    <row r="1107" spans="1:20" ht="15.6" x14ac:dyDescent="0.3">
      <c r="A1107" s="2" t="s">
        <v>1178</v>
      </c>
      <c r="B1107" s="3">
        <v>46188</v>
      </c>
      <c r="C1107" s="4" t="s">
        <v>21</v>
      </c>
      <c r="D1107" s="4" t="s">
        <v>22</v>
      </c>
      <c r="E1107" s="4" t="s">
        <v>30</v>
      </c>
      <c r="F1107" s="4" t="s">
        <v>40</v>
      </c>
      <c r="G1107" s="4" t="s">
        <v>69</v>
      </c>
      <c r="H1107" s="4" t="s">
        <v>70</v>
      </c>
      <c r="I1107" s="5">
        <v>4</v>
      </c>
      <c r="J1107" s="6">
        <v>40.909999999999997</v>
      </c>
      <c r="K1107" s="7">
        <v>0.05</v>
      </c>
      <c r="L1107" s="6">
        <v>14.42</v>
      </c>
      <c r="M1107" s="6">
        <f t="shared" si="68"/>
        <v>155.45799999999997</v>
      </c>
      <c r="N1107" s="6">
        <f t="shared" si="69"/>
        <v>57.68</v>
      </c>
      <c r="O1107" s="6">
        <f t="shared" si="70"/>
        <v>97.777999999999963</v>
      </c>
      <c r="P1107" s="8">
        <f t="shared" si="71"/>
        <v>0.62896730949838531</v>
      </c>
      <c r="Q1107" s="9">
        <f>YEAR(SalesDataTable[[#This Row],[Order Date]])</f>
        <v>2026</v>
      </c>
      <c r="R1107" s="8" t="str">
        <f>"Q"&amp;ROUNDUP(MONTH(SalesDataTable[[#This Row],[Order Date]])/3,0)</f>
        <v>Q2</v>
      </c>
      <c r="S1107" s="5">
        <f>MONTH(SalesDataTable[[#This Row],[Order Date]])</f>
        <v>6</v>
      </c>
      <c r="T1107" s="8" t="str">
        <f>TEXT(SalesDataTable[[#This Row],[Order Date]],"mmm")</f>
        <v>Jun</v>
      </c>
    </row>
    <row r="1108" spans="1:20" ht="15.6" x14ac:dyDescent="0.3">
      <c r="A1108" s="2" t="s">
        <v>1179</v>
      </c>
      <c r="B1108" s="3">
        <v>46189</v>
      </c>
      <c r="C1108" s="4" t="s">
        <v>28</v>
      </c>
      <c r="D1108" s="4" t="s">
        <v>58</v>
      </c>
      <c r="E1108" s="4" t="s">
        <v>23</v>
      </c>
      <c r="F1108" s="4" t="s">
        <v>24</v>
      </c>
      <c r="G1108" s="4" t="s">
        <v>31</v>
      </c>
      <c r="H1108" s="4" t="s">
        <v>41</v>
      </c>
      <c r="I1108" s="5">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9">
        <f>YEAR(SalesDataTable[[#This Row],[Order Date]])</f>
        <v>2026</v>
      </c>
      <c r="R1108" s="8" t="str">
        <f>"Q"&amp;ROUNDUP(MONTH(SalesDataTable[[#This Row],[Order Date]])/3,0)</f>
        <v>Q2</v>
      </c>
      <c r="S1108" s="5">
        <f>MONTH(SalesDataTable[[#This Row],[Order Date]])</f>
        <v>6</v>
      </c>
      <c r="T1108" s="8" t="str">
        <f>TEXT(SalesDataTable[[#This Row],[Order Date]],"mmm")</f>
        <v>Jun</v>
      </c>
    </row>
    <row r="1109" spans="1:20" ht="15.6" x14ac:dyDescent="0.3">
      <c r="A1109" s="2" t="s">
        <v>1180</v>
      </c>
      <c r="B1109" s="3">
        <v>46189</v>
      </c>
      <c r="C1109" s="4" t="s">
        <v>47</v>
      </c>
      <c r="D1109" s="4" t="s">
        <v>65</v>
      </c>
      <c r="E1109" s="4" t="s">
        <v>23</v>
      </c>
      <c r="F1109" s="4" t="s">
        <v>24</v>
      </c>
      <c r="G1109" s="4" t="s">
        <v>37</v>
      </c>
      <c r="H1109" s="4" t="s">
        <v>66</v>
      </c>
      <c r="I1109" s="5">
        <v>1</v>
      </c>
      <c r="J1109" s="6">
        <v>47.53</v>
      </c>
      <c r="K1109" s="7">
        <v>0.05</v>
      </c>
      <c r="L1109" s="6">
        <v>18.5</v>
      </c>
      <c r="M1109" s="6">
        <f t="shared" si="68"/>
        <v>45.153500000000001</v>
      </c>
      <c r="N1109" s="6">
        <f t="shared" si="69"/>
        <v>18.5</v>
      </c>
      <c r="O1109" s="6">
        <f t="shared" si="70"/>
        <v>26.653500000000001</v>
      </c>
      <c r="P1109" s="8">
        <f t="shared" si="71"/>
        <v>0.59028646727274736</v>
      </c>
      <c r="Q1109" s="9">
        <f>YEAR(SalesDataTable[[#This Row],[Order Date]])</f>
        <v>2026</v>
      </c>
      <c r="R1109" s="8" t="str">
        <f>"Q"&amp;ROUNDUP(MONTH(SalesDataTable[[#This Row],[Order Date]])/3,0)</f>
        <v>Q2</v>
      </c>
      <c r="S1109" s="5">
        <f>MONTH(SalesDataTable[[#This Row],[Order Date]])</f>
        <v>6</v>
      </c>
      <c r="T1109" s="8" t="str">
        <f>TEXT(SalesDataTable[[#This Row],[Order Date]],"mmm")</f>
        <v>Jun</v>
      </c>
    </row>
    <row r="1110" spans="1:20" ht="15.6" x14ac:dyDescent="0.3">
      <c r="A1110" s="2" t="s">
        <v>1181</v>
      </c>
      <c r="B1110" s="3">
        <v>46189</v>
      </c>
      <c r="C1110" s="4" t="s">
        <v>47</v>
      </c>
      <c r="D1110" s="4" t="s">
        <v>68</v>
      </c>
      <c r="E1110" s="4" t="s">
        <v>23</v>
      </c>
      <c r="F1110" s="4" t="s">
        <v>24</v>
      </c>
      <c r="G1110" s="4" t="s">
        <v>37</v>
      </c>
      <c r="H1110" s="4" t="s">
        <v>103</v>
      </c>
      <c r="I1110" s="5">
        <v>3</v>
      </c>
      <c r="J1110" s="6">
        <v>163.65</v>
      </c>
      <c r="K1110" s="7">
        <v>0.15</v>
      </c>
      <c r="L1110" s="6">
        <v>85.8</v>
      </c>
      <c r="M1110" s="6">
        <f t="shared" si="68"/>
        <v>417.3075</v>
      </c>
      <c r="N1110" s="6">
        <f t="shared" si="69"/>
        <v>257.39999999999998</v>
      </c>
      <c r="O1110" s="6">
        <f t="shared" si="70"/>
        <v>159.90750000000003</v>
      </c>
      <c r="P1110" s="8">
        <f t="shared" si="71"/>
        <v>0.38318865584730688</v>
      </c>
      <c r="Q1110" s="9">
        <f>YEAR(SalesDataTable[[#This Row],[Order Date]])</f>
        <v>2026</v>
      </c>
      <c r="R1110" s="8" t="str">
        <f>"Q"&amp;ROUNDUP(MONTH(SalesDataTable[[#This Row],[Order Date]])/3,0)</f>
        <v>Q2</v>
      </c>
      <c r="S1110" s="5">
        <f>MONTH(SalesDataTable[[#This Row],[Order Date]])</f>
        <v>6</v>
      </c>
      <c r="T1110" s="8" t="str">
        <f>TEXT(SalesDataTable[[#This Row],[Order Date]],"mmm")</f>
        <v>Jun</v>
      </c>
    </row>
    <row r="1111" spans="1:20" ht="15.6" x14ac:dyDescent="0.3">
      <c r="A1111" s="2" t="s">
        <v>1182</v>
      </c>
      <c r="B1111" s="3">
        <v>46189</v>
      </c>
      <c r="C1111" s="4" t="s">
        <v>21</v>
      </c>
      <c r="D1111" s="4" t="s">
        <v>108</v>
      </c>
      <c r="E1111" s="4" t="s">
        <v>30</v>
      </c>
      <c r="F1111" s="4" t="s">
        <v>40</v>
      </c>
      <c r="G1111" s="4" t="s">
        <v>37</v>
      </c>
      <c r="H1111" s="4" t="s">
        <v>91</v>
      </c>
      <c r="I1111" s="5">
        <v>5</v>
      </c>
      <c r="J1111" s="6">
        <v>130.94999999999999</v>
      </c>
      <c r="K1111" s="7">
        <v>0.15</v>
      </c>
      <c r="L1111" s="6">
        <v>68.47</v>
      </c>
      <c r="M1111" s="6">
        <f t="shared" si="68"/>
        <v>556.53750000000002</v>
      </c>
      <c r="N1111" s="6">
        <f t="shared" si="69"/>
        <v>342.35</v>
      </c>
      <c r="O1111" s="6">
        <f t="shared" si="70"/>
        <v>214.1875</v>
      </c>
      <c r="P1111" s="8">
        <f t="shared" si="71"/>
        <v>0.38485726478449339</v>
      </c>
      <c r="Q1111" s="9">
        <f>YEAR(SalesDataTable[[#This Row],[Order Date]])</f>
        <v>2026</v>
      </c>
      <c r="R1111" s="8" t="str">
        <f>"Q"&amp;ROUNDUP(MONTH(SalesDataTable[[#This Row],[Order Date]])/3,0)</f>
        <v>Q2</v>
      </c>
      <c r="S1111" s="5">
        <f>MONTH(SalesDataTable[[#This Row],[Order Date]])</f>
        <v>6</v>
      </c>
      <c r="T1111" s="8" t="str">
        <f>TEXT(SalesDataTable[[#This Row],[Order Date]],"mmm")</f>
        <v>Jun</v>
      </c>
    </row>
    <row r="1112" spans="1:20" ht="15.6" x14ac:dyDescent="0.3">
      <c r="A1112" s="2" t="s">
        <v>1183</v>
      </c>
      <c r="B1112" s="3">
        <v>46189</v>
      </c>
      <c r="C1112" s="4" t="s">
        <v>47</v>
      </c>
      <c r="D1112" s="4" t="s">
        <v>102</v>
      </c>
      <c r="E1112" s="4" t="s">
        <v>23</v>
      </c>
      <c r="F1112" s="4" t="s">
        <v>24</v>
      </c>
      <c r="G1112" s="4" t="s">
        <v>37</v>
      </c>
      <c r="H1112" s="4" t="s">
        <v>103</v>
      </c>
      <c r="I1112" s="5">
        <v>5</v>
      </c>
      <c r="J1112" s="6">
        <v>160.82</v>
      </c>
      <c r="K1112" s="7">
        <v>0</v>
      </c>
      <c r="L1112" s="6">
        <v>90.14</v>
      </c>
      <c r="M1112" s="6">
        <f t="shared" si="68"/>
        <v>804.09999999999991</v>
      </c>
      <c r="N1112" s="6">
        <f t="shared" si="69"/>
        <v>450.7</v>
      </c>
      <c r="O1112" s="6">
        <f t="shared" si="70"/>
        <v>353.39999999999992</v>
      </c>
      <c r="P1112" s="8">
        <f t="shared" si="71"/>
        <v>0.43949757492849145</v>
      </c>
      <c r="Q1112" s="9">
        <f>YEAR(SalesDataTable[[#This Row],[Order Date]])</f>
        <v>2026</v>
      </c>
      <c r="R1112" s="8" t="str">
        <f>"Q"&amp;ROUNDUP(MONTH(SalesDataTable[[#This Row],[Order Date]])/3,0)</f>
        <v>Q2</v>
      </c>
      <c r="S1112" s="5">
        <f>MONTH(SalesDataTable[[#This Row],[Order Date]])</f>
        <v>6</v>
      </c>
      <c r="T1112" s="8" t="str">
        <f>TEXT(SalesDataTable[[#This Row],[Order Date]],"mmm")</f>
        <v>Jun</v>
      </c>
    </row>
    <row r="1113" spans="1:20" ht="15.6" x14ac:dyDescent="0.3">
      <c r="A1113" s="2" t="s">
        <v>1184</v>
      </c>
      <c r="B1113" s="3">
        <v>46189</v>
      </c>
      <c r="C1113" s="4" t="s">
        <v>28</v>
      </c>
      <c r="D1113" s="4" t="s">
        <v>89</v>
      </c>
      <c r="E1113" s="4" t="s">
        <v>45</v>
      </c>
      <c r="F1113" s="4" t="s">
        <v>36</v>
      </c>
      <c r="G1113" s="4" t="s">
        <v>25</v>
      </c>
      <c r="H1113" s="4" t="s">
        <v>55</v>
      </c>
      <c r="I1113" s="5">
        <v>3</v>
      </c>
      <c r="J1113" s="6">
        <v>40.51</v>
      </c>
      <c r="K1113" s="7">
        <v>0</v>
      </c>
      <c r="L1113" s="6">
        <v>16.940000000000001</v>
      </c>
      <c r="M1113" s="6">
        <f t="shared" si="68"/>
        <v>121.53</v>
      </c>
      <c r="N1113" s="6">
        <f t="shared" si="69"/>
        <v>50.820000000000007</v>
      </c>
      <c r="O1113" s="6">
        <f t="shared" si="70"/>
        <v>70.709999999999994</v>
      </c>
      <c r="P1113" s="8">
        <f t="shared" si="71"/>
        <v>0.58183164650703523</v>
      </c>
      <c r="Q1113" s="9">
        <f>YEAR(SalesDataTable[[#This Row],[Order Date]])</f>
        <v>2026</v>
      </c>
      <c r="R1113" s="8" t="str">
        <f>"Q"&amp;ROUNDUP(MONTH(SalesDataTable[[#This Row],[Order Date]])/3,0)</f>
        <v>Q2</v>
      </c>
      <c r="S1113" s="5">
        <f>MONTH(SalesDataTable[[#This Row],[Order Date]])</f>
        <v>6</v>
      </c>
      <c r="T1113" s="8" t="str">
        <f>TEXT(SalesDataTable[[#This Row],[Order Date]],"mmm")</f>
        <v>Jun</v>
      </c>
    </row>
    <row r="1114" spans="1:20" ht="15.6" x14ac:dyDescent="0.3">
      <c r="A1114" s="2" t="s">
        <v>1185</v>
      </c>
      <c r="B1114" s="3">
        <v>46189</v>
      </c>
      <c r="C1114" s="4" t="s">
        <v>28</v>
      </c>
      <c r="D1114" s="4" t="s">
        <v>86</v>
      </c>
      <c r="E1114" s="4" t="s">
        <v>23</v>
      </c>
      <c r="F1114" s="4" t="s">
        <v>40</v>
      </c>
      <c r="G1114" s="4" t="s">
        <v>25</v>
      </c>
      <c r="H1114" s="4" t="s">
        <v>26</v>
      </c>
      <c r="I1114" s="5">
        <v>1</v>
      </c>
      <c r="J1114" s="6">
        <v>81.08</v>
      </c>
      <c r="K1114" s="7">
        <v>0</v>
      </c>
      <c r="L1114" s="6">
        <v>41.52</v>
      </c>
      <c r="M1114" s="6">
        <f t="shared" si="68"/>
        <v>81.08</v>
      </c>
      <c r="N1114" s="6">
        <f t="shared" si="69"/>
        <v>41.52</v>
      </c>
      <c r="O1114" s="6">
        <f t="shared" si="70"/>
        <v>39.559999999999995</v>
      </c>
      <c r="P1114" s="8">
        <f t="shared" si="71"/>
        <v>0.48791317217562896</v>
      </c>
      <c r="Q1114" s="9">
        <f>YEAR(SalesDataTable[[#This Row],[Order Date]])</f>
        <v>2026</v>
      </c>
      <c r="R1114" s="8" t="str">
        <f>"Q"&amp;ROUNDUP(MONTH(SalesDataTable[[#This Row],[Order Date]])/3,0)</f>
        <v>Q2</v>
      </c>
      <c r="S1114" s="5">
        <f>MONTH(SalesDataTable[[#This Row],[Order Date]])</f>
        <v>6</v>
      </c>
      <c r="T1114" s="8" t="str">
        <f>TEXT(SalesDataTable[[#This Row],[Order Date]],"mmm")</f>
        <v>Jun</v>
      </c>
    </row>
    <row r="1115" spans="1:20" ht="15.6" x14ac:dyDescent="0.3">
      <c r="A1115" s="2" t="s">
        <v>1186</v>
      </c>
      <c r="B1115" s="3">
        <v>46189</v>
      </c>
      <c r="C1115" s="4" t="s">
        <v>34</v>
      </c>
      <c r="D1115" s="4" t="s">
        <v>81</v>
      </c>
      <c r="E1115" s="4" t="s">
        <v>30</v>
      </c>
      <c r="F1115" s="4" t="s">
        <v>40</v>
      </c>
      <c r="G1115" s="4" t="s">
        <v>31</v>
      </c>
      <c r="H1115" s="4" t="s">
        <v>73</v>
      </c>
      <c r="I1115" s="5">
        <v>4</v>
      </c>
      <c r="J1115" s="6">
        <v>150.43</v>
      </c>
      <c r="K1115" s="7">
        <v>0.1</v>
      </c>
      <c r="L1115" s="6">
        <v>77.650000000000006</v>
      </c>
      <c r="M1115" s="6">
        <f t="shared" si="68"/>
        <v>541.548</v>
      </c>
      <c r="N1115" s="6">
        <f t="shared" si="69"/>
        <v>310.60000000000002</v>
      </c>
      <c r="O1115" s="6">
        <f t="shared" si="70"/>
        <v>230.94799999999998</v>
      </c>
      <c r="P1115" s="8">
        <f t="shared" si="71"/>
        <v>0.42645896577957998</v>
      </c>
      <c r="Q1115" s="9">
        <f>YEAR(SalesDataTable[[#This Row],[Order Date]])</f>
        <v>2026</v>
      </c>
      <c r="R1115" s="8" t="str">
        <f>"Q"&amp;ROUNDUP(MONTH(SalesDataTable[[#This Row],[Order Date]])/3,0)</f>
        <v>Q2</v>
      </c>
      <c r="S1115" s="5">
        <f>MONTH(SalesDataTable[[#This Row],[Order Date]])</f>
        <v>6</v>
      </c>
      <c r="T1115" s="8" t="str">
        <f>TEXT(SalesDataTable[[#This Row],[Order Date]],"mmm")</f>
        <v>Jun</v>
      </c>
    </row>
    <row r="1116" spans="1:20" ht="15.6" x14ac:dyDescent="0.3">
      <c r="A1116" s="2" t="s">
        <v>1187</v>
      </c>
      <c r="B1116" s="3">
        <v>46190</v>
      </c>
      <c r="C1116" s="4" t="s">
        <v>28</v>
      </c>
      <c r="D1116" s="4" t="s">
        <v>89</v>
      </c>
      <c r="E1116" s="4" t="s">
        <v>59</v>
      </c>
      <c r="F1116" s="4" t="s">
        <v>24</v>
      </c>
      <c r="G1116" s="4" t="s">
        <v>51</v>
      </c>
      <c r="H1116" s="4" t="s">
        <v>61</v>
      </c>
      <c r="I1116" s="5">
        <v>1</v>
      </c>
      <c r="J1116" s="6">
        <v>192.42</v>
      </c>
      <c r="K1116" s="7">
        <v>0</v>
      </c>
      <c r="L1116" s="6">
        <v>103.31</v>
      </c>
      <c r="M1116" s="6">
        <f t="shared" si="68"/>
        <v>192.42</v>
      </c>
      <c r="N1116" s="6">
        <f t="shared" si="69"/>
        <v>103.31</v>
      </c>
      <c r="O1116" s="6">
        <f t="shared" si="70"/>
        <v>89.109999999999985</v>
      </c>
      <c r="P1116" s="8">
        <f t="shared" si="71"/>
        <v>0.46310154869556175</v>
      </c>
      <c r="Q1116" s="9">
        <f>YEAR(SalesDataTable[[#This Row],[Order Date]])</f>
        <v>2026</v>
      </c>
      <c r="R1116" s="8" t="str">
        <f>"Q"&amp;ROUNDUP(MONTH(SalesDataTable[[#This Row],[Order Date]])/3,0)</f>
        <v>Q2</v>
      </c>
      <c r="S1116" s="5">
        <f>MONTH(SalesDataTable[[#This Row],[Order Date]])</f>
        <v>6</v>
      </c>
      <c r="T1116" s="8" t="str">
        <f>TEXT(SalesDataTable[[#This Row],[Order Date]],"mmm")</f>
        <v>Jun</v>
      </c>
    </row>
    <row r="1117" spans="1:20" ht="15.6" x14ac:dyDescent="0.3">
      <c r="A1117" s="2" t="s">
        <v>1188</v>
      </c>
      <c r="B1117" s="3">
        <v>46190</v>
      </c>
      <c r="C1117" s="4" t="s">
        <v>47</v>
      </c>
      <c r="D1117" s="4" t="s">
        <v>65</v>
      </c>
      <c r="E1117" s="4" t="s">
        <v>30</v>
      </c>
      <c r="F1117" s="4" t="s">
        <v>40</v>
      </c>
      <c r="G1117" s="4" t="s">
        <v>51</v>
      </c>
      <c r="H1117" s="4" t="s">
        <v>52</v>
      </c>
      <c r="I1117" s="5">
        <v>10</v>
      </c>
      <c r="J1117" s="6">
        <v>333.14</v>
      </c>
      <c r="K1117" s="7">
        <v>0.15</v>
      </c>
      <c r="L1117" s="6">
        <v>194.52</v>
      </c>
      <c r="M1117" s="6">
        <f t="shared" si="68"/>
        <v>2831.6899999999996</v>
      </c>
      <c r="N1117" s="6">
        <f t="shared" si="69"/>
        <v>1945.2</v>
      </c>
      <c r="O1117" s="6">
        <f t="shared" si="70"/>
        <v>886.48999999999955</v>
      </c>
      <c r="P1117" s="8">
        <f t="shared" si="71"/>
        <v>0.31306039856057677</v>
      </c>
      <c r="Q1117" s="9">
        <f>YEAR(SalesDataTable[[#This Row],[Order Date]])</f>
        <v>2026</v>
      </c>
      <c r="R1117" s="8" t="str">
        <f>"Q"&amp;ROUNDUP(MONTH(SalesDataTable[[#This Row],[Order Date]])/3,0)</f>
        <v>Q2</v>
      </c>
      <c r="S1117" s="5">
        <f>MONTH(SalesDataTable[[#This Row],[Order Date]])</f>
        <v>6</v>
      </c>
      <c r="T1117" s="8" t="str">
        <f>TEXT(SalesDataTable[[#This Row],[Order Date]],"mmm")</f>
        <v>Jun</v>
      </c>
    </row>
    <row r="1118" spans="1:20" ht="15.6" x14ac:dyDescent="0.3">
      <c r="A1118" s="2" t="s">
        <v>1189</v>
      </c>
      <c r="B1118" s="3">
        <v>46190</v>
      </c>
      <c r="C1118" s="4" t="s">
        <v>21</v>
      </c>
      <c r="D1118" s="4" t="s">
        <v>22</v>
      </c>
      <c r="E1118" s="4" t="s">
        <v>23</v>
      </c>
      <c r="F1118" s="4" t="s">
        <v>40</v>
      </c>
      <c r="G1118" s="4" t="s">
        <v>51</v>
      </c>
      <c r="H1118" s="4" t="s">
        <v>84</v>
      </c>
      <c r="I1118" s="5">
        <v>1</v>
      </c>
      <c r="J1118" s="6">
        <v>79.900000000000006</v>
      </c>
      <c r="K1118" s="7">
        <v>0.05</v>
      </c>
      <c r="L1118" s="6">
        <v>40.19</v>
      </c>
      <c r="M1118" s="6">
        <f t="shared" si="68"/>
        <v>75.905000000000001</v>
      </c>
      <c r="N1118" s="6">
        <f t="shared" si="69"/>
        <v>40.19</v>
      </c>
      <c r="O1118" s="6">
        <f t="shared" si="70"/>
        <v>35.715000000000003</v>
      </c>
      <c r="P1118" s="8">
        <f t="shared" si="71"/>
        <v>0.47052236348066667</v>
      </c>
      <c r="Q1118" s="9">
        <f>YEAR(SalesDataTable[[#This Row],[Order Date]])</f>
        <v>2026</v>
      </c>
      <c r="R1118" s="8" t="str">
        <f>"Q"&amp;ROUNDUP(MONTH(SalesDataTable[[#This Row],[Order Date]])/3,0)</f>
        <v>Q2</v>
      </c>
      <c r="S1118" s="5">
        <f>MONTH(SalesDataTable[[#This Row],[Order Date]])</f>
        <v>6</v>
      </c>
      <c r="T1118" s="8" t="str">
        <f>TEXT(SalesDataTable[[#This Row],[Order Date]],"mmm")</f>
        <v>Jun</v>
      </c>
    </row>
    <row r="1119" spans="1:20" ht="15.6" x14ac:dyDescent="0.3">
      <c r="A1119" s="2" t="s">
        <v>1190</v>
      </c>
      <c r="B1119" s="3">
        <v>46190</v>
      </c>
      <c r="C1119" s="4" t="s">
        <v>47</v>
      </c>
      <c r="D1119" s="4" t="s">
        <v>102</v>
      </c>
      <c r="E1119" s="4" t="s">
        <v>23</v>
      </c>
      <c r="F1119" s="4" t="s">
        <v>24</v>
      </c>
      <c r="G1119" s="4" t="s">
        <v>25</v>
      </c>
      <c r="H1119" s="4" t="s">
        <v>49</v>
      </c>
      <c r="I1119" s="5">
        <v>1</v>
      </c>
      <c r="J1119" s="6">
        <v>51.12</v>
      </c>
      <c r="K1119" s="7">
        <v>0</v>
      </c>
      <c r="L1119" s="6">
        <v>22.43</v>
      </c>
      <c r="M1119" s="6">
        <f t="shared" si="68"/>
        <v>51.12</v>
      </c>
      <c r="N1119" s="6">
        <f t="shared" si="69"/>
        <v>22.43</v>
      </c>
      <c r="O1119" s="6">
        <f t="shared" si="70"/>
        <v>28.689999999999998</v>
      </c>
      <c r="P1119" s="8">
        <f t="shared" si="71"/>
        <v>0.56122848200312991</v>
      </c>
      <c r="Q1119" s="9">
        <f>YEAR(SalesDataTable[[#This Row],[Order Date]])</f>
        <v>2026</v>
      </c>
      <c r="R1119" s="8" t="str">
        <f>"Q"&amp;ROUNDUP(MONTH(SalesDataTable[[#This Row],[Order Date]])/3,0)</f>
        <v>Q2</v>
      </c>
      <c r="S1119" s="5">
        <f>MONTH(SalesDataTable[[#This Row],[Order Date]])</f>
        <v>6</v>
      </c>
      <c r="T1119" s="8" t="str">
        <f>TEXT(SalesDataTable[[#This Row],[Order Date]],"mmm")</f>
        <v>Jun</v>
      </c>
    </row>
    <row r="1120" spans="1:20" ht="15.6" x14ac:dyDescent="0.3">
      <c r="A1120" s="2" t="s">
        <v>1191</v>
      </c>
      <c r="B1120" s="3">
        <v>46190</v>
      </c>
      <c r="C1120" s="4" t="s">
        <v>28</v>
      </c>
      <c r="D1120" s="4" t="s">
        <v>58</v>
      </c>
      <c r="E1120" s="4" t="s">
        <v>23</v>
      </c>
      <c r="F1120" s="4" t="s">
        <v>36</v>
      </c>
      <c r="G1120" s="4" t="s">
        <v>31</v>
      </c>
      <c r="H1120" s="4" t="s">
        <v>32</v>
      </c>
      <c r="I1120" s="5">
        <v>2</v>
      </c>
      <c r="J1120" s="6">
        <v>90.33</v>
      </c>
      <c r="K1120" s="7">
        <v>0</v>
      </c>
      <c r="L1120" s="6">
        <v>46.3</v>
      </c>
      <c r="M1120" s="6">
        <f t="shared" si="68"/>
        <v>180.66</v>
      </c>
      <c r="N1120" s="6">
        <f t="shared" si="69"/>
        <v>92.6</v>
      </c>
      <c r="O1120" s="6">
        <f t="shared" si="70"/>
        <v>88.06</v>
      </c>
      <c r="P1120" s="8">
        <f t="shared" si="71"/>
        <v>0.48743496069965686</v>
      </c>
      <c r="Q1120" s="9">
        <f>YEAR(SalesDataTable[[#This Row],[Order Date]])</f>
        <v>2026</v>
      </c>
      <c r="R1120" s="8" t="str">
        <f>"Q"&amp;ROUNDUP(MONTH(SalesDataTable[[#This Row],[Order Date]])/3,0)</f>
        <v>Q2</v>
      </c>
      <c r="S1120" s="5">
        <f>MONTH(SalesDataTable[[#This Row],[Order Date]])</f>
        <v>6</v>
      </c>
      <c r="T1120" s="8" t="str">
        <f>TEXT(SalesDataTable[[#This Row],[Order Date]],"mmm")</f>
        <v>Jun</v>
      </c>
    </row>
    <row r="1121" spans="1:20" ht="15.6" x14ac:dyDescent="0.3">
      <c r="A1121" s="2" t="s">
        <v>1192</v>
      </c>
      <c r="B1121" s="3">
        <v>46190</v>
      </c>
      <c r="C1121" s="4" t="s">
        <v>47</v>
      </c>
      <c r="D1121" s="4" t="s">
        <v>65</v>
      </c>
      <c r="E1121" s="4" t="s">
        <v>23</v>
      </c>
      <c r="F1121" s="4" t="s">
        <v>40</v>
      </c>
      <c r="G1121" s="4" t="s">
        <v>37</v>
      </c>
      <c r="H1121" s="4" t="s">
        <v>38</v>
      </c>
      <c r="I1121" s="5">
        <v>2</v>
      </c>
      <c r="J1121" s="6">
        <v>36.799999999999997</v>
      </c>
      <c r="K1121" s="7">
        <v>0.05</v>
      </c>
      <c r="L1121" s="6">
        <v>13.94</v>
      </c>
      <c r="M1121" s="6">
        <f t="shared" si="68"/>
        <v>69.919999999999987</v>
      </c>
      <c r="N1121" s="6">
        <f t="shared" si="69"/>
        <v>27.88</v>
      </c>
      <c r="O1121" s="6">
        <f t="shared" si="70"/>
        <v>42.039999999999992</v>
      </c>
      <c r="P1121" s="8">
        <f t="shared" si="71"/>
        <v>0.60125858123569798</v>
      </c>
      <c r="Q1121" s="9">
        <f>YEAR(SalesDataTable[[#This Row],[Order Date]])</f>
        <v>2026</v>
      </c>
      <c r="R1121" s="8" t="str">
        <f>"Q"&amp;ROUNDUP(MONTH(SalesDataTable[[#This Row],[Order Date]])/3,0)</f>
        <v>Q2</v>
      </c>
      <c r="S1121" s="5">
        <f>MONTH(SalesDataTable[[#This Row],[Order Date]])</f>
        <v>6</v>
      </c>
      <c r="T1121" s="8" t="str">
        <f>TEXT(SalesDataTable[[#This Row],[Order Date]],"mmm")</f>
        <v>Jun</v>
      </c>
    </row>
    <row r="1122" spans="1:20" ht="15.6" x14ac:dyDescent="0.3">
      <c r="A1122" s="2" t="s">
        <v>1193</v>
      </c>
      <c r="B1122" s="3">
        <v>46191</v>
      </c>
      <c r="C1122" s="4" t="s">
        <v>28</v>
      </c>
      <c r="D1122" s="4" t="s">
        <v>86</v>
      </c>
      <c r="E1122" s="4" t="s">
        <v>59</v>
      </c>
      <c r="F1122" s="4" t="s">
        <v>36</v>
      </c>
      <c r="G1122" s="4" t="s">
        <v>37</v>
      </c>
      <c r="H1122" s="4" t="s">
        <v>66</v>
      </c>
      <c r="I1122" s="5">
        <v>1</v>
      </c>
      <c r="J1122" s="6">
        <v>45.7</v>
      </c>
      <c r="K1122" s="7">
        <v>0.1</v>
      </c>
      <c r="L1122" s="6">
        <v>18.600000000000001</v>
      </c>
      <c r="M1122" s="6">
        <f t="shared" si="68"/>
        <v>41.13</v>
      </c>
      <c r="N1122" s="6">
        <f t="shared" si="69"/>
        <v>18.600000000000001</v>
      </c>
      <c r="O1122" s="6">
        <f t="shared" si="70"/>
        <v>22.53</v>
      </c>
      <c r="P1122" s="8">
        <f t="shared" si="71"/>
        <v>0.5477753464624362</v>
      </c>
      <c r="Q1122" s="9">
        <f>YEAR(SalesDataTable[[#This Row],[Order Date]])</f>
        <v>2026</v>
      </c>
      <c r="R1122" s="8" t="str">
        <f>"Q"&amp;ROUNDUP(MONTH(SalesDataTable[[#This Row],[Order Date]])/3,0)</f>
        <v>Q2</v>
      </c>
      <c r="S1122" s="5">
        <f>MONTH(SalesDataTable[[#This Row],[Order Date]])</f>
        <v>6</v>
      </c>
      <c r="T1122" s="8" t="str">
        <f>TEXT(SalesDataTable[[#This Row],[Order Date]],"mmm")</f>
        <v>Jun</v>
      </c>
    </row>
    <row r="1123" spans="1:20" ht="15.6" x14ac:dyDescent="0.3">
      <c r="A1123" s="2" t="s">
        <v>1194</v>
      </c>
      <c r="B1123" s="3">
        <v>46191</v>
      </c>
      <c r="C1123" s="4" t="s">
        <v>34</v>
      </c>
      <c r="D1123" s="4" t="s">
        <v>54</v>
      </c>
      <c r="E1123" s="4" t="s">
        <v>59</v>
      </c>
      <c r="F1123" s="4" t="s">
        <v>24</v>
      </c>
      <c r="G1123" s="4" t="s">
        <v>37</v>
      </c>
      <c r="H1123" s="4" t="s">
        <v>103</v>
      </c>
      <c r="I1123" s="5">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9">
        <f>YEAR(SalesDataTable[[#This Row],[Order Date]])</f>
        <v>2026</v>
      </c>
      <c r="R1123" s="8" t="str">
        <f>"Q"&amp;ROUNDUP(MONTH(SalesDataTable[[#This Row],[Order Date]])/3,0)</f>
        <v>Q2</v>
      </c>
      <c r="S1123" s="5">
        <f>MONTH(SalesDataTable[[#This Row],[Order Date]])</f>
        <v>6</v>
      </c>
      <c r="T1123" s="8" t="str">
        <f>TEXT(SalesDataTable[[#This Row],[Order Date]],"mmm")</f>
        <v>Jun</v>
      </c>
    </row>
    <row r="1124" spans="1:20" ht="15.6" x14ac:dyDescent="0.3">
      <c r="A1124" s="2" t="s">
        <v>1195</v>
      </c>
      <c r="B1124" s="3">
        <v>46191</v>
      </c>
      <c r="C1124" s="4" t="s">
        <v>28</v>
      </c>
      <c r="D1124" s="4" t="s">
        <v>106</v>
      </c>
      <c r="E1124" s="4" t="s">
        <v>30</v>
      </c>
      <c r="F1124" s="4" t="s">
        <v>40</v>
      </c>
      <c r="G1124" s="4" t="s">
        <v>31</v>
      </c>
      <c r="H1124" s="4" t="s">
        <v>99</v>
      </c>
      <c r="I1124" s="5">
        <v>5</v>
      </c>
      <c r="J1124" s="6">
        <v>72.37</v>
      </c>
      <c r="K1124" s="7">
        <v>0.2</v>
      </c>
      <c r="L1124" s="6">
        <v>32.840000000000003</v>
      </c>
      <c r="M1124" s="6">
        <f t="shared" si="68"/>
        <v>289.48</v>
      </c>
      <c r="N1124" s="6">
        <f t="shared" si="69"/>
        <v>164.20000000000002</v>
      </c>
      <c r="O1124" s="6">
        <f t="shared" si="70"/>
        <v>125.28</v>
      </c>
      <c r="P1124" s="8">
        <f t="shared" si="71"/>
        <v>0.43277601215973466</v>
      </c>
      <c r="Q1124" s="9">
        <f>YEAR(SalesDataTable[[#This Row],[Order Date]])</f>
        <v>2026</v>
      </c>
      <c r="R1124" s="8" t="str">
        <f>"Q"&amp;ROUNDUP(MONTH(SalesDataTable[[#This Row],[Order Date]])/3,0)</f>
        <v>Q2</v>
      </c>
      <c r="S1124" s="5">
        <f>MONTH(SalesDataTable[[#This Row],[Order Date]])</f>
        <v>6</v>
      </c>
      <c r="T1124" s="8" t="str">
        <f>TEXT(SalesDataTable[[#This Row],[Order Date]],"mmm")</f>
        <v>Jun</v>
      </c>
    </row>
    <row r="1125" spans="1:20" ht="15.6" x14ac:dyDescent="0.3">
      <c r="A1125" s="2" t="s">
        <v>1196</v>
      </c>
      <c r="B1125" s="3">
        <v>46191</v>
      </c>
      <c r="C1125" s="4" t="s">
        <v>34</v>
      </c>
      <c r="D1125" s="4" t="s">
        <v>44</v>
      </c>
      <c r="E1125" s="4" t="s">
        <v>23</v>
      </c>
      <c r="F1125" s="4" t="s">
        <v>36</v>
      </c>
      <c r="G1125" s="4" t="s">
        <v>69</v>
      </c>
      <c r="H1125" s="4" t="s">
        <v>87</v>
      </c>
      <c r="I1125" s="5">
        <v>2</v>
      </c>
      <c r="J1125" s="6">
        <v>35.61</v>
      </c>
      <c r="K1125" s="7">
        <v>0.15</v>
      </c>
      <c r="L1125" s="6">
        <v>13.96</v>
      </c>
      <c r="M1125" s="6">
        <f t="shared" si="68"/>
        <v>60.536999999999999</v>
      </c>
      <c r="N1125" s="6">
        <f t="shared" si="69"/>
        <v>27.92</v>
      </c>
      <c r="O1125" s="6">
        <f t="shared" si="70"/>
        <v>32.616999999999997</v>
      </c>
      <c r="P1125" s="8">
        <f t="shared" si="71"/>
        <v>0.53879445628293432</v>
      </c>
      <c r="Q1125" s="9">
        <f>YEAR(SalesDataTable[[#This Row],[Order Date]])</f>
        <v>2026</v>
      </c>
      <c r="R1125" s="8" t="str">
        <f>"Q"&amp;ROUNDUP(MONTH(SalesDataTable[[#This Row],[Order Date]])/3,0)</f>
        <v>Q2</v>
      </c>
      <c r="S1125" s="5">
        <f>MONTH(SalesDataTable[[#This Row],[Order Date]])</f>
        <v>6</v>
      </c>
      <c r="T1125" s="8" t="str">
        <f>TEXT(SalesDataTable[[#This Row],[Order Date]],"mmm")</f>
        <v>Jun</v>
      </c>
    </row>
    <row r="1126" spans="1:20" ht="15.6" x14ac:dyDescent="0.3">
      <c r="A1126" s="2" t="s">
        <v>1197</v>
      </c>
      <c r="B1126" s="3">
        <v>46191</v>
      </c>
      <c r="C1126" s="4" t="s">
        <v>47</v>
      </c>
      <c r="D1126" s="4" t="s">
        <v>102</v>
      </c>
      <c r="E1126" s="4" t="s">
        <v>23</v>
      </c>
      <c r="F1126" s="4" t="s">
        <v>24</v>
      </c>
      <c r="G1126" s="4" t="s">
        <v>37</v>
      </c>
      <c r="H1126" s="4" t="s">
        <v>91</v>
      </c>
      <c r="I1126" s="5">
        <v>2</v>
      </c>
      <c r="J1126" s="6">
        <v>133.12</v>
      </c>
      <c r="K1126" s="7">
        <v>0</v>
      </c>
      <c r="L1126" s="6">
        <v>67.02</v>
      </c>
      <c r="M1126" s="6">
        <f t="shared" si="68"/>
        <v>266.24</v>
      </c>
      <c r="N1126" s="6">
        <f t="shared" si="69"/>
        <v>134.04</v>
      </c>
      <c r="O1126" s="6">
        <f t="shared" si="70"/>
        <v>132.20000000000002</v>
      </c>
      <c r="P1126" s="8">
        <f t="shared" si="71"/>
        <v>0.4965444711538462</v>
      </c>
      <c r="Q1126" s="9">
        <f>YEAR(SalesDataTable[[#This Row],[Order Date]])</f>
        <v>2026</v>
      </c>
      <c r="R1126" s="8" t="str">
        <f>"Q"&amp;ROUNDUP(MONTH(SalesDataTable[[#This Row],[Order Date]])/3,0)</f>
        <v>Q2</v>
      </c>
      <c r="S1126" s="5">
        <f>MONTH(SalesDataTable[[#This Row],[Order Date]])</f>
        <v>6</v>
      </c>
      <c r="T1126" s="8" t="str">
        <f>TEXT(SalesDataTable[[#This Row],[Order Date]],"mmm")</f>
        <v>Jun</v>
      </c>
    </row>
    <row r="1127" spans="1:20" ht="15.6" x14ac:dyDescent="0.3">
      <c r="A1127" s="2" t="s">
        <v>1198</v>
      </c>
      <c r="B1127" s="3">
        <v>46191</v>
      </c>
      <c r="C1127" s="4" t="s">
        <v>21</v>
      </c>
      <c r="D1127" s="4" t="s">
        <v>108</v>
      </c>
      <c r="E1127" s="4" t="s">
        <v>59</v>
      </c>
      <c r="F1127" s="4" t="s">
        <v>24</v>
      </c>
      <c r="G1127" s="4" t="s">
        <v>25</v>
      </c>
      <c r="H1127" s="4" t="s">
        <v>49</v>
      </c>
      <c r="I1127" s="5">
        <v>1</v>
      </c>
      <c r="J1127" s="6">
        <v>51.23</v>
      </c>
      <c r="K1127" s="7">
        <v>0.05</v>
      </c>
      <c r="L1127" s="6">
        <v>23.12</v>
      </c>
      <c r="M1127" s="6">
        <f t="shared" si="68"/>
        <v>48.668499999999995</v>
      </c>
      <c r="N1127" s="6">
        <f t="shared" si="69"/>
        <v>23.12</v>
      </c>
      <c r="O1127" s="6">
        <f t="shared" si="70"/>
        <v>25.548499999999994</v>
      </c>
      <c r="P1127" s="8">
        <f t="shared" si="71"/>
        <v>0.5249494025909982</v>
      </c>
      <c r="Q1127" s="9">
        <f>YEAR(SalesDataTable[[#This Row],[Order Date]])</f>
        <v>2026</v>
      </c>
      <c r="R1127" s="8" t="str">
        <f>"Q"&amp;ROUNDUP(MONTH(SalesDataTable[[#This Row],[Order Date]])/3,0)</f>
        <v>Q2</v>
      </c>
      <c r="S1127" s="5">
        <f>MONTH(SalesDataTable[[#This Row],[Order Date]])</f>
        <v>6</v>
      </c>
      <c r="T1127" s="8" t="str">
        <f>TEXT(SalesDataTable[[#This Row],[Order Date]],"mmm")</f>
        <v>Jun</v>
      </c>
    </row>
    <row r="1128" spans="1:20" ht="15.6" x14ac:dyDescent="0.3">
      <c r="A1128" s="2" t="s">
        <v>1199</v>
      </c>
      <c r="B1128" s="3">
        <v>46191</v>
      </c>
      <c r="C1128" s="4" t="s">
        <v>28</v>
      </c>
      <c r="D1128" s="4" t="s">
        <v>89</v>
      </c>
      <c r="E1128" s="4" t="s">
        <v>23</v>
      </c>
      <c r="F1128" s="4" t="s">
        <v>40</v>
      </c>
      <c r="G1128" s="4" t="s">
        <v>31</v>
      </c>
      <c r="H1128" s="4" t="s">
        <v>32</v>
      </c>
      <c r="I1128" s="5">
        <v>1</v>
      </c>
      <c r="J1128" s="6">
        <v>93.5</v>
      </c>
      <c r="K1128" s="7">
        <v>0</v>
      </c>
      <c r="L1128" s="6">
        <v>46.63</v>
      </c>
      <c r="M1128" s="6">
        <f t="shared" si="68"/>
        <v>93.5</v>
      </c>
      <c r="N1128" s="6">
        <f t="shared" si="69"/>
        <v>46.63</v>
      </c>
      <c r="O1128" s="6">
        <f t="shared" si="70"/>
        <v>46.87</v>
      </c>
      <c r="P1128" s="8">
        <f t="shared" si="71"/>
        <v>0.50128342245989299</v>
      </c>
      <c r="Q1128" s="9">
        <f>YEAR(SalesDataTable[[#This Row],[Order Date]])</f>
        <v>2026</v>
      </c>
      <c r="R1128" s="8" t="str">
        <f>"Q"&amp;ROUNDUP(MONTH(SalesDataTable[[#This Row],[Order Date]])/3,0)</f>
        <v>Q2</v>
      </c>
      <c r="S1128" s="5">
        <f>MONTH(SalesDataTable[[#This Row],[Order Date]])</f>
        <v>6</v>
      </c>
      <c r="T1128" s="8" t="str">
        <f>TEXT(SalesDataTable[[#This Row],[Order Date]],"mmm")</f>
        <v>Jun</v>
      </c>
    </row>
    <row r="1129" spans="1:20" ht="15.6" x14ac:dyDescent="0.3">
      <c r="A1129" s="2" t="s">
        <v>1200</v>
      </c>
      <c r="B1129" s="3">
        <v>46191</v>
      </c>
      <c r="C1129" s="4" t="s">
        <v>47</v>
      </c>
      <c r="D1129" s="4" t="s">
        <v>48</v>
      </c>
      <c r="E1129" s="4" t="s">
        <v>45</v>
      </c>
      <c r="F1129" s="4" t="s">
        <v>24</v>
      </c>
      <c r="G1129" s="4" t="s">
        <v>69</v>
      </c>
      <c r="H1129" s="4" t="s">
        <v>70</v>
      </c>
      <c r="I1129" s="5">
        <v>3</v>
      </c>
      <c r="J1129" s="6">
        <v>41.16</v>
      </c>
      <c r="K1129" s="7">
        <v>0</v>
      </c>
      <c r="L1129" s="6">
        <v>14.79</v>
      </c>
      <c r="M1129" s="6">
        <f t="shared" si="68"/>
        <v>123.47999999999999</v>
      </c>
      <c r="N1129" s="6">
        <f t="shared" si="69"/>
        <v>44.37</v>
      </c>
      <c r="O1129" s="6">
        <f t="shared" si="70"/>
        <v>79.109999999999985</v>
      </c>
      <c r="P1129" s="8">
        <f t="shared" si="71"/>
        <v>0.64067055393586003</v>
      </c>
      <c r="Q1129" s="9">
        <f>YEAR(SalesDataTable[[#This Row],[Order Date]])</f>
        <v>2026</v>
      </c>
      <c r="R1129" s="8" t="str">
        <f>"Q"&amp;ROUNDUP(MONTH(SalesDataTable[[#This Row],[Order Date]])/3,0)</f>
        <v>Q2</v>
      </c>
      <c r="S1129" s="5">
        <f>MONTH(SalesDataTable[[#This Row],[Order Date]])</f>
        <v>6</v>
      </c>
      <c r="T1129" s="8" t="str">
        <f>TEXT(SalesDataTable[[#This Row],[Order Date]],"mmm")</f>
        <v>Jun</v>
      </c>
    </row>
    <row r="1130" spans="1:20" ht="15.6" x14ac:dyDescent="0.3">
      <c r="A1130" s="2" t="s">
        <v>1201</v>
      </c>
      <c r="B1130" s="3">
        <v>46191</v>
      </c>
      <c r="C1130" s="4" t="s">
        <v>28</v>
      </c>
      <c r="D1130" s="4" t="s">
        <v>89</v>
      </c>
      <c r="E1130" s="4" t="s">
        <v>59</v>
      </c>
      <c r="F1130" s="4" t="s">
        <v>36</v>
      </c>
      <c r="G1130" s="4" t="s">
        <v>69</v>
      </c>
      <c r="H1130" s="4" t="s">
        <v>70</v>
      </c>
      <c r="I1130" s="5">
        <v>1</v>
      </c>
      <c r="J1130" s="6">
        <v>39.74</v>
      </c>
      <c r="K1130" s="7">
        <v>0.05</v>
      </c>
      <c r="L1130" s="6">
        <v>14.39</v>
      </c>
      <c r="M1130" s="6">
        <f t="shared" si="68"/>
        <v>37.753</v>
      </c>
      <c r="N1130" s="6">
        <f t="shared" si="69"/>
        <v>14.39</v>
      </c>
      <c r="O1130" s="6">
        <f t="shared" si="70"/>
        <v>23.363</v>
      </c>
      <c r="P1130" s="8">
        <f t="shared" si="71"/>
        <v>0.6188382380208195</v>
      </c>
      <c r="Q1130" s="9">
        <f>YEAR(SalesDataTable[[#This Row],[Order Date]])</f>
        <v>2026</v>
      </c>
      <c r="R1130" s="8" t="str">
        <f>"Q"&amp;ROUNDUP(MONTH(SalesDataTable[[#This Row],[Order Date]])/3,0)</f>
        <v>Q2</v>
      </c>
      <c r="S1130" s="5">
        <f>MONTH(SalesDataTable[[#This Row],[Order Date]])</f>
        <v>6</v>
      </c>
      <c r="T1130" s="8" t="str">
        <f>TEXT(SalesDataTable[[#This Row],[Order Date]],"mmm")</f>
        <v>Jun</v>
      </c>
    </row>
    <row r="1131" spans="1:20" ht="15.6" x14ac:dyDescent="0.3">
      <c r="A1131" s="2" t="s">
        <v>1202</v>
      </c>
      <c r="B1131" s="3">
        <v>46191</v>
      </c>
      <c r="C1131" s="4" t="s">
        <v>47</v>
      </c>
      <c r="D1131" s="4" t="s">
        <v>65</v>
      </c>
      <c r="E1131" s="4" t="s">
        <v>23</v>
      </c>
      <c r="F1131" s="4" t="s">
        <v>24</v>
      </c>
      <c r="G1131" s="4" t="s">
        <v>37</v>
      </c>
      <c r="H1131" s="4" t="s">
        <v>66</v>
      </c>
      <c r="I1131" s="5">
        <v>3</v>
      </c>
      <c r="J1131" s="6">
        <v>46.79</v>
      </c>
      <c r="K1131" s="7">
        <v>0.1</v>
      </c>
      <c r="L1131" s="6">
        <v>18.25</v>
      </c>
      <c r="M1131" s="6">
        <f t="shared" si="68"/>
        <v>126.33300000000001</v>
      </c>
      <c r="N1131" s="6">
        <f t="shared" si="69"/>
        <v>54.75</v>
      </c>
      <c r="O1131" s="6">
        <f t="shared" si="70"/>
        <v>71.583000000000013</v>
      </c>
      <c r="P1131" s="8">
        <f t="shared" si="71"/>
        <v>0.56662154781411034</v>
      </c>
      <c r="Q1131" s="9">
        <f>YEAR(SalesDataTable[[#This Row],[Order Date]])</f>
        <v>2026</v>
      </c>
      <c r="R1131" s="8" t="str">
        <f>"Q"&amp;ROUNDUP(MONTH(SalesDataTable[[#This Row],[Order Date]])/3,0)</f>
        <v>Q2</v>
      </c>
      <c r="S1131" s="5">
        <f>MONTH(SalesDataTable[[#This Row],[Order Date]])</f>
        <v>6</v>
      </c>
      <c r="T1131" s="8" t="str">
        <f>TEXT(SalesDataTable[[#This Row],[Order Date]],"mmm")</f>
        <v>Jun</v>
      </c>
    </row>
    <row r="1132" spans="1:20" ht="15.6" x14ac:dyDescent="0.3">
      <c r="A1132" s="2" t="s">
        <v>1203</v>
      </c>
      <c r="B1132" s="3">
        <v>46192</v>
      </c>
      <c r="C1132" s="4" t="s">
        <v>47</v>
      </c>
      <c r="D1132" s="4" t="s">
        <v>102</v>
      </c>
      <c r="E1132" s="4" t="s">
        <v>30</v>
      </c>
      <c r="F1132" s="4" t="s">
        <v>40</v>
      </c>
      <c r="G1132" s="4" t="s">
        <v>31</v>
      </c>
      <c r="H1132" s="4" t="s">
        <v>32</v>
      </c>
      <c r="I1132" s="5">
        <v>4</v>
      </c>
      <c r="J1132" s="6">
        <v>91.74</v>
      </c>
      <c r="K1132" s="7">
        <v>0.2</v>
      </c>
      <c r="L1132" s="6">
        <v>44.74</v>
      </c>
      <c r="M1132" s="6">
        <f t="shared" si="68"/>
        <v>293.56799999999998</v>
      </c>
      <c r="N1132" s="6">
        <f t="shared" si="69"/>
        <v>178.96</v>
      </c>
      <c r="O1132" s="6">
        <f t="shared" si="70"/>
        <v>114.60799999999998</v>
      </c>
      <c r="P1132" s="8">
        <f t="shared" si="71"/>
        <v>0.39039677349029861</v>
      </c>
      <c r="Q1132" s="9">
        <f>YEAR(SalesDataTable[[#This Row],[Order Date]])</f>
        <v>2026</v>
      </c>
      <c r="R1132" s="8" t="str">
        <f>"Q"&amp;ROUNDUP(MONTH(SalesDataTable[[#This Row],[Order Date]])/3,0)</f>
        <v>Q2</v>
      </c>
      <c r="S1132" s="5">
        <f>MONTH(SalesDataTable[[#This Row],[Order Date]])</f>
        <v>6</v>
      </c>
      <c r="T1132" s="8" t="str">
        <f>TEXT(SalesDataTable[[#This Row],[Order Date]],"mmm")</f>
        <v>Jun</v>
      </c>
    </row>
    <row r="1133" spans="1:20" ht="15.6" x14ac:dyDescent="0.3">
      <c r="A1133" s="2" t="s">
        <v>1204</v>
      </c>
      <c r="B1133" s="3">
        <v>46192</v>
      </c>
      <c r="C1133" s="4" t="s">
        <v>47</v>
      </c>
      <c r="D1133" s="4" t="s">
        <v>102</v>
      </c>
      <c r="E1133" s="4" t="s">
        <v>23</v>
      </c>
      <c r="F1133" s="4" t="s">
        <v>36</v>
      </c>
      <c r="G1133" s="4" t="s">
        <v>69</v>
      </c>
      <c r="H1133" s="4" t="s">
        <v>87</v>
      </c>
      <c r="I1133" s="5">
        <v>1</v>
      </c>
      <c r="J1133" s="6">
        <v>36.28</v>
      </c>
      <c r="K1133" s="7">
        <v>0.1</v>
      </c>
      <c r="L1133" s="6">
        <v>13.8</v>
      </c>
      <c r="M1133" s="6">
        <f t="shared" si="68"/>
        <v>32.652000000000001</v>
      </c>
      <c r="N1133" s="6">
        <f t="shared" si="69"/>
        <v>13.8</v>
      </c>
      <c r="O1133" s="6">
        <f t="shared" si="70"/>
        <v>18.852</v>
      </c>
      <c r="P1133" s="8">
        <f t="shared" si="71"/>
        <v>0.5773612642410878</v>
      </c>
      <c r="Q1133" s="9">
        <f>YEAR(SalesDataTable[[#This Row],[Order Date]])</f>
        <v>2026</v>
      </c>
      <c r="R1133" s="8" t="str">
        <f>"Q"&amp;ROUNDUP(MONTH(SalesDataTable[[#This Row],[Order Date]])/3,0)</f>
        <v>Q2</v>
      </c>
      <c r="S1133" s="5">
        <f>MONTH(SalesDataTable[[#This Row],[Order Date]])</f>
        <v>6</v>
      </c>
      <c r="T1133" s="8" t="str">
        <f>TEXT(SalesDataTable[[#This Row],[Order Date]],"mmm")</f>
        <v>Jun</v>
      </c>
    </row>
    <row r="1134" spans="1:20" ht="15.6" x14ac:dyDescent="0.3">
      <c r="A1134" s="2" t="s">
        <v>1205</v>
      </c>
      <c r="B1134" s="3">
        <v>46192</v>
      </c>
      <c r="C1134" s="4" t="s">
        <v>47</v>
      </c>
      <c r="D1134" s="4" t="s">
        <v>102</v>
      </c>
      <c r="E1134" s="4" t="s">
        <v>30</v>
      </c>
      <c r="F1134" s="4" t="s">
        <v>24</v>
      </c>
      <c r="G1134" s="4" t="s">
        <v>31</v>
      </c>
      <c r="H1134" s="4" t="s">
        <v>99</v>
      </c>
      <c r="I1134" s="5">
        <v>3</v>
      </c>
      <c r="J1134" s="6">
        <v>73.02</v>
      </c>
      <c r="K1134" s="7">
        <v>0.1</v>
      </c>
      <c r="L1134" s="6">
        <v>32.69</v>
      </c>
      <c r="M1134" s="6">
        <f t="shared" si="68"/>
        <v>197.154</v>
      </c>
      <c r="N1134" s="6">
        <f t="shared" si="69"/>
        <v>98.07</v>
      </c>
      <c r="O1134" s="6">
        <f t="shared" si="70"/>
        <v>99.084000000000003</v>
      </c>
      <c r="P1134" s="8">
        <f t="shared" si="71"/>
        <v>0.50257159377948202</v>
      </c>
      <c r="Q1134" s="9">
        <f>YEAR(SalesDataTable[[#This Row],[Order Date]])</f>
        <v>2026</v>
      </c>
      <c r="R1134" s="8" t="str">
        <f>"Q"&amp;ROUNDUP(MONTH(SalesDataTable[[#This Row],[Order Date]])/3,0)</f>
        <v>Q2</v>
      </c>
      <c r="S1134" s="5">
        <f>MONTH(SalesDataTable[[#This Row],[Order Date]])</f>
        <v>6</v>
      </c>
      <c r="T1134" s="8" t="str">
        <f>TEXT(SalesDataTable[[#This Row],[Order Date]],"mmm")</f>
        <v>Jun</v>
      </c>
    </row>
    <row r="1135" spans="1:20" ht="15.6" x14ac:dyDescent="0.3">
      <c r="A1135" s="2" t="s">
        <v>1206</v>
      </c>
      <c r="B1135" s="3">
        <v>46192</v>
      </c>
      <c r="C1135" s="4" t="s">
        <v>47</v>
      </c>
      <c r="D1135" s="4" t="s">
        <v>48</v>
      </c>
      <c r="E1135" s="4" t="s">
        <v>23</v>
      </c>
      <c r="F1135" s="4" t="s">
        <v>36</v>
      </c>
      <c r="G1135" s="4" t="s">
        <v>31</v>
      </c>
      <c r="H1135" s="4" t="s">
        <v>73</v>
      </c>
      <c r="I1135" s="5">
        <v>4</v>
      </c>
      <c r="J1135" s="6">
        <v>153.38</v>
      </c>
      <c r="K1135" s="7">
        <v>0</v>
      </c>
      <c r="L1135" s="6">
        <v>76.92</v>
      </c>
      <c r="M1135" s="6">
        <f t="shared" si="68"/>
        <v>613.52</v>
      </c>
      <c r="N1135" s="6">
        <f t="shared" si="69"/>
        <v>307.68</v>
      </c>
      <c r="O1135" s="6">
        <f t="shared" si="70"/>
        <v>305.83999999999997</v>
      </c>
      <c r="P1135" s="8">
        <f t="shared" si="71"/>
        <v>0.49850045638283996</v>
      </c>
      <c r="Q1135" s="9">
        <f>YEAR(SalesDataTable[[#This Row],[Order Date]])</f>
        <v>2026</v>
      </c>
      <c r="R1135" s="8" t="str">
        <f>"Q"&amp;ROUNDUP(MONTH(SalesDataTable[[#This Row],[Order Date]])/3,0)</f>
        <v>Q2</v>
      </c>
      <c r="S1135" s="5">
        <f>MONTH(SalesDataTable[[#This Row],[Order Date]])</f>
        <v>6</v>
      </c>
      <c r="T1135" s="8" t="str">
        <f>TEXT(SalesDataTable[[#This Row],[Order Date]],"mmm")</f>
        <v>Jun</v>
      </c>
    </row>
    <row r="1136" spans="1:20" ht="15.6" x14ac:dyDescent="0.3">
      <c r="A1136" s="2" t="s">
        <v>1207</v>
      </c>
      <c r="B1136" s="3">
        <v>46192</v>
      </c>
      <c r="C1136" s="4" t="s">
        <v>47</v>
      </c>
      <c r="D1136" s="4" t="s">
        <v>68</v>
      </c>
      <c r="E1136" s="4" t="s">
        <v>59</v>
      </c>
      <c r="F1136" s="4" t="s">
        <v>24</v>
      </c>
      <c r="G1136" s="4" t="s">
        <v>51</v>
      </c>
      <c r="H1136" s="4" t="s">
        <v>110</v>
      </c>
      <c r="I1136" s="5">
        <v>2</v>
      </c>
      <c r="J1136" s="6">
        <v>125.5</v>
      </c>
      <c r="K1136" s="7">
        <v>0</v>
      </c>
      <c r="L1136" s="6">
        <v>61.67</v>
      </c>
      <c r="M1136" s="6">
        <f t="shared" si="68"/>
        <v>251</v>
      </c>
      <c r="N1136" s="6">
        <f t="shared" si="69"/>
        <v>123.34</v>
      </c>
      <c r="O1136" s="6">
        <f t="shared" si="70"/>
        <v>127.66</v>
      </c>
      <c r="P1136" s="8">
        <f t="shared" si="71"/>
        <v>0.50860557768924297</v>
      </c>
      <c r="Q1136" s="9">
        <f>YEAR(SalesDataTable[[#This Row],[Order Date]])</f>
        <v>2026</v>
      </c>
      <c r="R1136" s="8" t="str">
        <f>"Q"&amp;ROUNDUP(MONTH(SalesDataTable[[#This Row],[Order Date]])/3,0)</f>
        <v>Q2</v>
      </c>
      <c r="S1136" s="5">
        <f>MONTH(SalesDataTable[[#This Row],[Order Date]])</f>
        <v>6</v>
      </c>
      <c r="T1136" s="8" t="str">
        <f>TEXT(SalesDataTable[[#This Row],[Order Date]],"mmm")</f>
        <v>Jun</v>
      </c>
    </row>
    <row r="1137" spans="1:20" ht="15.6" x14ac:dyDescent="0.3">
      <c r="A1137" s="2" t="s">
        <v>1208</v>
      </c>
      <c r="B1137" s="3">
        <v>46192</v>
      </c>
      <c r="C1137" s="4" t="s">
        <v>21</v>
      </c>
      <c r="D1137" s="4" t="s">
        <v>22</v>
      </c>
      <c r="E1137" s="4" t="s">
        <v>30</v>
      </c>
      <c r="F1137" s="4" t="s">
        <v>24</v>
      </c>
      <c r="G1137" s="4" t="s">
        <v>25</v>
      </c>
      <c r="H1137" s="4" t="s">
        <v>26</v>
      </c>
      <c r="I1137" s="5">
        <v>3</v>
      </c>
      <c r="J1137" s="6">
        <v>80.75</v>
      </c>
      <c r="K1137" s="7">
        <v>0.15</v>
      </c>
      <c r="L1137" s="6">
        <v>42.81</v>
      </c>
      <c r="M1137" s="6">
        <f t="shared" si="68"/>
        <v>205.91249999999999</v>
      </c>
      <c r="N1137" s="6">
        <f t="shared" si="69"/>
        <v>128.43</v>
      </c>
      <c r="O1137" s="6">
        <f t="shared" si="70"/>
        <v>77.482499999999987</v>
      </c>
      <c r="P1137" s="8">
        <f t="shared" si="71"/>
        <v>0.37628847204516475</v>
      </c>
      <c r="Q1137" s="9">
        <f>YEAR(SalesDataTable[[#This Row],[Order Date]])</f>
        <v>2026</v>
      </c>
      <c r="R1137" s="8" t="str">
        <f>"Q"&amp;ROUNDUP(MONTH(SalesDataTable[[#This Row],[Order Date]])/3,0)</f>
        <v>Q2</v>
      </c>
      <c r="S1137" s="5">
        <f>MONTH(SalesDataTable[[#This Row],[Order Date]])</f>
        <v>6</v>
      </c>
      <c r="T1137" s="8" t="str">
        <f>TEXT(SalesDataTable[[#This Row],[Order Date]],"mmm")</f>
        <v>Jun</v>
      </c>
    </row>
    <row r="1138" spans="1:20" ht="15.6" x14ac:dyDescent="0.3">
      <c r="A1138" s="2" t="s">
        <v>1209</v>
      </c>
      <c r="B1138" s="3">
        <v>46192</v>
      </c>
      <c r="C1138" s="4" t="s">
        <v>47</v>
      </c>
      <c r="D1138" s="4" t="s">
        <v>102</v>
      </c>
      <c r="E1138" s="4" t="s">
        <v>30</v>
      </c>
      <c r="F1138" s="4" t="s">
        <v>24</v>
      </c>
      <c r="G1138" s="4" t="s">
        <v>69</v>
      </c>
      <c r="H1138" s="4" t="s">
        <v>87</v>
      </c>
      <c r="I1138" s="5">
        <v>8</v>
      </c>
      <c r="J1138" s="6">
        <v>36.15</v>
      </c>
      <c r="K1138" s="7">
        <v>0.05</v>
      </c>
      <c r="L1138" s="6">
        <v>13.55</v>
      </c>
      <c r="M1138" s="6">
        <f t="shared" si="68"/>
        <v>274.73999999999995</v>
      </c>
      <c r="N1138" s="6">
        <f t="shared" si="69"/>
        <v>108.4</v>
      </c>
      <c r="O1138" s="6">
        <f t="shared" si="70"/>
        <v>166.33999999999995</v>
      </c>
      <c r="P1138" s="8">
        <f t="shared" si="71"/>
        <v>0.60544514814005956</v>
      </c>
      <c r="Q1138" s="9">
        <f>YEAR(SalesDataTable[[#This Row],[Order Date]])</f>
        <v>2026</v>
      </c>
      <c r="R1138" s="8" t="str">
        <f>"Q"&amp;ROUNDUP(MONTH(SalesDataTable[[#This Row],[Order Date]])/3,0)</f>
        <v>Q2</v>
      </c>
      <c r="S1138" s="5">
        <f>MONTH(SalesDataTable[[#This Row],[Order Date]])</f>
        <v>6</v>
      </c>
      <c r="T1138" s="8" t="str">
        <f>TEXT(SalesDataTable[[#This Row],[Order Date]],"mmm")</f>
        <v>Jun</v>
      </c>
    </row>
    <row r="1139" spans="1:20" ht="15.6" x14ac:dyDescent="0.3">
      <c r="A1139" s="2" t="s">
        <v>1210</v>
      </c>
      <c r="B1139" s="3">
        <v>46192</v>
      </c>
      <c r="C1139" s="4" t="s">
        <v>21</v>
      </c>
      <c r="D1139" s="4" t="s">
        <v>108</v>
      </c>
      <c r="E1139" s="4" t="s">
        <v>23</v>
      </c>
      <c r="F1139" s="4" t="s">
        <v>36</v>
      </c>
      <c r="G1139" s="4" t="s">
        <v>31</v>
      </c>
      <c r="H1139" s="4" t="s">
        <v>41</v>
      </c>
      <c r="I1139" s="5">
        <v>2</v>
      </c>
      <c r="J1139" s="6">
        <v>143.1</v>
      </c>
      <c r="K1139" s="7">
        <v>0</v>
      </c>
      <c r="L1139" s="6">
        <v>78.11</v>
      </c>
      <c r="M1139" s="6">
        <f t="shared" si="68"/>
        <v>286.2</v>
      </c>
      <c r="N1139" s="6">
        <f t="shared" si="69"/>
        <v>156.22</v>
      </c>
      <c r="O1139" s="6">
        <f t="shared" si="70"/>
        <v>129.97999999999999</v>
      </c>
      <c r="P1139" s="8">
        <f t="shared" si="71"/>
        <v>0.45415793151642209</v>
      </c>
      <c r="Q1139" s="9">
        <f>YEAR(SalesDataTable[[#This Row],[Order Date]])</f>
        <v>2026</v>
      </c>
      <c r="R1139" s="8" t="str">
        <f>"Q"&amp;ROUNDUP(MONTH(SalesDataTable[[#This Row],[Order Date]])/3,0)</f>
        <v>Q2</v>
      </c>
      <c r="S1139" s="5">
        <f>MONTH(SalesDataTable[[#This Row],[Order Date]])</f>
        <v>6</v>
      </c>
      <c r="T1139" s="8" t="str">
        <f>TEXT(SalesDataTable[[#This Row],[Order Date]],"mmm")</f>
        <v>Jun</v>
      </c>
    </row>
    <row r="1140" spans="1:20" ht="15.6" x14ac:dyDescent="0.3">
      <c r="A1140" s="2" t="s">
        <v>1211</v>
      </c>
      <c r="B1140" s="3">
        <v>46192</v>
      </c>
      <c r="C1140" s="4" t="s">
        <v>28</v>
      </c>
      <c r="D1140" s="4" t="s">
        <v>29</v>
      </c>
      <c r="E1140" s="4" t="s">
        <v>59</v>
      </c>
      <c r="F1140" s="4" t="s">
        <v>36</v>
      </c>
      <c r="G1140" s="4" t="s">
        <v>51</v>
      </c>
      <c r="H1140" s="4" t="s">
        <v>110</v>
      </c>
      <c r="I1140" s="5">
        <v>4</v>
      </c>
      <c r="J1140" s="6">
        <v>123.89</v>
      </c>
      <c r="K1140" s="7">
        <v>0</v>
      </c>
      <c r="L1140" s="6">
        <v>59.42</v>
      </c>
      <c r="M1140" s="6">
        <f t="shared" si="68"/>
        <v>495.56</v>
      </c>
      <c r="N1140" s="6">
        <f t="shared" si="69"/>
        <v>237.68</v>
      </c>
      <c r="O1140" s="6">
        <f t="shared" si="70"/>
        <v>257.88</v>
      </c>
      <c r="P1140" s="8">
        <f t="shared" si="71"/>
        <v>0.5203809831301961</v>
      </c>
      <c r="Q1140" s="9">
        <f>YEAR(SalesDataTable[[#This Row],[Order Date]])</f>
        <v>2026</v>
      </c>
      <c r="R1140" s="8" t="str">
        <f>"Q"&amp;ROUNDUP(MONTH(SalesDataTable[[#This Row],[Order Date]])/3,0)</f>
        <v>Q2</v>
      </c>
      <c r="S1140" s="5">
        <f>MONTH(SalesDataTable[[#This Row],[Order Date]])</f>
        <v>6</v>
      </c>
      <c r="T1140" s="8" t="str">
        <f>TEXT(SalesDataTable[[#This Row],[Order Date]],"mmm")</f>
        <v>Jun</v>
      </c>
    </row>
    <row r="1141" spans="1:20" ht="15.6" x14ac:dyDescent="0.3">
      <c r="A1141" s="2" t="s">
        <v>1212</v>
      </c>
      <c r="B1141" s="3">
        <v>46192</v>
      </c>
      <c r="C1141" s="4" t="s">
        <v>28</v>
      </c>
      <c r="D1141" s="4" t="s">
        <v>86</v>
      </c>
      <c r="E1141" s="4" t="s">
        <v>23</v>
      </c>
      <c r="F1141" s="4" t="s">
        <v>40</v>
      </c>
      <c r="G1141" s="4" t="s">
        <v>37</v>
      </c>
      <c r="H1141" s="4" t="s">
        <v>91</v>
      </c>
      <c r="I1141" s="5">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9">
        <f>YEAR(SalesDataTable[[#This Row],[Order Date]])</f>
        <v>2026</v>
      </c>
      <c r="R1141" s="8" t="str">
        <f>"Q"&amp;ROUNDUP(MONTH(SalesDataTable[[#This Row],[Order Date]])/3,0)</f>
        <v>Q2</v>
      </c>
      <c r="S1141" s="5">
        <f>MONTH(SalesDataTable[[#This Row],[Order Date]])</f>
        <v>6</v>
      </c>
      <c r="T1141" s="8" t="str">
        <f>TEXT(SalesDataTable[[#This Row],[Order Date]],"mmm")</f>
        <v>Jun</v>
      </c>
    </row>
    <row r="1142" spans="1:20" ht="15.6" x14ac:dyDescent="0.3">
      <c r="A1142" s="2" t="s">
        <v>1213</v>
      </c>
      <c r="B1142" s="3">
        <v>46192</v>
      </c>
      <c r="C1142" s="4" t="s">
        <v>28</v>
      </c>
      <c r="D1142" s="4" t="s">
        <v>58</v>
      </c>
      <c r="E1142" s="4" t="s">
        <v>45</v>
      </c>
      <c r="F1142" s="4" t="s">
        <v>24</v>
      </c>
      <c r="G1142" s="4" t="s">
        <v>31</v>
      </c>
      <c r="H1142" s="4" t="s">
        <v>32</v>
      </c>
      <c r="I1142" s="5">
        <v>1</v>
      </c>
      <c r="J1142" s="6">
        <v>93.48</v>
      </c>
      <c r="K1142" s="7">
        <v>0.05</v>
      </c>
      <c r="L1142" s="6">
        <v>44.31</v>
      </c>
      <c r="M1142" s="6">
        <f t="shared" si="68"/>
        <v>88.805999999999997</v>
      </c>
      <c r="N1142" s="6">
        <f t="shared" si="69"/>
        <v>44.31</v>
      </c>
      <c r="O1142" s="6">
        <f t="shared" si="70"/>
        <v>44.495999999999995</v>
      </c>
      <c r="P1142" s="8">
        <f t="shared" si="71"/>
        <v>0.50104722653874734</v>
      </c>
      <c r="Q1142" s="9">
        <f>YEAR(SalesDataTable[[#This Row],[Order Date]])</f>
        <v>2026</v>
      </c>
      <c r="R1142" s="8" t="str">
        <f>"Q"&amp;ROUNDUP(MONTH(SalesDataTable[[#This Row],[Order Date]])/3,0)</f>
        <v>Q2</v>
      </c>
      <c r="S1142" s="5">
        <f>MONTH(SalesDataTable[[#This Row],[Order Date]])</f>
        <v>6</v>
      </c>
      <c r="T1142" s="8" t="str">
        <f>TEXT(SalesDataTable[[#This Row],[Order Date]],"mmm")</f>
        <v>Jun</v>
      </c>
    </row>
    <row r="1143" spans="1:20" ht="15.6" x14ac:dyDescent="0.3">
      <c r="A1143" s="2" t="s">
        <v>1214</v>
      </c>
      <c r="B1143" s="3">
        <v>46192</v>
      </c>
      <c r="C1143" s="4" t="s">
        <v>28</v>
      </c>
      <c r="D1143" s="4" t="s">
        <v>29</v>
      </c>
      <c r="E1143" s="4" t="s">
        <v>59</v>
      </c>
      <c r="F1143" s="4" t="s">
        <v>24</v>
      </c>
      <c r="G1143" s="4" t="s">
        <v>31</v>
      </c>
      <c r="H1143" s="4" t="s">
        <v>73</v>
      </c>
      <c r="I1143" s="5">
        <v>1</v>
      </c>
      <c r="J1143" s="6">
        <v>156.05000000000001</v>
      </c>
      <c r="K1143" s="7">
        <v>0.05</v>
      </c>
      <c r="L1143" s="6">
        <v>81.28</v>
      </c>
      <c r="M1143" s="6">
        <f t="shared" si="68"/>
        <v>148.2475</v>
      </c>
      <c r="N1143" s="6">
        <f t="shared" si="69"/>
        <v>81.28</v>
      </c>
      <c r="O1143" s="6">
        <f t="shared" si="70"/>
        <v>66.967500000000001</v>
      </c>
      <c r="P1143" s="8">
        <f t="shared" si="71"/>
        <v>0.45172768512116562</v>
      </c>
      <c r="Q1143" s="9">
        <f>YEAR(SalesDataTable[[#This Row],[Order Date]])</f>
        <v>2026</v>
      </c>
      <c r="R1143" s="8" t="str">
        <f>"Q"&amp;ROUNDUP(MONTH(SalesDataTable[[#This Row],[Order Date]])/3,0)</f>
        <v>Q2</v>
      </c>
      <c r="S1143" s="5">
        <f>MONTH(SalesDataTable[[#This Row],[Order Date]])</f>
        <v>6</v>
      </c>
      <c r="T1143" s="8" t="str">
        <f>TEXT(SalesDataTable[[#This Row],[Order Date]],"mmm")</f>
        <v>Jun</v>
      </c>
    </row>
    <row r="1144" spans="1:20" ht="15.6" x14ac:dyDescent="0.3">
      <c r="A1144" s="2" t="s">
        <v>1215</v>
      </c>
      <c r="B1144" s="3">
        <v>46192</v>
      </c>
      <c r="C1144" s="4" t="s">
        <v>28</v>
      </c>
      <c r="D1144" s="4" t="s">
        <v>58</v>
      </c>
      <c r="E1144" s="4" t="s">
        <v>23</v>
      </c>
      <c r="F1144" s="4" t="s">
        <v>24</v>
      </c>
      <c r="G1144" s="4" t="s">
        <v>69</v>
      </c>
      <c r="H1144" s="4" t="s">
        <v>87</v>
      </c>
      <c r="I1144" s="5">
        <v>1</v>
      </c>
      <c r="J1144" s="6">
        <v>36.74</v>
      </c>
      <c r="K1144" s="7">
        <v>0</v>
      </c>
      <c r="L1144" s="6">
        <v>14.15</v>
      </c>
      <c r="M1144" s="6">
        <f t="shared" si="68"/>
        <v>36.74</v>
      </c>
      <c r="N1144" s="6">
        <f t="shared" si="69"/>
        <v>14.15</v>
      </c>
      <c r="O1144" s="6">
        <f t="shared" si="70"/>
        <v>22.590000000000003</v>
      </c>
      <c r="P1144" s="8">
        <f t="shared" si="71"/>
        <v>0.61486118671747425</v>
      </c>
      <c r="Q1144" s="9">
        <f>YEAR(SalesDataTable[[#This Row],[Order Date]])</f>
        <v>2026</v>
      </c>
      <c r="R1144" s="8" t="str">
        <f>"Q"&amp;ROUNDUP(MONTH(SalesDataTable[[#This Row],[Order Date]])/3,0)</f>
        <v>Q2</v>
      </c>
      <c r="S1144" s="5">
        <f>MONTH(SalesDataTable[[#This Row],[Order Date]])</f>
        <v>6</v>
      </c>
      <c r="T1144" s="8" t="str">
        <f>TEXT(SalesDataTable[[#This Row],[Order Date]],"mmm")</f>
        <v>Jun</v>
      </c>
    </row>
    <row r="1145" spans="1:20" ht="15.6" x14ac:dyDescent="0.3">
      <c r="A1145" s="2" t="s">
        <v>1216</v>
      </c>
      <c r="B1145" s="3">
        <v>46192</v>
      </c>
      <c r="C1145" s="4" t="s">
        <v>21</v>
      </c>
      <c r="D1145" s="4" t="s">
        <v>108</v>
      </c>
      <c r="E1145" s="4" t="s">
        <v>23</v>
      </c>
      <c r="F1145" s="4" t="s">
        <v>24</v>
      </c>
      <c r="G1145" s="4" t="s">
        <v>51</v>
      </c>
      <c r="H1145" s="4" t="s">
        <v>61</v>
      </c>
      <c r="I1145" s="5">
        <v>2</v>
      </c>
      <c r="J1145" s="6">
        <v>199.28</v>
      </c>
      <c r="K1145" s="7">
        <v>0</v>
      </c>
      <c r="L1145" s="6">
        <v>102.85</v>
      </c>
      <c r="M1145" s="6">
        <f t="shared" si="68"/>
        <v>398.56</v>
      </c>
      <c r="N1145" s="6">
        <f t="shared" si="69"/>
        <v>205.7</v>
      </c>
      <c r="O1145" s="6">
        <f t="shared" si="70"/>
        <v>192.86</v>
      </c>
      <c r="P1145" s="8">
        <f t="shared" si="71"/>
        <v>0.48389201124046571</v>
      </c>
      <c r="Q1145" s="9">
        <f>YEAR(SalesDataTable[[#This Row],[Order Date]])</f>
        <v>2026</v>
      </c>
      <c r="R1145" s="8" t="str">
        <f>"Q"&amp;ROUNDUP(MONTH(SalesDataTable[[#This Row],[Order Date]])/3,0)</f>
        <v>Q2</v>
      </c>
      <c r="S1145" s="5">
        <f>MONTH(SalesDataTable[[#This Row],[Order Date]])</f>
        <v>6</v>
      </c>
      <c r="T1145" s="8" t="str">
        <f>TEXT(SalesDataTable[[#This Row],[Order Date]],"mmm")</f>
        <v>Jun</v>
      </c>
    </row>
    <row r="1146" spans="1:20" ht="15.6" x14ac:dyDescent="0.3">
      <c r="A1146" s="2" t="s">
        <v>1217</v>
      </c>
      <c r="B1146" s="3">
        <v>46192</v>
      </c>
      <c r="C1146" s="4" t="s">
        <v>21</v>
      </c>
      <c r="D1146" s="4" t="s">
        <v>22</v>
      </c>
      <c r="E1146" s="4" t="s">
        <v>59</v>
      </c>
      <c r="F1146" s="4" t="s">
        <v>24</v>
      </c>
      <c r="G1146" s="4" t="s">
        <v>69</v>
      </c>
      <c r="H1146" s="4" t="s">
        <v>87</v>
      </c>
      <c r="I1146" s="5">
        <v>2</v>
      </c>
      <c r="J1146" s="6">
        <v>37.04</v>
      </c>
      <c r="K1146" s="7">
        <v>0.05</v>
      </c>
      <c r="L1146" s="6">
        <v>13.76</v>
      </c>
      <c r="M1146" s="6">
        <f t="shared" si="68"/>
        <v>70.375999999999991</v>
      </c>
      <c r="N1146" s="6">
        <f t="shared" si="69"/>
        <v>27.52</v>
      </c>
      <c r="O1146" s="6">
        <f t="shared" si="70"/>
        <v>42.855999999999995</v>
      </c>
      <c r="P1146" s="8">
        <f t="shared" si="71"/>
        <v>0.60895759918153913</v>
      </c>
      <c r="Q1146" s="9">
        <f>YEAR(SalesDataTable[[#This Row],[Order Date]])</f>
        <v>2026</v>
      </c>
      <c r="R1146" s="8" t="str">
        <f>"Q"&amp;ROUNDUP(MONTH(SalesDataTable[[#This Row],[Order Date]])/3,0)</f>
        <v>Q2</v>
      </c>
      <c r="S1146" s="5">
        <f>MONTH(SalesDataTable[[#This Row],[Order Date]])</f>
        <v>6</v>
      </c>
      <c r="T1146" s="8" t="str">
        <f>TEXT(SalesDataTable[[#This Row],[Order Date]],"mmm")</f>
        <v>Jun</v>
      </c>
    </row>
    <row r="1147" spans="1:20" ht="15.6" x14ac:dyDescent="0.3">
      <c r="A1147" s="2" t="s">
        <v>1218</v>
      </c>
      <c r="B1147" s="3">
        <v>46193</v>
      </c>
      <c r="C1147" s="4" t="s">
        <v>47</v>
      </c>
      <c r="D1147" s="4" t="s">
        <v>48</v>
      </c>
      <c r="E1147" s="4" t="s">
        <v>23</v>
      </c>
      <c r="F1147" s="4" t="s">
        <v>36</v>
      </c>
      <c r="G1147" s="4" t="s">
        <v>51</v>
      </c>
      <c r="H1147" s="4" t="s">
        <v>84</v>
      </c>
      <c r="I1147" s="5">
        <v>2</v>
      </c>
      <c r="J1147" s="6">
        <v>80.95</v>
      </c>
      <c r="K1147" s="7">
        <v>0.1</v>
      </c>
      <c r="L1147" s="6">
        <v>39.44</v>
      </c>
      <c r="M1147" s="6">
        <f t="shared" si="68"/>
        <v>145.71</v>
      </c>
      <c r="N1147" s="6">
        <f t="shared" si="69"/>
        <v>78.88</v>
      </c>
      <c r="O1147" s="6">
        <f t="shared" si="70"/>
        <v>66.830000000000013</v>
      </c>
      <c r="P1147" s="8">
        <f t="shared" si="71"/>
        <v>0.45865074462974409</v>
      </c>
      <c r="Q1147" s="9">
        <f>YEAR(SalesDataTable[[#This Row],[Order Date]])</f>
        <v>2026</v>
      </c>
      <c r="R1147" s="8" t="str">
        <f>"Q"&amp;ROUNDUP(MONTH(SalesDataTable[[#This Row],[Order Date]])/3,0)</f>
        <v>Q2</v>
      </c>
      <c r="S1147" s="5">
        <f>MONTH(SalesDataTable[[#This Row],[Order Date]])</f>
        <v>6</v>
      </c>
      <c r="T1147" s="8" t="str">
        <f>TEXT(SalesDataTable[[#This Row],[Order Date]],"mmm")</f>
        <v>Jun</v>
      </c>
    </row>
    <row r="1148" spans="1:20" ht="15.6" x14ac:dyDescent="0.3">
      <c r="A1148" s="2" t="s">
        <v>1219</v>
      </c>
      <c r="B1148" s="3">
        <v>46193</v>
      </c>
      <c r="C1148" s="4" t="s">
        <v>21</v>
      </c>
      <c r="D1148" s="4" t="s">
        <v>72</v>
      </c>
      <c r="E1148" s="4" t="s">
        <v>59</v>
      </c>
      <c r="F1148" s="4" t="s">
        <v>24</v>
      </c>
      <c r="G1148" s="4" t="s">
        <v>31</v>
      </c>
      <c r="H1148" s="4" t="s">
        <v>73</v>
      </c>
      <c r="I1148" s="5">
        <v>1</v>
      </c>
      <c r="J1148" s="6">
        <v>151.46</v>
      </c>
      <c r="K1148" s="7">
        <v>0.05</v>
      </c>
      <c r="L1148" s="6">
        <v>77.98</v>
      </c>
      <c r="M1148" s="6">
        <f t="shared" si="68"/>
        <v>143.887</v>
      </c>
      <c r="N1148" s="6">
        <f t="shared" si="69"/>
        <v>77.98</v>
      </c>
      <c r="O1148" s="6">
        <f t="shared" si="70"/>
        <v>65.906999999999996</v>
      </c>
      <c r="P1148" s="8">
        <f t="shared" si="71"/>
        <v>0.45804693961233467</v>
      </c>
      <c r="Q1148" s="9">
        <f>YEAR(SalesDataTable[[#This Row],[Order Date]])</f>
        <v>2026</v>
      </c>
      <c r="R1148" s="8" t="str">
        <f>"Q"&amp;ROUNDUP(MONTH(SalesDataTable[[#This Row],[Order Date]])/3,0)</f>
        <v>Q2</v>
      </c>
      <c r="S1148" s="5">
        <f>MONTH(SalesDataTable[[#This Row],[Order Date]])</f>
        <v>6</v>
      </c>
      <c r="T1148" s="8" t="str">
        <f>TEXT(SalesDataTable[[#This Row],[Order Date]],"mmm")</f>
        <v>Jun</v>
      </c>
    </row>
    <row r="1149" spans="1:20" ht="15.6" x14ac:dyDescent="0.3">
      <c r="A1149" s="2" t="s">
        <v>1220</v>
      </c>
      <c r="B1149" s="3">
        <v>46193</v>
      </c>
      <c r="C1149" s="4" t="s">
        <v>21</v>
      </c>
      <c r="D1149" s="4" t="s">
        <v>72</v>
      </c>
      <c r="E1149" s="4" t="s">
        <v>23</v>
      </c>
      <c r="F1149" s="4" t="s">
        <v>40</v>
      </c>
      <c r="G1149" s="4" t="s">
        <v>31</v>
      </c>
      <c r="H1149" s="4" t="s">
        <v>32</v>
      </c>
      <c r="I1149" s="5">
        <v>5</v>
      </c>
      <c r="J1149" s="6">
        <v>90.1</v>
      </c>
      <c r="K1149" s="7">
        <v>0</v>
      </c>
      <c r="L1149" s="6">
        <v>44.32</v>
      </c>
      <c r="M1149" s="6">
        <f t="shared" si="68"/>
        <v>450.5</v>
      </c>
      <c r="N1149" s="6">
        <f t="shared" si="69"/>
        <v>221.6</v>
      </c>
      <c r="O1149" s="6">
        <f t="shared" si="70"/>
        <v>228.9</v>
      </c>
      <c r="P1149" s="8">
        <f t="shared" si="71"/>
        <v>0.50810210876803552</v>
      </c>
      <c r="Q1149" s="9">
        <f>YEAR(SalesDataTable[[#This Row],[Order Date]])</f>
        <v>2026</v>
      </c>
      <c r="R1149" s="8" t="str">
        <f>"Q"&amp;ROUNDUP(MONTH(SalesDataTable[[#This Row],[Order Date]])/3,0)</f>
        <v>Q2</v>
      </c>
      <c r="S1149" s="5">
        <f>MONTH(SalesDataTable[[#This Row],[Order Date]])</f>
        <v>6</v>
      </c>
      <c r="T1149" s="8" t="str">
        <f>TEXT(SalesDataTable[[#This Row],[Order Date]],"mmm")</f>
        <v>Jun</v>
      </c>
    </row>
    <row r="1150" spans="1:20" ht="15.6" x14ac:dyDescent="0.3">
      <c r="A1150" s="2" t="s">
        <v>1221</v>
      </c>
      <c r="B1150" s="3">
        <v>46193</v>
      </c>
      <c r="C1150" s="4" t="s">
        <v>21</v>
      </c>
      <c r="D1150" s="4" t="s">
        <v>22</v>
      </c>
      <c r="E1150" s="4" t="s">
        <v>59</v>
      </c>
      <c r="F1150" s="4" t="s">
        <v>40</v>
      </c>
      <c r="G1150" s="4" t="s">
        <v>31</v>
      </c>
      <c r="H1150" s="4" t="s">
        <v>73</v>
      </c>
      <c r="I1150" s="5">
        <v>1</v>
      </c>
      <c r="J1150" s="6">
        <v>155.69</v>
      </c>
      <c r="K1150" s="7">
        <v>0.1</v>
      </c>
      <c r="L1150" s="6">
        <v>79.42</v>
      </c>
      <c r="M1150" s="6">
        <f t="shared" si="68"/>
        <v>140.12100000000001</v>
      </c>
      <c r="N1150" s="6">
        <f t="shared" si="69"/>
        <v>79.42</v>
      </c>
      <c r="O1150" s="6">
        <f t="shared" si="70"/>
        <v>60.701000000000008</v>
      </c>
      <c r="P1150" s="8">
        <f t="shared" si="71"/>
        <v>0.43320415926235184</v>
      </c>
      <c r="Q1150" s="9">
        <f>YEAR(SalesDataTable[[#This Row],[Order Date]])</f>
        <v>2026</v>
      </c>
      <c r="R1150" s="8" t="str">
        <f>"Q"&amp;ROUNDUP(MONTH(SalesDataTable[[#This Row],[Order Date]])/3,0)</f>
        <v>Q2</v>
      </c>
      <c r="S1150" s="5">
        <f>MONTH(SalesDataTable[[#This Row],[Order Date]])</f>
        <v>6</v>
      </c>
      <c r="T1150" s="8" t="str">
        <f>TEXT(SalesDataTable[[#This Row],[Order Date]],"mmm")</f>
        <v>Jun</v>
      </c>
    </row>
    <row r="1151" spans="1:20" ht="15.6" x14ac:dyDescent="0.3">
      <c r="A1151" s="2" t="s">
        <v>1222</v>
      </c>
      <c r="B1151" s="3">
        <v>46193</v>
      </c>
      <c r="C1151" s="4" t="s">
        <v>28</v>
      </c>
      <c r="D1151" s="4" t="s">
        <v>106</v>
      </c>
      <c r="E1151" s="4" t="s">
        <v>45</v>
      </c>
      <c r="F1151" s="4" t="s">
        <v>24</v>
      </c>
      <c r="G1151" s="4" t="s">
        <v>69</v>
      </c>
      <c r="H1151" s="4" t="s">
        <v>94</v>
      </c>
      <c r="I1151" s="5">
        <v>1</v>
      </c>
      <c r="J1151" s="6">
        <v>50.11</v>
      </c>
      <c r="K1151" s="7">
        <v>0.05</v>
      </c>
      <c r="L1151" s="6">
        <v>21.38</v>
      </c>
      <c r="M1151" s="6">
        <f t="shared" si="68"/>
        <v>47.604499999999994</v>
      </c>
      <c r="N1151" s="6">
        <f t="shared" si="69"/>
        <v>21.38</v>
      </c>
      <c r="O1151" s="6">
        <f t="shared" si="70"/>
        <v>26.224499999999995</v>
      </c>
      <c r="P1151" s="8">
        <f t="shared" si="71"/>
        <v>0.55088279469377888</v>
      </c>
      <c r="Q1151" s="9">
        <f>YEAR(SalesDataTable[[#This Row],[Order Date]])</f>
        <v>2026</v>
      </c>
      <c r="R1151" s="8" t="str">
        <f>"Q"&amp;ROUNDUP(MONTH(SalesDataTable[[#This Row],[Order Date]])/3,0)</f>
        <v>Q2</v>
      </c>
      <c r="S1151" s="5">
        <f>MONTH(SalesDataTable[[#This Row],[Order Date]])</f>
        <v>6</v>
      </c>
      <c r="T1151" s="8" t="str">
        <f>TEXT(SalesDataTable[[#This Row],[Order Date]],"mmm")</f>
        <v>Jun</v>
      </c>
    </row>
    <row r="1152" spans="1:20" ht="15.6" x14ac:dyDescent="0.3">
      <c r="A1152" s="2" t="s">
        <v>1223</v>
      </c>
      <c r="B1152" s="3">
        <v>46193</v>
      </c>
      <c r="C1152" s="4" t="s">
        <v>34</v>
      </c>
      <c r="D1152" s="4" t="s">
        <v>35</v>
      </c>
      <c r="E1152" s="4" t="s">
        <v>45</v>
      </c>
      <c r="F1152" s="4" t="s">
        <v>24</v>
      </c>
      <c r="G1152" s="4" t="s">
        <v>31</v>
      </c>
      <c r="H1152" s="4" t="s">
        <v>41</v>
      </c>
      <c r="I1152" s="5">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9">
        <f>YEAR(SalesDataTable[[#This Row],[Order Date]])</f>
        <v>2026</v>
      </c>
      <c r="R1152" s="8" t="str">
        <f>"Q"&amp;ROUNDUP(MONTH(SalesDataTable[[#This Row],[Order Date]])/3,0)</f>
        <v>Q2</v>
      </c>
      <c r="S1152" s="5">
        <f>MONTH(SalesDataTable[[#This Row],[Order Date]])</f>
        <v>6</v>
      </c>
      <c r="T1152" s="8" t="str">
        <f>TEXT(SalesDataTable[[#This Row],[Order Date]],"mmm")</f>
        <v>Jun</v>
      </c>
    </row>
    <row r="1153" spans="1:20" ht="15.6" x14ac:dyDescent="0.3">
      <c r="A1153" s="2" t="s">
        <v>1224</v>
      </c>
      <c r="B1153" s="3">
        <v>46193</v>
      </c>
      <c r="C1153" s="4" t="s">
        <v>47</v>
      </c>
      <c r="D1153" s="4" t="s">
        <v>68</v>
      </c>
      <c r="E1153" s="4" t="s">
        <v>23</v>
      </c>
      <c r="F1153" s="4" t="s">
        <v>36</v>
      </c>
      <c r="G1153" s="4" t="s">
        <v>51</v>
      </c>
      <c r="H1153" s="4" t="s">
        <v>61</v>
      </c>
      <c r="I1153" s="5">
        <v>3</v>
      </c>
      <c r="J1153" s="6">
        <v>191.11</v>
      </c>
      <c r="K1153" s="7">
        <v>0.05</v>
      </c>
      <c r="L1153" s="6">
        <v>102.82</v>
      </c>
      <c r="M1153" s="6">
        <f t="shared" si="68"/>
        <v>544.6635</v>
      </c>
      <c r="N1153" s="6">
        <f t="shared" si="69"/>
        <v>308.45999999999998</v>
      </c>
      <c r="O1153" s="6">
        <f t="shared" si="70"/>
        <v>236.20350000000002</v>
      </c>
      <c r="P1153" s="8">
        <f t="shared" si="71"/>
        <v>0.43366867800026992</v>
      </c>
      <c r="Q1153" s="9">
        <f>YEAR(SalesDataTable[[#This Row],[Order Date]])</f>
        <v>2026</v>
      </c>
      <c r="R1153" s="8" t="str">
        <f>"Q"&amp;ROUNDUP(MONTH(SalesDataTable[[#This Row],[Order Date]])/3,0)</f>
        <v>Q2</v>
      </c>
      <c r="S1153" s="5">
        <f>MONTH(SalesDataTable[[#This Row],[Order Date]])</f>
        <v>6</v>
      </c>
      <c r="T1153" s="8" t="str">
        <f>TEXT(SalesDataTable[[#This Row],[Order Date]],"mmm")</f>
        <v>Jun</v>
      </c>
    </row>
    <row r="1154" spans="1:20" ht="15.6" x14ac:dyDescent="0.3">
      <c r="A1154" s="2" t="s">
        <v>1225</v>
      </c>
      <c r="B1154" s="3">
        <v>46193</v>
      </c>
      <c r="C1154" s="4" t="s">
        <v>47</v>
      </c>
      <c r="D1154" s="4" t="s">
        <v>102</v>
      </c>
      <c r="E1154" s="4" t="s">
        <v>30</v>
      </c>
      <c r="F1154" s="4" t="s">
        <v>40</v>
      </c>
      <c r="G1154" s="4" t="s">
        <v>25</v>
      </c>
      <c r="H1154" s="4" t="s">
        <v>55</v>
      </c>
      <c r="I1154" s="5">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9">
        <f>YEAR(SalesDataTable[[#This Row],[Order Date]])</f>
        <v>2026</v>
      </c>
      <c r="R1154" s="8" t="str">
        <f>"Q"&amp;ROUNDUP(MONTH(SalesDataTable[[#This Row],[Order Date]])/3,0)</f>
        <v>Q2</v>
      </c>
      <c r="S1154" s="5">
        <f>MONTH(SalesDataTable[[#This Row],[Order Date]])</f>
        <v>6</v>
      </c>
      <c r="T1154" s="8" t="str">
        <f>TEXT(SalesDataTable[[#This Row],[Order Date]],"mmm")</f>
        <v>Jun</v>
      </c>
    </row>
    <row r="1155" spans="1:20" ht="15.6" x14ac:dyDescent="0.3">
      <c r="A1155" s="2" t="s">
        <v>1226</v>
      </c>
      <c r="B1155" s="3">
        <v>46193</v>
      </c>
      <c r="C1155" s="4" t="s">
        <v>28</v>
      </c>
      <c r="D1155" s="4" t="s">
        <v>86</v>
      </c>
      <c r="E1155" s="4" t="s">
        <v>23</v>
      </c>
      <c r="F1155" s="4" t="s">
        <v>40</v>
      </c>
      <c r="G1155" s="4" t="s">
        <v>25</v>
      </c>
      <c r="H1155" s="4" t="s">
        <v>26</v>
      </c>
      <c r="I1155" s="5">
        <v>2</v>
      </c>
      <c r="J1155" s="6">
        <v>81.489999999999995</v>
      </c>
      <c r="K1155" s="7">
        <v>0</v>
      </c>
      <c r="L1155" s="6">
        <v>42.15</v>
      </c>
      <c r="M1155" s="6">
        <f t="shared" si="72"/>
        <v>162.97999999999999</v>
      </c>
      <c r="N1155" s="6">
        <f t="shared" si="73"/>
        <v>84.3</v>
      </c>
      <c r="O1155" s="6">
        <f t="shared" si="74"/>
        <v>78.679999999999993</v>
      </c>
      <c r="P1155" s="8">
        <f t="shared" si="75"/>
        <v>0.48275862068965514</v>
      </c>
      <c r="Q1155" s="9">
        <f>YEAR(SalesDataTable[[#This Row],[Order Date]])</f>
        <v>2026</v>
      </c>
      <c r="R1155" s="8" t="str">
        <f>"Q"&amp;ROUNDUP(MONTH(SalesDataTable[[#This Row],[Order Date]])/3,0)</f>
        <v>Q2</v>
      </c>
      <c r="S1155" s="5">
        <f>MONTH(SalesDataTable[[#This Row],[Order Date]])</f>
        <v>6</v>
      </c>
      <c r="T1155" s="8" t="str">
        <f>TEXT(SalesDataTable[[#This Row],[Order Date]],"mmm")</f>
        <v>Jun</v>
      </c>
    </row>
    <row r="1156" spans="1:20" ht="15.6" x14ac:dyDescent="0.3">
      <c r="A1156" s="2" t="s">
        <v>1227</v>
      </c>
      <c r="B1156" s="3">
        <v>46193</v>
      </c>
      <c r="C1156" s="4" t="s">
        <v>28</v>
      </c>
      <c r="D1156" s="4" t="s">
        <v>58</v>
      </c>
      <c r="E1156" s="4" t="s">
        <v>30</v>
      </c>
      <c r="F1156" s="4" t="s">
        <v>40</v>
      </c>
      <c r="G1156" s="4" t="s">
        <v>37</v>
      </c>
      <c r="H1156" s="4" t="s">
        <v>103</v>
      </c>
      <c r="I1156" s="5">
        <v>8</v>
      </c>
      <c r="J1156" s="6">
        <v>162.71</v>
      </c>
      <c r="K1156" s="7">
        <v>0.2</v>
      </c>
      <c r="L1156" s="6">
        <v>85.27</v>
      </c>
      <c r="M1156" s="6">
        <f t="shared" si="72"/>
        <v>1041.3440000000001</v>
      </c>
      <c r="N1156" s="6">
        <f t="shared" si="73"/>
        <v>682.16</v>
      </c>
      <c r="O1156" s="6">
        <f t="shared" si="74"/>
        <v>359.18400000000008</v>
      </c>
      <c r="P1156" s="8">
        <f t="shared" si="75"/>
        <v>0.34492348349824847</v>
      </c>
      <c r="Q1156" s="9">
        <f>YEAR(SalesDataTable[[#This Row],[Order Date]])</f>
        <v>2026</v>
      </c>
      <c r="R1156" s="8" t="str">
        <f>"Q"&amp;ROUNDUP(MONTH(SalesDataTable[[#This Row],[Order Date]])/3,0)</f>
        <v>Q2</v>
      </c>
      <c r="S1156" s="5">
        <f>MONTH(SalesDataTable[[#This Row],[Order Date]])</f>
        <v>6</v>
      </c>
      <c r="T1156" s="8" t="str">
        <f>TEXT(SalesDataTable[[#This Row],[Order Date]],"mmm")</f>
        <v>Jun</v>
      </c>
    </row>
    <row r="1157" spans="1:20" ht="15.6" x14ac:dyDescent="0.3">
      <c r="A1157" s="2" t="s">
        <v>1228</v>
      </c>
      <c r="B1157" s="3">
        <v>46194</v>
      </c>
      <c r="C1157" s="4" t="s">
        <v>34</v>
      </c>
      <c r="D1157" s="4" t="s">
        <v>54</v>
      </c>
      <c r="E1157" s="4" t="s">
        <v>59</v>
      </c>
      <c r="F1157" s="4" t="s">
        <v>24</v>
      </c>
      <c r="G1157" s="4" t="s">
        <v>37</v>
      </c>
      <c r="H1157" s="4" t="s">
        <v>38</v>
      </c>
      <c r="I1157" s="5">
        <v>1</v>
      </c>
      <c r="J1157" s="6">
        <v>36.479999999999997</v>
      </c>
      <c r="K1157" s="7">
        <v>0.1</v>
      </c>
      <c r="L1157" s="6">
        <v>13.9</v>
      </c>
      <c r="M1157" s="6">
        <f t="shared" si="72"/>
        <v>32.832000000000001</v>
      </c>
      <c r="N1157" s="6">
        <f t="shared" si="73"/>
        <v>13.9</v>
      </c>
      <c r="O1157" s="6">
        <f t="shared" si="74"/>
        <v>18.932000000000002</v>
      </c>
      <c r="P1157" s="8">
        <f t="shared" si="75"/>
        <v>0.57663255360623789</v>
      </c>
      <c r="Q1157" s="9">
        <f>YEAR(SalesDataTable[[#This Row],[Order Date]])</f>
        <v>2026</v>
      </c>
      <c r="R1157" s="8" t="str">
        <f>"Q"&amp;ROUNDUP(MONTH(SalesDataTable[[#This Row],[Order Date]])/3,0)</f>
        <v>Q2</v>
      </c>
      <c r="S1157" s="5">
        <f>MONTH(SalesDataTable[[#This Row],[Order Date]])</f>
        <v>6</v>
      </c>
      <c r="T1157" s="8" t="str">
        <f>TEXT(SalesDataTable[[#This Row],[Order Date]],"mmm")</f>
        <v>Jun</v>
      </c>
    </row>
    <row r="1158" spans="1:20" ht="15.6" x14ac:dyDescent="0.3">
      <c r="A1158" s="2" t="s">
        <v>1229</v>
      </c>
      <c r="B1158" s="3">
        <v>46194</v>
      </c>
      <c r="C1158" s="4" t="s">
        <v>28</v>
      </c>
      <c r="D1158" s="4" t="s">
        <v>58</v>
      </c>
      <c r="E1158" s="4" t="s">
        <v>30</v>
      </c>
      <c r="F1158" s="4" t="s">
        <v>40</v>
      </c>
      <c r="G1158" s="4" t="s">
        <v>37</v>
      </c>
      <c r="H1158" s="4" t="s">
        <v>91</v>
      </c>
      <c r="I1158" s="5">
        <v>6</v>
      </c>
      <c r="J1158" s="6">
        <v>136.65</v>
      </c>
      <c r="K1158" s="7">
        <v>0.15</v>
      </c>
      <c r="L1158" s="6">
        <v>68.56</v>
      </c>
      <c r="M1158" s="6">
        <f t="shared" si="72"/>
        <v>696.91500000000008</v>
      </c>
      <c r="N1158" s="6">
        <f t="shared" si="73"/>
        <v>411.36</v>
      </c>
      <c r="O1158" s="6">
        <f t="shared" si="74"/>
        <v>285.55500000000006</v>
      </c>
      <c r="P1158" s="8">
        <f t="shared" si="75"/>
        <v>0.4097415036266977</v>
      </c>
      <c r="Q1158" s="9">
        <f>YEAR(SalesDataTable[[#This Row],[Order Date]])</f>
        <v>2026</v>
      </c>
      <c r="R1158" s="8" t="str">
        <f>"Q"&amp;ROUNDUP(MONTH(SalesDataTable[[#This Row],[Order Date]])/3,0)</f>
        <v>Q2</v>
      </c>
      <c r="S1158" s="5">
        <f>MONTH(SalesDataTable[[#This Row],[Order Date]])</f>
        <v>6</v>
      </c>
      <c r="T1158" s="8" t="str">
        <f>TEXT(SalesDataTable[[#This Row],[Order Date]],"mmm")</f>
        <v>Jun</v>
      </c>
    </row>
    <row r="1159" spans="1:20" ht="15.6" x14ac:dyDescent="0.3">
      <c r="A1159" s="2" t="s">
        <v>1230</v>
      </c>
      <c r="B1159" s="3">
        <v>46194</v>
      </c>
      <c r="C1159" s="4" t="s">
        <v>34</v>
      </c>
      <c r="D1159" s="4" t="s">
        <v>35</v>
      </c>
      <c r="E1159" s="4" t="s">
        <v>23</v>
      </c>
      <c r="F1159" s="4" t="s">
        <v>36</v>
      </c>
      <c r="G1159" s="4" t="s">
        <v>25</v>
      </c>
      <c r="H1159" s="4" t="s">
        <v>49</v>
      </c>
      <c r="I1159" s="5">
        <v>4</v>
      </c>
      <c r="J1159" s="6">
        <v>50.57</v>
      </c>
      <c r="K1159" s="7">
        <v>0</v>
      </c>
      <c r="L1159" s="6">
        <v>21.85</v>
      </c>
      <c r="M1159" s="6">
        <f t="shared" si="72"/>
        <v>202.28</v>
      </c>
      <c r="N1159" s="6">
        <f t="shared" si="73"/>
        <v>87.4</v>
      </c>
      <c r="O1159" s="6">
        <f t="shared" si="74"/>
        <v>114.88</v>
      </c>
      <c r="P1159" s="8">
        <f t="shared" si="75"/>
        <v>0.56792564761716435</v>
      </c>
      <c r="Q1159" s="9">
        <f>YEAR(SalesDataTable[[#This Row],[Order Date]])</f>
        <v>2026</v>
      </c>
      <c r="R1159" s="8" t="str">
        <f>"Q"&amp;ROUNDUP(MONTH(SalesDataTable[[#This Row],[Order Date]])/3,0)</f>
        <v>Q2</v>
      </c>
      <c r="S1159" s="5">
        <f>MONTH(SalesDataTable[[#This Row],[Order Date]])</f>
        <v>6</v>
      </c>
      <c r="T1159" s="8" t="str">
        <f>TEXT(SalesDataTable[[#This Row],[Order Date]],"mmm")</f>
        <v>Jun</v>
      </c>
    </row>
    <row r="1160" spans="1:20" ht="15.6" x14ac:dyDescent="0.3">
      <c r="A1160" s="2" t="s">
        <v>1231</v>
      </c>
      <c r="B1160" s="3">
        <v>46194</v>
      </c>
      <c r="C1160" s="4" t="s">
        <v>47</v>
      </c>
      <c r="D1160" s="4" t="s">
        <v>68</v>
      </c>
      <c r="E1160" s="4" t="s">
        <v>23</v>
      </c>
      <c r="F1160" s="4" t="s">
        <v>36</v>
      </c>
      <c r="G1160" s="4" t="s">
        <v>25</v>
      </c>
      <c r="H1160" s="4" t="s">
        <v>63</v>
      </c>
      <c r="I1160" s="5">
        <v>3</v>
      </c>
      <c r="J1160" s="6">
        <v>103.72</v>
      </c>
      <c r="K1160" s="7">
        <v>0</v>
      </c>
      <c r="L1160" s="6">
        <v>50.34</v>
      </c>
      <c r="M1160" s="6">
        <f t="shared" si="72"/>
        <v>311.15999999999997</v>
      </c>
      <c r="N1160" s="6">
        <f t="shared" si="73"/>
        <v>151.02000000000001</v>
      </c>
      <c r="O1160" s="6">
        <f t="shared" si="74"/>
        <v>160.13999999999996</v>
      </c>
      <c r="P1160" s="8">
        <f t="shared" si="75"/>
        <v>0.51465483995372152</v>
      </c>
      <c r="Q1160" s="9">
        <f>YEAR(SalesDataTable[[#This Row],[Order Date]])</f>
        <v>2026</v>
      </c>
      <c r="R1160" s="8" t="str">
        <f>"Q"&amp;ROUNDUP(MONTH(SalesDataTable[[#This Row],[Order Date]])/3,0)</f>
        <v>Q2</v>
      </c>
      <c r="S1160" s="5">
        <f>MONTH(SalesDataTable[[#This Row],[Order Date]])</f>
        <v>6</v>
      </c>
      <c r="T1160" s="8" t="str">
        <f>TEXT(SalesDataTable[[#This Row],[Order Date]],"mmm")</f>
        <v>Jun</v>
      </c>
    </row>
    <row r="1161" spans="1:20" ht="15.6" x14ac:dyDescent="0.3">
      <c r="A1161" s="2" t="s">
        <v>1232</v>
      </c>
      <c r="B1161" s="3">
        <v>46194</v>
      </c>
      <c r="C1161" s="4" t="s">
        <v>34</v>
      </c>
      <c r="D1161" s="4" t="s">
        <v>146</v>
      </c>
      <c r="E1161" s="4" t="s">
        <v>59</v>
      </c>
      <c r="F1161" s="4" t="s">
        <v>24</v>
      </c>
      <c r="G1161" s="4" t="s">
        <v>37</v>
      </c>
      <c r="H1161" s="4" t="s">
        <v>91</v>
      </c>
      <c r="I1161" s="5">
        <v>1</v>
      </c>
      <c r="J1161" s="6">
        <v>132.49</v>
      </c>
      <c r="K1161" s="7">
        <v>0</v>
      </c>
      <c r="L1161" s="6">
        <v>67.09</v>
      </c>
      <c r="M1161" s="6">
        <f t="shared" si="72"/>
        <v>132.49</v>
      </c>
      <c r="N1161" s="6">
        <f t="shared" si="73"/>
        <v>67.09</v>
      </c>
      <c r="O1161" s="6">
        <f t="shared" si="74"/>
        <v>65.400000000000006</v>
      </c>
      <c r="P1161" s="8">
        <f t="shared" si="75"/>
        <v>0.49362216016303118</v>
      </c>
      <c r="Q1161" s="9">
        <f>YEAR(SalesDataTable[[#This Row],[Order Date]])</f>
        <v>2026</v>
      </c>
      <c r="R1161" s="8" t="str">
        <f>"Q"&amp;ROUNDUP(MONTH(SalesDataTable[[#This Row],[Order Date]])/3,0)</f>
        <v>Q2</v>
      </c>
      <c r="S1161" s="5">
        <f>MONTH(SalesDataTable[[#This Row],[Order Date]])</f>
        <v>6</v>
      </c>
      <c r="T1161" s="8" t="str">
        <f>TEXT(SalesDataTable[[#This Row],[Order Date]],"mmm")</f>
        <v>Jun</v>
      </c>
    </row>
    <row r="1162" spans="1:20" ht="15.6" x14ac:dyDescent="0.3">
      <c r="A1162" s="2" t="s">
        <v>1233</v>
      </c>
      <c r="B1162" s="3">
        <v>46195</v>
      </c>
      <c r="C1162" s="4" t="s">
        <v>34</v>
      </c>
      <c r="D1162" s="4" t="s">
        <v>44</v>
      </c>
      <c r="E1162" s="4" t="s">
        <v>23</v>
      </c>
      <c r="F1162" s="4" t="s">
        <v>36</v>
      </c>
      <c r="G1162" s="4" t="s">
        <v>51</v>
      </c>
      <c r="H1162" s="4" t="s">
        <v>84</v>
      </c>
      <c r="I1162" s="5">
        <v>2</v>
      </c>
      <c r="J1162" s="6">
        <v>80.650000000000006</v>
      </c>
      <c r="K1162" s="7">
        <v>0</v>
      </c>
      <c r="L1162" s="6">
        <v>39.18</v>
      </c>
      <c r="M1162" s="6">
        <f t="shared" si="72"/>
        <v>161.30000000000001</v>
      </c>
      <c r="N1162" s="6">
        <f t="shared" si="73"/>
        <v>78.36</v>
      </c>
      <c r="O1162" s="6">
        <f t="shared" si="74"/>
        <v>82.940000000000012</v>
      </c>
      <c r="P1162" s="8">
        <f t="shared" si="75"/>
        <v>0.51419714817110973</v>
      </c>
      <c r="Q1162" s="9">
        <f>YEAR(SalesDataTable[[#This Row],[Order Date]])</f>
        <v>2026</v>
      </c>
      <c r="R1162" s="8" t="str">
        <f>"Q"&amp;ROUNDUP(MONTH(SalesDataTable[[#This Row],[Order Date]])/3,0)</f>
        <v>Q2</v>
      </c>
      <c r="S1162" s="5">
        <f>MONTH(SalesDataTable[[#This Row],[Order Date]])</f>
        <v>6</v>
      </c>
      <c r="T1162" s="8" t="str">
        <f>TEXT(SalesDataTable[[#This Row],[Order Date]],"mmm")</f>
        <v>Jun</v>
      </c>
    </row>
    <row r="1163" spans="1:20" ht="15.6" x14ac:dyDescent="0.3">
      <c r="A1163" s="2" t="s">
        <v>1234</v>
      </c>
      <c r="B1163" s="3">
        <v>46195</v>
      </c>
      <c r="C1163" s="4" t="s">
        <v>28</v>
      </c>
      <c r="D1163" s="4" t="s">
        <v>29</v>
      </c>
      <c r="E1163" s="4" t="s">
        <v>45</v>
      </c>
      <c r="F1163" s="4" t="s">
        <v>36</v>
      </c>
      <c r="G1163" s="4" t="s">
        <v>69</v>
      </c>
      <c r="H1163" s="4" t="s">
        <v>87</v>
      </c>
      <c r="I1163" s="5">
        <v>1</v>
      </c>
      <c r="J1163" s="6">
        <v>35.409999999999997</v>
      </c>
      <c r="K1163" s="7">
        <v>0.05</v>
      </c>
      <c r="L1163" s="6">
        <v>13.9</v>
      </c>
      <c r="M1163" s="6">
        <f t="shared" si="72"/>
        <v>33.639499999999998</v>
      </c>
      <c r="N1163" s="6">
        <f t="shared" si="73"/>
        <v>13.9</v>
      </c>
      <c r="O1163" s="6">
        <f t="shared" si="74"/>
        <v>19.7395</v>
      </c>
      <c r="P1163" s="8">
        <f t="shared" si="75"/>
        <v>0.58679528530447833</v>
      </c>
      <c r="Q1163" s="9">
        <f>YEAR(SalesDataTable[[#This Row],[Order Date]])</f>
        <v>2026</v>
      </c>
      <c r="R1163" s="8" t="str">
        <f>"Q"&amp;ROUNDUP(MONTH(SalesDataTable[[#This Row],[Order Date]])/3,0)</f>
        <v>Q2</v>
      </c>
      <c r="S1163" s="5">
        <f>MONTH(SalesDataTable[[#This Row],[Order Date]])</f>
        <v>6</v>
      </c>
      <c r="T1163" s="8" t="str">
        <f>TEXT(SalesDataTable[[#This Row],[Order Date]],"mmm")</f>
        <v>Jun</v>
      </c>
    </row>
    <row r="1164" spans="1:20" ht="15.6" x14ac:dyDescent="0.3">
      <c r="A1164" s="2" t="s">
        <v>1235</v>
      </c>
      <c r="B1164" s="3">
        <v>46195</v>
      </c>
      <c r="C1164" s="4" t="s">
        <v>21</v>
      </c>
      <c r="D1164" s="4" t="s">
        <v>22</v>
      </c>
      <c r="E1164" s="4" t="s">
        <v>59</v>
      </c>
      <c r="F1164" s="4" t="s">
        <v>24</v>
      </c>
      <c r="G1164" s="4" t="s">
        <v>69</v>
      </c>
      <c r="H1164" s="4" t="s">
        <v>70</v>
      </c>
      <c r="I1164" s="5">
        <v>3</v>
      </c>
      <c r="J1164" s="6">
        <v>41.01</v>
      </c>
      <c r="K1164" s="7">
        <v>0</v>
      </c>
      <c r="L1164" s="6">
        <v>14.33</v>
      </c>
      <c r="M1164" s="6">
        <f t="shared" si="72"/>
        <v>123.03</v>
      </c>
      <c r="N1164" s="6">
        <f t="shared" si="73"/>
        <v>42.99</v>
      </c>
      <c r="O1164" s="6">
        <f t="shared" si="74"/>
        <v>80.039999999999992</v>
      </c>
      <c r="P1164" s="8">
        <f t="shared" si="75"/>
        <v>0.65057303096805652</v>
      </c>
      <c r="Q1164" s="9">
        <f>YEAR(SalesDataTable[[#This Row],[Order Date]])</f>
        <v>2026</v>
      </c>
      <c r="R1164" s="8" t="str">
        <f>"Q"&amp;ROUNDUP(MONTH(SalesDataTable[[#This Row],[Order Date]])/3,0)</f>
        <v>Q2</v>
      </c>
      <c r="S1164" s="5">
        <f>MONTH(SalesDataTable[[#This Row],[Order Date]])</f>
        <v>6</v>
      </c>
      <c r="T1164" s="8" t="str">
        <f>TEXT(SalesDataTable[[#This Row],[Order Date]],"mmm")</f>
        <v>Jun</v>
      </c>
    </row>
    <row r="1165" spans="1:20" ht="15.6" x14ac:dyDescent="0.3">
      <c r="A1165" s="2" t="s">
        <v>1236</v>
      </c>
      <c r="B1165" s="3">
        <v>46195</v>
      </c>
      <c r="C1165" s="4" t="s">
        <v>47</v>
      </c>
      <c r="D1165" s="4" t="s">
        <v>68</v>
      </c>
      <c r="E1165" s="4" t="s">
        <v>23</v>
      </c>
      <c r="F1165" s="4" t="s">
        <v>40</v>
      </c>
      <c r="G1165" s="4" t="s">
        <v>37</v>
      </c>
      <c r="H1165" s="4" t="s">
        <v>38</v>
      </c>
      <c r="I1165" s="5">
        <v>1</v>
      </c>
      <c r="J1165" s="6">
        <v>36.01</v>
      </c>
      <c r="K1165" s="7">
        <v>0</v>
      </c>
      <c r="L1165" s="6">
        <v>13.23</v>
      </c>
      <c r="M1165" s="6">
        <f t="shared" si="72"/>
        <v>36.01</v>
      </c>
      <c r="N1165" s="6">
        <f t="shared" si="73"/>
        <v>13.23</v>
      </c>
      <c r="O1165" s="6">
        <f t="shared" si="74"/>
        <v>22.779999999999998</v>
      </c>
      <c r="P1165" s="8">
        <f t="shared" si="75"/>
        <v>0.63260205498472644</v>
      </c>
      <c r="Q1165" s="9">
        <f>YEAR(SalesDataTable[[#This Row],[Order Date]])</f>
        <v>2026</v>
      </c>
      <c r="R1165" s="8" t="str">
        <f>"Q"&amp;ROUNDUP(MONTH(SalesDataTable[[#This Row],[Order Date]])/3,0)</f>
        <v>Q2</v>
      </c>
      <c r="S1165" s="5">
        <f>MONTH(SalesDataTable[[#This Row],[Order Date]])</f>
        <v>6</v>
      </c>
      <c r="T1165" s="8" t="str">
        <f>TEXT(SalesDataTable[[#This Row],[Order Date]],"mmm")</f>
        <v>Jun</v>
      </c>
    </row>
    <row r="1166" spans="1:20" ht="15.6" x14ac:dyDescent="0.3">
      <c r="A1166" s="2" t="s">
        <v>1237</v>
      </c>
      <c r="B1166" s="3">
        <v>46195</v>
      </c>
      <c r="C1166" s="4" t="s">
        <v>21</v>
      </c>
      <c r="D1166" s="4" t="s">
        <v>22</v>
      </c>
      <c r="E1166" s="4" t="s">
        <v>59</v>
      </c>
      <c r="F1166" s="4" t="s">
        <v>24</v>
      </c>
      <c r="G1166" s="4" t="s">
        <v>69</v>
      </c>
      <c r="H1166" s="4" t="s">
        <v>94</v>
      </c>
      <c r="I1166" s="5">
        <v>2</v>
      </c>
      <c r="J1166" s="6">
        <v>50.21</v>
      </c>
      <c r="K1166" s="7">
        <v>0.05</v>
      </c>
      <c r="L1166" s="6">
        <v>21.74</v>
      </c>
      <c r="M1166" s="6">
        <f t="shared" si="72"/>
        <v>95.399000000000001</v>
      </c>
      <c r="N1166" s="6">
        <f t="shared" si="73"/>
        <v>43.48</v>
      </c>
      <c r="O1166" s="6">
        <f t="shared" si="74"/>
        <v>51.919000000000004</v>
      </c>
      <c r="P1166" s="8">
        <f t="shared" si="75"/>
        <v>0.54423002337550708</v>
      </c>
      <c r="Q1166" s="9">
        <f>YEAR(SalesDataTable[[#This Row],[Order Date]])</f>
        <v>2026</v>
      </c>
      <c r="R1166" s="8" t="str">
        <f>"Q"&amp;ROUNDUP(MONTH(SalesDataTable[[#This Row],[Order Date]])/3,0)</f>
        <v>Q2</v>
      </c>
      <c r="S1166" s="5">
        <f>MONTH(SalesDataTable[[#This Row],[Order Date]])</f>
        <v>6</v>
      </c>
      <c r="T1166" s="8" t="str">
        <f>TEXT(SalesDataTable[[#This Row],[Order Date]],"mmm")</f>
        <v>Jun</v>
      </c>
    </row>
    <row r="1167" spans="1:20" ht="15.6" x14ac:dyDescent="0.3">
      <c r="A1167" s="2" t="s">
        <v>1238</v>
      </c>
      <c r="B1167" s="3">
        <v>46195</v>
      </c>
      <c r="C1167" s="4" t="s">
        <v>34</v>
      </c>
      <c r="D1167" s="4" t="s">
        <v>81</v>
      </c>
      <c r="E1167" s="4" t="s">
        <v>59</v>
      </c>
      <c r="F1167" s="4" t="s">
        <v>24</v>
      </c>
      <c r="G1167" s="4" t="s">
        <v>25</v>
      </c>
      <c r="H1167" s="4" t="s">
        <v>63</v>
      </c>
      <c r="I1167" s="5">
        <v>3</v>
      </c>
      <c r="J1167" s="6">
        <v>100.3</v>
      </c>
      <c r="K1167" s="7">
        <v>0</v>
      </c>
      <c r="L1167" s="6">
        <v>49.26</v>
      </c>
      <c r="M1167" s="6">
        <f t="shared" si="72"/>
        <v>300.89999999999998</v>
      </c>
      <c r="N1167" s="6">
        <f t="shared" si="73"/>
        <v>147.78</v>
      </c>
      <c r="O1167" s="6">
        <f t="shared" si="74"/>
        <v>153.11999999999998</v>
      </c>
      <c r="P1167" s="8">
        <f t="shared" si="75"/>
        <v>0.5088733798604187</v>
      </c>
      <c r="Q1167" s="9">
        <f>YEAR(SalesDataTable[[#This Row],[Order Date]])</f>
        <v>2026</v>
      </c>
      <c r="R1167" s="8" t="str">
        <f>"Q"&amp;ROUNDUP(MONTH(SalesDataTable[[#This Row],[Order Date]])/3,0)</f>
        <v>Q2</v>
      </c>
      <c r="S1167" s="5">
        <f>MONTH(SalesDataTable[[#This Row],[Order Date]])</f>
        <v>6</v>
      </c>
      <c r="T1167" s="8" t="str">
        <f>TEXT(SalesDataTable[[#This Row],[Order Date]],"mmm")</f>
        <v>Jun</v>
      </c>
    </row>
    <row r="1168" spans="1:20" ht="15.6" x14ac:dyDescent="0.3">
      <c r="A1168" s="2" t="s">
        <v>1239</v>
      </c>
      <c r="B1168" s="3">
        <v>46195</v>
      </c>
      <c r="C1168" s="4" t="s">
        <v>47</v>
      </c>
      <c r="D1168" s="4" t="s">
        <v>68</v>
      </c>
      <c r="E1168" s="4" t="s">
        <v>45</v>
      </c>
      <c r="F1168" s="4" t="s">
        <v>36</v>
      </c>
      <c r="G1168" s="4" t="s">
        <v>37</v>
      </c>
      <c r="H1168" s="4" t="s">
        <v>66</v>
      </c>
      <c r="I1168" s="5">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9">
        <f>YEAR(SalesDataTable[[#This Row],[Order Date]])</f>
        <v>2026</v>
      </c>
      <c r="R1168" s="8" t="str">
        <f>"Q"&amp;ROUNDUP(MONTH(SalesDataTable[[#This Row],[Order Date]])/3,0)</f>
        <v>Q2</v>
      </c>
      <c r="S1168" s="5">
        <f>MONTH(SalesDataTable[[#This Row],[Order Date]])</f>
        <v>6</v>
      </c>
      <c r="T1168" s="8" t="str">
        <f>TEXT(SalesDataTable[[#This Row],[Order Date]],"mmm")</f>
        <v>Jun</v>
      </c>
    </row>
    <row r="1169" spans="1:20" ht="15.6" x14ac:dyDescent="0.3">
      <c r="A1169" s="2" t="s">
        <v>1240</v>
      </c>
      <c r="B1169" s="3">
        <v>46195</v>
      </c>
      <c r="C1169" s="4" t="s">
        <v>28</v>
      </c>
      <c r="D1169" s="4" t="s">
        <v>106</v>
      </c>
      <c r="E1169" s="4" t="s">
        <v>23</v>
      </c>
      <c r="F1169" s="4" t="s">
        <v>36</v>
      </c>
      <c r="G1169" s="4" t="s">
        <v>25</v>
      </c>
      <c r="H1169" s="4" t="s">
        <v>55</v>
      </c>
      <c r="I1169" s="5">
        <v>2</v>
      </c>
      <c r="J1169" s="6">
        <v>40.94</v>
      </c>
      <c r="K1169" s="7">
        <v>0.1</v>
      </c>
      <c r="L1169" s="6">
        <v>16.88</v>
      </c>
      <c r="M1169" s="6">
        <f t="shared" si="72"/>
        <v>73.691999999999993</v>
      </c>
      <c r="N1169" s="6">
        <f t="shared" si="73"/>
        <v>33.76</v>
      </c>
      <c r="O1169" s="6">
        <f t="shared" si="74"/>
        <v>39.931999999999995</v>
      </c>
      <c r="P1169" s="8">
        <f t="shared" si="75"/>
        <v>0.54187700157411933</v>
      </c>
      <c r="Q1169" s="9">
        <f>YEAR(SalesDataTable[[#This Row],[Order Date]])</f>
        <v>2026</v>
      </c>
      <c r="R1169" s="8" t="str">
        <f>"Q"&amp;ROUNDUP(MONTH(SalesDataTable[[#This Row],[Order Date]])/3,0)</f>
        <v>Q2</v>
      </c>
      <c r="S1169" s="5">
        <f>MONTH(SalesDataTable[[#This Row],[Order Date]])</f>
        <v>6</v>
      </c>
      <c r="T1169" s="8" t="str">
        <f>TEXT(SalesDataTable[[#This Row],[Order Date]],"mmm")</f>
        <v>Jun</v>
      </c>
    </row>
    <row r="1170" spans="1:20" ht="15.6" x14ac:dyDescent="0.3">
      <c r="A1170" s="2" t="s">
        <v>1241</v>
      </c>
      <c r="B1170" s="3">
        <v>46195</v>
      </c>
      <c r="C1170" s="4" t="s">
        <v>47</v>
      </c>
      <c r="D1170" s="4" t="s">
        <v>68</v>
      </c>
      <c r="E1170" s="4" t="s">
        <v>45</v>
      </c>
      <c r="F1170" s="4" t="s">
        <v>24</v>
      </c>
      <c r="G1170" s="4" t="s">
        <v>31</v>
      </c>
      <c r="H1170" s="4" t="s">
        <v>32</v>
      </c>
      <c r="I1170" s="5">
        <v>1</v>
      </c>
      <c r="J1170" s="6">
        <v>93.78</v>
      </c>
      <c r="K1170" s="7">
        <v>0</v>
      </c>
      <c r="L1170" s="6">
        <v>46.62</v>
      </c>
      <c r="M1170" s="6">
        <f t="shared" si="72"/>
        <v>93.78</v>
      </c>
      <c r="N1170" s="6">
        <f t="shared" si="73"/>
        <v>46.62</v>
      </c>
      <c r="O1170" s="6">
        <f t="shared" si="74"/>
        <v>47.160000000000004</v>
      </c>
      <c r="P1170" s="8">
        <f t="shared" si="75"/>
        <v>0.50287907869481774</v>
      </c>
      <c r="Q1170" s="9">
        <f>YEAR(SalesDataTable[[#This Row],[Order Date]])</f>
        <v>2026</v>
      </c>
      <c r="R1170" s="8" t="str">
        <f>"Q"&amp;ROUNDUP(MONTH(SalesDataTable[[#This Row],[Order Date]])/3,0)</f>
        <v>Q2</v>
      </c>
      <c r="S1170" s="5">
        <f>MONTH(SalesDataTable[[#This Row],[Order Date]])</f>
        <v>6</v>
      </c>
      <c r="T1170" s="8" t="str">
        <f>TEXT(SalesDataTable[[#This Row],[Order Date]],"mmm")</f>
        <v>Jun</v>
      </c>
    </row>
    <row r="1171" spans="1:20" ht="15.6" x14ac:dyDescent="0.3">
      <c r="A1171" s="2" t="s">
        <v>1242</v>
      </c>
      <c r="B1171" s="3">
        <v>46195</v>
      </c>
      <c r="C1171" s="4" t="s">
        <v>47</v>
      </c>
      <c r="D1171" s="4" t="s">
        <v>48</v>
      </c>
      <c r="E1171" s="4" t="s">
        <v>45</v>
      </c>
      <c r="F1171" s="4" t="s">
        <v>36</v>
      </c>
      <c r="G1171" s="4" t="s">
        <v>69</v>
      </c>
      <c r="H1171" s="4" t="s">
        <v>94</v>
      </c>
      <c r="I1171" s="5">
        <v>2</v>
      </c>
      <c r="J1171" s="6">
        <v>51.42</v>
      </c>
      <c r="K1171" s="7">
        <v>0</v>
      </c>
      <c r="L1171" s="6">
        <v>22.19</v>
      </c>
      <c r="M1171" s="6">
        <f t="shared" si="72"/>
        <v>102.84</v>
      </c>
      <c r="N1171" s="6">
        <f t="shared" si="73"/>
        <v>44.38</v>
      </c>
      <c r="O1171" s="6">
        <f t="shared" si="74"/>
        <v>58.46</v>
      </c>
      <c r="P1171" s="8">
        <f t="shared" si="75"/>
        <v>0.56845585375340335</v>
      </c>
      <c r="Q1171" s="9">
        <f>YEAR(SalesDataTable[[#This Row],[Order Date]])</f>
        <v>2026</v>
      </c>
      <c r="R1171" s="8" t="str">
        <f>"Q"&amp;ROUNDUP(MONTH(SalesDataTable[[#This Row],[Order Date]])/3,0)</f>
        <v>Q2</v>
      </c>
      <c r="S1171" s="5">
        <f>MONTH(SalesDataTable[[#This Row],[Order Date]])</f>
        <v>6</v>
      </c>
      <c r="T1171" s="8" t="str">
        <f>TEXT(SalesDataTable[[#This Row],[Order Date]],"mmm")</f>
        <v>Jun</v>
      </c>
    </row>
    <row r="1172" spans="1:20" ht="15.6" x14ac:dyDescent="0.3">
      <c r="A1172" s="2" t="s">
        <v>1243</v>
      </c>
      <c r="B1172" s="3">
        <v>46195</v>
      </c>
      <c r="C1172" s="4" t="s">
        <v>34</v>
      </c>
      <c r="D1172" s="4" t="s">
        <v>35</v>
      </c>
      <c r="E1172" s="4" t="s">
        <v>45</v>
      </c>
      <c r="F1172" s="4" t="s">
        <v>36</v>
      </c>
      <c r="G1172" s="4" t="s">
        <v>37</v>
      </c>
      <c r="H1172" s="4" t="s">
        <v>103</v>
      </c>
      <c r="I1172" s="5">
        <v>1</v>
      </c>
      <c r="J1172" s="6">
        <v>164.99</v>
      </c>
      <c r="K1172" s="7">
        <v>0.1</v>
      </c>
      <c r="L1172" s="6">
        <v>86.6</v>
      </c>
      <c r="M1172" s="6">
        <f t="shared" si="72"/>
        <v>148.49100000000001</v>
      </c>
      <c r="N1172" s="6">
        <f t="shared" si="73"/>
        <v>86.6</v>
      </c>
      <c r="O1172" s="6">
        <f t="shared" si="74"/>
        <v>61.89100000000002</v>
      </c>
      <c r="P1172" s="8">
        <f t="shared" si="75"/>
        <v>0.41679967136055396</v>
      </c>
      <c r="Q1172" s="9">
        <f>YEAR(SalesDataTable[[#This Row],[Order Date]])</f>
        <v>2026</v>
      </c>
      <c r="R1172" s="8" t="str">
        <f>"Q"&amp;ROUNDUP(MONTH(SalesDataTable[[#This Row],[Order Date]])/3,0)</f>
        <v>Q2</v>
      </c>
      <c r="S1172" s="5">
        <f>MONTH(SalesDataTable[[#This Row],[Order Date]])</f>
        <v>6</v>
      </c>
      <c r="T1172" s="8" t="str">
        <f>TEXT(SalesDataTable[[#This Row],[Order Date]],"mmm")</f>
        <v>Jun</v>
      </c>
    </row>
    <row r="1173" spans="1:20" ht="15.6" x14ac:dyDescent="0.3">
      <c r="A1173" s="2" t="s">
        <v>1244</v>
      </c>
      <c r="B1173" s="3">
        <v>46195</v>
      </c>
      <c r="C1173" s="4" t="s">
        <v>34</v>
      </c>
      <c r="D1173" s="4" t="s">
        <v>54</v>
      </c>
      <c r="E1173" s="4" t="s">
        <v>59</v>
      </c>
      <c r="F1173" s="4" t="s">
        <v>24</v>
      </c>
      <c r="G1173" s="4" t="s">
        <v>31</v>
      </c>
      <c r="H1173" s="4" t="s">
        <v>41</v>
      </c>
      <c r="I1173" s="5">
        <v>1</v>
      </c>
      <c r="J1173" s="6">
        <v>145.65</v>
      </c>
      <c r="K1173" s="7">
        <v>0</v>
      </c>
      <c r="L1173" s="6">
        <v>79.87</v>
      </c>
      <c r="M1173" s="6">
        <f t="shared" si="72"/>
        <v>145.65</v>
      </c>
      <c r="N1173" s="6">
        <f t="shared" si="73"/>
        <v>79.87</v>
      </c>
      <c r="O1173" s="6">
        <f t="shared" si="74"/>
        <v>65.78</v>
      </c>
      <c r="P1173" s="8">
        <f t="shared" si="75"/>
        <v>0.45163062135255749</v>
      </c>
      <c r="Q1173" s="9">
        <f>YEAR(SalesDataTable[[#This Row],[Order Date]])</f>
        <v>2026</v>
      </c>
      <c r="R1173" s="8" t="str">
        <f>"Q"&amp;ROUNDUP(MONTH(SalesDataTable[[#This Row],[Order Date]])/3,0)</f>
        <v>Q2</v>
      </c>
      <c r="S1173" s="5">
        <f>MONTH(SalesDataTable[[#This Row],[Order Date]])</f>
        <v>6</v>
      </c>
      <c r="T1173" s="8" t="str">
        <f>TEXT(SalesDataTable[[#This Row],[Order Date]],"mmm")</f>
        <v>Jun</v>
      </c>
    </row>
    <row r="1174" spans="1:20" ht="15.6" x14ac:dyDescent="0.3">
      <c r="A1174" s="2" t="s">
        <v>1245</v>
      </c>
      <c r="B1174" s="3">
        <v>46195</v>
      </c>
      <c r="C1174" s="4" t="s">
        <v>28</v>
      </c>
      <c r="D1174" s="4" t="s">
        <v>86</v>
      </c>
      <c r="E1174" s="4" t="s">
        <v>23</v>
      </c>
      <c r="F1174" s="4" t="s">
        <v>36</v>
      </c>
      <c r="G1174" s="4" t="s">
        <v>69</v>
      </c>
      <c r="H1174" s="4" t="s">
        <v>75</v>
      </c>
      <c r="I1174" s="5">
        <v>4</v>
      </c>
      <c r="J1174" s="6">
        <v>120.94</v>
      </c>
      <c r="K1174" s="7">
        <v>0.05</v>
      </c>
      <c r="L1174" s="6">
        <v>70.84</v>
      </c>
      <c r="M1174" s="6">
        <f t="shared" si="72"/>
        <v>459.57199999999995</v>
      </c>
      <c r="N1174" s="6">
        <f t="shared" si="73"/>
        <v>283.36</v>
      </c>
      <c r="O1174" s="6">
        <f t="shared" si="74"/>
        <v>176.21199999999993</v>
      </c>
      <c r="P1174" s="8">
        <f t="shared" si="75"/>
        <v>0.38342631840059871</v>
      </c>
      <c r="Q1174" s="9">
        <f>YEAR(SalesDataTable[[#This Row],[Order Date]])</f>
        <v>2026</v>
      </c>
      <c r="R1174" s="8" t="str">
        <f>"Q"&amp;ROUNDUP(MONTH(SalesDataTable[[#This Row],[Order Date]])/3,0)</f>
        <v>Q2</v>
      </c>
      <c r="S1174" s="5">
        <f>MONTH(SalesDataTable[[#This Row],[Order Date]])</f>
        <v>6</v>
      </c>
      <c r="T1174" s="8" t="str">
        <f>TEXT(SalesDataTable[[#This Row],[Order Date]],"mmm")</f>
        <v>Jun</v>
      </c>
    </row>
    <row r="1175" spans="1:20" ht="15.6" x14ac:dyDescent="0.3">
      <c r="A1175" s="2" t="s">
        <v>1246</v>
      </c>
      <c r="B1175" s="3">
        <v>46196</v>
      </c>
      <c r="C1175" s="4" t="s">
        <v>47</v>
      </c>
      <c r="D1175" s="4" t="s">
        <v>102</v>
      </c>
      <c r="E1175" s="4" t="s">
        <v>23</v>
      </c>
      <c r="F1175" s="4" t="s">
        <v>24</v>
      </c>
      <c r="G1175" s="4" t="s">
        <v>37</v>
      </c>
      <c r="H1175" s="4" t="s">
        <v>38</v>
      </c>
      <c r="I1175" s="5">
        <v>1</v>
      </c>
      <c r="J1175" s="6">
        <v>36.94</v>
      </c>
      <c r="K1175" s="7">
        <v>0</v>
      </c>
      <c r="L1175" s="6">
        <v>13.25</v>
      </c>
      <c r="M1175" s="6">
        <f t="shared" si="72"/>
        <v>36.94</v>
      </c>
      <c r="N1175" s="6">
        <f t="shared" si="73"/>
        <v>13.25</v>
      </c>
      <c r="O1175" s="6">
        <f t="shared" si="74"/>
        <v>23.689999999999998</v>
      </c>
      <c r="P1175" s="8">
        <f t="shared" si="75"/>
        <v>0.64131023280996213</v>
      </c>
      <c r="Q1175" s="9">
        <f>YEAR(SalesDataTable[[#This Row],[Order Date]])</f>
        <v>2026</v>
      </c>
      <c r="R1175" s="8" t="str">
        <f>"Q"&amp;ROUNDUP(MONTH(SalesDataTable[[#This Row],[Order Date]])/3,0)</f>
        <v>Q2</v>
      </c>
      <c r="S1175" s="5">
        <f>MONTH(SalesDataTable[[#This Row],[Order Date]])</f>
        <v>6</v>
      </c>
      <c r="T1175" s="8" t="str">
        <f>TEXT(SalesDataTable[[#This Row],[Order Date]],"mmm")</f>
        <v>Jun</v>
      </c>
    </row>
    <row r="1176" spans="1:20" ht="15.6" x14ac:dyDescent="0.3">
      <c r="A1176" s="2" t="s">
        <v>1247</v>
      </c>
      <c r="B1176" s="3">
        <v>46196</v>
      </c>
      <c r="C1176" s="4" t="s">
        <v>21</v>
      </c>
      <c r="D1176" s="4" t="s">
        <v>108</v>
      </c>
      <c r="E1176" s="4" t="s">
        <v>23</v>
      </c>
      <c r="F1176" s="4" t="s">
        <v>40</v>
      </c>
      <c r="G1176" s="4" t="s">
        <v>31</v>
      </c>
      <c r="H1176" s="4" t="s">
        <v>32</v>
      </c>
      <c r="I1176" s="5">
        <v>1</v>
      </c>
      <c r="J1176" s="6">
        <v>90.3</v>
      </c>
      <c r="K1176" s="7">
        <v>0.05</v>
      </c>
      <c r="L1176" s="6">
        <v>45.07</v>
      </c>
      <c r="M1176" s="6">
        <f t="shared" si="72"/>
        <v>85.784999999999997</v>
      </c>
      <c r="N1176" s="6">
        <f t="shared" si="73"/>
        <v>45.07</v>
      </c>
      <c r="O1176" s="6">
        <f t="shared" si="74"/>
        <v>40.714999999999996</v>
      </c>
      <c r="P1176" s="8">
        <f t="shared" si="75"/>
        <v>0.47461677449437545</v>
      </c>
      <c r="Q1176" s="9">
        <f>YEAR(SalesDataTable[[#This Row],[Order Date]])</f>
        <v>2026</v>
      </c>
      <c r="R1176" s="8" t="str">
        <f>"Q"&amp;ROUNDUP(MONTH(SalesDataTable[[#This Row],[Order Date]])/3,0)</f>
        <v>Q2</v>
      </c>
      <c r="S1176" s="5">
        <f>MONTH(SalesDataTable[[#This Row],[Order Date]])</f>
        <v>6</v>
      </c>
      <c r="T1176" s="8" t="str">
        <f>TEXT(SalesDataTable[[#This Row],[Order Date]],"mmm")</f>
        <v>Jun</v>
      </c>
    </row>
    <row r="1177" spans="1:20" ht="15.6" x14ac:dyDescent="0.3">
      <c r="A1177" s="2" t="s">
        <v>1248</v>
      </c>
      <c r="B1177" s="3">
        <v>46196</v>
      </c>
      <c r="C1177" s="4" t="s">
        <v>47</v>
      </c>
      <c r="D1177" s="4" t="s">
        <v>102</v>
      </c>
      <c r="E1177" s="4" t="s">
        <v>59</v>
      </c>
      <c r="F1177" s="4" t="s">
        <v>24</v>
      </c>
      <c r="G1177" s="4" t="s">
        <v>51</v>
      </c>
      <c r="H1177" s="4" t="s">
        <v>52</v>
      </c>
      <c r="I1177" s="5">
        <v>1</v>
      </c>
      <c r="J1177" s="6">
        <v>335.05</v>
      </c>
      <c r="K1177" s="7">
        <v>0</v>
      </c>
      <c r="L1177" s="6">
        <v>191.67</v>
      </c>
      <c r="M1177" s="6">
        <f t="shared" si="72"/>
        <v>335.05</v>
      </c>
      <c r="N1177" s="6">
        <f t="shared" si="73"/>
        <v>191.67</v>
      </c>
      <c r="O1177" s="6">
        <f t="shared" si="74"/>
        <v>143.38000000000002</v>
      </c>
      <c r="P1177" s="8">
        <f t="shared" si="75"/>
        <v>0.42793612893597976</v>
      </c>
      <c r="Q1177" s="9">
        <f>YEAR(SalesDataTable[[#This Row],[Order Date]])</f>
        <v>2026</v>
      </c>
      <c r="R1177" s="8" t="str">
        <f>"Q"&amp;ROUNDUP(MONTH(SalesDataTable[[#This Row],[Order Date]])/3,0)</f>
        <v>Q2</v>
      </c>
      <c r="S1177" s="5">
        <f>MONTH(SalesDataTable[[#This Row],[Order Date]])</f>
        <v>6</v>
      </c>
      <c r="T1177" s="8" t="str">
        <f>TEXT(SalesDataTable[[#This Row],[Order Date]],"mmm")</f>
        <v>Jun</v>
      </c>
    </row>
    <row r="1178" spans="1:20" ht="15.6" x14ac:dyDescent="0.3">
      <c r="A1178" s="2" t="s">
        <v>1249</v>
      </c>
      <c r="B1178" s="3">
        <v>46196</v>
      </c>
      <c r="C1178" s="4" t="s">
        <v>47</v>
      </c>
      <c r="D1178" s="4" t="s">
        <v>68</v>
      </c>
      <c r="E1178" s="4" t="s">
        <v>23</v>
      </c>
      <c r="F1178" s="4" t="s">
        <v>36</v>
      </c>
      <c r="G1178" s="4" t="s">
        <v>37</v>
      </c>
      <c r="H1178" s="4" t="s">
        <v>38</v>
      </c>
      <c r="I1178" s="5">
        <v>1</v>
      </c>
      <c r="J1178" s="6">
        <v>35.9</v>
      </c>
      <c r="K1178" s="7">
        <v>0.05</v>
      </c>
      <c r="L1178" s="6">
        <v>13.81</v>
      </c>
      <c r="M1178" s="6">
        <f t="shared" si="72"/>
        <v>34.104999999999997</v>
      </c>
      <c r="N1178" s="6">
        <f t="shared" si="73"/>
        <v>13.81</v>
      </c>
      <c r="O1178" s="6">
        <f t="shared" si="74"/>
        <v>20.294999999999995</v>
      </c>
      <c r="P1178" s="8">
        <f t="shared" si="75"/>
        <v>0.59507403606509301</v>
      </c>
      <c r="Q1178" s="9">
        <f>YEAR(SalesDataTable[[#This Row],[Order Date]])</f>
        <v>2026</v>
      </c>
      <c r="R1178" s="8" t="str">
        <f>"Q"&amp;ROUNDUP(MONTH(SalesDataTable[[#This Row],[Order Date]])/3,0)</f>
        <v>Q2</v>
      </c>
      <c r="S1178" s="5">
        <f>MONTH(SalesDataTable[[#This Row],[Order Date]])</f>
        <v>6</v>
      </c>
      <c r="T1178" s="8" t="str">
        <f>TEXT(SalesDataTable[[#This Row],[Order Date]],"mmm")</f>
        <v>Jun</v>
      </c>
    </row>
    <row r="1179" spans="1:20" ht="15.6" x14ac:dyDescent="0.3">
      <c r="A1179" s="2" t="s">
        <v>1250</v>
      </c>
      <c r="B1179" s="3">
        <v>46196</v>
      </c>
      <c r="C1179" s="4" t="s">
        <v>47</v>
      </c>
      <c r="D1179" s="4" t="s">
        <v>102</v>
      </c>
      <c r="E1179" s="4" t="s">
        <v>23</v>
      </c>
      <c r="F1179" s="4" t="s">
        <v>24</v>
      </c>
      <c r="G1179" s="4" t="s">
        <v>25</v>
      </c>
      <c r="H1179" s="4" t="s">
        <v>49</v>
      </c>
      <c r="I1179" s="5">
        <v>6</v>
      </c>
      <c r="J1179" s="6">
        <v>51.34</v>
      </c>
      <c r="K1179" s="7">
        <v>0.1</v>
      </c>
      <c r="L1179" s="6">
        <v>22.47</v>
      </c>
      <c r="M1179" s="6">
        <f t="shared" si="72"/>
        <v>277.23600000000005</v>
      </c>
      <c r="N1179" s="6">
        <f t="shared" si="73"/>
        <v>134.82</v>
      </c>
      <c r="O1179" s="6">
        <f t="shared" si="74"/>
        <v>142.41600000000005</v>
      </c>
      <c r="P1179" s="8">
        <f t="shared" si="75"/>
        <v>0.51369951954291659</v>
      </c>
      <c r="Q1179" s="9">
        <f>YEAR(SalesDataTable[[#This Row],[Order Date]])</f>
        <v>2026</v>
      </c>
      <c r="R1179" s="8" t="str">
        <f>"Q"&amp;ROUNDUP(MONTH(SalesDataTable[[#This Row],[Order Date]])/3,0)</f>
        <v>Q2</v>
      </c>
      <c r="S1179" s="5">
        <f>MONTH(SalesDataTable[[#This Row],[Order Date]])</f>
        <v>6</v>
      </c>
      <c r="T1179" s="8" t="str">
        <f>TEXT(SalesDataTable[[#This Row],[Order Date]],"mmm")</f>
        <v>Jun</v>
      </c>
    </row>
    <row r="1180" spans="1:20" ht="15.6" x14ac:dyDescent="0.3">
      <c r="A1180" s="2" t="s">
        <v>1251</v>
      </c>
      <c r="B1180" s="3">
        <v>46196</v>
      </c>
      <c r="C1180" s="4" t="s">
        <v>21</v>
      </c>
      <c r="D1180" s="4" t="s">
        <v>22</v>
      </c>
      <c r="E1180" s="4" t="s">
        <v>45</v>
      </c>
      <c r="F1180" s="4" t="s">
        <v>24</v>
      </c>
      <c r="G1180" s="4" t="s">
        <v>31</v>
      </c>
      <c r="H1180" s="4" t="s">
        <v>73</v>
      </c>
      <c r="I1180" s="5">
        <v>1</v>
      </c>
      <c r="J1180" s="6">
        <v>157.91</v>
      </c>
      <c r="K1180" s="7">
        <v>0</v>
      </c>
      <c r="L1180" s="6">
        <v>77.12</v>
      </c>
      <c r="M1180" s="6">
        <f t="shared" si="72"/>
        <v>157.91</v>
      </c>
      <c r="N1180" s="6">
        <f t="shared" si="73"/>
        <v>77.12</v>
      </c>
      <c r="O1180" s="6">
        <f t="shared" si="74"/>
        <v>80.789999999999992</v>
      </c>
      <c r="P1180" s="8">
        <f t="shared" si="75"/>
        <v>0.51162054334747642</v>
      </c>
      <c r="Q1180" s="9">
        <f>YEAR(SalesDataTable[[#This Row],[Order Date]])</f>
        <v>2026</v>
      </c>
      <c r="R1180" s="8" t="str">
        <f>"Q"&amp;ROUNDUP(MONTH(SalesDataTable[[#This Row],[Order Date]])/3,0)</f>
        <v>Q2</v>
      </c>
      <c r="S1180" s="5">
        <f>MONTH(SalesDataTable[[#This Row],[Order Date]])</f>
        <v>6</v>
      </c>
      <c r="T1180" s="8" t="str">
        <f>TEXT(SalesDataTable[[#This Row],[Order Date]],"mmm")</f>
        <v>Jun</v>
      </c>
    </row>
    <row r="1181" spans="1:20" ht="15.6" x14ac:dyDescent="0.3">
      <c r="A1181" s="2" t="s">
        <v>1252</v>
      </c>
      <c r="B1181" s="3">
        <v>46196</v>
      </c>
      <c r="C1181" s="4" t="s">
        <v>47</v>
      </c>
      <c r="D1181" s="4" t="s">
        <v>102</v>
      </c>
      <c r="E1181" s="4" t="s">
        <v>23</v>
      </c>
      <c r="F1181" s="4" t="s">
        <v>36</v>
      </c>
      <c r="G1181" s="4" t="s">
        <v>25</v>
      </c>
      <c r="H1181" s="4" t="s">
        <v>55</v>
      </c>
      <c r="I1181" s="5">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9">
        <f>YEAR(SalesDataTable[[#This Row],[Order Date]])</f>
        <v>2026</v>
      </c>
      <c r="R1181" s="8" t="str">
        <f>"Q"&amp;ROUNDUP(MONTH(SalesDataTable[[#This Row],[Order Date]])/3,0)</f>
        <v>Q2</v>
      </c>
      <c r="S1181" s="5">
        <f>MONTH(SalesDataTable[[#This Row],[Order Date]])</f>
        <v>6</v>
      </c>
      <c r="T1181" s="8" t="str">
        <f>TEXT(SalesDataTable[[#This Row],[Order Date]],"mmm")</f>
        <v>Jun</v>
      </c>
    </row>
    <row r="1182" spans="1:20" ht="15.6" x14ac:dyDescent="0.3">
      <c r="A1182" s="2" t="s">
        <v>1253</v>
      </c>
      <c r="B1182" s="3">
        <v>46196</v>
      </c>
      <c r="C1182" s="4" t="s">
        <v>28</v>
      </c>
      <c r="D1182" s="4" t="s">
        <v>89</v>
      </c>
      <c r="E1182" s="4" t="s">
        <v>23</v>
      </c>
      <c r="F1182" s="4" t="s">
        <v>24</v>
      </c>
      <c r="G1182" s="4" t="s">
        <v>51</v>
      </c>
      <c r="H1182" s="4" t="s">
        <v>110</v>
      </c>
      <c r="I1182" s="5">
        <v>2</v>
      </c>
      <c r="J1182" s="6">
        <v>120.18</v>
      </c>
      <c r="K1182" s="7">
        <v>0.05</v>
      </c>
      <c r="L1182" s="6">
        <v>59.4</v>
      </c>
      <c r="M1182" s="6">
        <f t="shared" si="72"/>
        <v>228.34200000000001</v>
      </c>
      <c r="N1182" s="6">
        <f t="shared" si="73"/>
        <v>118.8</v>
      </c>
      <c r="O1182" s="6">
        <f t="shared" si="74"/>
        <v>109.54200000000002</v>
      </c>
      <c r="P1182" s="8">
        <f t="shared" si="75"/>
        <v>0.47972777675591882</v>
      </c>
      <c r="Q1182" s="9">
        <f>YEAR(SalesDataTable[[#This Row],[Order Date]])</f>
        <v>2026</v>
      </c>
      <c r="R1182" s="8" t="str">
        <f>"Q"&amp;ROUNDUP(MONTH(SalesDataTable[[#This Row],[Order Date]])/3,0)</f>
        <v>Q2</v>
      </c>
      <c r="S1182" s="5">
        <f>MONTH(SalesDataTable[[#This Row],[Order Date]])</f>
        <v>6</v>
      </c>
      <c r="T1182" s="8" t="str">
        <f>TEXT(SalesDataTable[[#This Row],[Order Date]],"mmm")</f>
        <v>Jun</v>
      </c>
    </row>
    <row r="1183" spans="1:20" ht="15.6" x14ac:dyDescent="0.3">
      <c r="A1183" s="2" t="s">
        <v>1254</v>
      </c>
      <c r="B1183" s="3">
        <v>46196</v>
      </c>
      <c r="C1183" s="4" t="s">
        <v>47</v>
      </c>
      <c r="D1183" s="4" t="s">
        <v>102</v>
      </c>
      <c r="E1183" s="4" t="s">
        <v>59</v>
      </c>
      <c r="F1183" s="4" t="s">
        <v>36</v>
      </c>
      <c r="G1183" s="4" t="s">
        <v>51</v>
      </c>
      <c r="H1183" s="4" t="s">
        <v>61</v>
      </c>
      <c r="I1183" s="5">
        <v>1</v>
      </c>
      <c r="J1183" s="6">
        <v>198.1</v>
      </c>
      <c r="K1183" s="7">
        <v>0.1</v>
      </c>
      <c r="L1183" s="6">
        <v>103.46</v>
      </c>
      <c r="M1183" s="6">
        <f t="shared" si="72"/>
        <v>178.29</v>
      </c>
      <c r="N1183" s="6">
        <f t="shared" si="73"/>
        <v>103.46</v>
      </c>
      <c r="O1183" s="6">
        <f t="shared" si="74"/>
        <v>74.83</v>
      </c>
      <c r="P1183" s="8">
        <f t="shared" si="75"/>
        <v>0.41970946211228899</v>
      </c>
      <c r="Q1183" s="9">
        <f>YEAR(SalesDataTable[[#This Row],[Order Date]])</f>
        <v>2026</v>
      </c>
      <c r="R1183" s="8" t="str">
        <f>"Q"&amp;ROUNDUP(MONTH(SalesDataTable[[#This Row],[Order Date]])/3,0)</f>
        <v>Q2</v>
      </c>
      <c r="S1183" s="5">
        <f>MONTH(SalesDataTable[[#This Row],[Order Date]])</f>
        <v>6</v>
      </c>
      <c r="T1183" s="8" t="str">
        <f>TEXT(SalesDataTable[[#This Row],[Order Date]],"mmm")</f>
        <v>Jun</v>
      </c>
    </row>
    <row r="1184" spans="1:20" ht="15.6" x14ac:dyDescent="0.3">
      <c r="A1184" s="2" t="s">
        <v>1255</v>
      </c>
      <c r="B1184" s="3">
        <v>46196</v>
      </c>
      <c r="C1184" s="4" t="s">
        <v>34</v>
      </c>
      <c r="D1184" s="4" t="s">
        <v>81</v>
      </c>
      <c r="E1184" s="4" t="s">
        <v>23</v>
      </c>
      <c r="F1184" s="4" t="s">
        <v>24</v>
      </c>
      <c r="G1184" s="4" t="s">
        <v>37</v>
      </c>
      <c r="H1184" s="4" t="s">
        <v>38</v>
      </c>
      <c r="I1184" s="5">
        <v>1</v>
      </c>
      <c r="J1184" s="6">
        <v>36.700000000000003</v>
      </c>
      <c r="K1184" s="7">
        <v>0.15</v>
      </c>
      <c r="L1184" s="6">
        <v>13.59</v>
      </c>
      <c r="M1184" s="6">
        <f t="shared" si="72"/>
        <v>31.195</v>
      </c>
      <c r="N1184" s="6">
        <f t="shared" si="73"/>
        <v>13.59</v>
      </c>
      <c r="O1184" s="6">
        <f t="shared" si="74"/>
        <v>17.605</v>
      </c>
      <c r="P1184" s="8">
        <f t="shared" si="75"/>
        <v>0.56435326174066358</v>
      </c>
      <c r="Q1184" s="9">
        <f>YEAR(SalesDataTable[[#This Row],[Order Date]])</f>
        <v>2026</v>
      </c>
      <c r="R1184" s="8" t="str">
        <f>"Q"&amp;ROUNDUP(MONTH(SalesDataTable[[#This Row],[Order Date]])/3,0)</f>
        <v>Q2</v>
      </c>
      <c r="S1184" s="5">
        <f>MONTH(SalesDataTable[[#This Row],[Order Date]])</f>
        <v>6</v>
      </c>
      <c r="T1184" s="8" t="str">
        <f>TEXT(SalesDataTable[[#This Row],[Order Date]],"mmm")</f>
        <v>Jun</v>
      </c>
    </row>
    <row r="1185" spans="1:20" ht="15.6" x14ac:dyDescent="0.3">
      <c r="A1185" s="2" t="s">
        <v>1256</v>
      </c>
      <c r="B1185" s="3">
        <v>46197</v>
      </c>
      <c r="C1185" s="4" t="s">
        <v>47</v>
      </c>
      <c r="D1185" s="4" t="s">
        <v>65</v>
      </c>
      <c r="E1185" s="4" t="s">
        <v>45</v>
      </c>
      <c r="F1185" s="4" t="s">
        <v>36</v>
      </c>
      <c r="G1185" s="4" t="s">
        <v>37</v>
      </c>
      <c r="H1185" s="4" t="s">
        <v>103</v>
      </c>
      <c r="I1185" s="5">
        <v>1</v>
      </c>
      <c r="J1185" s="6">
        <v>167.23</v>
      </c>
      <c r="K1185" s="7">
        <v>0.05</v>
      </c>
      <c r="L1185" s="6">
        <v>85.14</v>
      </c>
      <c r="M1185" s="6">
        <f t="shared" si="72"/>
        <v>158.86849999999998</v>
      </c>
      <c r="N1185" s="6">
        <f t="shared" si="73"/>
        <v>85.14</v>
      </c>
      <c r="O1185" s="6">
        <f t="shared" si="74"/>
        <v>73.728499999999983</v>
      </c>
      <c r="P1185" s="8">
        <f t="shared" si="75"/>
        <v>0.46408507665144438</v>
      </c>
      <c r="Q1185" s="9">
        <f>YEAR(SalesDataTable[[#This Row],[Order Date]])</f>
        <v>2026</v>
      </c>
      <c r="R1185" s="8" t="str">
        <f>"Q"&amp;ROUNDUP(MONTH(SalesDataTable[[#This Row],[Order Date]])/3,0)</f>
        <v>Q2</v>
      </c>
      <c r="S1185" s="5">
        <f>MONTH(SalesDataTable[[#This Row],[Order Date]])</f>
        <v>6</v>
      </c>
      <c r="T1185" s="8" t="str">
        <f>TEXT(SalesDataTable[[#This Row],[Order Date]],"mmm")</f>
        <v>Jun</v>
      </c>
    </row>
    <row r="1186" spans="1:20" ht="15.6" x14ac:dyDescent="0.3">
      <c r="A1186" s="2" t="s">
        <v>1257</v>
      </c>
      <c r="B1186" s="3">
        <v>46197</v>
      </c>
      <c r="C1186" s="4" t="s">
        <v>28</v>
      </c>
      <c r="D1186" s="4" t="s">
        <v>89</v>
      </c>
      <c r="E1186" s="4" t="s">
        <v>45</v>
      </c>
      <c r="F1186" s="4" t="s">
        <v>40</v>
      </c>
      <c r="G1186" s="4" t="s">
        <v>31</v>
      </c>
      <c r="H1186" s="4" t="s">
        <v>99</v>
      </c>
      <c r="I1186" s="5">
        <v>2</v>
      </c>
      <c r="J1186" s="6">
        <v>72.97</v>
      </c>
      <c r="K1186" s="7">
        <v>0</v>
      </c>
      <c r="L1186" s="6">
        <v>31.57</v>
      </c>
      <c r="M1186" s="6">
        <f t="shared" si="72"/>
        <v>145.94</v>
      </c>
      <c r="N1186" s="6">
        <f t="shared" si="73"/>
        <v>63.14</v>
      </c>
      <c r="O1186" s="6">
        <f t="shared" si="74"/>
        <v>82.8</v>
      </c>
      <c r="P1186" s="8">
        <f t="shared" si="75"/>
        <v>0.56735644785528294</v>
      </c>
      <c r="Q1186" s="9">
        <f>YEAR(SalesDataTable[[#This Row],[Order Date]])</f>
        <v>2026</v>
      </c>
      <c r="R1186" s="8" t="str">
        <f>"Q"&amp;ROUNDUP(MONTH(SalesDataTable[[#This Row],[Order Date]])/3,0)</f>
        <v>Q2</v>
      </c>
      <c r="S1186" s="5">
        <f>MONTH(SalesDataTable[[#This Row],[Order Date]])</f>
        <v>6</v>
      </c>
      <c r="T1186" s="8" t="str">
        <f>TEXT(SalesDataTable[[#This Row],[Order Date]],"mmm")</f>
        <v>Jun</v>
      </c>
    </row>
    <row r="1187" spans="1:20" ht="15.6" x14ac:dyDescent="0.3">
      <c r="A1187" s="2" t="s">
        <v>1258</v>
      </c>
      <c r="B1187" s="3">
        <v>46197</v>
      </c>
      <c r="C1187" s="4" t="s">
        <v>28</v>
      </c>
      <c r="D1187" s="4" t="s">
        <v>86</v>
      </c>
      <c r="E1187" s="4" t="s">
        <v>45</v>
      </c>
      <c r="F1187" s="4" t="s">
        <v>36</v>
      </c>
      <c r="G1187" s="4" t="s">
        <v>25</v>
      </c>
      <c r="H1187" s="4" t="s">
        <v>26</v>
      </c>
      <c r="I1187" s="5">
        <v>3</v>
      </c>
      <c r="J1187" s="6">
        <v>82.91</v>
      </c>
      <c r="K1187" s="7">
        <v>0</v>
      </c>
      <c r="L1187" s="6">
        <v>42.29</v>
      </c>
      <c r="M1187" s="6">
        <f t="shared" si="72"/>
        <v>248.73</v>
      </c>
      <c r="N1187" s="6">
        <f t="shared" si="73"/>
        <v>126.87</v>
      </c>
      <c r="O1187" s="6">
        <f t="shared" si="74"/>
        <v>121.85999999999999</v>
      </c>
      <c r="P1187" s="8">
        <f t="shared" si="75"/>
        <v>0.4899288384995778</v>
      </c>
      <c r="Q1187" s="9">
        <f>YEAR(SalesDataTable[[#This Row],[Order Date]])</f>
        <v>2026</v>
      </c>
      <c r="R1187" s="8" t="str">
        <f>"Q"&amp;ROUNDUP(MONTH(SalesDataTable[[#This Row],[Order Date]])/3,0)</f>
        <v>Q2</v>
      </c>
      <c r="S1187" s="5">
        <f>MONTH(SalesDataTable[[#This Row],[Order Date]])</f>
        <v>6</v>
      </c>
      <c r="T1187" s="8" t="str">
        <f>TEXT(SalesDataTable[[#This Row],[Order Date]],"mmm")</f>
        <v>Jun</v>
      </c>
    </row>
    <row r="1188" spans="1:20" ht="15.6" x14ac:dyDescent="0.3">
      <c r="A1188" s="2" t="s">
        <v>1259</v>
      </c>
      <c r="B1188" s="3">
        <v>46197</v>
      </c>
      <c r="C1188" s="4" t="s">
        <v>34</v>
      </c>
      <c r="D1188" s="4" t="s">
        <v>81</v>
      </c>
      <c r="E1188" s="4" t="s">
        <v>59</v>
      </c>
      <c r="F1188" s="4" t="s">
        <v>36</v>
      </c>
      <c r="G1188" s="4" t="s">
        <v>69</v>
      </c>
      <c r="H1188" s="4" t="s">
        <v>70</v>
      </c>
      <c r="I1188" s="5">
        <v>2</v>
      </c>
      <c r="J1188" s="6">
        <v>41.25</v>
      </c>
      <c r="K1188" s="7">
        <v>0</v>
      </c>
      <c r="L1188" s="6">
        <v>14.72</v>
      </c>
      <c r="M1188" s="6">
        <f t="shared" si="72"/>
        <v>82.5</v>
      </c>
      <c r="N1188" s="6">
        <f t="shared" si="73"/>
        <v>29.44</v>
      </c>
      <c r="O1188" s="6">
        <f t="shared" si="74"/>
        <v>53.06</v>
      </c>
      <c r="P1188" s="8">
        <f t="shared" si="75"/>
        <v>0.64315151515151514</v>
      </c>
      <c r="Q1188" s="9">
        <f>YEAR(SalesDataTable[[#This Row],[Order Date]])</f>
        <v>2026</v>
      </c>
      <c r="R1188" s="8" t="str">
        <f>"Q"&amp;ROUNDUP(MONTH(SalesDataTable[[#This Row],[Order Date]])/3,0)</f>
        <v>Q2</v>
      </c>
      <c r="S1188" s="5">
        <f>MONTH(SalesDataTable[[#This Row],[Order Date]])</f>
        <v>6</v>
      </c>
      <c r="T1188" s="8" t="str">
        <f>TEXT(SalesDataTable[[#This Row],[Order Date]],"mmm")</f>
        <v>Jun</v>
      </c>
    </row>
    <row r="1189" spans="1:20" ht="15.6" x14ac:dyDescent="0.3">
      <c r="A1189" s="2" t="s">
        <v>1260</v>
      </c>
      <c r="B1189" s="3">
        <v>46197</v>
      </c>
      <c r="C1189" s="4" t="s">
        <v>47</v>
      </c>
      <c r="D1189" s="4" t="s">
        <v>68</v>
      </c>
      <c r="E1189" s="4" t="s">
        <v>30</v>
      </c>
      <c r="F1189" s="4" t="s">
        <v>40</v>
      </c>
      <c r="G1189" s="4" t="s">
        <v>51</v>
      </c>
      <c r="H1189" s="4" t="s">
        <v>61</v>
      </c>
      <c r="I1189" s="5">
        <v>6</v>
      </c>
      <c r="J1189" s="6">
        <v>194.79</v>
      </c>
      <c r="K1189" s="7">
        <v>0.15</v>
      </c>
      <c r="L1189" s="6">
        <v>106.78</v>
      </c>
      <c r="M1189" s="6">
        <f t="shared" si="72"/>
        <v>993.42899999999997</v>
      </c>
      <c r="N1189" s="6">
        <f t="shared" si="73"/>
        <v>640.68000000000006</v>
      </c>
      <c r="O1189" s="6">
        <f t="shared" si="74"/>
        <v>352.74899999999991</v>
      </c>
      <c r="P1189" s="8">
        <f t="shared" si="75"/>
        <v>0.3550822454347517</v>
      </c>
      <c r="Q1189" s="9">
        <f>YEAR(SalesDataTable[[#This Row],[Order Date]])</f>
        <v>2026</v>
      </c>
      <c r="R1189" s="8" t="str">
        <f>"Q"&amp;ROUNDUP(MONTH(SalesDataTable[[#This Row],[Order Date]])/3,0)</f>
        <v>Q2</v>
      </c>
      <c r="S1189" s="5">
        <f>MONTH(SalesDataTable[[#This Row],[Order Date]])</f>
        <v>6</v>
      </c>
      <c r="T1189" s="8" t="str">
        <f>TEXT(SalesDataTable[[#This Row],[Order Date]],"mmm")</f>
        <v>Jun</v>
      </c>
    </row>
    <row r="1190" spans="1:20" ht="15.6" x14ac:dyDescent="0.3">
      <c r="A1190" s="2" t="s">
        <v>1261</v>
      </c>
      <c r="B1190" s="3">
        <v>46197</v>
      </c>
      <c r="C1190" s="4" t="s">
        <v>21</v>
      </c>
      <c r="D1190" s="4" t="s">
        <v>108</v>
      </c>
      <c r="E1190" s="4" t="s">
        <v>30</v>
      </c>
      <c r="F1190" s="4" t="s">
        <v>40</v>
      </c>
      <c r="G1190" s="4" t="s">
        <v>51</v>
      </c>
      <c r="H1190" s="4" t="s">
        <v>61</v>
      </c>
      <c r="I1190" s="5">
        <v>6</v>
      </c>
      <c r="J1190" s="6">
        <v>193.13</v>
      </c>
      <c r="K1190" s="7">
        <v>0.15</v>
      </c>
      <c r="L1190" s="6">
        <v>106.49</v>
      </c>
      <c r="M1190" s="6">
        <f t="shared" si="72"/>
        <v>984.96299999999997</v>
      </c>
      <c r="N1190" s="6">
        <f t="shared" si="73"/>
        <v>638.93999999999994</v>
      </c>
      <c r="O1190" s="6">
        <f t="shared" si="74"/>
        <v>346.02300000000002</v>
      </c>
      <c r="P1190" s="8">
        <f t="shared" si="75"/>
        <v>0.35130558203709178</v>
      </c>
      <c r="Q1190" s="9">
        <f>YEAR(SalesDataTable[[#This Row],[Order Date]])</f>
        <v>2026</v>
      </c>
      <c r="R1190" s="8" t="str">
        <f>"Q"&amp;ROUNDUP(MONTH(SalesDataTable[[#This Row],[Order Date]])/3,0)</f>
        <v>Q2</v>
      </c>
      <c r="S1190" s="5">
        <f>MONTH(SalesDataTable[[#This Row],[Order Date]])</f>
        <v>6</v>
      </c>
      <c r="T1190" s="8" t="str">
        <f>TEXT(SalesDataTable[[#This Row],[Order Date]],"mmm")</f>
        <v>Jun</v>
      </c>
    </row>
    <row r="1191" spans="1:20" ht="15.6" x14ac:dyDescent="0.3">
      <c r="A1191" s="2" t="s">
        <v>1262</v>
      </c>
      <c r="B1191" s="3">
        <v>46197</v>
      </c>
      <c r="C1191" s="4" t="s">
        <v>34</v>
      </c>
      <c r="D1191" s="4" t="s">
        <v>44</v>
      </c>
      <c r="E1191" s="4" t="s">
        <v>23</v>
      </c>
      <c r="F1191" s="4" t="s">
        <v>36</v>
      </c>
      <c r="G1191" s="4" t="s">
        <v>25</v>
      </c>
      <c r="H1191" s="4" t="s">
        <v>26</v>
      </c>
      <c r="I1191" s="5">
        <v>1</v>
      </c>
      <c r="J1191" s="6">
        <v>82.7</v>
      </c>
      <c r="K1191" s="7">
        <v>0.05</v>
      </c>
      <c r="L1191" s="6">
        <v>42.16</v>
      </c>
      <c r="M1191" s="6">
        <f t="shared" si="72"/>
        <v>78.564999999999998</v>
      </c>
      <c r="N1191" s="6">
        <f t="shared" si="73"/>
        <v>42.16</v>
      </c>
      <c r="O1191" s="6">
        <f t="shared" si="74"/>
        <v>36.405000000000001</v>
      </c>
      <c r="P1191" s="8">
        <f t="shared" si="75"/>
        <v>0.46337427607713361</v>
      </c>
      <c r="Q1191" s="9">
        <f>YEAR(SalesDataTable[[#This Row],[Order Date]])</f>
        <v>2026</v>
      </c>
      <c r="R1191" s="8" t="str">
        <f>"Q"&amp;ROUNDUP(MONTH(SalesDataTable[[#This Row],[Order Date]])/3,0)</f>
        <v>Q2</v>
      </c>
      <c r="S1191" s="5">
        <f>MONTH(SalesDataTable[[#This Row],[Order Date]])</f>
        <v>6</v>
      </c>
      <c r="T1191" s="8" t="str">
        <f>TEXT(SalesDataTable[[#This Row],[Order Date]],"mmm")</f>
        <v>Jun</v>
      </c>
    </row>
    <row r="1192" spans="1:20" ht="15.6" x14ac:dyDescent="0.3">
      <c r="A1192" s="2" t="s">
        <v>1263</v>
      </c>
      <c r="B1192" s="3">
        <v>46197</v>
      </c>
      <c r="C1192" s="4" t="s">
        <v>47</v>
      </c>
      <c r="D1192" s="4" t="s">
        <v>68</v>
      </c>
      <c r="E1192" s="4" t="s">
        <v>23</v>
      </c>
      <c r="F1192" s="4" t="s">
        <v>40</v>
      </c>
      <c r="G1192" s="4" t="s">
        <v>25</v>
      </c>
      <c r="H1192" s="4" t="s">
        <v>55</v>
      </c>
      <c r="I1192" s="5">
        <v>1</v>
      </c>
      <c r="J1192" s="6">
        <v>40.33</v>
      </c>
      <c r="K1192" s="7">
        <v>0</v>
      </c>
      <c r="L1192" s="6">
        <v>16.48</v>
      </c>
      <c r="M1192" s="6">
        <f t="shared" si="72"/>
        <v>40.33</v>
      </c>
      <c r="N1192" s="6">
        <f t="shared" si="73"/>
        <v>16.48</v>
      </c>
      <c r="O1192" s="6">
        <f t="shared" si="74"/>
        <v>23.849999999999998</v>
      </c>
      <c r="P1192" s="8">
        <f t="shared" si="75"/>
        <v>0.59137118770146291</v>
      </c>
      <c r="Q1192" s="9">
        <f>YEAR(SalesDataTable[[#This Row],[Order Date]])</f>
        <v>2026</v>
      </c>
      <c r="R1192" s="8" t="str">
        <f>"Q"&amp;ROUNDUP(MONTH(SalesDataTable[[#This Row],[Order Date]])/3,0)</f>
        <v>Q2</v>
      </c>
      <c r="S1192" s="5">
        <f>MONTH(SalesDataTable[[#This Row],[Order Date]])</f>
        <v>6</v>
      </c>
      <c r="T1192" s="8" t="str">
        <f>TEXT(SalesDataTable[[#This Row],[Order Date]],"mmm")</f>
        <v>Jun</v>
      </c>
    </row>
    <row r="1193" spans="1:20" ht="15.6" x14ac:dyDescent="0.3">
      <c r="A1193" s="2" t="s">
        <v>1264</v>
      </c>
      <c r="B1193" s="3">
        <v>46197</v>
      </c>
      <c r="C1193" s="4" t="s">
        <v>21</v>
      </c>
      <c r="D1193" s="4" t="s">
        <v>22</v>
      </c>
      <c r="E1193" s="4" t="s">
        <v>23</v>
      </c>
      <c r="F1193" s="4" t="s">
        <v>40</v>
      </c>
      <c r="G1193" s="4" t="s">
        <v>51</v>
      </c>
      <c r="H1193" s="4" t="s">
        <v>84</v>
      </c>
      <c r="I1193" s="5">
        <v>1</v>
      </c>
      <c r="J1193" s="6">
        <v>81.99</v>
      </c>
      <c r="K1193" s="7">
        <v>0.15</v>
      </c>
      <c r="L1193" s="6">
        <v>40.29</v>
      </c>
      <c r="M1193" s="6">
        <f t="shared" si="72"/>
        <v>69.691499999999991</v>
      </c>
      <c r="N1193" s="6">
        <f t="shared" si="73"/>
        <v>40.29</v>
      </c>
      <c r="O1193" s="6">
        <f t="shared" si="74"/>
        <v>29.401499999999992</v>
      </c>
      <c r="P1193" s="8">
        <f t="shared" si="75"/>
        <v>0.4218807171606293</v>
      </c>
      <c r="Q1193" s="9">
        <f>YEAR(SalesDataTable[[#This Row],[Order Date]])</f>
        <v>2026</v>
      </c>
      <c r="R1193" s="8" t="str">
        <f>"Q"&amp;ROUNDUP(MONTH(SalesDataTable[[#This Row],[Order Date]])/3,0)</f>
        <v>Q2</v>
      </c>
      <c r="S1193" s="5">
        <f>MONTH(SalesDataTable[[#This Row],[Order Date]])</f>
        <v>6</v>
      </c>
      <c r="T1193" s="8" t="str">
        <f>TEXT(SalesDataTable[[#This Row],[Order Date]],"mmm")</f>
        <v>Jun</v>
      </c>
    </row>
    <row r="1194" spans="1:20" ht="15.6" x14ac:dyDescent="0.3">
      <c r="A1194" s="2" t="s">
        <v>1265</v>
      </c>
      <c r="B1194" s="3">
        <v>46198</v>
      </c>
      <c r="C1194" s="4" t="s">
        <v>28</v>
      </c>
      <c r="D1194" s="4" t="s">
        <v>58</v>
      </c>
      <c r="E1194" s="4" t="s">
        <v>45</v>
      </c>
      <c r="F1194" s="4" t="s">
        <v>40</v>
      </c>
      <c r="G1194" s="4" t="s">
        <v>37</v>
      </c>
      <c r="H1194" s="4" t="s">
        <v>66</v>
      </c>
      <c r="I1194" s="5">
        <v>3</v>
      </c>
      <c r="J1194" s="6">
        <v>46.29</v>
      </c>
      <c r="K1194" s="7">
        <v>0</v>
      </c>
      <c r="L1194" s="6">
        <v>18.309999999999999</v>
      </c>
      <c r="M1194" s="6">
        <f t="shared" si="72"/>
        <v>138.87</v>
      </c>
      <c r="N1194" s="6">
        <f t="shared" si="73"/>
        <v>54.929999999999993</v>
      </c>
      <c r="O1194" s="6">
        <f t="shared" si="74"/>
        <v>83.940000000000012</v>
      </c>
      <c r="P1194" s="8">
        <f t="shared" si="75"/>
        <v>0.60445020522791104</v>
      </c>
      <c r="Q1194" s="9">
        <f>YEAR(SalesDataTable[[#This Row],[Order Date]])</f>
        <v>2026</v>
      </c>
      <c r="R1194" s="8" t="str">
        <f>"Q"&amp;ROUNDUP(MONTH(SalesDataTable[[#This Row],[Order Date]])/3,0)</f>
        <v>Q2</v>
      </c>
      <c r="S1194" s="5">
        <f>MONTH(SalesDataTable[[#This Row],[Order Date]])</f>
        <v>6</v>
      </c>
      <c r="T1194" s="8" t="str">
        <f>TEXT(SalesDataTable[[#This Row],[Order Date]],"mmm")</f>
        <v>Jun</v>
      </c>
    </row>
    <row r="1195" spans="1:20" ht="15.6" x14ac:dyDescent="0.3">
      <c r="A1195" s="2" t="s">
        <v>1266</v>
      </c>
      <c r="B1195" s="3">
        <v>46198</v>
      </c>
      <c r="C1195" s="4" t="s">
        <v>47</v>
      </c>
      <c r="D1195" s="4" t="s">
        <v>65</v>
      </c>
      <c r="E1195" s="4" t="s">
        <v>23</v>
      </c>
      <c r="F1195" s="4" t="s">
        <v>36</v>
      </c>
      <c r="G1195" s="4" t="s">
        <v>25</v>
      </c>
      <c r="H1195" s="4" t="s">
        <v>55</v>
      </c>
      <c r="I1195" s="5">
        <v>1</v>
      </c>
      <c r="J1195" s="6">
        <v>39.729999999999997</v>
      </c>
      <c r="K1195" s="7">
        <v>0</v>
      </c>
      <c r="L1195" s="6">
        <v>16.55</v>
      </c>
      <c r="M1195" s="6">
        <f t="shared" si="72"/>
        <v>39.729999999999997</v>
      </c>
      <c r="N1195" s="6">
        <f t="shared" si="73"/>
        <v>16.55</v>
      </c>
      <c r="O1195" s="6">
        <f t="shared" si="74"/>
        <v>23.179999999999996</v>
      </c>
      <c r="P1195" s="8">
        <f t="shared" si="75"/>
        <v>0.58343820790334755</v>
      </c>
      <c r="Q1195" s="9">
        <f>YEAR(SalesDataTable[[#This Row],[Order Date]])</f>
        <v>2026</v>
      </c>
      <c r="R1195" s="8" t="str">
        <f>"Q"&amp;ROUNDUP(MONTH(SalesDataTable[[#This Row],[Order Date]])/3,0)</f>
        <v>Q2</v>
      </c>
      <c r="S1195" s="5">
        <f>MONTH(SalesDataTable[[#This Row],[Order Date]])</f>
        <v>6</v>
      </c>
      <c r="T1195" s="8" t="str">
        <f>TEXT(SalesDataTable[[#This Row],[Order Date]],"mmm")</f>
        <v>Jun</v>
      </c>
    </row>
    <row r="1196" spans="1:20" ht="15.6" x14ac:dyDescent="0.3">
      <c r="A1196" s="2" t="s">
        <v>1267</v>
      </c>
      <c r="B1196" s="3">
        <v>46198</v>
      </c>
      <c r="C1196" s="4" t="s">
        <v>47</v>
      </c>
      <c r="D1196" s="4" t="s">
        <v>68</v>
      </c>
      <c r="E1196" s="4" t="s">
        <v>23</v>
      </c>
      <c r="F1196" s="4" t="s">
        <v>36</v>
      </c>
      <c r="G1196" s="4" t="s">
        <v>37</v>
      </c>
      <c r="H1196" s="4" t="s">
        <v>91</v>
      </c>
      <c r="I1196" s="5">
        <v>4</v>
      </c>
      <c r="J1196" s="6">
        <v>131.02000000000001</v>
      </c>
      <c r="K1196" s="7">
        <v>0.05</v>
      </c>
      <c r="L1196" s="6">
        <v>67.42</v>
      </c>
      <c r="M1196" s="6">
        <f t="shared" si="72"/>
        <v>497.87600000000003</v>
      </c>
      <c r="N1196" s="6">
        <f t="shared" si="73"/>
        <v>269.68</v>
      </c>
      <c r="O1196" s="6">
        <f t="shared" si="74"/>
        <v>228.19600000000003</v>
      </c>
      <c r="P1196" s="8">
        <f t="shared" si="75"/>
        <v>0.45833902417469413</v>
      </c>
      <c r="Q1196" s="9">
        <f>YEAR(SalesDataTable[[#This Row],[Order Date]])</f>
        <v>2026</v>
      </c>
      <c r="R1196" s="8" t="str">
        <f>"Q"&amp;ROUNDUP(MONTH(SalesDataTable[[#This Row],[Order Date]])/3,0)</f>
        <v>Q2</v>
      </c>
      <c r="S1196" s="5">
        <f>MONTH(SalesDataTable[[#This Row],[Order Date]])</f>
        <v>6</v>
      </c>
      <c r="T1196" s="8" t="str">
        <f>TEXT(SalesDataTable[[#This Row],[Order Date]],"mmm")</f>
        <v>Jun</v>
      </c>
    </row>
    <row r="1197" spans="1:20" ht="15.6" x14ac:dyDescent="0.3">
      <c r="A1197" s="2" t="s">
        <v>1268</v>
      </c>
      <c r="B1197" s="3">
        <v>46198</v>
      </c>
      <c r="C1197" s="4" t="s">
        <v>28</v>
      </c>
      <c r="D1197" s="4" t="s">
        <v>89</v>
      </c>
      <c r="E1197" s="4" t="s">
        <v>23</v>
      </c>
      <c r="F1197" s="4" t="s">
        <v>36</v>
      </c>
      <c r="G1197" s="4" t="s">
        <v>37</v>
      </c>
      <c r="H1197" s="4" t="s">
        <v>66</v>
      </c>
      <c r="I1197" s="5">
        <v>2</v>
      </c>
      <c r="J1197" s="6">
        <v>46.69</v>
      </c>
      <c r="K1197" s="7">
        <v>0.05</v>
      </c>
      <c r="L1197" s="6">
        <v>18.23</v>
      </c>
      <c r="M1197" s="6">
        <f t="shared" si="72"/>
        <v>88.710999999999999</v>
      </c>
      <c r="N1197" s="6">
        <f t="shared" si="73"/>
        <v>36.46</v>
      </c>
      <c r="O1197" s="6">
        <f t="shared" si="74"/>
        <v>52.250999999999998</v>
      </c>
      <c r="P1197" s="8">
        <f t="shared" si="75"/>
        <v>0.58900249123558523</v>
      </c>
      <c r="Q1197" s="9">
        <f>YEAR(SalesDataTable[[#This Row],[Order Date]])</f>
        <v>2026</v>
      </c>
      <c r="R1197" s="8" t="str">
        <f>"Q"&amp;ROUNDUP(MONTH(SalesDataTable[[#This Row],[Order Date]])/3,0)</f>
        <v>Q2</v>
      </c>
      <c r="S1197" s="5">
        <f>MONTH(SalesDataTable[[#This Row],[Order Date]])</f>
        <v>6</v>
      </c>
      <c r="T1197" s="8" t="str">
        <f>TEXT(SalesDataTable[[#This Row],[Order Date]],"mmm")</f>
        <v>Jun</v>
      </c>
    </row>
    <row r="1198" spans="1:20" ht="15.6" x14ac:dyDescent="0.3">
      <c r="A1198" s="2" t="s">
        <v>1269</v>
      </c>
      <c r="B1198" s="3">
        <v>46198</v>
      </c>
      <c r="C1198" s="4" t="s">
        <v>28</v>
      </c>
      <c r="D1198" s="4" t="s">
        <v>89</v>
      </c>
      <c r="E1198" s="4" t="s">
        <v>23</v>
      </c>
      <c r="F1198" s="4" t="s">
        <v>24</v>
      </c>
      <c r="G1198" s="4" t="s">
        <v>69</v>
      </c>
      <c r="H1198" s="4" t="s">
        <v>70</v>
      </c>
      <c r="I1198" s="5">
        <v>2</v>
      </c>
      <c r="J1198" s="6">
        <v>39.57</v>
      </c>
      <c r="K1198" s="7">
        <v>0.1</v>
      </c>
      <c r="L1198" s="6">
        <v>14.64</v>
      </c>
      <c r="M1198" s="6">
        <f t="shared" si="72"/>
        <v>71.225999999999999</v>
      </c>
      <c r="N1198" s="6">
        <f t="shared" si="73"/>
        <v>29.28</v>
      </c>
      <c r="O1198" s="6">
        <f t="shared" si="74"/>
        <v>41.945999999999998</v>
      </c>
      <c r="P1198" s="8">
        <f t="shared" si="75"/>
        <v>0.58891416055934631</v>
      </c>
      <c r="Q1198" s="9">
        <f>YEAR(SalesDataTable[[#This Row],[Order Date]])</f>
        <v>2026</v>
      </c>
      <c r="R1198" s="8" t="str">
        <f>"Q"&amp;ROUNDUP(MONTH(SalesDataTable[[#This Row],[Order Date]])/3,0)</f>
        <v>Q2</v>
      </c>
      <c r="S1198" s="5">
        <f>MONTH(SalesDataTable[[#This Row],[Order Date]])</f>
        <v>6</v>
      </c>
      <c r="T1198" s="8" t="str">
        <f>TEXT(SalesDataTable[[#This Row],[Order Date]],"mmm")</f>
        <v>Jun</v>
      </c>
    </row>
    <row r="1199" spans="1:20" ht="15.6" x14ac:dyDescent="0.3">
      <c r="A1199" s="2" t="s">
        <v>1270</v>
      </c>
      <c r="B1199" s="3">
        <v>46198</v>
      </c>
      <c r="C1199" s="4" t="s">
        <v>34</v>
      </c>
      <c r="D1199" s="4" t="s">
        <v>35</v>
      </c>
      <c r="E1199" s="4" t="s">
        <v>23</v>
      </c>
      <c r="F1199" s="4" t="s">
        <v>24</v>
      </c>
      <c r="G1199" s="4" t="s">
        <v>31</v>
      </c>
      <c r="H1199" s="4" t="s">
        <v>41</v>
      </c>
      <c r="I1199" s="5">
        <v>1</v>
      </c>
      <c r="J1199" s="6">
        <v>146.46</v>
      </c>
      <c r="K1199" s="7">
        <v>0.15</v>
      </c>
      <c r="L1199" s="6">
        <v>80.760000000000005</v>
      </c>
      <c r="M1199" s="6">
        <f t="shared" si="72"/>
        <v>124.491</v>
      </c>
      <c r="N1199" s="6">
        <f t="shared" si="73"/>
        <v>80.760000000000005</v>
      </c>
      <c r="O1199" s="6">
        <f t="shared" si="74"/>
        <v>43.730999999999995</v>
      </c>
      <c r="P1199" s="8">
        <f t="shared" si="75"/>
        <v>0.35127840566787955</v>
      </c>
      <c r="Q1199" s="9">
        <f>YEAR(SalesDataTable[[#This Row],[Order Date]])</f>
        <v>2026</v>
      </c>
      <c r="R1199" s="8" t="str">
        <f>"Q"&amp;ROUNDUP(MONTH(SalesDataTable[[#This Row],[Order Date]])/3,0)</f>
        <v>Q2</v>
      </c>
      <c r="S1199" s="5">
        <f>MONTH(SalesDataTable[[#This Row],[Order Date]])</f>
        <v>6</v>
      </c>
      <c r="T1199" s="8" t="str">
        <f>TEXT(SalesDataTable[[#This Row],[Order Date]],"mmm")</f>
        <v>Jun</v>
      </c>
    </row>
    <row r="1200" spans="1:20" ht="15.6" x14ac:dyDescent="0.3">
      <c r="A1200" s="2" t="s">
        <v>1271</v>
      </c>
      <c r="B1200" s="3">
        <v>46198</v>
      </c>
      <c r="C1200" s="4" t="s">
        <v>28</v>
      </c>
      <c r="D1200" s="4" t="s">
        <v>58</v>
      </c>
      <c r="E1200" s="4" t="s">
        <v>45</v>
      </c>
      <c r="F1200" s="4" t="s">
        <v>40</v>
      </c>
      <c r="G1200" s="4" t="s">
        <v>25</v>
      </c>
      <c r="H1200" s="4" t="s">
        <v>49</v>
      </c>
      <c r="I1200" s="5">
        <v>5</v>
      </c>
      <c r="J1200" s="6">
        <v>50.78</v>
      </c>
      <c r="K1200" s="7">
        <v>0</v>
      </c>
      <c r="L1200" s="6">
        <v>22.68</v>
      </c>
      <c r="M1200" s="6">
        <f t="shared" si="72"/>
        <v>253.9</v>
      </c>
      <c r="N1200" s="6">
        <f t="shared" si="73"/>
        <v>113.4</v>
      </c>
      <c r="O1200" s="6">
        <f t="shared" si="74"/>
        <v>140.5</v>
      </c>
      <c r="P1200" s="8">
        <f t="shared" si="75"/>
        <v>0.55336746750689247</v>
      </c>
      <c r="Q1200" s="9">
        <f>YEAR(SalesDataTable[[#This Row],[Order Date]])</f>
        <v>2026</v>
      </c>
      <c r="R1200" s="8" t="str">
        <f>"Q"&amp;ROUNDUP(MONTH(SalesDataTable[[#This Row],[Order Date]])/3,0)</f>
        <v>Q2</v>
      </c>
      <c r="S1200" s="5">
        <f>MONTH(SalesDataTable[[#This Row],[Order Date]])</f>
        <v>6</v>
      </c>
      <c r="T1200" s="8" t="str">
        <f>TEXT(SalesDataTable[[#This Row],[Order Date]],"mmm")</f>
        <v>Jun</v>
      </c>
    </row>
    <row r="1201" spans="1:20" ht="15.6" x14ac:dyDescent="0.3">
      <c r="A1201" s="2" t="s">
        <v>1272</v>
      </c>
      <c r="B1201" s="3">
        <v>46198</v>
      </c>
      <c r="C1201" s="4" t="s">
        <v>34</v>
      </c>
      <c r="D1201" s="4" t="s">
        <v>81</v>
      </c>
      <c r="E1201" s="4" t="s">
        <v>59</v>
      </c>
      <c r="F1201" s="4" t="s">
        <v>24</v>
      </c>
      <c r="G1201" s="4" t="s">
        <v>37</v>
      </c>
      <c r="H1201" s="4" t="s">
        <v>66</v>
      </c>
      <c r="I1201" s="5">
        <v>3</v>
      </c>
      <c r="J1201" s="6">
        <v>47.61</v>
      </c>
      <c r="K1201" s="7">
        <v>0</v>
      </c>
      <c r="L1201" s="6">
        <v>18.21</v>
      </c>
      <c r="M1201" s="6">
        <f t="shared" si="72"/>
        <v>142.82999999999998</v>
      </c>
      <c r="N1201" s="6">
        <f t="shared" si="73"/>
        <v>54.63</v>
      </c>
      <c r="O1201" s="6">
        <f t="shared" si="74"/>
        <v>88.199999999999989</v>
      </c>
      <c r="P1201" s="8">
        <f t="shared" si="75"/>
        <v>0.61751732829237549</v>
      </c>
      <c r="Q1201" s="9">
        <f>YEAR(SalesDataTable[[#This Row],[Order Date]])</f>
        <v>2026</v>
      </c>
      <c r="R1201" s="8" t="str">
        <f>"Q"&amp;ROUNDUP(MONTH(SalesDataTable[[#This Row],[Order Date]])/3,0)</f>
        <v>Q2</v>
      </c>
      <c r="S1201" s="5">
        <f>MONTH(SalesDataTable[[#This Row],[Order Date]])</f>
        <v>6</v>
      </c>
      <c r="T1201" s="8" t="str">
        <f>TEXT(SalesDataTable[[#This Row],[Order Date]],"mmm")</f>
        <v>Jun</v>
      </c>
    </row>
    <row r="1202" spans="1:20" ht="15.6" x14ac:dyDescent="0.3">
      <c r="A1202" s="2" t="s">
        <v>1273</v>
      </c>
      <c r="B1202" s="3">
        <v>46198</v>
      </c>
      <c r="C1202" s="4" t="s">
        <v>34</v>
      </c>
      <c r="D1202" s="4" t="s">
        <v>146</v>
      </c>
      <c r="E1202" s="4" t="s">
        <v>23</v>
      </c>
      <c r="F1202" s="4" t="s">
        <v>36</v>
      </c>
      <c r="G1202" s="4" t="s">
        <v>25</v>
      </c>
      <c r="H1202" s="4" t="s">
        <v>49</v>
      </c>
      <c r="I1202" s="5">
        <v>1</v>
      </c>
      <c r="J1202" s="6">
        <v>50.75</v>
      </c>
      <c r="K1202" s="7">
        <v>0.1</v>
      </c>
      <c r="L1202" s="6">
        <v>22.94</v>
      </c>
      <c r="M1202" s="6">
        <f t="shared" si="72"/>
        <v>45.675000000000004</v>
      </c>
      <c r="N1202" s="6">
        <f t="shared" si="73"/>
        <v>22.94</v>
      </c>
      <c r="O1202" s="6">
        <f t="shared" si="74"/>
        <v>22.735000000000003</v>
      </c>
      <c r="P1202" s="8">
        <f t="shared" si="75"/>
        <v>0.49775588396278053</v>
      </c>
      <c r="Q1202" s="9">
        <f>YEAR(SalesDataTable[[#This Row],[Order Date]])</f>
        <v>2026</v>
      </c>
      <c r="R1202" s="8" t="str">
        <f>"Q"&amp;ROUNDUP(MONTH(SalesDataTable[[#This Row],[Order Date]])/3,0)</f>
        <v>Q2</v>
      </c>
      <c r="S1202" s="5">
        <f>MONTH(SalesDataTable[[#This Row],[Order Date]])</f>
        <v>6</v>
      </c>
      <c r="T1202" s="8" t="str">
        <f>TEXT(SalesDataTable[[#This Row],[Order Date]],"mmm")</f>
        <v>Jun</v>
      </c>
    </row>
    <row r="1203" spans="1:20" ht="15.6" x14ac:dyDescent="0.3">
      <c r="A1203" s="2" t="s">
        <v>1274</v>
      </c>
      <c r="B1203" s="3">
        <v>46198</v>
      </c>
      <c r="C1203" s="4" t="s">
        <v>34</v>
      </c>
      <c r="D1203" s="4" t="s">
        <v>54</v>
      </c>
      <c r="E1203" s="4" t="s">
        <v>59</v>
      </c>
      <c r="F1203" s="4" t="s">
        <v>24</v>
      </c>
      <c r="G1203" s="4" t="s">
        <v>69</v>
      </c>
      <c r="H1203" s="4" t="s">
        <v>94</v>
      </c>
      <c r="I1203" s="5">
        <v>1</v>
      </c>
      <c r="J1203" s="6">
        <v>50.33</v>
      </c>
      <c r="K1203" s="7">
        <v>0</v>
      </c>
      <c r="L1203" s="6">
        <v>21.66</v>
      </c>
      <c r="M1203" s="6">
        <f t="shared" si="72"/>
        <v>50.33</v>
      </c>
      <c r="N1203" s="6">
        <f t="shared" si="73"/>
        <v>21.66</v>
      </c>
      <c r="O1203" s="6">
        <f t="shared" si="74"/>
        <v>28.669999999999998</v>
      </c>
      <c r="P1203" s="8">
        <f t="shared" si="75"/>
        <v>0.56964037353467112</v>
      </c>
      <c r="Q1203" s="9">
        <f>YEAR(SalesDataTable[[#This Row],[Order Date]])</f>
        <v>2026</v>
      </c>
      <c r="R1203" s="8" t="str">
        <f>"Q"&amp;ROUNDUP(MONTH(SalesDataTable[[#This Row],[Order Date]])/3,0)</f>
        <v>Q2</v>
      </c>
      <c r="S1203" s="5">
        <f>MONTH(SalesDataTable[[#This Row],[Order Date]])</f>
        <v>6</v>
      </c>
      <c r="T1203" s="8" t="str">
        <f>TEXT(SalesDataTable[[#This Row],[Order Date]],"mmm")</f>
        <v>Jun</v>
      </c>
    </row>
    <row r="1204" spans="1:20" ht="15.6" x14ac:dyDescent="0.3">
      <c r="A1204" s="2" t="s">
        <v>1275</v>
      </c>
      <c r="B1204" s="3">
        <v>46199</v>
      </c>
      <c r="C1204" s="4" t="s">
        <v>34</v>
      </c>
      <c r="D1204" s="4" t="s">
        <v>81</v>
      </c>
      <c r="E1204" s="4" t="s">
        <v>23</v>
      </c>
      <c r="F1204" s="4" t="s">
        <v>40</v>
      </c>
      <c r="G1204" s="4" t="s">
        <v>37</v>
      </c>
      <c r="H1204" s="4" t="s">
        <v>66</v>
      </c>
      <c r="I1204" s="5">
        <v>1</v>
      </c>
      <c r="J1204" s="6">
        <v>47.5</v>
      </c>
      <c r="K1204" s="7">
        <v>0.1</v>
      </c>
      <c r="L1204" s="6">
        <v>18.8</v>
      </c>
      <c r="M1204" s="6">
        <f t="shared" si="72"/>
        <v>42.75</v>
      </c>
      <c r="N1204" s="6">
        <f t="shared" si="73"/>
        <v>18.8</v>
      </c>
      <c r="O1204" s="6">
        <f t="shared" si="74"/>
        <v>23.95</v>
      </c>
      <c r="P1204" s="8">
        <f t="shared" si="75"/>
        <v>0.56023391812865497</v>
      </c>
      <c r="Q1204" s="9">
        <f>YEAR(SalesDataTable[[#This Row],[Order Date]])</f>
        <v>2026</v>
      </c>
      <c r="R1204" s="8" t="str">
        <f>"Q"&amp;ROUNDUP(MONTH(SalesDataTable[[#This Row],[Order Date]])/3,0)</f>
        <v>Q2</v>
      </c>
      <c r="S1204" s="5">
        <f>MONTH(SalesDataTable[[#This Row],[Order Date]])</f>
        <v>6</v>
      </c>
      <c r="T1204" s="8" t="str">
        <f>TEXT(SalesDataTable[[#This Row],[Order Date]],"mmm")</f>
        <v>Jun</v>
      </c>
    </row>
    <row r="1205" spans="1:20" ht="15.6" x14ac:dyDescent="0.3">
      <c r="A1205" s="2" t="s">
        <v>1276</v>
      </c>
      <c r="B1205" s="3">
        <v>46199</v>
      </c>
      <c r="C1205" s="4" t="s">
        <v>34</v>
      </c>
      <c r="D1205" s="4" t="s">
        <v>81</v>
      </c>
      <c r="E1205" s="4" t="s">
        <v>59</v>
      </c>
      <c r="F1205" s="4" t="s">
        <v>24</v>
      </c>
      <c r="G1205" s="4" t="s">
        <v>37</v>
      </c>
      <c r="H1205" s="4" t="s">
        <v>91</v>
      </c>
      <c r="I1205" s="5">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9">
        <f>YEAR(SalesDataTable[[#This Row],[Order Date]])</f>
        <v>2026</v>
      </c>
      <c r="R1205" s="8" t="str">
        <f>"Q"&amp;ROUNDUP(MONTH(SalesDataTable[[#This Row],[Order Date]])/3,0)</f>
        <v>Q2</v>
      </c>
      <c r="S1205" s="5">
        <f>MONTH(SalesDataTable[[#This Row],[Order Date]])</f>
        <v>6</v>
      </c>
      <c r="T1205" s="8" t="str">
        <f>TEXT(SalesDataTable[[#This Row],[Order Date]],"mmm")</f>
        <v>Jun</v>
      </c>
    </row>
    <row r="1206" spans="1:20" ht="15.6" x14ac:dyDescent="0.3">
      <c r="A1206" s="2" t="s">
        <v>1277</v>
      </c>
      <c r="B1206" s="3">
        <v>46199</v>
      </c>
      <c r="C1206" s="4" t="s">
        <v>28</v>
      </c>
      <c r="D1206" s="4" t="s">
        <v>106</v>
      </c>
      <c r="E1206" s="4" t="s">
        <v>23</v>
      </c>
      <c r="F1206" s="4" t="s">
        <v>24</v>
      </c>
      <c r="G1206" s="4" t="s">
        <v>31</v>
      </c>
      <c r="H1206" s="4" t="s">
        <v>73</v>
      </c>
      <c r="I1206" s="5">
        <v>3</v>
      </c>
      <c r="J1206" s="6">
        <v>156.76</v>
      </c>
      <c r="K1206" s="7">
        <v>0.05</v>
      </c>
      <c r="L1206" s="6">
        <v>78.63</v>
      </c>
      <c r="M1206" s="6">
        <f t="shared" si="72"/>
        <v>446.76599999999996</v>
      </c>
      <c r="N1206" s="6">
        <f t="shared" si="73"/>
        <v>235.89</v>
      </c>
      <c r="O1206" s="6">
        <f t="shared" si="74"/>
        <v>210.87599999999998</v>
      </c>
      <c r="P1206" s="8">
        <f t="shared" si="75"/>
        <v>0.47200547937846654</v>
      </c>
      <c r="Q1206" s="9">
        <f>YEAR(SalesDataTable[[#This Row],[Order Date]])</f>
        <v>2026</v>
      </c>
      <c r="R1206" s="8" t="str">
        <f>"Q"&amp;ROUNDUP(MONTH(SalesDataTable[[#This Row],[Order Date]])/3,0)</f>
        <v>Q2</v>
      </c>
      <c r="S1206" s="5">
        <f>MONTH(SalesDataTable[[#This Row],[Order Date]])</f>
        <v>6</v>
      </c>
      <c r="T1206" s="8" t="str">
        <f>TEXT(SalesDataTable[[#This Row],[Order Date]],"mmm")</f>
        <v>Jun</v>
      </c>
    </row>
    <row r="1207" spans="1:20" ht="15.6" x14ac:dyDescent="0.3">
      <c r="A1207" s="2" t="s">
        <v>1278</v>
      </c>
      <c r="B1207" s="3">
        <v>46199</v>
      </c>
      <c r="C1207" s="4" t="s">
        <v>34</v>
      </c>
      <c r="D1207" s="4" t="s">
        <v>81</v>
      </c>
      <c r="E1207" s="4" t="s">
        <v>23</v>
      </c>
      <c r="F1207" s="4" t="s">
        <v>36</v>
      </c>
      <c r="G1207" s="4" t="s">
        <v>69</v>
      </c>
      <c r="H1207" s="4" t="s">
        <v>87</v>
      </c>
      <c r="I1207" s="5">
        <v>4</v>
      </c>
      <c r="J1207" s="6">
        <v>35.770000000000003</v>
      </c>
      <c r="K1207" s="7">
        <v>0</v>
      </c>
      <c r="L1207" s="6">
        <v>13.75</v>
      </c>
      <c r="M1207" s="6">
        <f t="shared" si="72"/>
        <v>143.08000000000001</v>
      </c>
      <c r="N1207" s="6">
        <f t="shared" si="73"/>
        <v>55</v>
      </c>
      <c r="O1207" s="6">
        <f t="shared" si="74"/>
        <v>88.080000000000013</v>
      </c>
      <c r="P1207" s="8">
        <f t="shared" si="75"/>
        <v>0.61559966452334358</v>
      </c>
      <c r="Q1207" s="9">
        <f>YEAR(SalesDataTable[[#This Row],[Order Date]])</f>
        <v>2026</v>
      </c>
      <c r="R1207" s="8" t="str">
        <f>"Q"&amp;ROUNDUP(MONTH(SalesDataTable[[#This Row],[Order Date]])/3,0)</f>
        <v>Q2</v>
      </c>
      <c r="S1207" s="5">
        <f>MONTH(SalesDataTable[[#This Row],[Order Date]])</f>
        <v>6</v>
      </c>
      <c r="T1207" s="8" t="str">
        <f>TEXT(SalesDataTable[[#This Row],[Order Date]],"mmm")</f>
        <v>Jun</v>
      </c>
    </row>
    <row r="1208" spans="1:20" ht="15.6" x14ac:dyDescent="0.3">
      <c r="A1208" s="2" t="s">
        <v>1279</v>
      </c>
      <c r="B1208" s="3">
        <v>46199</v>
      </c>
      <c r="C1208" s="4" t="s">
        <v>28</v>
      </c>
      <c r="D1208" s="4" t="s">
        <v>106</v>
      </c>
      <c r="E1208" s="4" t="s">
        <v>23</v>
      </c>
      <c r="F1208" s="4" t="s">
        <v>24</v>
      </c>
      <c r="G1208" s="4" t="s">
        <v>25</v>
      </c>
      <c r="H1208" s="4" t="s">
        <v>63</v>
      </c>
      <c r="I1208" s="5">
        <v>2</v>
      </c>
      <c r="J1208" s="6">
        <v>102.49</v>
      </c>
      <c r="K1208" s="7">
        <v>0</v>
      </c>
      <c r="L1208" s="6">
        <v>50.07</v>
      </c>
      <c r="M1208" s="6">
        <f t="shared" si="72"/>
        <v>204.98</v>
      </c>
      <c r="N1208" s="6">
        <f t="shared" si="73"/>
        <v>100.14</v>
      </c>
      <c r="O1208" s="6">
        <f t="shared" si="74"/>
        <v>104.83999999999999</v>
      </c>
      <c r="P1208" s="8">
        <f t="shared" si="75"/>
        <v>0.51146453312518292</v>
      </c>
      <c r="Q1208" s="9">
        <f>YEAR(SalesDataTable[[#This Row],[Order Date]])</f>
        <v>2026</v>
      </c>
      <c r="R1208" s="8" t="str">
        <f>"Q"&amp;ROUNDUP(MONTH(SalesDataTable[[#This Row],[Order Date]])/3,0)</f>
        <v>Q2</v>
      </c>
      <c r="S1208" s="5">
        <f>MONTH(SalesDataTable[[#This Row],[Order Date]])</f>
        <v>6</v>
      </c>
      <c r="T1208" s="8" t="str">
        <f>TEXT(SalesDataTable[[#This Row],[Order Date]],"mmm")</f>
        <v>Jun</v>
      </c>
    </row>
    <row r="1209" spans="1:20" ht="15.6" x14ac:dyDescent="0.3">
      <c r="A1209" s="2" t="s">
        <v>1280</v>
      </c>
      <c r="B1209" s="3">
        <v>46199</v>
      </c>
      <c r="C1209" s="4" t="s">
        <v>21</v>
      </c>
      <c r="D1209" s="4" t="s">
        <v>22</v>
      </c>
      <c r="E1209" s="4" t="s">
        <v>30</v>
      </c>
      <c r="F1209" s="4" t="s">
        <v>40</v>
      </c>
      <c r="G1209" s="4" t="s">
        <v>25</v>
      </c>
      <c r="H1209" s="4" t="s">
        <v>26</v>
      </c>
      <c r="I1209" s="5">
        <v>8</v>
      </c>
      <c r="J1209" s="6">
        <v>82.47</v>
      </c>
      <c r="K1209" s="7">
        <v>0.15</v>
      </c>
      <c r="L1209" s="6">
        <v>42.58</v>
      </c>
      <c r="M1209" s="6">
        <f t="shared" si="72"/>
        <v>560.79599999999994</v>
      </c>
      <c r="N1209" s="6">
        <f t="shared" si="73"/>
        <v>340.64</v>
      </c>
      <c r="O1209" s="6">
        <f t="shared" si="74"/>
        <v>220.15599999999995</v>
      </c>
      <c r="P1209" s="8">
        <f t="shared" si="75"/>
        <v>0.39257769313618496</v>
      </c>
      <c r="Q1209" s="9">
        <f>YEAR(SalesDataTable[[#This Row],[Order Date]])</f>
        <v>2026</v>
      </c>
      <c r="R1209" s="8" t="str">
        <f>"Q"&amp;ROUNDUP(MONTH(SalesDataTable[[#This Row],[Order Date]])/3,0)</f>
        <v>Q2</v>
      </c>
      <c r="S1209" s="5">
        <f>MONTH(SalesDataTable[[#This Row],[Order Date]])</f>
        <v>6</v>
      </c>
      <c r="T1209" s="8" t="str">
        <f>TEXT(SalesDataTable[[#This Row],[Order Date]],"mmm")</f>
        <v>Jun</v>
      </c>
    </row>
    <row r="1210" spans="1:20" ht="15.6" x14ac:dyDescent="0.3">
      <c r="A1210" s="2" t="s">
        <v>1281</v>
      </c>
      <c r="B1210" s="3">
        <v>46199</v>
      </c>
      <c r="C1210" s="4" t="s">
        <v>34</v>
      </c>
      <c r="D1210" s="4" t="s">
        <v>81</v>
      </c>
      <c r="E1210" s="4" t="s">
        <v>23</v>
      </c>
      <c r="F1210" s="4" t="s">
        <v>24</v>
      </c>
      <c r="G1210" s="4" t="s">
        <v>51</v>
      </c>
      <c r="H1210" s="4" t="s">
        <v>110</v>
      </c>
      <c r="I1210" s="5">
        <v>1</v>
      </c>
      <c r="J1210" s="6">
        <v>121.44</v>
      </c>
      <c r="K1210" s="7">
        <v>0</v>
      </c>
      <c r="L1210" s="6">
        <v>62.34</v>
      </c>
      <c r="M1210" s="6">
        <f t="shared" si="72"/>
        <v>121.44</v>
      </c>
      <c r="N1210" s="6">
        <f t="shared" si="73"/>
        <v>62.34</v>
      </c>
      <c r="O1210" s="6">
        <f t="shared" si="74"/>
        <v>59.099999999999994</v>
      </c>
      <c r="P1210" s="8">
        <f t="shared" si="75"/>
        <v>0.48666007905138337</v>
      </c>
      <c r="Q1210" s="9">
        <f>YEAR(SalesDataTable[[#This Row],[Order Date]])</f>
        <v>2026</v>
      </c>
      <c r="R1210" s="8" t="str">
        <f>"Q"&amp;ROUNDUP(MONTH(SalesDataTable[[#This Row],[Order Date]])/3,0)</f>
        <v>Q2</v>
      </c>
      <c r="S1210" s="5">
        <f>MONTH(SalesDataTable[[#This Row],[Order Date]])</f>
        <v>6</v>
      </c>
      <c r="T1210" s="8" t="str">
        <f>TEXT(SalesDataTable[[#This Row],[Order Date]],"mmm")</f>
        <v>Jun</v>
      </c>
    </row>
    <row r="1211" spans="1:20" ht="15.6" x14ac:dyDescent="0.3">
      <c r="A1211" s="2" t="s">
        <v>1282</v>
      </c>
      <c r="B1211" s="3">
        <v>46200</v>
      </c>
      <c r="C1211" s="4" t="s">
        <v>21</v>
      </c>
      <c r="D1211" s="4" t="s">
        <v>22</v>
      </c>
      <c r="E1211" s="4" t="s">
        <v>59</v>
      </c>
      <c r="F1211" s="4" t="s">
        <v>36</v>
      </c>
      <c r="G1211" s="4" t="s">
        <v>37</v>
      </c>
      <c r="H1211" s="4" t="s">
        <v>66</v>
      </c>
      <c r="I1211" s="5">
        <v>4</v>
      </c>
      <c r="J1211" s="6">
        <v>46.44</v>
      </c>
      <c r="K1211" s="7">
        <v>0.05</v>
      </c>
      <c r="L1211" s="6">
        <v>18.2</v>
      </c>
      <c r="M1211" s="6">
        <f t="shared" si="72"/>
        <v>176.47199999999998</v>
      </c>
      <c r="N1211" s="6">
        <f t="shared" si="73"/>
        <v>72.8</v>
      </c>
      <c r="O1211" s="6">
        <f t="shared" si="74"/>
        <v>103.67199999999998</v>
      </c>
      <c r="P1211" s="8">
        <f t="shared" si="75"/>
        <v>0.58746996690693143</v>
      </c>
      <c r="Q1211" s="9">
        <f>YEAR(SalesDataTable[[#This Row],[Order Date]])</f>
        <v>2026</v>
      </c>
      <c r="R1211" s="8" t="str">
        <f>"Q"&amp;ROUNDUP(MONTH(SalesDataTable[[#This Row],[Order Date]])/3,0)</f>
        <v>Q2</v>
      </c>
      <c r="S1211" s="5">
        <f>MONTH(SalesDataTable[[#This Row],[Order Date]])</f>
        <v>6</v>
      </c>
      <c r="T1211" s="8" t="str">
        <f>TEXT(SalesDataTable[[#This Row],[Order Date]],"mmm")</f>
        <v>Jun</v>
      </c>
    </row>
    <row r="1212" spans="1:20" ht="15.6" x14ac:dyDescent="0.3">
      <c r="A1212" s="2" t="s">
        <v>1283</v>
      </c>
      <c r="B1212" s="3">
        <v>46200</v>
      </c>
      <c r="C1212" s="4" t="s">
        <v>21</v>
      </c>
      <c r="D1212" s="4" t="s">
        <v>22</v>
      </c>
      <c r="E1212" s="4" t="s">
        <v>59</v>
      </c>
      <c r="F1212" s="4" t="s">
        <v>40</v>
      </c>
      <c r="G1212" s="4" t="s">
        <v>51</v>
      </c>
      <c r="H1212" s="4" t="s">
        <v>61</v>
      </c>
      <c r="I1212" s="5">
        <v>2</v>
      </c>
      <c r="J1212" s="6">
        <v>194.13</v>
      </c>
      <c r="K1212" s="7">
        <v>0.1</v>
      </c>
      <c r="L1212" s="6">
        <v>106.51</v>
      </c>
      <c r="M1212" s="6">
        <f t="shared" si="72"/>
        <v>349.43400000000003</v>
      </c>
      <c r="N1212" s="6">
        <f t="shared" si="73"/>
        <v>213.02</v>
      </c>
      <c r="O1212" s="6">
        <f t="shared" si="74"/>
        <v>136.41400000000002</v>
      </c>
      <c r="P1212" s="8">
        <f t="shared" si="75"/>
        <v>0.39038559499075648</v>
      </c>
      <c r="Q1212" s="9">
        <f>YEAR(SalesDataTable[[#This Row],[Order Date]])</f>
        <v>2026</v>
      </c>
      <c r="R1212" s="8" t="str">
        <f>"Q"&amp;ROUNDUP(MONTH(SalesDataTable[[#This Row],[Order Date]])/3,0)</f>
        <v>Q2</v>
      </c>
      <c r="S1212" s="5">
        <f>MONTH(SalesDataTable[[#This Row],[Order Date]])</f>
        <v>6</v>
      </c>
      <c r="T1212" s="8" t="str">
        <f>TEXT(SalesDataTable[[#This Row],[Order Date]],"mmm")</f>
        <v>Jun</v>
      </c>
    </row>
    <row r="1213" spans="1:20" ht="15.6" x14ac:dyDescent="0.3">
      <c r="A1213" s="2" t="s">
        <v>1284</v>
      </c>
      <c r="B1213" s="3">
        <v>46200</v>
      </c>
      <c r="C1213" s="4" t="s">
        <v>21</v>
      </c>
      <c r="D1213" s="4" t="s">
        <v>72</v>
      </c>
      <c r="E1213" s="4" t="s">
        <v>23</v>
      </c>
      <c r="F1213" s="4" t="s">
        <v>40</v>
      </c>
      <c r="G1213" s="4" t="s">
        <v>25</v>
      </c>
      <c r="H1213" s="4" t="s">
        <v>26</v>
      </c>
      <c r="I1213" s="5">
        <v>4</v>
      </c>
      <c r="J1213" s="6">
        <v>81.86</v>
      </c>
      <c r="K1213" s="7">
        <v>0.05</v>
      </c>
      <c r="L1213" s="6">
        <v>42.22</v>
      </c>
      <c r="M1213" s="6">
        <f t="shared" si="72"/>
        <v>311.06799999999998</v>
      </c>
      <c r="N1213" s="6">
        <f t="shared" si="73"/>
        <v>168.88</v>
      </c>
      <c r="O1213" s="6">
        <f t="shared" si="74"/>
        <v>142.18799999999999</v>
      </c>
      <c r="P1213" s="8">
        <f t="shared" si="75"/>
        <v>0.45709619761595532</v>
      </c>
      <c r="Q1213" s="9">
        <f>YEAR(SalesDataTable[[#This Row],[Order Date]])</f>
        <v>2026</v>
      </c>
      <c r="R1213" s="8" t="str">
        <f>"Q"&amp;ROUNDUP(MONTH(SalesDataTable[[#This Row],[Order Date]])/3,0)</f>
        <v>Q2</v>
      </c>
      <c r="S1213" s="5">
        <f>MONTH(SalesDataTable[[#This Row],[Order Date]])</f>
        <v>6</v>
      </c>
      <c r="T1213" s="8" t="str">
        <f>TEXT(SalesDataTable[[#This Row],[Order Date]],"mmm")</f>
        <v>Jun</v>
      </c>
    </row>
    <row r="1214" spans="1:20" ht="15.6" x14ac:dyDescent="0.3">
      <c r="A1214" s="2" t="s">
        <v>1285</v>
      </c>
      <c r="B1214" s="3">
        <v>46200</v>
      </c>
      <c r="C1214" s="4" t="s">
        <v>21</v>
      </c>
      <c r="D1214" s="4" t="s">
        <v>72</v>
      </c>
      <c r="E1214" s="4" t="s">
        <v>30</v>
      </c>
      <c r="F1214" s="4" t="s">
        <v>40</v>
      </c>
      <c r="G1214" s="4" t="s">
        <v>37</v>
      </c>
      <c r="H1214" s="4" t="s">
        <v>103</v>
      </c>
      <c r="I1214" s="5">
        <v>4</v>
      </c>
      <c r="J1214" s="6">
        <v>162.61000000000001</v>
      </c>
      <c r="K1214" s="7">
        <v>0.05</v>
      </c>
      <c r="L1214" s="6">
        <v>88.64</v>
      </c>
      <c r="M1214" s="6">
        <f t="shared" si="72"/>
        <v>617.91800000000001</v>
      </c>
      <c r="N1214" s="6">
        <f t="shared" si="73"/>
        <v>354.56</v>
      </c>
      <c r="O1214" s="6">
        <f t="shared" si="74"/>
        <v>263.358</v>
      </c>
      <c r="P1214" s="8">
        <f t="shared" si="75"/>
        <v>0.4262021821665658</v>
      </c>
      <c r="Q1214" s="9">
        <f>YEAR(SalesDataTable[[#This Row],[Order Date]])</f>
        <v>2026</v>
      </c>
      <c r="R1214" s="8" t="str">
        <f>"Q"&amp;ROUNDUP(MONTH(SalesDataTable[[#This Row],[Order Date]])/3,0)</f>
        <v>Q2</v>
      </c>
      <c r="S1214" s="5">
        <f>MONTH(SalesDataTable[[#This Row],[Order Date]])</f>
        <v>6</v>
      </c>
      <c r="T1214" s="8" t="str">
        <f>TEXT(SalesDataTable[[#This Row],[Order Date]],"mmm")</f>
        <v>Jun</v>
      </c>
    </row>
    <row r="1215" spans="1:20" ht="15.6" x14ac:dyDescent="0.3">
      <c r="A1215" s="2" t="s">
        <v>1286</v>
      </c>
      <c r="B1215" s="3">
        <v>46200</v>
      </c>
      <c r="C1215" s="4" t="s">
        <v>28</v>
      </c>
      <c r="D1215" s="4" t="s">
        <v>89</v>
      </c>
      <c r="E1215" s="4" t="s">
        <v>45</v>
      </c>
      <c r="F1215" s="4" t="s">
        <v>36</v>
      </c>
      <c r="G1215" s="4" t="s">
        <v>25</v>
      </c>
      <c r="H1215" s="4" t="s">
        <v>55</v>
      </c>
      <c r="I1215" s="5">
        <v>1</v>
      </c>
      <c r="J1215" s="6">
        <v>40.26</v>
      </c>
      <c r="K1215" s="7">
        <v>0</v>
      </c>
      <c r="L1215" s="6">
        <v>16.62</v>
      </c>
      <c r="M1215" s="6">
        <f t="shared" si="72"/>
        <v>40.26</v>
      </c>
      <c r="N1215" s="6">
        <f t="shared" si="73"/>
        <v>16.62</v>
      </c>
      <c r="O1215" s="6">
        <f t="shared" si="74"/>
        <v>23.639999999999997</v>
      </c>
      <c r="P1215" s="8">
        <f t="shared" si="75"/>
        <v>0.58718330849478384</v>
      </c>
      <c r="Q1215" s="9">
        <f>YEAR(SalesDataTable[[#This Row],[Order Date]])</f>
        <v>2026</v>
      </c>
      <c r="R1215" s="8" t="str">
        <f>"Q"&amp;ROUNDUP(MONTH(SalesDataTable[[#This Row],[Order Date]])/3,0)</f>
        <v>Q2</v>
      </c>
      <c r="S1215" s="5">
        <f>MONTH(SalesDataTable[[#This Row],[Order Date]])</f>
        <v>6</v>
      </c>
      <c r="T1215" s="8" t="str">
        <f>TEXT(SalesDataTable[[#This Row],[Order Date]],"mmm")</f>
        <v>Jun</v>
      </c>
    </row>
    <row r="1216" spans="1:20" ht="15.6" x14ac:dyDescent="0.3">
      <c r="A1216" s="2" t="s">
        <v>1287</v>
      </c>
      <c r="B1216" s="3">
        <v>46200</v>
      </c>
      <c r="C1216" s="4" t="s">
        <v>21</v>
      </c>
      <c r="D1216" s="4" t="s">
        <v>22</v>
      </c>
      <c r="E1216" s="4" t="s">
        <v>23</v>
      </c>
      <c r="F1216" s="4" t="s">
        <v>40</v>
      </c>
      <c r="G1216" s="4" t="s">
        <v>37</v>
      </c>
      <c r="H1216" s="4" t="s">
        <v>66</v>
      </c>
      <c r="I1216" s="5">
        <v>1</v>
      </c>
      <c r="J1216" s="6">
        <v>47.23</v>
      </c>
      <c r="K1216" s="7">
        <v>0.1</v>
      </c>
      <c r="L1216" s="6">
        <v>17.829999999999998</v>
      </c>
      <c r="M1216" s="6">
        <f t="shared" si="72"/>
        <v>42.506999999999998</v>
      </c>
      <c r="N1216" s="6">
        <f t="shared" si="73"/>
        <v>17.829999999999998</v>
      </c>
      <c r="O1216" s="6">
        <f t="shared" si="74"/>
        <v>24.677</v>
      </c>
      <c r="P1216" s="8">
        <f t="shared" si="75"/>
        <v>0.58053967581810062</v>
      </c>
      <c r="Q1216" s="9">
        <f>YEAR(SalesDataTable[[#This Row],[Order Date]])</f>
        <v>2026</v>
      </c>
      <c r="R1216" s="8" t="str">
        <f>"Q"&amp;ROUNDUP(MONTH(SalesDataTable[[#This Row],[Order Date]])/3,0)</f>
        <v>Q2</v>
      </c>
      <c r="S1216" s="5">
        <f>MONTH(SalesDataTable[[#This Row],[Order Date]])</f>
        <v>6</v>
      </c>
      <c r="T1216" s="8" t="str">
        <f>TEXT(SalesDataTable[[#This Row],[Order Date]],"mmm")</f>
        <v>Jun</v>
      </c>
    </row>
    <row r="1217" spans="1:20" ht="15.6" x14ac:dyDescent="0.3">
      <c r="A1217" s="2" t="s">
        <v>1288</v>
      </c>
      <c r="B1217" s="3">
        <v>46200</v>
      </c>
      <c r="C1217" s="4" t="s">
        <v>34</v>
      </c>
      <c r="D1217" s="4" t="s">
        <v>81</v>
      </c>
      <c r="E1217" s="4" t="s">
        <v>23</v>
      </c>
      <c r="F1217" s="4" t="s">
        <v>36</v>
      </c>
      <c r="G1217" s="4" t="s">
        <v>69</v>
      </c>
      <c r="H1217" s="4" t="s">
        <v>94</v>
      </c>
      <c r="I1217" s="5">
        <v>1</v>
      </c>
      <c r="J1217" s="6">
        <v>50.13</v>
      </c>
      <c r="K1217" s="7">
        <v>0.15</v>
      </c>
      <c r="L1217" s="6">
        <v>22.22</v>
      </c>
      <c r="M1217" s="6">
        <f t="shared" si="72"/>
        <v>42.610500000000002</v>
      </c>
      <c r="N1217" s="6">
        <f t="shared" si="73"/>
        <v>22.22</v>
      </c>
      <c r="O1217" s="6">
        <f t="shared" si="74"/>
        <v>20.390500000000003</v>
      </c>
      <c r="P1217" s="8">
        <f t="shared" si="75"/>
        <v>0.47853228664296366</v>
      </c>
      <c r="Q1217" s="9">
        <f>YEAR(SalesDataTable[[#This Row],[Order Date]])</f>
        <v>2026</v>
      </c>
      <c r="R1217" s="8" t="str">
        <f>"Q"&amp;ROUNDUP(MONTH(SalesDataTable[[#This Row],[Order Date]])/3,0)</f>
        <v>Q2</v>
      </c>
      <c r="S1217" s="5">
        <f>MONTH(SalesDataTable[[#This Row],[Order Date]])</f>
        <v>6</v>
      </c>
      <c r="T1217" s="8" t="str">
        <f>TEXT(SalesDataTable[[#This Row],[Order Date]],"mmm")</f>
        <v>Jun</v>
      </c>
    </row>
    <row r="1218" spans="1:20" ht="15.6" x14ac:dyDescent="0.3">
      <c r="A1218" s="2" t="s">
        <v>1289</v>
      </c>
      <c r="B1218" s="3">
        <v>46200</v>
      </c>
      <c r="C1218" s="4" t="s">
        <v>34</v>
      </c>
      <c r="D1218" s="4" t="s">
        <v>44</v>
      </c>
      <c r="E1218" s="4" t="s">
        <v>23</v>
      </c>
      <c r="F1218" s="4" t="s">
        <v>40</v>
      </c>
      <c r="G1218" s="4" t="s">
        <v>51</v>
      </c>
      <c r="H1218" s="4" t="s">
        <v>52</v>
      </c>
      <c r="I1218" s="5">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9">
        <f>YEAR(SalesDataTable[[#This Row],[Order Date]])</f>
        <v>2026</v>
      </c>
      <c r="R1218" s="8" t="str">
        <f>"Q"&amp;ROUNDUP(MONTH(SalesDataTable[[#This Row],[Order Date]])/3,0)</f>
        <v>Q2</v>
      </c>
      <c r="S1218" s="5">
        <f>MONTH(SalesDataTable[[#This Row],[Order Date]])</f>
        <v>6</v>
      </c>
      <c r="T1218" s="8" t="str">
        <f>TEXT(SalesDataTable[[#This Row],[Order Date]],"mmm")</f>
        <v>Jun</v>
      </c>
    </row>
    <row r="1219" spans="1:20" ht="15.6" x14ac:dyDescent="0.3">
      <c r="A1219" s="2" t="s">
        <v>1290</v>
      </c>
      <c r="B1219" s="3">
        <v>46200</v>
      </c>
      <c r="C1219" s="4" t="s">
        <v>21</v>
      </c>
      <c r="D1219" s="4" t="s">
        <v>108</v>
      </c>
      <c r="E1219" s="4" t="s">
        <v>45</v>
      </c>
      <c r="F1219" s="4" t="s">
        <v>36</v>
      </c>
      <c r="G1219" s="4" t="s">
        <v>51</v>
      </c>
      <c r="H1219" s="4" t="s">
        <v>110</v>
      </c>
      <c r="I1219" s="5">
        <v>1</v>
      </c>
      <c r="J1219" s="6">
        <v>126.12</v>
      </c>
      <c r="K1219" s="7">
        <v>0</v>
      </c>
      <c r="L1219" s="6">
        <v>62.18</v>
      </c>
      <c r="M1219" s="6">
        <f t="shared" si="76"/>
        <v>126.12</v>
      </c>
      <c r="N1219" s="6">
        <f t="shared" si="77"/>
        <v>62.18</v>
      </c>
      <c r="O1219" s="6">
        <f t="shared" si="78"/>
        <v>63.940000000000005</v>
      </c>
      <c r="P1219" s="8">
        <f t="shared" si="79"/>
        <v>0.50697748176339996</v>
      </c>
      <c r="Q1219" s="9">
        <f>YEAR(SalesDataTable[[#This Row],[Order Date]])</f>
        <v>2026</v>
      </c>
      <c r="R1219" s="8" t="str">
        <f>"Q"&amp;ROUNDUP(MONTH(SalesDataTable[[#This Row],[Order Date]])/3,0)</f>
        <v>Q2</v>
      </c>
      <c r="S1219" s="5">
        <f>MONTH(SalesDataTable[[#This Row],[Order Date]])</f>
        <v>6</v>
      </c>
      <c r="T1219" s="8" t="str">
        <f>TEXT(SalesDataTable[[#This Row],[Order Date]],"mmm")</f>
        <v>Jun</v>
      </c>
    </row>
    <row r="1220" spans="1:20" ht="15.6" x14ac:dyDescent="0.3">
      <c r="A1220" s="2" t="s">
        <v>1291</v>
      </c>
      <c r="B1220" s="3">
        <v>46201</v>
      </c>
      <c r="C1220" s="4" t="s">
        <v>47</v>
      </c>
      <c r="D1220" s="4" t="s">
        <v>65</v>
      </c>
      <c r="E1220" s="4" t="s">
        <v>59</v>
      </c>
      <c r="F1220" s="4" t="s">
        <v>24</v>
      </c>
      <c r="G1220" s="4" t="s">
        <v>69</v>
      </c>
      <c r="H1220" s="4" t="s">
        <v>87</v>
      </c>
      <c r="I1220" s="5">
        <v>1</v>
      </c>
      <c r="J1220" s="6">
        <v>36</v>
      </c>
      <c r="K1220" s="7">
        <v>0</v>
      </c>
      <c r="L1220" s="6">
        <v>13.95</v>
      </c>
      <c r="M1220" s="6">
        <f t="shared" si="76"/>
        <v>36</v>
      </c>
      <c r="N1220" s="6">
        <f t="shared" si="77"/>
        <v>13.95</v>
      </c>
      <c r="O1220" s="6">
        <f t="shared" si="78"/>
        <v>22.05</v>
      </c>
      <c r="P1220" s="8">
        <f t="shared" si="79"/>
        <v>0.61250000000000004</v>
      </c>
      <c r="Q1220" s="9">
        <f>YEAR(SalesDataTable[[#This Row],[Order Date]])</f>
        <v>2026</v>
      </c>
      <c r="R1220" s="8" t="str">
        <f>"Q"&amp;ROUNDUP(MONTH(SalesDataTable[[#This Row],[Order Date]])/3,0)</f>
        <v>Q2</v>
      </c>
      <c r="S1220" s="5">
        <f>MONTH(SalesDataTable[[#This Row],[Order Date]])</f>
        <v>6</v>
      </c>
      <c r="T1220" s="8" t="str">
        <f>TEXT(SalesDataTable[[#This Row],[Order Date]],"mmm")</f>
        <v>Jun</v>
      </c>
    </row>
    <row r="1221" spans="1:20" ht="15.6" x14ac:dyDescent="0.3">
      <c r="A1221" s="2" t="s">
        <v>1292</v>
      </c>
      <c r="B1221" s="3">
        <v>46201</v>
      </c>
      <c r="C1221" s="4" t="s">
        <v>21</v>
      </c>
      <c r="D1221" s="4" t="s">
        <v>22</v>
      </c>
      <c r="E1221" s="4" t="s">
        <v>23</v>
      </c>
      <c r="F1221" s="4" t="s">
        <v>24</v>
      </c>
      <c r="G1221" s="4" t="s">
        <v>37</v>
      </c>
      <c r="H1221" s="4" t="s">
        <v>103</v>
      </c>
      <c r="I1221" s="5">
        <v>1</v>
      </c>
      <c r="J1221" s="6">
        <v>162.25</v>
      </c>
      <c r="K1221" s="7">
        <v>0.05</v>
      </c>
      <c r="L1221" s="6">
        <v>89.28</v>
      </c>
      <c r="M1221" s="6">
        <f t="shared" si="76"/>
        <v>154.13749999999999</v>
      </c>
      <c r="N1221" s="6">
        <f t="shared" si="77"/>
        <v>89.28</v>
      </c>
      <c r="O1221" s="6">
        <f t="shared" si="78"/>
        <v>64.857499999999987</v>
      </c>
      <c r="P1221" s="8">
        <f t="shared" si="79"/>
        <v>0.42077690373854509</v>
      </c>
      <c r="Q1221" s="9">
        <f>YEAR(SalesDataTable[[#This Row],[Order Date]])</f>
        <v>2026</v>
      </c>
      <c r="R1221" s="8" t="str">
        <f>"Q"&amp;ROUNDUP(MONTH(SalesDataTable[[#This Row],[Order Date]])/3,0)</f>
        <v>Q2</v>
      </c>
      <c r="S1221" s="5">
        <f>MONTH(SalesDataTable[[#This Row],[Order Date]])</f>
        <v>6</v>
      </c>
      <c r="T1221" s="8" t="str">
        <f>TEXT(SalesDataTable[[#This Row],[Order Date]],"mmm")</f>
        <v>Jun</v>
      </c>
    </row>
    <row r="1222" spans="1:20" ht="15.6" x14ac:dyDescent="0.3">
      <c r="A1222" s="2" t="s">
        <v>1293</v>
      </c>
      <c r="B1222" s="3">
        <v>46201</v>
      </c>
      <c r="C1222" s="4" t="s">
        <v>28</v>
      </c>
      <c r="D1222" s="4" t="s">
        <v>86</v>
      </c>
      <c r="E1222" s="4" t="s">
        <v>23</v>
      </c>
      <c r="F1222" s="4" t="s">
        <v>24</v>
      </c>
      <c r="G1222" s="4" t="s">
        <v>31</v>
      </c>
      <c r="H1222" s="4" t="s">
        <v>73</v>
      </c>
      <c r="I1222" s="5">
        <v>1</v>
      </c>
      <c r="J1222" s="6">
        <v>150.44</v>
      </c>
      <c r="K1222" s="7">
        <v>0</v>
      </c>
      <c r="L1222" s="6">
        <v>80.5</v>
      </c>
      <c r="M1222" s="6">
        <f t="shared" si="76"/>
        <v>150.44</v>
      </c>
      <c r="N1222" s="6">
        <f t="shared" si="77"/>
        <v>80.5</v>
      </c>
      <c r="O1222" s="6">
        <f t="shared" si="78"/>
        <v>69.94</v>
      </c>
      <c r="P1222" s="8">
        <f t="shared" si="79"/>
        <v>0.46490295134272797</v>
      </c>
      <c r="Q1222" s="9">
        <f>YEAR(SalesDataTable[[#This Row],[Order Date]])</f>
        <v>2026</v>
      </c>
      <c r="R1222" s="8" t="str">
        <f>"Q"&amp;ROUNDUP(MONTH(SalesDataTable[[#This Row],[Order Date]])/3,0)</f>
        <v>Q2</v>
      </c>
      <c r="S1222" s="5">
        <f>MONTH(SalesDataTable[[#This Row],[Order Date]])</f>
        <v>6</v>
      </c>
      <c r="T1222" s="8" t="str">
        <f>TEXT(SalesDataTable[[#This Row],[Order Date]],"mmm")</f>
        <v>Jun</v>
      </c>
    </row>
    <row r="1223" spans="1:20" ht="15.6" x14ac:dyDescent="0.3">
      <c r="A1223" s="2" t="s">
        <v>1294</v>
      </c>
      <c r="B1223" s="3">
        <v>46201</v>
      </c>
      <c r="C1223" s="4" t="s">
        <v>21</v>
      </c>
      <c r="D1223" s="4" t="s">
        <v>22</v>
      </c>
      <c r="E1223" s="4" t="s">
        <v>45</v>
      </c>
      <c r="F1223" s="4" t="s">
        <v>40</v>
      </c>
      <c r="G1223" s="4" t="s">
        <v>51</v>
      </c>
      <c r="H1223" s="4" t="s">
        <v>110</v>
      </c>
      <c r="I1223" s="5">
        <v>2</v>
      </c>
      <c r="J1223" s="6">
        <v>126.17</v>
      </c>
      <c r="K1223" s="7">
        <v>0.05</v>
      </c>
      <c r="L1223" s="6">
        <v>61.13</v>
      </c>
      <c r="M1223" s="6">
        <f t="shared" si="76"/>
        <v>239.72299999999998</v>
      </c>
      <c r="N1223" s="6">
        <f t="shared" si="77"/>
        <v>122.26</v>
      </c>
      <c r="O1223" s="6">
        <f t="shared" si="78"/>
        <v>117.46299999999998</v>
      </c>
      <c r="P1223" s="8">
        <f t="shared" si="79"/>
        <v>0.48999470221881081</v>
      </c>
      <c r="Q1223" s="9">
        <f>YEAR(SalesDataTable[[#This Row],[Order Date]])</f>
        <v>2026</v>
      </c>
      <c r="R1223" s="8" t="str">
        <f>"Q"&amp;ROUNDUP(MONTH(SalesDataTable[[#This Row],[Order Date]])/3,0)</f>
        <v>Q2</v>
      </c>
      <c r="S1223" s="5">
        <f>MONTH(SalesDataTable[[#This Row],[Order Date]])</f>
        <v>6</v>
      </c>
      <c r="T1223" s="8" t="str">
        <f>TEXT(SalesDataTable[[#This Row],[Order Date]],"mmm")</f>
        <v>Jun</v>
      </c>
    </row>
    <row r="1224" spans="1:20" ht="15.6" x14ac:dyDescent="0.3">
      <c r="A1224" s="2" t="s">
        <v>1295</v>
      </c>
      <c r="B1224" s="3">
        <v>46201</v>
      </c>
      <c r="C1224" s="4" t="s">
        <v>47</v>
      </c>
      <c r="D1224" s="4" t="s">
        <v>65</v>
      </c>
      <c r="E1224" s="4" t="s">
        <v>59</v>
      </c>
      <c r="F1224" s="4" t="s">
        <v>24</v>
      </c>
      <c r="G1224" s="4" t="s">
        <v>51</v>
      </c>
      <c r="H1224" s="4" t="s">
        <v>84</v>
      </c>
      <c r="I1224" s="5">
        <v>2</v>
      </c>
      <c r="J1224" s="6">
        <v>83.72</v>
      </c>
      <c r="K1224" s="7">
        <v>0</v>
      </c>
      <c r="L1224" s="6">
        <v>38.96</v>
      </c>
      <c r="M1224" s="6">
        <f t="shared" si="76"/>
        <v>167.44</v>
      </c>
      <c r="N1224" s="6">
        <f t="shared" si="77"/>
        <v>77.92</v>
      </c>
      <c r="O1224" s="6">
        <f t="shared" si="78"/>
        <v>89.52</v>
      </c>
      <c r="P1224" s="8">
        <f t="shared" si="79"/>
        <v>0.53463927376970855</v>
      </c>
      <c r="Q1224" s="9">
        <f>YEAR(SalesDataTable[[#This Row],[Order Date]])</f>
        <v>2026</v>
      </c>
      <c r="R1224" s="8" t="str">
        <f>"Q"&amp;ROUNDUP(MONTH(SalesDataTable[[#This Row],[Order Date]])/3,0)</f>
        <v>Q2</v>
      </c>
      <c r="S1224" s="5">
        <f>MONTH(SalesDataTable[[#This Row],[Order Date]])</f>
        <v>6</v>
      </c>
      <c r="T1224" s="8" t="str">
        <f>TEXT(SalesDataTable[[#This Row],[Order Date]],"mmm")</f>
        <v>Jun</v>
      </c>
    </row>
    <row r="1225" spans="1:20" ht="15.6" x14ac:dyDescent="0.3">
      <c r="A1225" s="2" t="s">
        <v>1296</v>
      </c>
      <c r="B1225" s="3">
        <v>46201</v>
      </c>
      <c r="C1225" s="4" t="s">
        <v>47</v>
      </c>
      <c r="D1225" s="4" t="s">
        <v>68</v>
      </c>
      <c r="E1225" s="4" t="s">
        <v>59</v>
      </c>
      <c r="F1225" s="4" t="s">
        <v>36</v>
      </c>
      <c r="G1225" s="4" t="s">
        <v>31</v>
      </c>
      <c r="H1225" s="4" t="s">
        <v>99</v>
      </c>
      <c r="I1225" s="5">
        <v>1</v>
      </c>
      <c r="J1225" s="6">
        <v>70.58</v>
      </c>
      <c r="K1225" s="7">
        <v>0</v>
      </c>
      <c r="L1225" s="6">
        <v>32.78</v>
      </c>
      <c r="M1225" s="6">
        <f t="shared" si="76"/>
        <v>70.58</v>
      </c>
      <c r="N1225" s="6">
        <f t="shared" si="77"/>
        <v>32.78</v>
      </c>
      <c r="O1225" s="6">
        <f t="shared" si="78"/>
        <v>37.799999999999997</v>
      </c>
      <c r="P1225" s="8">
        <f t="shared" si="79"/>
        <v>0.53556248228960046</v>
      </c>
      <c r="Q1225" s="9">
        <f>YEAR(SalesDataTable[[#This Row],[Order Date]])</f>
        <v>2026</v>
      </c>
      <c r="R1225" s="8" t="str">
        <f>"Q"&amp;ROUNDUP(MONTH(SalesDataTable[[#This Row],[Order Date]])/3,0)</f>
        <v>Q2</v>
      </c>
      <c r="S1225" s="5">
        <f>MONTH(SalesDataTable[[#This Row],[Order Date]])</f>
        <v>6</v>
      </c>
      <c r="T1225" s="8" t="str">
        <f>TEXT(SalesDataTable[[#This Row],[Order Date]],"mmm")</f>
        <v>Jun</v>
      </c>
    </row>
    <row r="1226" spans="1:20" ht="15.6" x14ac:dyDescent="0.3">
      <c r="A1226" s="2" t="s">
        <v>1297</v>
      </c>
      <c r="B1226" s="3">
        <v>46201</v>
      </c>
      <c r="C1226" s="4" t="s">
        <v>47</v>
      </c>
      <c r="D1226" s="4" t="s">
        <v>102</v>
      </c>
      <c r="E1226" s="4" t="s">
        <v>30</v>
      </c>
      <c r="F1226" s="4" t="s">
        <v>40</v>
      </c>
      <c r="G1226" s="4" t="s">
        <v>51</v>
      </c>
      <c r="H1226" s="4" t="s">
        <v>84</v>
      </c>
      <c r="I1226" s="5">
        <v>5</v>
      </c>
      <c r="J1226" s="6">
        <v>81.96</v>
      </c>
      <c r="K1226" s="7">
        <v>0.05</v>
      </c>
      <c r="L1226" s="6">
        <v>39.130000000000003</v>
      </c>
      <c r="M1226" s="6">
        <f t="shared" si="76"/>
        <v>389.30999999999995</v>
      </c>
      <c r="N1226" s="6">
        <f t="shared" si="77"/>
        <v>195.65</v>
      </c>
      <c r="O1226" s="6">
        <f t="shared" si="78"/>
        <v>193.65999999999994</v>
      </c>
      <c r="P1226" s="8">
        <f t="shared" si="79"/>
        <v>0.497444196141892</v>
      </c>
      <c r="Q1226" s="9">
        <f>YEAR(SalesDataTable[[#This Row],[Order Date]])</f>
        <v>2026</v>
      </c>
      <c r="R1226" s="8" t="str">
        <f>"Q"&amp;ROUNDUP(MONTH(SalesDataTable[[#This Row],[Order Date]])/3,0)</f>
        <v>Q2</v>
      </c>
      <c r="S1226" s="5">
        <f>MONTH(SalesDataTable[[#This Row],[Order Date]])</f>
        <v>6</v>
      </c>
      <c r="T1226" s="8" t="str">
        <f>TEXT(SalesDataTable[[#This Row],[Order Date]],"mmm")</f>
        <v>Jun</v>
      </c>
    </row>
    <row r="1227" spans="1:20" ht="15.6" x14ac:dyDescent="0.3">
      <c r="A1227" s="2" t="s">
        <v>1298</v>
      </c>
      <c r="B1227" s="3">
        <v>46201</v>
      </c>
      <c r="C1227" s="4" t="s">
        <v>28</v>
      </c>
      <c r="D1227" s="4" t="s">
        <v>106</v>
      </c>
      <c r="E1227" s="4" t="s">
        <v>23</v>
      </c>
      <c r="F1227" s="4" t="s">
        <v>36</v>
      </c>
      <c r="G1227" s="4" t="s">
        <v>25</v>
      </c>
      <c r="H1227" s="4" t="s">
        <v>55</v>
      </c>
      <c r="I1227" s="5">
        <v>1</v>
      </c>
      <c r="J1227" s="6">
        <v>40.67</v>
      </c>
      <c r="K1227" s="7">
        <v>0</v>
      </c>
      <c r="L1227" s="6">
        <v>16.5</v>
      </c>
      <c r="M1227" s="6">
        <f t="shared" si="76"/>
        <v>40.67</v>
      </c>
      <c r="N1227" s="6">
        <f t="shared" si="77"/>
        <v>16.5</v>
      </c>
      <c r="O1227" s="6">
        <f t="shared" si="78"/>
        <v>24.17</v>
      </c>
      <c r="P1227" s="8">
        <f t="shared" si="79"/>
        <v>0.59429554954511932</v>
      </c>
      <c r="Q1227" s="9">
        <f>YEAR(SalesDataTable[[#This Row],[Order Date]])</f>
        <v>2026</v>
      </c>
      <c r="R1227" s="8" t="str">
        <f>"Q"&amp;ROUNDUP(MONTH(SalesDataTable[[#This Row],[Order Date]])/3,0)</f>
        <v>Q2</v>
      </c>
      <c r="S1227" s="5">
        <f>MONTH(SalesDataTable[[#This Row],[Order Date]])</f>
        <v>6</v>
      </c>
      <c r="T1227" s="8" t="str">
        <f>TEXT(SalesDataTable[[#This Row],[Order Date]],"mmm")</f>
        <v>Jun</v>
      </c>
    </row>
    <row r="1228" spans="1:20" ht="15.6" x14ac:dyDescent="0.3">
      <c r="A1228" s="2" t="s">
        <v>1299</v>
      </c>
      <c r="B1228" s="3">
        <v>46201</v>
      </c>
      <c r="C1228" s="4" t="s">
        <v>34</v>
      </c>
      <c r="D1228" s="4" t="s">
        <v>146</v>
      </c>
      <c r="E1228" s="4" t="s">
        <v>45</v>
      </c>
      <c r="F1228" s="4" t="s">
        <v>36</v>
      </c>
      <c r="G1228" s="4" t="s">
        <v>69</v>
      </c>
      <c r="H1228" s="4" t="s">
        <v>70</v>
      </c>
      <c r="I1228" s="5">
        <v>1</v>
      </c>
      <c r="J1228" s="6">
        <v>40.94</v>
      </c>
      <c r="K1228" s="7">
        <v>0</v>
      </c>
      <c r="L1228" s="6">
        <v>14.47</v>
      </c>
      <c r="M1228" s="6">
        <f t="shared" si="76"/>
        <v>40.94</v>
      </c>
      <c r="N1228" s="6">
        <f t="shared" si="77"/>
        <v>14.47</v>
      </c>
      <c r="O1228" s="6">
        <f t="shared" si="78"/>
        <v>26.47</v>
      </c>
      <c r="P1228" s="8">
        <f t="shared" si="79"/>
        <v>0.64655593551538837</v>
      </c>
      <c r="Q1228" s="9">
        <f>YEAR(SalesDataTable[[#This Row],[Order Date]])</f>
        <v>2026</v>
      </c>
      <c r="R1228" s="8" t="str">
        <f>"Q"&amp;ROUNDUP(MONTH(SalesDataTable[[#This Row],[Order Date]])/3,0)</f>
        <v>Q2</v>
      </c>
      <c r="S1228" s="5">
        <f>MONTH(SalesDataTable[[#This Row],[Order Date]])</f>
        <v>6</v>
      </c>
      <c r="T1228" s="8" t="str">
        <f>TEXT(SalesDataTable[[#This Row],[Order Date]],"mmm")</f>
        <v>Jun</v>
      </c>
    </row>
    <row r="1229" spans="1:20" ht="15.6" x14ac:dyDescent="0.3">
      <c r="A1229" s="2" t="s">
        <v>1300</v>
      </c>
      <c r="B1229" s="3">
        <v>46202</v>
      </c>
      <c r="C1229" s="4" t="s">
        <v>47</v>
      </c>
      <c r="D1229" s="4" t="s">
        <v>68</v>
      </c>
      <c r="E1229" s="4" t="s">
        <v>30</v>
      </c>
      <c r="F1229" s="4" t="s">
        <v>40</v>
      </c>
      <c r="G1229" s="4" t="s">
        <v>25</v>
      </c>
      <c r="H1229" s="4" t="s">
        <v>63</v>
      </c>
      <c r="I1229" s="5">
        <v>3</v>
      </c>
      <c r="J1229" s="6">
        <v>100.89</v>
      </c>
      <c r="K1229" s="7">
        <v>0.05</v>
      </c>
      <c r="L1229" s="6">
        <v>49.08</v>
      </c>
      <c r="M1229" s="6">
        <f t="shared" si="76"/>
        <v>287.53649999999999</v>
      </c>
      <c r="N1229" s="6">
        <f t="shared" si="77"/>
        <v>147.24</v>
      </c>
      <c r="O1229" s="6">
        <f t="shared" si="78"/>
        <v>140.29649999999998</v>
      </c>
      <c r="P1229" s="8">
        <f t="shared" si="79"/>
        <v>0.48792588071427451</v>
      </c>
      <c r="Q1229" s="9">
        <f>YEAR(SalesDataTable[[#This Row],[Order Date]])</f>
        <v>2026</v>
      </c>
      <c r="R1229" s="8" t="str">
        <f>"Q"&amp;ROUNDUP(MONTH(SalesDataTable[[#This Row],[Order Date]])/3,0)</f>
        <v>Q2</v>
      </c>
      <c r="S1229" s="5">
        <f>MONTH(SalesDataTable[[#This Row],[Order Date]])</f>
        <v>6</v>
      </c>
      <c r="T1229" s="8" t="str">
        <f>TEXT(SalesDataTable[[#This Row],[Order Date]],"mmm")</f>
        <v>Jun</v>
      </c>
    </row>
    <row r="1230" spans="1:20" ht="15.6" x14ac:dyDescent="0.3">
      <c r="A1230" s="2" t="s">
        <v>1301</v>
      </c>
      <c r="B1230" s="3">
        <v>46202</v>
      </c>
      <c r="C1230" s="4" t="s">
        <v>28</v>
      </c>
      <c r="D1230" s="4" t="s">
        <v>89</v>
      </c>
      <c r="E1230" s="4" t="s">
        <v>30</v>
      </c>
      <c r="F1230" s="4" t="s">
        <v>40</v>
      </c>
      <c r="G1230" s="4" t="s">
        <v>25</v>
      </c>
      <c r="H1230" s="4" t="s">
        <v>55</v>
      </c>
      <c r="I1230" s="5">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9">
        <f>YEAR(SalesDataTable[[#This Row],[Order Date]])</f>
        <v>2026</v>
      </c>
      <c r="R1230" s="8" t="str">
        <f>"Q"&amp;ROUNDUP(MONTH(SalesDataTable[[#This Row],[Order Date]])/3,0)</f>
        <v>Q2</v>
      </c>
      <c r="S1230" s="5">
        <f>MONTH(SalesDataTable[[#This Row],[Order Date]])</f>
        <v>6</v>
      </c>
      <c r="T1230" s="8" t="str">
        <f>TEXT(SalesDataTable[[#This Row],[Order Date]],"mmm")</f>
        <v>Jun</v>
      </c>
    </row>
    <row r="1231" spans="1:20" ht="15.6" x14ac:dyDescent="0.3">
      <c r="A1231" s="2" t="s">
        <v>1302</v>
      </c>
      <c r="B1231" s="3">
        <v>46202</v>
      </c>
      <c r="C1231" s="4" t="s">
        <v>21</v>
      </c>
      <c r="D1231" s="4" t="s">
        <v>22</v>
      </c>
      <c r="E1231" s="4" t="s">
        <v>23</v>
      </c>
      <c r="F1231" s="4" t="s">
        <v>24</v>
      </c>
      <c r="G1231" s="4" t="s">
        <v>69</v>
      </c>
      <c r="H1231" s="4" t="s">
        <v>70</v>
      </c>
      <c r="I1231" s="5">
        <v>1</v>
      </c>
      <c r="J1231" s="6">
        <v>40.299999999999997</v>
      </c>
      <c r="K1231" s="7">
        <v>0.05</v>
      </c>
      <c r="L1231" s="6">
        <v>14.79</v>
      </c>
      <c r="M1231" s="6">
        <f t="shared" si="76"/>
        <v>38.284999999999997</v>
      </c>
      <c r="N1231" s="6">
        <f t="shared" si="77"/>
        <v>14.79</v>
      </c>
      <c r="O1231" s="6">
        <f t="shared" si="78"/>
        <v>23.494999999999997</v>
      </c>
      <c r="P1231" s="8">
        <f t="shared" si="79"/>
        <v>0.61368682251534545</v>
      </c>
      <c r="Q1231" s="9">
        <f>YEAR(SalesDataTable[[#This Row],[Order Date]])</f>
        <v>2026</v>
      </c>
      <c r="R1231" s="8" t="str">
        <f>"Q"&amp;ROUNDUP(MONTH(SalesDataTable[[#This Row],[Order Date]])/3,0)</f>
        <v>Q2</v>
      </c>
      <c r="S1231" s="5">
        <f>MONTH(SalesDataTable[[#This Row],[Order Date]])</f>
        <v>6</v>
      </c>
      <c r="T1231" s="8" t="str">
        <f>TEXT(SalesDataTable[[#This Row],[Order Date]],"mmm")</f>
        <v>Jun</v>
      </c>
    </row>
    <row r="1232" spans="1:20" ht="15.6" x14ac:dyDescent="0.3">
      <c r="A1232" s="2" t="s">
        <v>1303</v>
      </c>
      <c r="B1232" s="3">
        <v>46202</v>
      </c>
      <c r="C1232" s="4" t="s">
        <v>28</v>
      </c>
      <c r="D1232" s="4" t="s">
        <v>86</v>
      </c>
      <c r="E1232" s="4" t="s">
        <v>45</v>
      </c>
      <c r="F1232" s="4" t="s">
        <v>24</v>
      </c>
      <c r="G1232" s="4" t="s">
        <v>31</v>
      </c>
      <c r="H1232" s="4" t="s">
        <v>32</v>
      </c>
      <c r="I1232" s="5">
        <v>1</v>
      </c>
      <c r="J1232" s="6">
        <v>90.91</v>
      </c>
      <c r="K1232" s="7">
        <v>0.05</v>
      </c>
      <c r="L1232" s="6">
        <v>45.9</v>
      </c>
      <c r="M1232" s="6">
        <f t="shared" si="76"/>
        <v>86.364499999999992</v>
      </c>
      <c r="N1232" s="6">
        <f t="shared" si="77"/>
        <v>45.9</v>
      </c>
      <c r="O1232" s="6">
        <f t="shared" si="78"/>
        <v>40.464499999999994</v>
      </c>
      <c r="P1232" s="8">
        <f t="shared" si="79"/>
        <v>0.46853163047316893</v>
      </c>
      <c r="Q1232" s="9">
        <f>YEAR(SalesDataTable[[#This Row],[Order Date]])</f>
        <v>2026</v>
      </c>
      <c r="R1232" s="8" t="str">
        <f>"Q"&amp;ROUNDUP(MONTH(SalesDataTable[[#This Row],[Order Date]])/3,0)</f>
        <v>Q2</v>
      </c>
      <c r="S1232" s="5">
        <f>MONTH(SalesDataTable[[#This Row],[Order Date]])</f>
        <v>6</v>
      </c>
      <c r="T1232" s="8" t="str">
        <f>TEXT(SalesDataTable[[#This Row],[Order Date]],"mmm")</f>
        <v>Jun</v>
      </c>
    </row>
    <row r="1233" spans="1:20" ht="15.6" x14ac:dyDescent="0.3">
      <c r="A1233" s="2" t="s">
        <v>1304</v>
      </c>
      <c r="B1233" s="3">
        <v>46202</v>
      </c>
      <c r="C1233" s="4" t="s">
        <v>21</v>
      </c>
      <c r="D1233" s="4" t="s">
        <v>22</v>
      </c>
      <c r="E1233" s="4" t="s">
        <v>30</v>
      </c>
      <c r="F1233" s="4" t="s">
        <v>40</v>
      </c>
      <c r="G1233" s="4" t="s">
        <v>37</v>
      </c>
      <c r="H1233" s="4" t="s">
        <v>103</v>
      </c>
      <c r="I1233" s="5">
        <v>5</v>
      </c>
      <c r="J1233" s="6">
        <v>162.29</v>
      </c>
      <c r="K1233" s="7">
        <v>0.15</v>
      </c>
      <c r="L1233" s="6">
        <v>86.66</v>
      </c>
      <c r="M1233" s="6">
        <f t="shared" si="76"/>
        <v>689.73249999999996</v>
      </c>
      <c r="N1233" s="6">
        <f t="shared" si="77"/>
        <v>433.29999999999995</v>
      </c>
      <c r="O1233" s="6">
        <f t="shared" si="78"/>
        <v>256.4325</v>
      </c>
      <c r="P1233" s="8">
        <f t="shared" si="79"/>
        <v>0.37178543855770174</v>
      </c>
      <c r="Q1233" s="9">
        <f>YEAR(SalesDataTable[[#This Row],[Order Date]])</f>
        <v>2026</v>
      </c>
      <c r="R1233" s="8" t="str">
        <f>"Q"&amp;ROUNDUP(MONTH(SalesDataTable[[#This Row],[Order Date]])/3,0)</f>
        <v>Q2</v>
      </c>
      <c r="S1233" s="5">
        <f>MONTH(SalesDataTable[[#This Row],[Order Date]])</f>
        <v>6</v>
      </c>
      <c r="T1233" s="8" t="str">
        <f>TEXT(SalesDataTable[[#This Row],[Order Date]],"mmm")</f>
        <v>Jun</v>
      </c>
    </row>
    <row r="1234" spans="1:20" ht="15.6" x14ac:dyDescent="0.3">
      <c r="A1234" s="2" t="s">
        <v>1305</v>
      </c>
      <c r="B1234" s="3">
        <v>46202</v>
      </c>
      <c r="C1234" s="4" t="s">
        <v>28</v>
      </c>
      <c r="D1234" s="4" t="s">
        <v>86</v>
      </c>
      <c r="E1234" s="4" t="s">
        <v>23</v>
      </c>
      <c r="F1234" s="4" t="s">
        <v>40</v>
      </c>
      <c r="G1234" s="4" t="s">
        <v>25</v>
      </c>
      <c r="H1234" s="4" t="s">
        <v>49</v>
      </c>
      <c r="I1234" s="5">
        <v>2</v>
      </c>
      <c r="J1234" s="6">
        <v>51.03</v>
      </c>
      <c r="K1234" s="7">
        <v>0</v>
      </c>
      <c r="L1234" s="6">
        <v>22.59</v>
      </c>
      <c r="M1234" s="6">
        <f t="shared" si="76"/>
        <v>102.06</v>
      </c>
      <c r="N1234" s="6">
        <f t="shared" si="77"/>
        <v>45.18</v>
      </c>
      <c r="O1234" s="6">
        <f t="shared" si="78"/>
        <v>56.88</v>
      </c>
      <c r="P1234" s="8">
        <f t="shared" si="79"/>
        <v>0.55731922398589062</v>
      </c>
      <c r="Q1234" s="9">
        <f>YEAR(SalesDataTable[[#This Row],[Order Date]])</f>
        <v>2026</v>
      </c>
      <c r="R1234" s="8" t="str">
        <f>"Q"&amp;ROUNDUP(MONTH(SalesDataTable[[#This Row],[Order Date]])/3,0)</f>
        <v>Q2</v>
      </c>
      <c r="S1234" s="5">
        <f>MONTH(SalesDataTable[[#This Row],[Order Date]])</f>
        <v>6</v>
      </c>
      <c r="T1234" s="8" t="str">
        <f>TEXT(SalesDataTable[[#This Row],[Order Date]],"mmm")</f>
        <v>Jun</v>
      </c>
    </row>
    <row r="1235" spans="1:20" ht="15.6" x14ac:dyDescent="0.3">
      <c r="A1235" s="2" t="s">
        <v>1306</v>
      </c>
      <c r="B1235" s="3">
        <v>46202</v>
      </c>
      <c r="C1235" s="4" t="s">
        <v>28</v>
      </c>
      <c r="D1235" s="4" t="s">
        <v>89</v>
      </c>
      <c r="E1235" s="4" t="s">
        <v>23</v>
      </c>
      <c r="F1235" s="4" t="s">
        <v>40</v>
      </c>
      <c r="G1235" s="4" t="s">
        <v>69</v>
      </c>
      <c r="H1235" s="4" t="s">
        <v>94</v>
      </c>
      <c r="I1235" s="5">
        <v>1</v>
      </c>
      <c r="J1235" s="6">
        <v>50.67</v>
      </c>
      <c r="K1235" s="7">
        <v>0</v>
      </c>
      <c r="L1235" s="6">
        <v>22.18</v>
      </c>
      <c r="M1235" s="6">
        <f t="shared" si="76"/>
        <v>50.67</v>
      </c>
      <c r="N1235" s="6">
        <f t="shared" si="77"/>
        <v>22.18</v>
      </c>
      <c r="O1235" s="6">
        <f t="shared" si="78"/>
        <v>28.490000000000002</v>
      </c>
      <c r="P1235" s="8">
        <f t="shared" si="79"/>
        <v>0.56226564041839355</v>
      </c>
      <c r="Q1235" s="9">
        <f>YEAR(SalesDataTable[[#This Row],[Order Date]])</f>
        <v>2026</v>
      </c>
      <c r="R1235" s="8" t="str">
        <f>"Q"&amp;ROUNDUP(MONTH(SalesDataTable[[#This Row],[Order Date]])/3,0)</f>
        <v>Q2</v>
      </c>
      <c r="S1235" s="5">
        <f>MONTH(SalesDataTable[[#This Row],[Order Date]])</f>
        <v>6</v>
      </c>
      <c r="T1235" s="8" t="str">
        <f>TEXT(SalesDataTable[[#This Row],[Order Date]],"mmm")</f>
        <v>Jun</v>
      </c>
    </row>
    <row r="1236" spans="1:20" ht="15.6" x14ac:dyDescent="0.3">
      <c r="A1236" s="2" t="s">
        <v>1307</v>
      </c>
      <c r="B1236" s="3">
        <v>46202</v>
      </c>
      <c r="C1236" s="4" t="s">
        <v>47</v>
      </c>
      <c r="D1236" s="4" t="s">
        <v>68</v>
      </c>
      <c r="E1236" s="4" t="s">
        <v>30</v>
      </c>
      <c r="F1236" s="4" t="s">
        <v>24</v>
      </c>
      <c r="G1236" s="4" t="s">
        <v>37</v>
      </c>
      <c r="H1236" s="4" t="s">
        <v>91</v>
      </c>
      <c r="I1236" s="5">
        <v>10</v>
      </c>
      <c r="J1236" s="6">
        <v>130.62</v>
      </c>
      <c r="K1236" s="7">
        <v>0.05</v>
      </c>
      <c r="L1236" s="6">
        <v>67.05</v>
      </c>
      <c r="M1236" s="6">
        <f t="shared" si="76"/>
        <v>1240.8899999999999</v>
      </c>
      <c r="N1236" s="6">
        <f t="shared" si="77"/>
        <v>670.5</v>
      </c>
      <c r="O1236" s="6">
        <f t="shared" si="78"/>
        <v>570.38999999999987</v>
      </c>
      <c r="P1236" s="8">
        <f t="shared" si="79"/>
        <v>0.45966201677828006</v>
      </c>
      <c r="Q1236" s="9">
        <f>YEAR(SalesDataTable[[#This Row],[Order Date]])</f>
        <v>2026</v>
      </c>
      <c r="R1236" s="8" t="str">
        <f>"Q"&amp;ROUNDUP(MONTH(SalesDataTable[[#This Row],[Order Date]])/3,0)</f>
        <v>Q2</v>
      </c>
      <c r="S1236" s="5">
        <f>MONTH(SalesDataTable[[#This Row],[Order Date]])</f>
        <v>6</v>
      </c>
      <c r="T1236" s="8" t="str">
        <f>TEXT(SalesDataTable[[#This Row],[Order Date]],"mmm")</f>
        <v>Jun</v>
      </c>
    </row>
    <row r="1237" spans="1:20" ht="15.6" x14ac:dyDescent="0.3">
      <c r="A1237" s="2" t="s">
        <v>1308</v>
      </c>
      <c r="B1237" s="3">
        <v>46202</v>
      </c>
      <c r="C1237" s="4" t="s">
        <v>34</v>
      </c>
      <c r="D1237" s="4" t="s">
        <v>54</v>
      </c>
      <c r="E1237" s="4" t="s">
        <v>23</v>
      </c>
      <c r="F1237" s="4" t="s">
        <v>36</v>
      </c>
      <c r="G1237" s="4" t="s">
        <v>51</v>
      </c>
      <c r="H1237" s="4" t="s">
        <v>61</v>
      </c>
      <c r="I1237" s="5">
        <v>4</v>
      </c>
      <c r="J1237" s="6">
        <v>194.6</v>
      </c>
      <c r="K1237" s="7">
        <v>0</v>
      </c>
      <c r="L1237" s="6">
        <v>104.64</v>
      </c>
      <c r="M1237" s="6">
        <f t="shared" si="76"/>
        <v>778.4</v>
      </c>
      <c r="N1237" s="6">
        <f t="shared" si="77"/>
        <v>418.56</v>
      </c>
      <c r="O1237" s="6">
        <f t="shared" si="78"/>
        <v>359.84</v>
      </c>
      <c r="P1237" s="8">
        <f t="shared" si="79"/>
        <v>0.46228160328879753</v>
      </c>
      <c r="Q1237" s="9">
        <f>YEAR(SalesDataTable[[#This Row],[Order Date]])</f>
        <v>2026</v>
      </c>
      <c r="R1237" s="8" t="str">
        <f>"Q"&amp;ROUNDUP(MONTH(SalesDataTable[[#This Row],[Order Date]])/3,0)</f>
        <v>Q2</v>
      </c>
      <c r="S1237" s="5">
        <f>MONTH(SalesDataTable[[#This Row],[Order Date]])</f>
        <v>6</v>
      </c>
      <c r="T1237" s="8" t="str">
        <f>TEXT(SalesDataTable[[#This Row],[Order Date]],"mmm")</f>
        <v>Jun</v>
      </c>
    </row>
    <row r="1238" spans="1:20" ht="15.6" x14ac:dyDescent="0.3">
      <c r="A1238" s="2" t="s">
        <v>1309</v>
      </c>
      <c r="B1238" s="3">
        <v>46203</v>
      </c>
      <c r="C1238" s="4" t="s">
        <v>34</v>
      </c>
      <c r="D1238" s="4" t="s">
        <v>35</v>
      </c>
      <c r="E1238" s="4" t="s">
        <v>45</v>
      </c>
      <c r="F1238" s="4" t="s">
        <v>36</v>
      </c>
      <c r="G1238" s="4" t="s">
        <v>31</v>
      </c>
      <c r="H1238" s="4" t="s">
        <v>32</v>
      </c>
      <c r="I1238" s="5">
        <v>1</v>
      </c>
      <c r="J1238" s="6">
        <v>94</v>
      </c>
      <c r="K1238" s="7">
        <v>0</v>
      </c>
      <c r="L1238" s="6">
        <v>45.62</v>
      </c>
      <c r="M1238" s="6">
        <f t="shared" si="76"/>
        <v>94</v>
      </c>
      <c r="N1238" s="6">
        <f t="shared" si="77"/>
        <v>45.62</v>
      </c>
      <c r="O1238" s="6">
        <f t="shared" si="78"/>
        <v>48.38</v>
      </c>
      <c r="P1238" s="8">
        <f t="shared" si="79"/>
        <v>0.51468085106382977</v>
      </c>
      <c r="Q1238" s="9">
        <f>YEAR(SalesDataTable[[#This Row],[Order Date]])</f>
        <v>2026</v>
      </c>
      <c r="R1238" s="8" t="str">
        <f>"Q"&amp;ROUNDUP(MONTH(SalesDataTable[[#This Row],[Order Date]])/3,0)</f>
        <v>Q2</v>
      </c>
      <c r="S1238" s="5">
        <f>MONTH(SalesDataTable[[#This Row],[Order Date]])</f>
        <v>6</v>
      </c>
      <c r="T1238" s="8" t="str">
        <f>TEXT(SalesDataTable[[#This Row],[Order Date]],"mmm")</f>
        <v>Jun</v>
      </c>
    </row>
    <row r="1239" spans="1:20" ht="15.6" x14ac:dyDescent="0.3">
      <c r="A1239" s="2" t="s">
        <v>1310</v>
      </c>
      <c r="B1239" s="3">
        <v>46203</v>
      </c>
      <c r="C1239" s="4" t="s">
        <v>47</v>
      </c>
      <c r="D1239" s="4" t="s">
        <v>68</v>
      </c>
      <c r="E1239" s="4" t="s">
        <v>23</v>
      </c>
      <c r="F1239" s="4" t="s">
        <v>24</v>
      </c>
      <c r="G1239" s="4" t="s">
        <v>69</v>
      </c>
      <c r="H1239" s="4" t="s">
        <v>70</v>
      </c>
      <c r="I1239" s="5">
        <v>2</v>
      </c>
      <c r="J1239" s="6">
        <v>40.46</v>
      </c>
      <c r="K1239" s="7">
        <v>0</v>
      </c>
      <c r="L1239" s="6">
        <v>15.15</v>
      </c>
      <c r="M1239" s="6">
        <f t="shared" si="76"/>
        <v>80.92</v>
      </c>
      <c r="N1239" s="6">
        <f t="shared" si="77"/>
        <v>30.3</v>
      </c>
      <c r="O1239" s="6">
        <f t="shared" si="78"/>
        <v>50.620000000000005</v>
      </c>
      <c r="P1239" s="8">
        <f t="shared" si="79"/>
        <v>0.62555610479485912</v>
      </c>
      <c r="Q1239" s="9">
        <f>YEAR(SalesDataTable[[#This Row],[Order Date]])</f>
        <v>2026</v>
      </c>
      <c r="R1239" s="8" t="str">
        <f>"Q"&amp;ROUNDUP(MONTH(SalesDataTable[[#This Row],[Order Date]])/3,0)</f>
        <v>Q2</v>
      </c>
      <c r="S1239" s="5">
        <f>MONTH(SalesDataTable[[#This Row],[Order Date]])</f>
        <v>6</v>
      </c>
      <c r="T1239" s="8" t="str">
        <f>TEXT(SalesDataTable[[#This Row],[Order Date]],"mmm")</f>
        <v>Jun</v>
      </c>
    </row>
    <row r="1240" spans="1:20" ht="15.6" x14ac:dyDescent="0.3">
      <c r="A1240" s="2" t="s">
        <v>1311</v>
      </c>
      <c r="B1240" s="3">
        <v>46203</v>
      </c>
      <c r="C1240" s="4" t="s">
        <v>28</v>
      </c>
      <c r="D1240" s="4" t="s">
        <v>58</v>
      </c>
      <c r="E1240" s="4" t="s">
        <v>45</v>
      </c>
      <c r="F1240" s="4" t="s">
        <v>36</v>
      </c>
      <c r="G1240" s="4" t="s">
        <v>31</v>
      </c>
      <c r="H1240" s="4" t="s">
        <v>73</v>
      </c>
      <c r="I1240" s="5">
        <v>1</v>
      </c>
      <c r="J1240" s="6">
        <v>156.11000000000001</v>
      </c>
      <c r="K1240" s="7">
        <v>0</v>
      </c>
      <c r="L1240" s="6">
        <v>79.52</v>
      </c>
      <c r="M1240" s="6">
        <f t="shared" si="76"/>
        <v>156.11000000000001</v>
      </c>
      <c r="N1240" s="6">
        <f t="shared" si="77"/>
        <v>79.52</v>
      </c>
      <c r="O1240" s="6">
        <f t="shared" si="78"/>
        <v>76.590000000000018</v>
      </c>
      <c r="P1240" s="8">
        <f t="shared" si="79"/>
        <v>0.49061559157004681</v>
      </c>
      <c r="Q1240" s="9">
        <f>YEAR(SalesDataTable[[#This Row],[Order Date]])</f>
        <v>2026</v>
      </c>
      <c r="R1240" s="8" t="str">
        <f>"Q"&amp;ROUNDUP(MONTH(SalesDataTable[[#This Row],[Order Date]])/3,0)</f>
        <v>Q2</v>
      </c>
      <c r="S1240" s="5">
        <f>MONTH(SalesDataTable[[#This Row],[Order Date]])</f>
        <v>6</v>
      </c>
      <c r="T1240" s="8" t="str">
        <f>TEXT(SalesDataTable[[#This Row],[Order Date]],"mmm")</f>
        <v>Jun</v>
      </c>
    </row>
    <row r="1241" spans="1:20" ht="15.6" x14ac:dyDescent="0.3">
      <c r="A1241" s="2" t="s">
        <v>1312</v>
      </c>
      <c r="B1241" s="3">
        <v>46204</v>
      </c>
      <c r="C1241" s="4" t="s">
        <v>34</v>
      </c>
      <c r="D1241" s="4" t="s">
        <v>44</v>
      </c>
      <c r="E1241" s="4" t="s">
        <v>23</v>
      </c>
      <c r="F1241" s="4" t="s">
        <v>24</v>
      </c>
      <c r="G1241" s="4" t="s">
        <v>51</v>
      </c>
      <c r="H1241" s="4" t="s">
        <v>110</v>
      </c>
      <c r="I1241" s="5">
        <v>2</v>
      </c>
      <c r="J1241" s="6">
        <v>121.78</v>
      </c>
      <c r="K1241" s="7">
        <v>0.1</v>
      </c>
      <c r="L1241" s="6">
        <v>59.62</v>
      </c>
      <c r="M1241" s="6">
        <f t="shared" si="76"/>
        <v>219.20400000000001</v>
      </c>
      <c r="N1241" s="6">
        <f t="shared" si="77"/>
        <v>119.24</v>
      </c>
      <c r="O1241" s="6">
        <f t="shared" si="78"/>
        <v>99.964000000000013</v>
      </c>
      <c r="P1241" s="8">
        <f t="shared" si="79"/>
        <v>0.45603182423678407</v>
      </c>
      <c r="Q1241" s="9">
        <f>YEAR(SalesDataTable[[#This Row],[Order Date]])</f>
        <v>2026</v>
      </c>
      <c r="R1241" s="8" t="str">
        <f>"Q"&amp;ROUNDUP(MONTH(SalesDataTable[[#This Row],[Order Date]])/3,0)</f>
        <v>Q3</v>
      </c>
      <c r="S1241" s="5">
        <f>MONTH(SalesDataTable[[#This Row],[Order Date]])</f>
        <v>7</v>
      </c>
      <c r="T1241" s="8" t="str">
        <f>TEXT(SalesDataTable[[#This Row],[Order Date]],"mmm")</f>
        <v>Jul</v>
      </c>
    </row>
    <row r="1242" spans="1:20" ht="15.6" x14ac:dyDescent="0.3">
      <c r="A1242" s="2" t="s">
        <v>1313</v>
      </c>
      <c r="B1242" s="3">
        <v>46204</v>
      </c>
      <c r="C1242" s="4" t="s">
        <v>21</v>
      </c>
      <c r="D1242" s="4" t="s">
        <v>108</v>
      </c>
      <c r="E1242" s="4" t="s">
        <v>59</v>
      </c>
      <c r="F1242" s="4" t="s">
        <v>36</v>
      </c>
      <c r="G1242" s="4" t="s">
        <v>69</v>
      </c>
      <c r="H1242" s="4" t="s">
        <v>87</v>
      </c>
      <c r="I1242" s="5">
        <v>3</v>
      </c>
      <c r="J1242" s="6">
        <v>36.22</v>
      </c>
      <c r="K1242" s="7">
        <v>0.1</v>
      </c>
      <c r="L1242" s="6">
        <v>13.83</v>
      </c>
      <c r="M1242" s="6">
        <f t="shared" si="76"/>
        <v>97.793999999999997</v>
      </c>
      <c r="N1242" s="6">
        <f t="shared" si="77"/>
        <v>41.49</v>
      </c>
      <c r="O1242" s="6">
        <f t="shared" si="78"/>
        <v>56.303999999999995</v>
      </c>
      <c r="P1242" s="8">
        <f t="shared" si="79"/>
        <v>0.57574084299650286</v>
      </c>
      <c r="Q1242" s="9">
        <f>YEAR(SalesDataTable[[#This Row],[Order Date]])</f>
        <v>2026</v>
      </c>
      <c r="R1242" s="8" t="str">
        <f>"Q"&amp;ROUNDUP(MONTH(SalesDataTable[[#This Row],[Order Date]])/3,0)</f>
        <v>Q3</v>
      </c>
      <c r="S1242" s="5">
        <f>MONTH(SalesDataTable[[#This Row],[Order Date]])</f>
        <v>7</v>
      </c>
      <c r="T1242" s="8" t="str">
        <f>TEXT(SalesDataTable[[#This Row],[Order Date]],"mmm")</f>
        <v>Jul</v>
      </c>
    </row>
    <row r="1243" spans="1:20" ht="15.6" x14ac:dyDescent="0.3">
      <c r="A1243" s="2" t="s">
        <v>1314</v>
      </c>
      <c r="B1243" s="3">
        <v>46204</v>
      </c>
      <c r="C1243" s="4" t="s">
        <v>47</v>
      </c>
      <c r="D1243" s="4" t="s">
        <v>65</v>
      </c>
      <c r="E1243" s="4" t="s">
        <v>30</v>
      </c>
      <c r="F1243" s="4" t="s">
        <v>40</v>
      </c>
      <c r="G1243" s="4" t="s">
        <v>37</v>
      </c>
      <c r="H1243" s="4" t="s">
        <v>103</v>
      </c>
      <c r="I1243" s="5">
        <v>10</v>
      </c>
      <c r="J1243" s="6">
        <v>161.78</v>
      </c>
      <c r="K1243" s="7">
        <v>0.1</v>
      </c>
      <c r="L1243" s="6">
        <v>85.11</v>
      </c>
      <c r="M1243" s="6">
        <f t="shared" si="76"/>
        <v>1456.02</v>
      </c>
      <c r="N1243" s="6">
        <f t="shared" si="77"/>
        <v>851.1</v>
      </c>
      <c r="O1243" s="6">
        <f t="shared" si="78"/>
        <v>604.91999999999996</v>
      </c>
      <c r="P1243" s="8">
        <f t="shared" si="79"/>
        <v>0.4154613260806857</v>
      </c>
      <c r="Q1243" s="9">
        <f>YEAR(SalesDataTable[[#This Row],[Order Date]])</f>
        <v>2026</v>
      </c>
      <c r="R1243" s="8" t="str">
        <f>"Q"&amp;ROUNDUP(MONTH(SalesDataTable[[#This Row],[Order Date]])/3,0)</f>
        <v>Q3</v>
      </c>
      <c r="S1243" s="5">
        <f>MONTH(SalesDataTable[[#This Row],[Order Date]])</f>
        <v>7</v>
      </c>
      <c r="T1243" s="8" t="str">
        <f>TEXT(SalesDataTable[[#This Row],[Order Date]],"mmm")</f>
        <v>Jul</v>
      </c>
    </row>
    <row r="1244" spans="1:20" ht="15.6" x14ac:dyDescent="0.3">
      <c r="A1244" s="2" t="s">
        <v>1315</v>
      </c>
      <c r="B1244" s="3">
        <v>46204</v>
      </c>
      <c r="C1244" s="4" t="s">
        <v>47</v>
      </c>
      <c r="D1244" s="4" t="s">
        <v>65</v>
      </c>
      <c r="E1244" s="4" t="s">
        <v>23</v>
      </c>
      <c r="F1244" s="4" t="s">
        <v>40</v>
      </c>
      <c r="G1244" s="4" t="s">
        <v>51</v>
      </c>
      <c r="H1244" s="4" t="s">
        <v>110</v>
      </c>
      <c r="I1244" s="5">
        <v>3</v>
      </c>
      <c r="J1244" s="6">
        <v>126.23</v>
      </c>
      <c r="K1244" s="7">
        <v>0.05</v>
      </c>
      <c r="L1244" s="6">
        <v>61.81</v>
      </c>
      <c r="M1244" s="6">
        <f t="shared" si="76"/>
        <v>359.75549999999998</v>
      </c>
      <c r="N1244" s="6">
        <f t="shared" si="77"/>
        <v>185.43</v>
      </c>
      <c r="O1244" s="6">
        <f t="shared" si="78"/>
        <v>174.32549999999998</v>
      </c>
      <c r="P1244" s="8">
        <f t="shared" si="79"/>
        <v>0.4845666014835075</v>
      </c>
      <c r="Q1244" s="9">
        <f>YEAR(SalesDataTable[[#This Row],[Order Date]])</f>
        <v>2026</v>
      </c>
      <c r="R1244" s="8" t="str">
        <f>"Q"&amp;ROUNDUP(MONTH(SalesDataTable[[#This Row],[Order Date]])/3,0)</f>
        <v>Q3</v>
      </c>
      <c r="S1244" s="5">
        <f>MONTH(SalesDataTable[[#This Row],[Order Date]])</f>
        <v>7</v>
      </c>
      <c r="T1244" s="8" t="str">
        <f>TEXT(SalesDataTable[[#This Row],[Order Date]],"mmm")</f>
        <v>Jul</v>
      </c>
    </row>
    <row r="1245" spans="1:20" ht="15.6" x14ac:dyDescent="0.3">
      <c r="A1245" s="2" t="s">
        <v>1316</v>
      </c>
      <c r="B1245" s="3">
        <v>46204</v>
      </c>
      <c r="C1245" s="4" t="s">
        <v>47</v>
      </c>
      <c r="D1245" s="4" t="s">
        <v>68</v>
      </c>
      <c r="E1245" s="4" t="s">
        <v>23</v>
      </c>
      <c r="F1245" s="4" t="s">
        <v>24</v>
      </c>
      <c r="G1245" s="4" t="s">
        <v>25</v>
      </c>
      <c r="H1245" s="4" t="s">
        <v>26</v>
      </c>
      <c r="I1245" s="5">
        <v>4</v>
      </c>
      <c r="J1245" s="6">
        <v>79.97</v>
      </c>
      <c r="K1245" s="7">
        <v>0.1</v>
      </c>
      <c r="L1245" s="6">
        <v>43.36</v>
      </c>
      <c r="M1245" s="6">
        <f t="shared" si="76"/>
        <v>287.892</v>
      </c>
      <c r="N1245" s="6">
        <f t="shared" si="77"/>
        <v>173.44</v>
      </c>
      <c r="O1245" s="6">
        <f t="shared" si="78"/>
        <v>114.452</v>
      </c>
      <c r="P1245" s="8">
        <f t="shared" si="79"/>
        <v>0.39755185972517471</v>
      </c>
      <c r="Q1245" s="9">
        <f>YEAR(SalesDataTable[[#This Row],[Order Date]])</f>
        <v>2026</v>
      </c>
      <c r="R1245" s="8" t="str">
        <f>"Q"&amp;ROUNDUP(MONTH(SalesDataTable[[#This Row],[Order Date]])/3,0)</f>
        <v>Q3</v>
      </c>
      <c r="S1245" s="5">
        <f>MONTH(SalesDataTable[[#This Row],[Order Date]])</f>
        <v>7</v>
      </c>
      <c r="T1245" s="8" t="str">
        <f>TEXT(SalesDataTable[[#This Row],[Order Date]],"mmm")</f>
        <v>Jul</v>
      </c>
    </row>
    <row r="1246" spans="1:20" ht="15.6" x14ac:dyDescent="0.3">
      <c r="A1246" s="2" t="s">
        <v>1317</v>
      </c>
      <c r="B1246" s="3">
        <v>46204</v>
      </c>
      <c r="C1246" s="4" t="s">
        <v>47</v>
      </c>
      <c r="D1246" s="4" t="s">
        <v>68</v>
      </c>
      <c r="E1246" s="4" t="s">
        <v>45</v>
      </c>
      <c r="F1246" s="4" t="s">
        <v>36</v>
      </c>
      <c r="G1246" s="4" t="s">
        <v>25</v>
      </c>
      <c r="H1246" s="4" t="s">
        <v>63</v>
      </c>
      <c r="I1246" s="5">
        <v>2</v>
      </c>
      <c r="J1246" s="6">
        <v>102.37</v>
      </c>
      <c r="K1246" s="7">
        <v>0</v>
      </c>
      <c r="L1246" s="6">
        <v>50.25</v>
      </c>
      <c r="M1246" s="6">
        <f t="shared" si="76"/>
        <v>204.74</v>
      </c>
      <c r="N1246" s="6">
        <f t="shared" si="77"/>
        <v>100.5</v>
      </c>
      <c r="O1246" s="6">
        <f t="shared" si="78"/>
        <v>104.24000000000001</v>
      </c>
      <c r="P1246" s="8">
        <f t="shared" si="79"/>
        <v>0.50913353521539517</v>
      </c>
      <c r="Q1246" s="9">
        <f>YEAR(SalesDataTable[[#This Row],[Order Date]])</f>
        <v>2026</v>
      </c>
      <c r="R1246" s="8" t="str">
        <f>"Q"&amp;ROUNDUP(MONTH(SalesDataTable[[#This Row],[Order Date]])/3,0)</f>
        <v>Q3</v>
      </c>
      <c r="S1246" s="5">
        <f>MONTH(SalesDataTable[[#This Row],[Order Date]])</f>
        <v>7</v>
      </c>
      <c r="T1246" s="8" t="str">
        <f>TEXT(SalesDataTable[[#This Row],[Order Date]],"mmm")</f>
        <v>Jul</v>
      </c>
    </row>
    <row r="1247" spans="1:20" ht="15.6" x14ac:dyDescent="0.3">
      <c r="A1247" s="2" t="s">
        <v>1318</v>
      </c>
      <c r="B1247" s="3">
        <v>46204</v>
      </c>
      <c r="C1247" s="4" t="s">
        <v>47</v>
      </c>
      <c r="D1247" s="4" t="s">
        <v>102</v>
      </c>
      <c r="E1247" s="4" t="s">
        <v>23</v>
      </c>
      <c r="F1247" s="4" t="s">
        <v>36</v>
      </c>
      <c r="G1247" s="4" t="s">
        <v>25</v>
      </c>
      <c r="H1247" s="4" t="s">
        <v>63</v>
      </c>
      <c r="I1247" s="5">
        <v>1</v>
      </c>
      <c r="J1247" s="6">
        <v>102.13</v>
      </c>
      <c r="K1247" s="7">
        <v>0</v>
      </c>
      <c r="L1247" s="6">
        <v>49.17</v>
      </c>
      <c r="M1247" s="6">
        <f t="shared" si="76"/>
        <v>102.13</v>
      </c>
      <c r="N1247" s="6">
        <f t="shared" si="77"/>
        <v>49.17</v>
      </c>
      <c r="O1247" s="6">
        <f t="shared" si="78"/>
        <v>52.959999999999994</v>
      </c>
      <c r="P1247" s="8">
        <f t="shared" si="79"/>
        <v>0.5185547831195535</v>
      </c>
      <c r="Q1247" s="9">
        <f>YEAR(SalesDataTable[[#This Row],[Order Date]])</f>
        <v>2026</v>
      </c>
      <c r="R1247" s="8" t="str">
        <f>"Q"&amp;ROUNDUP(MONTH(SalesDataTable[[#This Row],[Order Date]])/3,0)</f>
        <v>Q3</v>
      </c>
      <c r="S1247" s="5">
        <f>MONTH(SalesDataTable[[#This Row],[Order Date]])</f>
        <v>7</v>
      </c>
      <c r="T1247" s="8" t="str">
        <f>TEXT(SalesDataTable[[#This Row],[Order Date]],"mmm")</f>
        <v>Jul</v>
      </c>
    </row>
    <row r="1248" spans="1:20" ht="15.6" x14ac:dyDescent="0.3">
      <c r="A1248" s="2" t="s">
        <v>1319</v>
      </c>
      <c r="B1248" s="3">
        <v>46205</v>
      </c>
      <c r="C1248" s="4" t="s">
        <v>34</v>
      </c>
      <c r="D1248" s="4" t="s">
        <v>35</v>
      </c>
      <c r="E1248" s="4" t="s">
        <v>23</v>
      </c>
      <c r="F1248" s="4" t="s">
        <v>24</v>
      </c>
      <c r="G1248" s="4" t="s">
        <v>37</v>
      </c>
      <c r="H1248" s="4" t="s">
        <v>103</v>
      </c>
      <c r="I1248" s="5">
        <v>1</v>
      </c>
      <c r="J1248" s="6">
        <v>161.82</v>
      </c>
      <c r="K1248" s="7">
        <v>0</v>
      </c>
      <c r="L1248" s="6">
        <v>87.15</v>
      </c>
      <c r="M1248" s="6">
        <f t="shared" si="76"/>
        <v>161.82</v>
      </c>
      <c r="N1248" s="6">
        <f t="shared" si="77"/>
        <v>87.15</v>
      </c>
      <c r="O1248" s="6">
        <f t="shared" si="78"/>
        <v>74.669999999999987</v>
      </c>
      <c r="P1248" s="8">
        <f t="shared" si="79"/>
        <v>0.46143863552094916</v>
      </c>
      <c r="Q1248" s="9">
        <f>YEAR(SalesDataTable[[#This Row],[Order Date]])</f>
        <v>2026</v>
      </c>
      <c r="R1248" s="8" t="str">
        <f>"Q"&amp;ROUNDUP(MONTH(SalesDataTable[[#This Row],[Order Date]])/3,0)</f>
        <v>Q3</v>
      </c>
      <c r="S1248" s="5">
        <f>MONTH(SalesDataTable[[#This Row],[Order Date]])</f>
        <v>7</v>
      </c>
      <c r="T1248" s="8" t="str">
        <f>TEXT(SalesDataTable[[#This Row],[Order Date]],"mmm")</f>
        <v>Jul</v>
      </c>
    </row>
    <row r="1249" spans="1:20" ht="15.6" x14ac:dyDescent="0.3">
      <c r="A1249" s="2" t="s">
        <v>1320</v>
      </c>
      <c r="B1249" s="3">
        <v>46205</v>
      </c>
      <c r="C1249" s="4" t="s">
        <v>47</v>
      </c>
      <c r="D1249" s="4" t="s">
        <v>68</v>
      </c>
      <c r="E1249" s="4" t="s">
        <v>23</v>
      </c>
      <c r="F1249" s="4" t="s">
        <v>36</v>
      </c>
      <c r="G1249" s="4" t="s">
        <v>25</v>
      </c>
      <c r="H1249" s="4" t="s">
        <v>26</v>
      </c>
      <c r="I1249" s="5">
        <v>2</v>
      </c>
      <c r="J1249" s="6">
        <v>83.29</v>
      </c>
      <c r="K1249" s="7">
        <v>0</v>
      </c>
      <c r="L1249" s="6">
        <v>42.45</v>
      </c>
      <c r="M1249" s="6">
        <f t="shared" si="76"/>
        <v>166.58</v>
      </c>
      <c r="N1249" s="6">
        <f t="shared" si="77"/>
        <v>84.9</v>
      </c>
      <c r="O1249" s="6">
        <f t="shared" si="78"/>
        <v>81.680000000000007</v>
      </c>
      <c r="P1249" s="8">
        <f t="shared" si="79"/>
        <v>0.49033497418657701</v>
      </c>
      <c r="Q1249" s="9">
        <f>YEAR(SalesDataTable[[#This Row],[Order Date]])</f>
        <v>2026</v>
      </c>
      <c r="R1249" s="8" t="str">
        <f>"Q"&amp;ROUNDUP(MONTH(SalesDataTable[[#This Row],[Order Date]])/3,0)</f>
        <v>Q3</v>
      </c>
      <c r="S1249" s="5">
        <f>MONTH(SalesDataTable[[#This Row],[Order Date]])</f>
        <v>7</v>
      </c>
      <c r="T1249" s="8" t="str">
        <f>TEXT(SalesDataTable[[#This Row],[Order Date]],"mmm")</f>
        <v>Jul</v>
      </c>
    </row>
    <row r="1250" spans="1:20" ht="15.6" x14ac:dyDescent="0.3">
      <c r="A1250" s="2" t="s">
        <v>1321</v>
      </c>
      <c r="B1250" s="3">
        <v>46205</v>
      </c>
      <c r="C1250" s="4" t="s">
        <v>34</v>
      </c>
      <c r="D1250" s="4" t="s">
        <v>146</v>
      </c>
      <c r="E1250" s="4" t="s">
        <v>23</v>
      </c>
      <c r="F1250" s="4" t="s">
        <v>36</v>
      </c>
      <c r="G1250" s="4" t="s">
        <v>37</v>
      </c>
      <c r="H1250" s="4" t="s">
        <v>91</v>
      </c>
      <c r="I1250" s="5">
        <v>2</v>
      </c>
      <c r="J1250" s="6">
        <v>136.72999999999999</v>
      </c>
      <c r="K1250" s="7">
        <v>0</v>
      </c>
      <c r="L1250" s="6">
        <v>66.03</v>
      </c>
      <c r="M1250" s="6">
        <f t="shared" si="76"/>
        <v>273.45999999999998</v>
      </c>
      <c r="N1250" s="6">
        <f t="shared" si="77"/>
        <v>132.06</v>
      </c>
      <c r="O1250" s="6">
        <f t="shared" si="78"/>
        <v>141.39999999999998</v>
      </c>
      <c r="P1250" s="8">
        <f t="shared" si="79"/>
        <v>0.5170774519125283</v>
      </c>
      <c r="Q1250" s="9">
        <f>YEAR(SalesDataTable[[#This Row],[Order Date]])</f>
        <v>2026</v>
      </c>
      <c r="R1250" s="8" t="str">
        <f>"Q"&amp;ROUNDUP(MONTH(SalesDataTable[[#This Row],[Order Date]])/3,0)</f>
        <v>Q3</v>
      </c>
      <c r="S1250" s="5">
        <f>MONTH(SalesDataTable[[#This Row],[Order Date]])</f>
        <v>7</v>
      </c>
      <c r="T1250" s="8" t="str">
        <f>TEXT(SalesDataTable[[#This Row],[Order Date]],"mmm")</f>
        <v>Jul</v>
      </c>
    </row>
    <row r="1251" spans="1:20" ht="15.6" x14ac:dyDescent="0.3">
      <c r="A1251" s="2" t="s">
        <v>1322</v>
      </c>
      <c r="B1251" s="3">
        <v>46205</v>
      </c>
      <c r="C1251" s="4" t="s">
        <v>34</v>
      </c>
      <c r="D1251" s="4" t="s">
        <v>35</v>
      </c>
      <c r="E1251" s="4" t="s">
        <v>59</v>
      </c>
      <c r="F1251" s="4" t="s">
        <v>24</v>
      </c>
      <c r="G1251" s="4" t="s">
        <v>31</v>
      </c>
      <c r="H1251" s="4" t="s">
        <v>73</v>
      </c>
      <c r="I1251" s="5">
        <v>2</v>
      </c>
      <c r="J1251" s="6">
        <v>152.44</v>
      </c>
      <c r="K1251" s="7">
        <v>0</v>
      </c>
      <c r="L1251" s="6">
        <v>81.23</v>
      </c>
      <c r="M1251" s="6">
        <f t="shared" si="76"/>
        <v>304.88</v>
      </c>
      <c r="N1251" s="6">
        <f t="shared" si="77"/>
        <v>162.46</v>
      </c>
      <c r="O1251" s="6">
        <f t="shared" si="78"/>
        <v>142.41999999999999</v>
      </c>
      <c r="P1251" s="8">
        <f t="shared" si="79"/>
        <v>0.46713461033849379</v>
      </c>
      <c r="Q1251" s="9">
        <f>YEAR(SalesDataTable[[#This Row],[Order Date]])</f>
        <v>2026</v>
      </c>
      <c r="R1251" s="8" t="str">
        <f>"Q"&amp;ROUNDUP(MONTH(SalesDataTable[[#This Row],[Order Date]])/3,0)</f>
        <v>Q3</v>
      </c>
      <c r="S1251" s="5">
        <f>MONTH(SalesDataTable[[#This Row],[Order Date]])</f>
        <v>7</v>
      </c>
      <c r="T1251" s="8" t="str">
        <f>TEXT(SalesDataTable[[#This Row],[Order Date]],"mmm")</f>
        <v>Jul</v>
      </c>
    </row>
    <row r="1252" spans="1:20" ht="15.6" x14ac:dyDescent="0.3">
      <c r="A1252" s="2" t="s">
        <v>1323</v>
      </c>
      <c r="B1252" s="3">
        <v>46205</v>
      </c>
      <c r="C1252" s="4" t="s">
        <v>47</v>
      </c>
      <c r="D1252" s="4" t="s">
        <v>65</v>
      </c>
      <c r="E1252" s="4" t="s">
        <v>23</v>
      </c>
      <c r="F1252" s="4" t="s">
        <v>36</v>
      </c>
      <c r="G1252" s="4" t="s">
        <v>31</v>
      </c>
      <c r="H1252" s="4" t="s">
        <v>99</v>
      </c>
      <c r="I1252" s="5">
        <v>2</v>
      </c>
      <c r="J1252" s="6">
        <v>71.28</v>
      </c>
      <c r="K1252" s="7">
        <v>0.1</v>
      </c>
      <c r="L1252" s="6">
        <v>32.67</v>
      </c>
      <c r="M1252" s="6">
        <f t="shared" si="76"/>
        <v>128.304</v>
      </c>
      <c r="N1252" s="6">
        <f t="shared" si="77"/>
        <v>65.34</v>
      </c>
      <c r="O1252" s="6">
        <f t="shared" si="78"/>
        <v>62.963999999999999</v>
      </c>
      <c r="P1252" s="8">
        <f t="shared" si="79"/>
        <v>0.4907407407407407</v>
      </c>
      <c r="Q1252" s="9">
        <f>YEAR(SalesDataTable[[#This Row],[Order Date]])</f>
        <v>2026</v>
      </c>
      <c r="R1252" s="8" t="str">
        <f>"Q"&amp;ROUNDUP(MONTH(SalesDataTable[[#This Row],[Order Date]])/3,0)</f>
        <v>Q3</v>
      </c>
      <c r="S1252" s="5">
        <f>MONTH(SalesDataTable[[#This Row],[Order Date]])</f>
        <v>7</v>
      </c>
      <c r="T1252" s="8" t="str">
        <f>TEXT(SalesDataTable[[#This Row],[Order Date]],"mmm")</f>
        <v>Jul</v>
      </c>
    </row>
    <row r="1253" spans="1:20" ht="15.6" x14ac:dyDescent="0.3">
      <c r="A1253" s="2" t="s">
        <v>1324</v>
      </c>
      <c r="B1253" s="3">
        <v>46205</v>
      </c>
      <c r="C1253" s="4" t="s">
        <v>34</v>
      </c>
      <c r="D1253" s="4" t="s">
        <v>44</v>
      </c>
      <c r="E1253" s="4" t="s">
        <v>59</v>
      </c>
      <c r="F1253" s="4" t="s">
        <v>24</v>
      </c>
      <c r="G1253" s="4" t="s">
        <v>25</v>
      </c>
      <c r="H1253" s="4" t="s">
        <v>26</v>
      </c>
      <c r="I1253" s="5">
        <v>1</v>
      </c>
      <c r="J1253" s="6">
        <v>80.290000000000006</v>
      </c>
      <c r="K1253" s="7">
        <v>0.1</v>
      </c>
      <c r="L1253" s="6">
        <v>43.47</v>
      </c>
      <c r="M1253" s="6">
        <f t="shared" si="76"/>
        <v>72.26100000000001</v>
      </c>
      <c r="N1253" s="6">
        <f t="shared" si="77"/>
        <v>43.47</v>
      </c>
      <c r="O1253" s="6">
        <f t="shared" si="78"/>
        <v>28.791000000000011</v>
      </c>
      <c r="P1253" s="8">
        <f t="shared" si="79"/>
        <v>0.39843068875326948</v>
      </c>
      <c r="Q1253" s="9">
        <f>YEAR(SalesDataTable[[#This Row],[Order Date]])</f>
        <v>2026</v>
      </c>
      <c r="R1253" s="8" t="str">
        <f>"Q"&amp;ROUNDUP(MONTH(SalesDataTable[[#This Row],[Order Date]])/3,0)</f>
        <v>Q3</v>
      </c>
      <c r="S1253" s="5">
        <f>MONTH(SalesDataTable[[#This Row],[Order Date]])</f>
        <v>7</v>
      </c>
      <c r="T1253" s="8" t="str">
        <f>TEXT(SalesDataTable[[#This Row],[Order Date]],"mmm")</f>
        <v>Jul</v>
      </c>
    </row>
    <row r="1254" spans="1:20" ht="15.6" x14ac:dyDescent="0.3">
      <c r="A1254" s="2" t="s">
        <v>1325</v>
      </c>
      <c r="B1254" s="3">
        <v>46205</v>
      </c>
      <c r="C1254" s="4" t="s">
        <v>28</v>
      </c>
      <c r="D1254" s="4" t="s">
        <v>58</v>
      </c>
      <c r="E1254" s="4" t="s">
        <v>59</v>
      </c>
      <c r="F1254" s="4" t="s">
        <v>36</v>
      </c>
      <c r="G1254" s="4" t="s">
        <v>31</v>
      </c>
      <c r="H1254" s="4" t="s">
        <v>41</v>
      </c>
      <c r="I1254" s="5">
        <v>1</v>
      </c>
      <c r="J1254" s="6">
        <v>142.38</v>
      </c>
      <c r="K1254" s="7">
        <v>0.05</v>
      </c>
      <c r="L1254" s="6">
        <v>77.17</v>
      </c>
      <c r="M1254" s="6">
        <f t="shared" si="76"/>
        <v>135.261</v>
      </c>
      <c r="N1254" s="6">
        <f t="shared" si="77"/>
        <v>77.17</v>
      </c>
      <c r="O1254" s="6">
        <f t="shared" si="78"/>
        <v>58.090999999999994</v>
      </c>
      <c r="P1254" s="8">
        <f t="shared" si="79"/>
        <v>0.42947338848596417</v>
      </c>
      <c r="Q1254" s="9">
        <f>YEAR(SalesDataTable[[#This Row],[Order Date]])</f>
        <v>2026</v>
      </c>
      <c r="R1254" s="8" t="str">
        <f>"Q"&amp;ROUNDUP(MONTH(SalesDataTable[[#This Row],[Order Date]])/3,0)</f>
        <v>Q3</v>
      </c>
      <c r="S1254" s="5">
        <f>MONTH(SalesDataTable[[#This Row],[Order Date]])</f>
        <v>7</v>
      </c>
      <c r="T1254" s="8" t="str">
        <f>TEXT(SalesDataTable[[#This Row],[Order Date]],"mmm")</f>
        <v>Jul</v>
      </c>
    </row>
    <row r="1255" spans="1:20" ht="15.6" x14ac:dyDescent="0.3">
      <c r="A1255" s="2" t="s">
        <v>1326</v>
      </c>
      <c r="B1255" s="3">
        <v>46205</v>
      </c>
      <c r="C1255" s="4" t="s">
        <v>47</v>
      </c>
      <c r="D1255" s="4" t="s">
        <v>65</v>
      </c>
      <c r="E1255" s="4" t="s">
        <v>23</v>
      </c>
      <c r="F1255" s="4" t="s">
        <v>36</v>
      </c>
      <c r="G1255" s="4" t="s">
        <v>31</v>
      </c>
      <c r="H1255" s="4" t="s">
        <v>32</v>
      </c>
      <c r="I1255" s="5">
        <v>3</v>
      </c>
      <c r="J1255" s="6">
        <v>91.47</v>
      </c>
      <c r="K1255" s="7">
        <v>0.05</v>
      </c>
      <c r="L1255" s="6">
        <v>45.6</v>
      </c>
      <c r="M1255" s="6">
        <f t="shared" si="76"/>
        <v>260.68949999999995</v>
      </c>
      <c r="N1255" s="6">
        <f t="shared" si="77"/>
        <v>136.80000000000001</v>
      </c>
      <c r="O1255" s="6">
        <f t="shared" si="78"/>
        <v>123.88949999999994</v>
      </c>
      <c r="P1255" s="8">
        <f t="shared" si="79"/>
        <v>0.47523778287963253</v>
      </c>
      <c r="Q1255" s="9">
        <f>YEAR(SalesDataTable[[#This Row],[Order Date]])</f>
        <v>2026</v>
      </c>
      <c r="R1255" s="8" t="str">
        <f>"Q"&amp;ROUNDUP(MONTH(SalesDataTable[[#This Row],[Order Date]])/3,0)</f>
        <v>Q3</v>
      </c>
      <c r="S1255" s="5">
        <f>MONTH(SalesDataTable[[#This Row],[Order Date]])</f>
        <v>7</v>
      </c>
      <c r="T1255" s="8" t="str">
        <f>TEXT(SalesDataTable[[#This Row],[Order Date]],"mmm")</f>
        <v>Jul</v>
      </c>
    </row>
    <row r="1256" spans="1:20" ht="15.6" x14ac:dyDescent="0.3">
      <c r="A1256" s="2" t="s">
        <v>1327</v>
      </c>
      <c r="B1256" s="3">
        <v>46205</v>
      </c>
      <c r="C1256" s="4" t="s">
        <v>28</v>
      </c>
      <c r="D1256" s="4" t="s">
        <v>86</v>
      </c>
      <c r="E1256" s="4" t="s">
        <v>45</v>
      </c>
      <c r="F1256" s="4" t="s">
        <v>36</v>
      </c>
      <c r="G1256" s="4" t="s">
        <v>37</v>
      </c>
      <c r="H1256" s="4" t="s">
        <v>66</v>
      </c>
      <c r="I1256" s="5">
        <v>1</v>
      </c>
      <c r="J1256" s="6">
        <v>45.92</v>
      </c>
      <c r="K1256" s="7">
        <v>0.05</v>
      </c>
      <c r="L1256" s="6">
        <v>17.91</v>
      </c>
      <c r="M1256" s="6">
        <f t="shared" si="76"/>
        <v>43.624000000000002</v>
      </c>
      <c r="N1256" s="6">
        <f t="shared" si="77"/>
        <v>17.91</v>
      </c>
      <c r="O1256" s="6">
        <f t="shared" si="78"/>
        <v>25.714000000000002</v>
      </c>
      <c r="P1256" s="8">
        <f t="shared" si="79"/>
        <v>0.58944617641665142</v>
      </c>
      <c r="Q1256" s="9">
        <f>YEAR(SalesDataTable[[#This Row],[Order Date]])</f>
        <v>2026</v>
      </c>
      <c r="R1256" s="8" t="str">
        <f>"Q"&amp;ROUNDUP(MONTH(SalesDataTable[[#This Row],[Order Date]])/3,0)</f>
        <v>Q3</v>
      </c>
      <c r="S1256" s="5">
        <f>MONTH(SalesDataTable[[#This Row],[Order Date]])</f>
        <v>7</v>
      </c>
      <c r="T1256" s="8" t="str">
        <f>TEXT(SalesDataTable[[#This Row],[Order Date]],"mmm")</f>
        <v>Jul</v>
      </c>
    </row>
    <row r="1257" spans="1:20" ht="15.6" x14ac:dyDescent="0.3">
      <c r="A1257" s="2" t="s">
        <v>1328</v>
      </c>
      <c r="B1257" s="3">
        <v>46206</v>
      </c>
      <c r="C1257" s="4" t="s">
        <v>47</v>
      </c>
      <c r="D1257" s="4" t="s">
        <v>48</v>
      </c>
      <c r="E1257" s="4" t="s">
        <v>45</v>
      </c>
      <c r="F1257" s="4" t="s">
        <v>36</v>
      </c>
      <c r="G1257" s="4" t="s">
        <v>69</v>
      </c>
      <c r="H1257" s="4" t="s">
        <v>87</v>
      </c>
      <c r="I1257" s="5">
        <v>1</v>
      </c>
      <c r="J1257" s="6">
        <v>36.01</v>
      </c>
      <c r="K1257" s="7">
        <v>0</v>
      </c>
      <c r="L1257" s="6">
        <v>14.11</v>
      </c>
      <c r="M1257" s="6">
        <f t="shared" si="76"/>
        <v>36.01</v>
      </c>
      <c r="N1257" s="6">
        <f t="shared" si="77"/>
        <v>14.11</v>
      </c>
      <c r="O1257" s="6">
        <f t="shared" si="78"/>
        <v>21.9</v>
      </c>
      <c r="P1257" s="8">
        <f t="shared" si="79"/>
        <v>0.60816439877811723</v>
      </c>
      <c r="Q1257" s="9">
        <f>YEAR(SalesDataTable[[#This Row],[Order Date]])</f>
        <v>2026</v>
      </c>
      <c r="R1257" s="8" t="str">
        <f>"Q"&amp;ROUNDUP(MONTH(SalesDataTable[[#This Row],[Order Date]])/3,0)</f>
        <v>Q3</v>
      </c>
      <c r="S1257" s="5">
        <f>MONTH(SalesDataTable[[#This Row],[Order Date]])</f>
        <v>7</v>
      </c>
      <c r="T1257" s="8" t="str">
        <f>TEXT(SalesDataTable[[#This Row],[Order Date]],"mmm")</f>
        <v>Jul</v>
      </c>
    </row>
    <row r="1258" spans="1:20" ht="15.6" x14ac:dyDescent="0.3">
      <c r="A1258" s="2" t="s">
        <v>1329</v>
      </c>
      <c r="B1258" s="3">
        <v>46206</v>
      </c>
      <c r="C1258" s="4" t="s">
        <v>47</v>
      </c>
      <c r="D1258" s="4" t="s">
        <v>102</v>
      </c>
      <c r="E1258" s="4" t="s">
        <v>23</v>
      </c>
      <c r="F1258" s="4" t="s">
        <v>40</v>
      </c>
      <c r="G1258" s="4" t="s">
        <v>37</v>
      </c>
      <c r="H1258" s="4" t="s">
        <v>103</v>
      </c>
      <c r="I1258" s="5">
        <v>1</v>
      </c>
      <c r="J1258" s="6">
        <v>165.8</v>
      </c>
      <c r="K1258" s="7">
        <v>0.1</v>
      </c>
      <c r="L1258" s="6">
        <v>88.32</v>
      </c>
      <c r="M1258" s="6">
        <f t="shared" si="76"/>
        <v>149.22000000000003</v>
      </c>
      <c r="N1258" s="6">
        <f t="shared" si="77"/>
        <v>88.32</v>
      </c>
      <c r="O1258" s="6">
        <f t="shared" si="78"/>
        <v>60.900000000000034</v>
      </c>
      <c r="P1258" s="8">
        <f t="shared" si="79"/>
        <v>0.40812223562525146</v>
      </c>
      <c r="Q1258" s="9">
        <f>YEAR(SalesDataTable[[#This Row],[Order Date]])</f>
        <v>2026</v>
      </c>
      <c r="R1258" s="8" t="str">
        <f>"Q"&amp;ROUNDUP(MONTH(SalesDataTable[[#This Row],[Order Date]])/3,0)</f>
        <v>Q3</v>
      </c>
      <c r="S1258" s="5">
        <f>MONTH(SalesDataTable[[#This Row],[Order Date]])</f>
        <v>7</v>
      </c>
      <c r="T1258" s="8" t="str">
        <f>TEXT(SalesDataTable[[#This Row],[Order Date]],"mmm")</f>
        <v>Jul</v>
      </c>
    </row>
    <row r="1259" spans="1:20" ht="15.6" x14ac:dyDescent="0.3">
      <c r="A1259" s="2" t="s">
        <v>1330</v>
      </c>
      <c r="B1259" s="3">
        <v>46206</v>
      </c>
      <c r="C1259" s="4" t="s">
        <v>34</v>
      </c>
      <c r="D1259" s="4" t="s">
        <v>35</v>
      </c>
      <c r="E1259" s="4" t="s">
        <v>30</v>
      </c>
      <c r="F1259" s="4" t="s">
        <v>40</v>
      </c>
      <c r="G1259" s="4" t="s">
        <v>69</v>
      </c>
      <c r="H1259" s="4" t="s">
        <v>70</v>
      </c>
      <c r="I1259" s="5">
        <v>5</v>
      </c>
      <c r="J1259" s="6">
        <v>40.36</v>
      </c>
      <c r="K1259" s="7">
        <v>0.15</v>
      </c>
      <c r="L1259" s="6">
        <v>14.57</v>
      </c>
      <c r="M1259" s="6">
        <f t="shared" si="76"/>
        <v>171.53</v>
      </c>
      <c r="N1259" s="6">
        <f t="shared" si="77"/>
        <v>72.849999999999994</v>
      </c>
      <c r="O1259" s="6">
        <f t="shared" si="78"/>
        <v>98.68</v>
      </c>
      <c r="P1259" s="8">
        <f t="shared" si="79"/>
        <v>0.57529295167026184</v>
      </c>
      <c r="Q1259" s="9">
        <f>YEAR(SalesDataTable[[#This Row],[Order Date]])</f>
        <v>2026</v>
      </c>
      <c r="R1259" s="8" t="str">
        <f>"Q"&amp;ROUNDUP(MONTH(SalesDataTable[[#This Row],[Order Date]])/3,0)</f>
        <v>Q3</v>
      </c>
      <c r="S1259" s="5">
        <f>MONTH(SalesDataTable[[#This Row],[Order Date]])</f>
        <v>7</v>
      </c>
      <c r="T1259" s="8" t="str">
        <f>TEXT(SalesDataTable[[#This Row],[Order Date]],"mmm")</f>
        <v>Jul</v>
      </c>
    </row>
    <row r="1260" spans="1:20" ht="15.6" x14ac:dyDescent="0.3">
      <c r="A1260" s="2" t="s">
        <v>1331</v>
      </c>
      <c r="B1260" s="3">
        <v>46206</v>
      </c>
      <c r="C1260" s="4" t="s">
        <v>34</v>
      </c>
      <c r="D1260" s="4" t="s">
        <v>146</v>
      </c>
      <c r="E1260" s="4" t="s">
        <v>30</v>
      </c>
      <c r="F1260" s="4" t="s">
        <v>40</v>
      </c>
      <c r="G1260" s="4" t="s">
        <v>31</v>
      </c>
      <c r="H1260" s="4" t="s">
        <v>41</v>
      </c>
      <c r="I1260" s="5">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9">
        <f>YEAR(SalesDataTable[[#This Row],[Order Date]])</f>
        <v>2026</v>
      </c>
      <c r="R1260" s="8" t="str">
        <f>"Q"&amp;ROUNDUP(MONTH(SalesDataTable[[#This Row],[Order Date]])/3,0)</f>
        <v>Q3</v>
      </c>
      <c r="S1260" s="5">
        <f>MONTH(SalesDataTable[[#This Row],[Order Date]])</f>
        <v>7</v>
      </c>
      <c r="T1260" s="8" t="str">
        <f>TEXT(SalesDataTable[[#This Row],[Order Date]],"mmm")</f>
        <v>Jul</v>
      </c>
    </row>
    <row r="1261" spans="1:20" ht="15.6" x14ac:dyDescent="0.3">
      <c r="A1261" s="2" t="s">
        <v>1332</v>
      </c>
      <c r="B1261" s="3">
        <v>46206</v>
      </c>
      <c r="C1261" s="4" t="s">
        <v>28</v>
      </c>
      <c r="D1261" s="4" t="s">
        <v>89</v>
      </c>
      <c r="E1261" s="4" t="s">
        <v>23</v>
      </c>
      <c r="F1261" s="4" t="s">
        <v>36</v>
      </c>
      <c r="G1261" s="4" t="s">
        <v>31</v>
      </c>
      <c r="H1261" s="4" t="s">
        <v>99</v>
      </c>
      <c r="I1261" s="5">
        <v>2</v>
      </c>
      <c r="J1261" s="6">
        <v>70.5</v>
      </c>
      <c r="K1261" s="7">
        <v>0</v>
      </c>
      <c r="L1261" s="6">
        <v>32.51</v>
      </c>
      <c r="M1261" s="6">
        <f t="shared" si="76"/>
        <v>141</v>
      </c>
      <c r="N1261" s="6">
        <f t="shared" si="77"/>
        <v>65.02</v>
      </c>
      <c r="O1261" s="6">
        <f t="shared" si="78"/>
        <v>75.98</v>
      </c>
      <c r="P1261" s="8">
        <f t="shared" si="79"/>
        <v>0.53886524822695037</v>
      </c>
      <c r="Q1261" s="9">
        <f>YEAR(SalesDataTable[[#This Row],[Order Date]])</f>
        <v>2026</v>
      </c>
      <c r="R1261" s="8" t="str">
        <f>"Q"&amp;ROUNDUP(MONTH(SalesDataTable[[#This Row],[Order Date]])/3,0)</f>
        <v>Q3</v>
      </c>
      <c r="S1261" s="5">
        <f>MONTH(SalesDataTable[[#This Row],[Order Date]])</f>
        <v>7</v>
      </c>
      <c r="T1261" s="8" t="str">
        <f>TEXT(SalesDataTable[[#This Row],[Order Date]],"mmm")</f>
        <v>Jul</v>
      </c>
    </row>
    <row r="1262" spans="1:20" ht="15.6" x14ac:dyDescent="0.3">
      <c r="A1262" s="2" t="s">
        <v>1333</v>
      </c>
      <c r="B1262" s="3">
        <v>46206</v>
      </c>
      <c r="C1262" s="4" t="s">
        <v>28</v>
      </c>
      <c r="D1262" s="4" t="s">
        <v>106</v>
      </c>
      <c r="E1262" s="4" t="s">
        <v>23</v>
      </c>
      <c r="F1262" s="4" t="s">
        <v>36</v>
      </c>
      <c r="G1262" s="4" t="s">
        <v>31</v>
      </c>
      <c r="H1262" s="4" t="s">
        <v>73</v>
      </c>
      <c r="I1262" s="5">
        <v>2</v>
      </c>
      <c r="J1262" s="6">
        <v>152.88999999999999</v>
      </c>
      <c r="K1262" s="7">
        <v>0</v>
      </c>
      <c r="L1262" s="6">
        <v>81.34</v>
      </c>
      <c r="M1262" s="6">
        <f t="shared" si="76"/>
        <v>305.77999999999997</v>
      </c>
      <c r="N1262" s="6">
        <f t="shared" si="77"/>
        <v>162.68</v>
      </c>
      <c r="O1262" s="6">
        <f t="shared" si="78"/>
        <v>143.09999999999997</v>
      </c>
      <c r="P1262" s="8">
        <f t="shared" si="79"/>
        <v>0.46798351756164558</v>
      </c>
      <c r="Q1262" s="9">
        <f>YEAR(SalesDataTable[[#This Row],[Order Date]])</f>
        <v>2026</v>
      </c>
      <c r="R1262" s="8" t="str">
        <f>"Q"&amp;ROUNDUP(MONTH(SalesDataTable[[#This Row],[Order Date]])/3,0)</f>
        <v>Q3</v>
      </c>
      <c r="S1262" s="5">
        <f>MONTH(SalesDataTable[[#This Row],[Order Date]])</f>
        <v>7</v>
      </c>
      <c r="T1262" s="8" t="str">
        <f>TEXT(SalesDataTable[[#This Row],[Order Date]],"mmm")</f>
        <v>Jul</v>
      </c>
    </row>
    <row r="1263" spans="1:20" ht="15.6" x14ac:dyDescent="0.3">
      <c r="A1263" s="2" t="s">
        <v>1334</v>
      </c>
      <c r="B1263" s="3">
        <v>46207</v>
      </c>
      <c r="C1263" s="4" t="s">
        <v>21</v>
      </c>
      <c r="D1263" s="4" t="s">
        <v>108</v>
      </c>
      <c r="E1263" s="4" t="s">
        <v>23</v>
      </c>
      <c r="F1263" s="4" t="s">
        <v>36</v>
      </c>
      <c r="G1263" s="4" t="s">
        <v>25</v>
      </c>
      <c r="H1263" s="4" t="s">
        <v>26</v>
      </c>
      <c r="I1263" s="5">
        <v>2</v>
      </c>
      <c r="J1263" s="6">
        <v>81.900000000000006</v>
      </c>
      <c r="K1263" s="7">
        <v>0</v>
      </c>
      <c r="L1263" s="6">
        <v>42.61</v>
      </c>
      <c r="M1263" s="6">
        <f t="shared" si="76"/>
        <v>163.80000000000001</v>
      </c>
      <c r="N1263" s="6">
        <f t="shared" si="77"/>
        <v>85.22</v>
      </c>
      <c r="O1263" s="6">
        <f t="shared" si="78"/>
        <v>78.580000000000013</v>
      </c>
      <c r="P1263" s="8">
        <f t="shared" si="79"/>
        <v>0.47973137973137975</v>
      </c>
      <c r="Q1263" s="9">
        <f>YEAR(SalesDataTable[[#This Row],[Order Date]])</f>
        <v>2026</v>
      </c>
      <c r="R1263" s="8" t="str">
        <f>"Q"&amp;ROUNDUP(MONTH(SalesDataTable[[#This Row],[Order Date]])/3,0)</f>
        <v>Q3</v>
      </c>
      <c r="S1263" s="5">
        <f>MONTH(SalesDataTable[[#This Row],[Order Date]])</f>
        <v>7</v>
      </c>
      <c r="T1263" s="8" t="str">
        <f>TEXT(SalesDataTable[[#This Row],[Order Date]],"mmm")</f>
        <v>Jul</v>
      </c>
    </row>
    <row r="1264" spans="1:20" ht="15.6" x14ac:dyDescent="0.3">
      <c r="A1264" s="2" t="s">
        <v>1335</v>
      </c>
      <c r="B1264" s="3">
        <v>46207</v>
      </c>
      <c r="C1264" s="4" t="s">
        <v>34</v>
      </c>
      <c r="D1264" s="4" t="s">
        <v>81</v>
      </c>
      <c r="E1264" s="4" t="s">
        <v>45</v>
      </c>
      <c r="F1264" s="4" t="s">
        <v>36</v>
      </c>
      <c r="G1264" s="4" t="s">
        <v>25</v>
      </c>
      <c r="H1264" s="4" t="s">
        <v>63</v>
      </c>
      <c r="I1264" s="5">
        <v>1</v>
      </c>
      <c r="J1264" s="6">
        <v>103.58</v>
      </c>
      <c r="K1264" s="7">
        <v>0</v>
      </c>
      <c r="L1264" s="6">
        <v>51.94</v>
      </c>
      <c r="M1264" s="6">
        <f t="shared" si="76"/>
        <v>103.58</v>
      </c>
      <c r="N1264" s="6">
        <f t="shared" si="77"/>
        <v>51.94</v>
      </c>
      <c r="O1264" s="6">
        <f t="shared" si="78"/>
        <v>51.64</v>
      </c>
      <c r="P1264" s="8">
        <f t="shared" si="79"/>
        <v>0.49855184398532537</v>
      </c>
      <c r="Q1264" s="9">
        <f>YEAR(SalesDataTable[[#This Row],[Order Date]])</f>
        <v>2026</v>
      </c>
      <c r="R1264" s="8" t="str">
        <f>"Q"&amp;ROUNDUP(MONTH(SalesDataTable[[#This Row],[Order Date]])/3,0)</f>
        <v>Q3</v>
      </c>
      <c r="S1264" s="5">
        <f>MONTH(SalesDataTable[[#This Row],[Order Date]])</f>
        <v>7</v>
      </c>
      <c r="T1264" s="8" t="str">
        <f>TEXT(SalesDataTable[[#This Row],[Order Date]],"mmm")</f>
        <v>Jul</v>
      </c>
    </row>
    <row r="1265" spans="1:20" ht="15.6" x14ac:dyDescent="0.3">
      <c r="A1265" s="2" t="s">
        <v>1336</v>
      </c>
      <c r="B1265" s="3">
        <v>46207</v>
      </c>
      <c r="C1265" s="4" t="s">
        <v>34</v>
      </c>
      <c r="D1265" s="4" t="s">
        <v>44</v>
      </c>
      <c r="E1265" s="4" t="s">
        <v>30</v>
      </c>
      <c r="F1265" s="4" t="s">
        <v>24</v>
      </c>
      <c r="G1265" s="4" t="s">
        <v>31</v>
      </c>
      <c r="H1265" s="4" t="s">
        <v>99</v>
      </c>
      <c r="I1265" s="5">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9">
        <f>YEAR(SalesDataTable[[#This Row],[Order Date]])</f>
        <v>2026</v>
      </c>
      <c r="R1265" s="8" t="str">
        <f>"Q"&amp;ROUNDUP(MONTH(SalesDataTable[[#This Row],[Order Date]])/3,0)</f>
        <v>Q3</v>
      </c>
      <c r="S1265" s="5">
        <f>MONTH(SalesDataTable[[#This Row],[Order Date]])</f>
        <v>7</v>
      </c>
      <c r="T1265" s="8" t="str">
        <f>TEXT(SalesDataTable[[#This Row],[Order Date]],"mmm")</f>
        <v>Jul</v>
      </c>
    </row>
    <row r="1266" spans="1:20" ht="15.6" x14ac:dyDescent="0.3">
      <c r="A1266" s="2" t="s">
        <v>1337</v>
      </c>
      <c r="B1266" s="3">
        <v>46207</v>
      </c>
      <c r="C1266" s="4" t="s">
        <v>28</v>
      </c>
      <c r="D1266" s="4" t="s">
        <v>89</v>
      </c>
      <c r="E1266" s="4" t="s">
        <v>23</v>
      </c>
      <c r="F1266" s="4" t="s">
        <v>40</v>
      </c>
      <c r="G1266" s="4" t="s">
        <v>69</v>
      </c>
      <c r="H1266" s="4" t="s">
        <v>70</v>
      </c>
      <c r="I1266" s="5">
        <v>1</v>
      </c>
      <c r="J1266" s="6">
        <v>40.549999999999997</v>
      </c>
      <c r="K1266" s="7">
        <v>0.05</v>
      </c>
      <c r="L1266" s="6">
        <v>14.44</v>
      </c>
      <c r="M1266" s="6">
        <f t="shared" si="76"/>
        <v>38.522499999999994</v>
      </c>
      <c r="N1266" s="6">
        <f t="shared" si="77"/>
        <v>14.44</v>
      </c>
      <c r="O1266" s="6">
        <f t="shared" si="78"/>
        <v>24.082499999999996</v>
      </c>
      <c r="P1266" s="8">
        <f t="shared" si="79"/>
        <v>0.62515413070283599</v>
      </c>
      <c r="Q1266" s="9">
        <f>YEAR(SalesDataTable[[#This Row],[Order Date]])</f>
        <v>2026</v>
      </c>
      <c r="R1266" s="8" t="str">
        <f>"Q"&amp;ROUNDUP(MONTH(SalesDataTable[[#This Row],[Order Date]])/3,0)</f>
        <v>Q3</v>
      </c>
      <c r="S1266" s="5">
        <f>MONTH(SalesDataTable[[#This Row],[Order Date]])</f>
        <v>7</v>
      </c>
      <c r="T1266" s="8" t="str">
        <f>TEXT(SalesDataTable[[#This Row],[Order Date]],"mmm")</f>
        <v>Jul</v>
      </c>
    </row>
    <row r="1267" spans="1:20" ht="15.6" x14ac:dyDescent="0.3">
      <c r="A1267" s="2" t="s">
        <v>1338</v>
      </c>
      <c r="B1267" s="3">
        <v>46207</v>
      </c>
      <c r="C1267" s="4" t="s">
        <v>47</v>
      </c>
      <c r="D1267" s="4" t="s">
        <v>68</v>
      </c>
      <c r="E1267" s="4" t="s">
        <v>23</v>
      </c>
      <c r="F1267" s="4" t="s">
        <v>36</v>
      </c>
      <c r="G1267" s="4" t="s">
        <v>31</v>
      </c>
      <c r="H1267" s="4" t="s">
        <v>41</v>
      </c>
      <c r="I1267" s="5">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9">
        <f>YEAR(SalesDataTable[[#This Row],[Order Date]])</f>
        <v>2026</v>
      </c>
      <c r="R1267" s="8" t="str">
        <f>"Q"&amp;ROUNDUP(MONTH(SalesDataTable[[#This Row],[Order Date]])/3,0)</f>
        <v>Q3</v>
      </c>
      <c r="S1267" s="5">
        <f>MONTH(SalesDataTable[[#This Row],[Order Date]])</f>
        <v>7</v>
      </c>
      <c r="T1267" s="8" t="str">
        <f>TEXT(SalesDataTable[[#This Row],[Order Date]],"mmm")</f>
        <v>Jul</v>
      </c>
    </row>
    <row r="1268" spans="1:20" ht="15.6" x14ac:dyDescent="0.3">
      <c r="A1268" s="2" t="s">
        <v>1339</v>
      </c>
      <c r="B1268" s="3">
        <v>46207</v>
      </c>
      <c r="C1268" s="4" t="s">
        <v>47</v>
      </c>
      <c r="D1268" s="4" t="s">
        <v>102</v>
      </c>
      <c r="E1268" s="4" t="s">
        <v>23</v>
      </c>
      <c r="F1268" s="4" t="s">
        <v>24</v>
      </c>
      <c r="G1268" s="4" t="s">
        <v>37</v>
      </c>
      <c r="H1268" s="4" t="s">
        <v>103</v>
      </c>
      <c r="I1268" s="5">
        <v>1</v>
      </c>
      <c r="J1268" s="6">
        <v>163.25</v>
      </c>
      <c r="K1268" s="7">
        <v>0</v>
      </c>
      <c r="L1268" s="6">
        <v>89.71</v>
      </c>
      <c r="M1268" s="6">
        <f t="shared" si="76"/>
        <v>163.25</v>
      </c>
      <c r="N1268" s="6">
        <f t="shared" si="77"/>
        <v>89.71</v>
      </c>
      <c r="O1268" s="6">
        <f t="shared" si="78"/>
        <v>73.540000000000006</v>
      </c>
      <c r="P1268" s="8">
        <f t="shared" si="79"/>
        <v>0.45047473200612559</v>
      </c>
      <c r="Q1268" s="9">
        <f>YEAR(SalesDataTable[[#This Row],[Order Date]])</f>
        <v>2026</v>
      </c>
      <c r="R1268" s="8" t="str">
        <f>"Q"&amp;ROUNDUP(MONTH(SalesDataTable[[#This Row],[Order Date]])/3,0)</f>
        <v>Q3</v>
      </c>
      <c r="S1268" s="5">
        <f>MONTH(SalesDataTable[[#This Row],[Order Date]])</f>
        <v>7</v>
      </c>
      <c r="T1268" s="8" t="str">
        <f>TEXT(SalesDataTable[[#This Row],[Order Date]],"mmm")</f>
        <v>Jul</v>
      </c>
    </row>
    <row r="1269" spans="1:20" ht="15.6" x14ac:dyDescent="0.3">
      <c r="A1269" s="2" t="s">
        <v>1340</v>
      </c>
      <c r="B1269" s="3">
        <v>46207</v>
      </c>
      <c r="C1269" s="4" t="s">
        <v>28</v>
      </c>
      <c r="D1269" s="4" t="s">
        <v>29</v>
      </c>
      <c r="E1269" s="4" t="s">
        <v>23</v>
      </c>
      <c r="F1269" s="4" t="s">
        <v>24</v>
      </c>
      <c r="G1269" s="4" t="s">
        <v>69</v>
      </c>
      <c r="H1269" s="4" t="s">
        <v>70</v>
      </c>
      <c r="I1269" s="5">
        <v>1</v>
      </c>
      <c r="J1269" s="6">
        <v>40.39</v>
      </c>
      <c r="K1269" s="7">
        <v>0.1</v>
      </c>
      <c r="L1269" s="6">
        <v>14.38</v>
      </c>
      <c r="M1269" s="6">
        <f t="shared" si="76"/>
        <v>36.350999999999999</v>
      </c>
      <c r="N1269" s="6">
        <f t="shared" si="77"/>
        <v>14.38</v>
      </c>
      <c r="O1269" s="6">
        <f t="shared" si="78"/>
        <v>21.970999999999997</v>
      </c>
      <c r="P1269" s="8">
        <f t="shared" si="79"/>
        <v>0.60441253335534095</v>
      </c>
      <c r="Q1269" s="9">
        <f>YEAR(SalesDataTable[[#This Row],[Order Date]])</f>
        <v>2026</v>
      </c>
      <c r="R1269" s="8" t="str">
        <f>"Q"&amp;ROUNDUP(MONTH(SalesDataTable[[#This Row],[Order Date]])/3,0)</f>
        <v>Q3</v>
      </c>
      <c r="S1269" s="5">
        <f>MONTH(SalesDataTable[[#This Row],[Order Date]])</f>
        <v>7</v>
      </c>
      <c r="T1269" s="8" t="str">
        <f>TEXT(SalesDataTable[[#This Row],[Order Date]],"mmm")</f>
        <v>Jul</v>
      </c>
    </row>
    <row r="1270" spans="1:20" ht="15.6" x14ac:dyDescent="0.3">
      <c r="A1270" s="2" t="s">
        <v>1341</v>
      </c>
      <c r="B1270" s="3">
        <v>46207</v>
      </c>
      <c r="C1270" s="4" t="s">
        <v>21</v>
      </c>
      <c r="D1270" s="4" t="s">
        <v>108</v>
      </c>
      <c r="E1270" s="4" t="s">
        <v>45</v>
      </c>
      <c r="F1270" s="4" t="s">
        <v>24</v>
      </c>
      <c r="G1270" s="4" t="s">
        <v>51</v>
      </c>
      <c r="H1270" s="4" t="s">
        <v>61</v>
      </c>
      <c r="I1270" s="5">
        <v>1</v>
      </c>
      <c r="J1270" s="6">
        <v>200.22</v>
      </c>
      <c r="K1270" s="7">
        <v>0</v>
      </c>
      <c r="L1270" s="6">
        <v>104.38</v>
      </c>
      <c r="M1270" s="6">
        <f t="shared" si="76"/>
        <v>200.22</v>
      </c>
      <c r="N1270" s="6">
        <f t="shared" si="77"/>
        <v>104.38</v>
      </c>
      <c r="O1270" s="6">
        <f t="shared" si="78"/>
        <v>95.84</v>
      </c>
      <c r="P1270" s="8">
        <f t="shared" si="79"/>
        <v>0.47867345919488563</v>
      </c>
      <c r="Q1270" s="9">
        <f>YEAR(SalesDataTable[[#This Row],[Order Date]])</f>
        <v>2026</v>
      </c>
      <c r="R1270" s="8" t="str">
        <f>"Q"&amp;ROUNDUP(MONTH(SalesDataTable[[#This Row],[Order Date]])/3,0)</f>
        <v>Q3</v>
      </c>
      <c r="S1270" s="5">
        <f>MONTH(SalesDataTable[[#This Row],[Order Date]])</f>
        <v>7</v>
      </c>
      <c r="T1270" s="8" t="str">
        <f>TEXT(SalesDataTable[[#This Row],[Order Date]],"mmm")</f>
        <v>Jul</v>
      </c>
    </row>
    <row r="1271" spans="1:20" ht="15.6" x14ac:dyDescent="0.3">
      <c r="A1271" s="2" t="s">
        <v>1342</v>
      </c>
      <c r="B1271" s="3">
        <v>46207</v>
      </c>
      <c r="C1271" s="4" t="s">
        <v>28</v>
      </c>
      <c r="D1271" s="4" t="s">
        <v>58</v>
      </c>
      <c r="E1271" s="4" t="s">
        <v>23</v>
      </c>
      <c r="F1271" s="4" t="s">
        <v>24</v>
      </c>
      <c r="G1271" s="4" t="s">
        <v>37</v>
      </c>
      <c r="H1271" s="4" t="s">
        <v>103</v>
      </c>
      <c r="I1271" s="5">
        <v>1</v>
      </c>
      <c r="J1271" s="6">
        <v>164.78</v>
      </c>
      <c r="K1271" s="7">
        <v>0.1</v>
      </c>
      <c r="L1271" s="6">
        <v>88.72</v>
      </c>
      <c r="M1271" s="6">
        <f t="shared" si="76"/>
        <v>148.30199999999999</v>
      </c>
      <c r="N1271" s="6">
        <f t="shared" si="77"/>
        <v>88.72</v>
      </c>
      <c r="O1271" s="6">
        <f t="shared" si="78"/>
        <v>59.581999999999994</v>
      </c>
      <c r="P1271" s="8">
        <f t="shared" si="79"/>
        <v>0.4017612709201494</v>
      </c>
      <c r="Q1271" s="9">
        <f>YEAR(SalesDataTable[[#This Row],[Order Date]])</f>
        <v>2026</v>
      </c>
      <c r="R1271" s="8" t="str">
        <f>"Q"&amp;ROUNDUP(MONTH(SalesDataTable[[#This Row],[Order Date]])/3,0)</f>
        <v>Q3</v>
      </c>
      <c r="S1271" s="5">
        <f>MONTH(SalesDataTable[[#This Row],[Order Date]])</f>
        <v>7</v>
      </c>
      <c r="T1271" s="8" t="str">
        <f>TEXT(SalesDataTable[[#This Row],[Order Date]],"mmm")</f>
        <v>Jul</v>
      </c>
    </row>
    <row r="1272" spans="1:20" ht="15.6" x14ac:dyDescent="0.3">
      <c r="A1272" s="2" t="s">
        <v>1343</v>
      </c>
      <c r="B1272" s="3">
        <v>46207</v>
      </c>
      <c r="C1272" s="4" t="s">
        <v>28</v>
      </c>
      <c r="D1272" s="4" t="s">
        <v>106</v>
      </c>
      <c r="E1272" s="4" t="s">
        <v>23</v>
      </c>
      <c r="F1272" s="4" t="s">
        <v>24</v>
      </c>
      <c r="G1272" s="4" t="s">
        <v>31</v>
      </c>
      <c r="H1272" s="4" t="s">
        <v>41</v>
      </c>
      <c r="I1272" s="5">
        <v>4</v>
      </c>
      <c r="J1272" s="6">
        <v>142.86000000000001</v>
      </c>
      <c r="K1272" s="7">
        <v>0</v>
      </c>
      <c r="L1272" s="6">
        <v>81.62</v>
      </c>
      <c r="M1272" s="6">
        <f t="shared" si="76"/>
        <v>571.44000000000005</v>
      </c>
      <c r="N1272" s="6">
        <f t="shared" si="77"/>
        <v>326.48</v>
      </c>
      <c r="O1272" s="6">
        <f t="shared" si="78"/>
        <v>244.96000000000004</v>
      </c>
      <c r="P1272" s="8">
        <f t="shared" si="79"/>
        <v>0.42867142657146862</v>
      </c>
      <c r="Q1272" s="9">
        <f>YEAR(SalesDataTable[[#This Row],[Order Date]])</f>
        <v>2026</v>
      </c>
      <c r="R1272" s="8" t="str">
        <f>"Q"&amp;ROUNDUP(MONTH(SalesDataTable[[#This Row],[Order Date]])/3,0)</f>
        <v>Q3</v>
      </c>
      <c r="S1272" s="5">
        <f>MONTH(SalesDataTable[[#This Row],[Order Date]])</f>
        <v>7</v>
      </c>
      <c r="T1272" s="8" t="str">
        <f>TEXT(SalesDataTable[[#This Row],[Order Date]],"mmm")</f>
        <v>Jul</v>
      </c>
    </row>
    <row r="1273" spans="1:20" ht="15.6" x14ac:dyDescent="0.3">
      <c r="A1273" s="2" t="s">
        <v>1344</v>
      </c>
      <c r="B1273" s="3">
        <v>46208</v>
      </c>
      <c r="C1273" s="4" t="s">
        <v>47</v>
      </c>
      <c r="D1273" s="4" t="s">
        <v>102</v>
      </c>
      <c r="E1273" s="4" t="s">
        <v>59</v>
      </c>
      <c r="F1273" s="4" t="s">
        <v>40</v>
      </c>
      <c r="G1273" s="4" t="s">
        <v>25</v>
      </c>
      <c r="H1273" s="4" t="s">
        <v>55</v>
      </c>
      <c r="I1273" s="5">
        <v>1</v>
      </c>
      <c r="J1273" s="6">
        <v>41.18</v>
      </c>
      <c r="K1273" s="7">
        <v>0</v>
      </c>
      <c r="L1273" s="6">
        <v>16.25</v>
      </c>
      <c r="M1273" s="6">
        <f t="shared" si="76"/>
        <v>41.18</v>
      </c>
      <c r="N1273" s="6">
        <f t="shared" si="77"/>
        <v>16.25</v>
      </c>
      <c r="O1273" s="6">
        <f t="shared" si="78"/>
        <v>24.93</v>
      </c>
      <c r="P1273" s="8">
        <f t="shared" si="79"/>
        <v>0.6053909664885867</v>
      </c>
      <c r="Q1273" s="9">
        <f>YEAR(SalesDataTable[[#This Row],[Order Date]])</f>
        <v>2026</v>
      </c>
      <c r="R1273" s="8" t="str">
        <f>"Q"&amp;ROUNDUP(MONTH(SalesDataTable[[#This Row],[Order Date]])/3,0)</f>
        <v>Q3</v>
      </c>
      <c r="S1273" s="5">
        <f>MONTH(SalesDataTable[[#This Row],[Order Date]])</f>
        <v>7</v>
      </c>
      <c r="T1273" s="8" t="str">
        <f>TEXT(SalesDataTable[[#This Row],[Order Date]],"mmm")</f>
        <v>Jul</v>
      </c>
    </row>
    <row r="1274" spans="1:20" ht="15.6" x14ac:dyDescent="0.3">
      <c r="A1274" s="2" t="s">
        <v>1345</v>
      </c>
      <c r="B1274" s="3">
        <v>46208</v>
      </c>
      <c r="C1274" s="4" t="s">
        <v>28</v>
      </c>
      <c r="D1274" s="4" t="s">
        <v>86</v>
      </c>
      <c r="E1274" s="4" t="s">
        <v>30</v>
      </c>
      <c r="F1274" s="4" t="s">
        <v>40</v>
      </c>
      <c r="G1274" s="4" t="s">
        <v>69</v>
      </c>
      <c r="H1274" s="4" t="s">
        <v>87</v>
      </c>
      <c r="I1274" s="5">
        <v>12</v>
      </c>
      <c r="J1274" s="6">
        <v>35.81</v>
      </c>
      <c r="K1274" s="7">
        <v>0.15</v>
      </c>
      <c r="L1274" s="6">
        <v>14.29</v>
      </c>
      <c r="M1274" s="6">
        <f t="shared" si="76"/>
        <v>365.262</v>
      </c>
      <c r="N1274" s="6">
        <f t="shared" si="77"/>
        <v>171.48</v>
      </c>
      <c r="O1274" s="6">
        <f t="shared" si="78"/>
        <v>193.78200000000001</v>
      </c>
      <c r="P1274" s="8">
        <f t="shared" si="79"/>
        <v>0.53052877112866936</v>
      </c>
      <c r="Q1274" s="9">
        <f>YEAR(SalesDataTable[[#This Row],[Order Date]])</f>
        <v>2026</v>
      </c>
      <c r="R1274" s="8" t="str">
        <f>"Q"&amp;ROUNDUP(MONTH(SalesDataTable[[#This Row],[Order Date]])/3,0)</f>
        <v>Q3</v>
      </c>
      <c r="S1274" s="5">
        <f>MONTH(SalesDataTable[[#This Row],[Order Date]])</f>
        <v>7</v>
      </c>
      <c r="T1274" s="8" t="str">
        <f>TEXT(SalesDataTable[[#This Row],[Order Date]],"mmm")</f>
        <v>Jul</v>
      </c>
    </row>
    <row r="1275" spans="1:20" ht="15.6" x14ac:dyDescent="0.3">
      <c r="A1275" s="2" t="s">
        <v>1346</v>
      </c>
      <c r="B1275" s="3">
        <v>46208</v>
      </c>
      <c r="C1275" s="4" t="s">
        <v>28</v>
      </c>
      <c r="D1275" s="4" t="s">
        <v>106</v>
      </c>
      <c r="E1275" s="4" t="s">
        <v>45</v>
      </c>
      <c r="F1275" s="4" t="s">
        <v>36</v>
      </c>
      <c r="G1275" s="4" t="s">
        <v>51</v>
      </c>
      <c r="H1275" s="4" t="s">
        <v>52</v>
      </c>
      <c r="I1275" s="5">
        <v>3</v>
      </c>
      <c r="J1275" s="6">
        <v>345.42</v>
      </c>
      <c r="K1275" s="7">
        <v>0</v>
      </c>
      <c r="L1275" s="6">
        <v>198.69</v>
      </c>
      <c r="M1275" s="6">
        <f t="shared" si="76"/>
        <v>1036.26</v>
      </c>
      <c r="N1275" s="6">
        <f t="shared" si="77"/>
        <v>596.06999999999994</v>
      </c>
      <c r="O1275" s="6">
        <f t="shared" si="78"/>
        <v>440.19000000000005</v>
      </c>
      <c r="P1275" s="8">
        <f t="shared" si="79"/>
        <v>0.42478721556366167</v>
      </c>
      <c r="Q1275" s="9">
        <f>YEAR(SalesDataTable[[#This Row],[Order Date]])</f>
        <v>2026</v>
      </c>
      <c r="R1275" s="8" t="str">
        <f>"Q"&amp;ROUNDUP(MONTH(SalesDataTable[[#This Row],[Order Date]])/3,0)</f>
        <v>Q3</v>
      </c>
      <c r="S1275" s="5">
        <f>MONTH(SalesDataTable[[#This Row],[Order Date]])</f>
        <v>7</v>
      </c>
      <c r="T1275" s="8" t="str">
        <f>TEXT(SalesDataTable[[#This Row],[Order Date]],"mmm")</f>
        <v>Jul</v>
      </c>
    </row>
    <row r="1276" spans="1:20" ht="15.6" x14ac:dyDescent="0.3">
      <c r="A1276" s="2" t="s">
        <v>1347</v>
      </c>
      <c r="B1276" s="3">
        <v>46208</v>
      </c>
      <c r="C1276" s="4" t="s">
        <v>47</v>
      </c>
      <c r="D1276" s="4" t="s">
        <v>68</v>
      </c>
      <c r="E1276" s="4" t="s">
        <v>23</v>
      </c>
      <c r="F1276" s="4" t="s">
        <v>24</v>
      </c>
      <c r="G1276" s="4" t="s">
        <v>25</v>
      </c>
      <c r="H1276" s="4" t="s">
        <v>63</v>
      </c>
      <c r="I1276" s="5">
        <v>4</v>
      </c>
      <c r="J1276" s="6">
        <v>101.66</v>
      </c>
      <c r="K1276" s="7">
        <v>0.1</v>
      </c>
      <c r="L1276" s="6">
        <v>51.55</v>
      </c>
      <c r="M1276" s="6">
        <f t="shared" si="76"/>
        <v>365.976</v>
      </c>
      <c r="N1276" s="6">
        <f t="shared" si="77"/>
        <v>206.2</v>
      </c>
      <c r="O1276" s="6">
        <f t="shared" si="78"/>
        <v>159.77600000000001</v>
      </c>
      <c r="P1276" s="8">
        <f t="shared" si="79"/>
        <v>0.43657507596126527</v>
      </c>
      <c r="Q1276" s="9">
        <f>YEAR(SalesDataTable[[#This Row],[Order Date]])</f>
        <v>2026</v>
      </c>
      <c r="R1276" s="8" t="str">
        <f>"Q"&amp;ROUNDUP(MONTH(SalesDataTable[[#This Row],[Order Date]])/3,0)</f>
        <v>Q3</v>
      </c>
      <c r="S1276" s="5">
        <f>MONTH(SalesDataTable[[#This Row],[Order Date]])</f>
        <v>7</v>
      </c>
      <c r="T1276" s="8" t="str">
        <f>TEXT(SalesDataTable[[#This Row],[Order Date]],"mmm")</f>
        <v>Jul</v>
      </c>
    </row>
    <row r="1277" spans="1:20" ht="15.6" x14ac:dyDescent="0.3">
      <c r="A1277" s="2" t="s">
        <v>1348</v>
      </c>
      <c r="B1277" s="3">
        <v>46208</v>
      </c>
      <c r="C1277" s="4" t="s">
        <v>47</v>
      </c>
      <c r="D1277" s="4" t="s">
        <v>102</v>
      </c>
      <c r="E1277" s="4" t="s">
        <v>23</v>
      </c>
      <c r="F1277" s="4" t="s">
        <v>40</v>
      </c>
      <c r="G1277" s="4" t="s">
        <v>31</v>
      </c>
      <c r="H1277" s="4" t="s">
        <v>41</v>
      </c>
      <c r="I1277" s="5">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9">
        <f>YEAR(SalesDataTable[[#This Row],[Order Date]])</f>
        <v>2026</v>
      </c>
      <c r="R1277" s="8" t="str">
        <f>"Q"&amp;ROUNDUP(MONTH(SalesDataTable[[#This Row],[Order Date]])/3,0)</f>
        <v>Q3</v>
      </c>
      <c r="S1277" s="5">
        <f>MONTH(SalesDataTable[[#This Row],[Order Date]])</f>
        <v>7</v>
      </c>
      <c r="T1277" s="8" t="str">
        <f>TEXT(SalesDataTable[[#This Row],[Order Date]],"mmm")</f>
        <v>Jul</v>
      </c>
    </row>
    <row r="1278" spans="1:20" ht="15.6" x14ac:dyDescent="0.3">
      <c r="A1278" s="2" t="s">
        <v>1349</v>
      </c>
      <c r="B1278" s="3">
        <v>46208</v>
      </c>
      <c r="C1278" s="4" t="s">
        <v>47</v>
      </c>
      <c r="D1278" s="4" t="s">
        <v>102</v>
      </c>
      <c r="E1278" s="4" t="s">
        <v>59</v>
      </c>
      <c r="F1278" s="4" t="s">
        <v>24</v>
      </c>
      <c r="G1278" s="4" t="s">
        <v>37</v>
      </c>
      <c r="H1278" s="4" t="s">
        <v>103</v>
      </c>
      <c r="I1278" s="5">
        <v>2</v>
      </c>
      <c r="J1278" s="6">
        <v>161.21</v>
      </c>
      <c r="K1278" s="7">
        <v>0</v>
      </c>
      <c r="L1278" s="6">
        <v>85.2</v>
      </c>
      <c r="M1278" s="6">
        <f t="shared" si="76"/>
        <v>322.42</v>
      </c>
      <c r="N1278" s="6">
        <f t="shared" si="77"/>
        <v>170.4</v>
      </c>
      <c r="O1278" s="6">
        <f t="shared" si="78"/>
        <v>152.02000000000001</v>
      </c>
      <c r="P1278" s="8">
        <f t="shared" si="79"/>
        <v>0.47149680540909372</v>
      </c>
      <c r="Q1278" s="9">
        <f>YEAR(SalesDataTable[[#This Row],[Order Date]])</f>
        <v>2026</v>
      </c>
      <c r="R1278" s="8" t="str">
        <f>"Q"&amp;ROUNDUP(MONTH(SalesDataTable[[#This Row],[Order Date]])/3,0)</f>
        <v>Q3</v>
      </c>
      <c r="S1278" s="5">
        <f>MONTH(SalesDataTable[[#This Row],[Order Date]])</f>
        <v>7</v>
      </c>
      <c r="T1278" s="8" t="str">
        <f>TEXT(SalesDataTable[[#This Row],[Order Date]],"mmm")</f>
        <v>Jul</v>
      </c>
    </row>
    <row r="1279" spans="1:20" ht="15.6" x14ac:dyDescent="0.3">
      <c r="A1279" s="2" t="s">
        <v>1350</v>
      </c>
      <c r="B1279" s="3">
        <v>46208</v>
      </c>
      <c r="C1279" s="4" t="s">
        <v>47</v>
      </c>
      <c r="D1279" s="4" t="s">
        <v>68</v>
      </c>
      <c r="E1279" s="4" t="s">
        <v>45</v>
      </c>
      <c r="F1279" s="4" t="s">
        <v>36</v>
      </c>
      <c r="G1279" s="4" t="s">
        <v>31</v>
      </c>
      <c r="H1279" s="4" t="s">
        <v>99</v>
      </c>
      <c r="I1279" s="5">
        <v>2</v>
      </c>
      <c r="J1279" s="6">
        <v>71.27</v>
      </c>
      <c r="K1279" s="7">
        <v>0.05</v>
      </c>
      <c r="L1279" s="6">
        <v>32.85</v>
      </c>
      <c r="M1279" s="6">
        <f t="shared" si="76"/>
        <v>135.41299999999998</v>
      </c>
      <c r="N1279" s="6">
        <f t="shared" si="77"/>
        <v>65.7</v>
      </c>
      <c r="O1279" s="6">
        <f t="shared" si="78"/>
        <v>69.71299999999998</v>
      </c>
      <c r="P1279" s="8">
        <f t="shared" si="79"/>
        <v>0.5148176319851121</v>
      </c>
      <c r="Q1279" s="9">
        <f>YEAR(SalesDataTable[[#This Row],[Order Date]])</f>
        <v>2026</v>
      </c>
      <c r="R1279" s="8" t="str">
        <f>"Q"&amp;ROUNDUP(MONTH(SalesDataTable[[#This Row],[Order Date]])/3,0)</f>
        <v>Q3</v>
      </c>
      <c r="S1279" s="5">
        <f>MONTH(SalesDataTable[[#This Row],[Order Date]])</f>
        <v>7</v>
      </c>
      <c r="T1279" s="8" t="str">
        <f>TEXT(SalesDataTable[[#This Row],[Order Date]],"mmm")</f>
        <v>Jul</v>
      </c>
    </row>
    <row r="1280" spans="1:20" ht="15.6" x14ac:dyDescent="0.3">
      <c r="A1280" s="2" t="s">
        <v>1351</v>
      </c>
      <c r="B1280" s="3">
        <v>46208</v>
      </c>
      <c r="C1280" s="4" t="s">
        <v>21</v>
      </c>
      <c r="D1280" s="4" t="s">
        <v>72</v>
      </c>
      <c r="E1280" s="4" t="s">
        <v>45</v>
      </c>
      <c r="F1280" s="4" t="s">
        <v>24</v>
      </c>
      <c r="G1280" s="4" t="s">
        <v>69</v>
      </c>
      <c r="H1280" s="4" t="s">
        <v>94</v>
      </c>
      <c r="I1280" s="5">
        <v>3</v>
      </c>
      <c r="J1280" s="6">
        <v>50.16</v>
      </c>
      <c r="K1280" s="7">
        <v>0.05</v>
      </c>
      <c r="L1280" s="6">
        <v>22.24</v>
      </c>
      <c r="M1280" s="6">
        <f t="shared" si="76"/>
        <v>142.95599999999999</v>
      </c>
      <c r="N1280" s="6">
        <f t="shared" si="77"/>
        <v>66.72</v>
      </c>
      <c r="O1280" s="6">
        <f t="shared" si="78"/>
        <v>76.23599999999999</v>
      </c>
      <c r="P1280" s="8">
        <f t="shared" si="79"/>
        <v>0.53328296818601528</v>
      </c>
      <c r="Q1280" s="9">
        <f>YEAR(SalesDataTable[[#This Row],[Order Date]])</f>
        <v>2026</v>
      </c>
      <c r="R1280" s="8" t="str">
        <f>"Q"&amp;ROUNDUP(MONTH(SalesDataTable[[#This Row],[Order Date]])/3,0)</f>
        <v>Q3</v>
      </c>
      <c r="S1280" s="5">
        <f>MONTH(SalesDataTable[[#This Row],[Order Date]])</f>
        <v>7</v>
      </c>
      <c r="T1280" s="8" t="str">
        <f>TEXT(SalesDataTable[[#This Row],[Order Date]],"mmm")</f>
        <v>Jul</v>
      </c>
    </row>
    <row r="1281" spans="1:20" ht="15.6" x14ac:dyDescent="0.3">
      <c r="A1281" s="2" t="s">
        <v>1352</v>
      </c>
      <c r="B1281" s="3">
        <v>46208</v>
      </c>
      <c r="C1281" s="4" t="s">
        <v>47</v>
      </c>
      <c r="D1281" s="4" t="s">
        <v>48</v>
      </c>
      <c r="E1281" s="4" t="s">
        <v>59</v>
      </c>
      <c r="F1281" s="4" t="s">
        <v>36</v>
      </c>
      <c r="G1281" s="4" t="s">
        <v>31</v>
      </c>
      <c r="H1281" s="4" t="s">
        <v>41</v>
      </c>
      <c r="I1281" s="5">
        <v>1</v>
      </c>
      <c r="J1281" s="6">
        <v>145.37</v>
      </c>
      <c r="K1281" s="7">
        <v>0.05</v>
      </c>
      <c r="L1281" s="6">
        <v>81.02</v>
      </c>
      <c r="M1281" s="6">
        <f t="shared" si="76"/>
        <v>138.10149999999999</v>
      </c>
      <c r="N1281" s="6">
        <f t="shared" si="77"/>
        <v>81.02</v>
      </c>
      <c r="O1281" s="6">
        <f t="shared" si="78"/>
        <v>57.081499999999991</v>
      </c>
      <c r="P1281" s="8">
        <f t="shared" si="79"/>
        <v>0.41333005072356199</v>
      </c>
      <c r="Q1281" s="9">
        <f>YEAR(SalesDataTable[[#This Row],[Order Date]])</f>
        <v>2026</v>
      </c>
      <c r="R1281" s="8" t="str">
        <f>"Q"&amp;ROUNDUP(MONTH(SalesDataTable[[#This Row],[Order Date]])/3,0)</f>
        <v>Q3</v>
      </c>
      <c r="S1281" s="5">
        <f>MONTH(SalesDataTable[[#This Row],[Order Date]])</f>
        <v>7</v>
      </c>
      <c r="T1281" s="8" t="str">
        <f>TEXT(SalesDataTable[[#This Row],[Order Date]],"mmm")</f>
        <v>Jul</v>
      </c>
    </row>
    <row r="1282" spans="1:20" ht="15.6" x14ac:dyDescent="0.3">
      <c r="A1282" s="2" t="s">
        <v>1353</v>
      </c>
      <c r="B1282" s="3">
        <v>46208</v>
      </c>
      <c r="C1282" s="4" t="s">
        <v>47</v>
      </c>
      <c r="D1282" s="4" t="s">
        <v>65</v>
      </c>
      <c r="E1282" s="4" t="s">
        <v>45</v>
      </c>
      <c r="F1282" s="4" t="s">
        <v>36</v>
      </c>
      <c r="G1282" s="4" t="s">
        <v>37</v>
      </c>
      <c r="H1282" s="4" t="s">
        <v>66</v>
      </c>
      <c r="I1282" s="5">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9">
        <f>YEAR(SalesDataTable[[#This Row],[Order Date]])</f>
        <v>2026</v>
      </c>
      <c r="R1282" s="8" t="str">
        <f>"Q"&amp;ROUNDUP(MONTH(SalesDataTable[[#This Row],[Order Date]])/3,0)</f>
        <v>Q3</v>
      </c>
      <c r="S1282" s="5">
        <f>MONTH(SalesDataTable[[#This Row],[Order Date]])</f>
        <v>7</v>
      </c>
      <c r="T1282" s="8" t="str">
        <f>TEXT(SalesDataTable[[#This Row],[Order Date]],"mmm")</f>
        <v>Jul</v>
      </c>
    </row>
    <row r="1283" spans="1:20" ht="15.6" x14ac:dyDescent="0.3">
      <c r="A1283" s="2" t="s">
        <v>1354</v>
      </c>
      <c r="B1283" s="3">
        <v>46208</v>
      </c>
      <c r="C1283" s="4" t="s">
        <v>47</v>
      </c>
      <c r="D1283" s="4" t="s">
        <v>102</v>
      </c>
      <c r="E1283" s="4" t="s">
        <v>30</v>
      </c>
      <c r="F1283" s="4" t="s">
        <v>40</v>
      </c>
      <c r="G1283" s="4" t="s">
        <v>31</v>
      </c>
      <c r="H1283" s="4" t="s">
        <v>73</v>
      </c>
      <c r="I1283" s="5">
        <v>5</v>
      </c>
      <c r="J1283" s="6">
        <v>155.09</v>
      </c>
      <c r="K1283" s="7">
        <v>0.1</v>
      </c>
      <c r="L1283" s="6">
        <v>78.52</v>
      </c>
      <c r="M1283" s="6">
        <f t="shared" si="80"/>
        <v>697.90500000000009</v>
      </c>
      <c r="N1283" s="6">
        <f t="shared" si="81"/>
        <v>392.59999999999997</v>
      </c>
      <c r="O1283" s="6">
        <f t="shared" si="82"/>
        <v>305.30500000000012</v>
      </c>
      <c r="P1283" s="8">
        <f t="shared" si="83"/>
        <v>0.43745925305020034</v>
      </c>
      <c r="Q1283" s="9">
        <f>YEAR(SalesDataTable[[#This Row],[Order Date]])</f>
        <v>2026</v>
      </c>
      <c r="R1283" s="8" t="str">
        <f>"Q"&amp;ROUNDUP(MONTH(SalesDataTable[[#This Row],[Order Date]])/3,0)</f>
        <v>Q3</v>
      </c>
      <c r="S1283" s="5">
        <f>MONTH(SalesDataTable[[#This Row],[Order Date]])</f>
        <v>7</v>
      </c>
      <c r="T1283" s="8" t="str">
        <f>TEXT(SalesDataTable[[#This Row],[Order Date]],"mmm")</f>
        <v>Jul</v>
      </c>
    </row>
    <row r="1284" spans="1:20" ht="15.6" x14ac:dyDescent="0.3">
      <c r="A1284" s="2" t="s">
        <v>1355</v>
      </c>
      <c r="B1284" s="3">
        <v>46208</v>
      </c>
      <c r="C1284" s="4" t="s">
        <v>47</v>
      </c>
      <c r="D1284" s="4" t="s">
        <v>102</v>
      </c>
      <c r="E1284" s="4" t="s">
        <v>23</v>
      </c>
      <c r="F1284" s="4" t="s">
        <v>36</v>
      </c>
      <c r="G1284" s="4" t="s">
        <v>25</v>
      </c>
      <c r="H1284" s="4" t="s">
        <v>26</v>
      </c>
      <c r="I1284" s="5">
        <v>3</v>
      </c>
      <c r="J1284" s="6">
        <v>82.89</v>
      </c>
      <c r="K1284" s="7">
        <v>0</v>
      </c>
      <c r="L1284" s="6">
        <v>42.31</v>
      </c>
      <c r="M1284" s="6">
        <f t="shared" si="80"/>
        <v>248.67000000000002</v>
      </c>
      <c r="N1284" s="6">
        <f t="shared" si="81"/>
        <v>126.93</v>
      </c>
      <c r="O1284" s="6">
        <f t="shared" si="82"/>
        <v>121.74000000000001</v>
      </c>
      <c r="P1284" s="8">
        <f t="shared" si="83"/>
        <v>0.48956448304982508</v>
      </c>
      <c r="Q1284" s="9">
        <f>YEAR(SalesDataTable[[#This Row],[Order Date]])</f>
        <v>2026</v>
      </c>
      <c r="R1284" s="8" t="str">
        <f>"Q"&amp;ROUNDUP(MONTH(SalesDataTable[[#This Row],[Order Date]])/3,0)</f>
        <v>Q3</v>
      </c>
      <c r="S1284" s="5">
        <f>MONTH(SalesDataTable[[#This Row],[Order Date]])</f>
        <v>7</v>
      </c>
      <c r="T1284" s="8" t="str">
        <f>TEXT(SalesDataTable[[#This Row],[Order Date]],"mmm")</f>
        <v>Jul</v>
      </c>
    </row>
    <row r="1285" spans="1:20" ht="15.6" x14ac:dyDescent="0.3">
      <c r="A1285" s="2" t="s">
        <v>1356</v>
      </c>
      <c r="B1285" s="3">
        <v>46208</v>
      </c>
      <c r="C1285" s="4" t="s">
        <v>34</v>
      </c>
      <c r="D1285" s="4" t="s">
        <v>44</v>
      </c>
      <c r="E1285" s="4" t="s">
        <v>45</v>
      </c>
      <c r="F1285" s="4" t="s">
        <v>36</v>
      </c>
      <c r="G1285" s="4" t="s">
        <v>25</v>
      </c>
      <c r="H1285" s="4" t="s">
        <v>26</v>
      </c>
      <c r="I1285" s="5">
        <v>2</v>
      </c>
      <c r="J1285" s="6">
        <v>80.8</v>
      </c>
      <c r="K1285" s="7">
        <v>0</v>
      </c>
      <c r="L1285" s="6">
        <v>42.21</v>
      </c>
      <c r="M1285" s="6">
        <f t="shared" si="80"/>
        <v>161.6</v>
      </c>
      <c r="N1285" s="6">
        <f t="shared" si="81"/>
        <v>84.42</v>
      </c>
      <c r="O1285" s="6">
        <f t="shared" si="82"/>
        <v>77.179999999999993</v>
      </c>
      <c r="P1285" s="8">
        <f t="shared" si="83"/>
        <v>0.47759900990099008</v>
      </c>
      <c r="Q1285" s="9">
        <f>YEAR(SalesDataTable[[#This Row],[Order Date]])</f>
        <v>2026</v>
      </c>
      <c r="R1285" s="8" t="str">
        <f>"Q"&amp;ROUNDUP(MONTH(SalesDataTable[[#This Row],[Order Date]])/3,0)</f>
        <v>Q3</v>
      </c>
      <c r="S1285" s="5">
        <f>MONTH(SalesDataTable[[#This Row],[Order Date]])</f>
        <v>7</v>
      </c>
      <c r="T1285" s="8" t="str">
        <f>TEXT(SalesDataTable[[#This Row],[Order Date]],"mmm")</f>
        <v>Jul</v>
      </c>
    </row>
    <row r="1286" spans="1:20" ht="15.6" x14ac:dyDescent="0.3">
      <c r="A1286" s="2" t="s">
        <v>1357</v>
      </c>
      <c r="B1286" s="3">
        <v>46209</v>
      </c>
      <c r="C1286" s="4" t="s">
        <v>34</v>
      </c>
      <c r="D1286" s="4" t="s">
        <v>54</v>
      </c>
      <c r="E1286" s="4" t="s">
        <v>23</v>
      </c>
      <c r="F1286" s="4" t="s">
        <v>36</v>
      </c>
      <c r="G1286" s="4" t="s">
        <v>69</v>
      </c>
      <c r="H1286" s="4" t="s">
        <v>70</v>
      </c>
      <c r="I1286" s="5">
        <v>2</v>
      </c>
      <c r="J1286" s="6">
        <v>39.54</v>
      </c>
      <c r="K1286" s="7">
        <v>0.05</v>
      </c>
      <c r="L1286" s="6">
        <v>14.68</v>
      </c>
      <c r="M1286" s="6">
        <f t="shared" si="80"/>
        <v>75.125999999999991</v>
      </c>
      <c r="N1286" s="6">
        <f t="shared" si="81"/>
        <v>29.36</v>
      </c>
      <c r="O1286" s="6">
        <f t="shared" si="82"/>
        <v>45.765999999999991</v>
      </c>
      <c r="P1286" s="8">
        <f t="shared" si="83"/>
        <v>0.60918989431089099</v>
      </c>
      <c r="Q1286" s="9">
        <f>YEAR(SalesDataTable[[#This Row],[Order Date]])</f>
        <v>2026</v>
      </c>
      <c r="R1286" s="8" t="str">
        <f>"Q"&amp;ROUNDUP(MONTH(SalesDataTable[[#This Row],[Order Date]])/3,0)</f>
        <v>Q3</v>
      </c>
      <c r="S1286" s="5">
        <f>MONTH(SalesDataTable[[#This Row],[Order Date]])</f>
        <v>7</v>
      </c>
      <c r="T1286" s="8" t="str">
        <f>TEXT(SalesDataTable[[#This Row],[Order Date]],"mmm")</f>
        <v>Jul</v>
      </c>
    </row>
    <row r="1287" spans="1:20" ht="15.6" x14ac:dyDescent="0.3">
      <c r="A1287" s="2" t="s">
        <v>1358</v>
      </c>
      <c r="B1287" s="3">
        <v>46209</v>
      </c>
      <c r="C1287" s="4" t="s">
        <v>34</v>
      </c>
      <c r="D1287" s="4" t="s">
        <v>35</v>
      </c>
      <c r="E1287" s="4" t="s">
        <v>23</v>
      </c>
      <c r="F1287" s="4" t="s">
        <v>36</v>
      </c>
      <c r="G1287" s="4" t="s">
        <v>69</v>
      </c>
      <c r="H1287" s="4" t="s">
        <v>75</v>
      </c>
      <c r="I1287" s="5">
        <v>2</v>
      </c>
      <c r="J1287" s="6">
        <v>121.35</v>
      </c>
      <c r="K1287" s="7">
        <v>0</v>
      </c>
      <c r="L1287" s="6">
        <v>71.06</v>
      </c>
      <c r="M1287" s="6">
        <f t="shared" si="80"/>
        <v>242.7</v>
      </c>
      <c r="N1287" s="6">
        <f t="shared" si="81"/>
        <v>142.12</v>
      </c>
      <c r="O1287" s="6">
        <f t="shared" si="82"/>
        <v>100.57999999999998</v>
      </c>
      <c r="P1287" s="8">
        <f t="shared" si="83"/>
        <v>0.41442109600329619</v>
      </c>
      <c r="Q1287" s="9">
        <f>YEAR(SalesDataTable[[#This Row],[Order Date]])</f>
        <v>2026</v>
      </c>
      <c r="R1287" s="8" t="str">
        <f>"Q"&amp;ROUNDUP(MONTH(SalesDataTable[[#This Row],[Order Date]])/3,0)</f>
        <v>Q3</v>
      </c>
      <c r="S1287" s="5">
        <f>MONTH(SalesDataTable[[#This Row],[Order Date]])</f>
        <v>7</v>
      </c>
      <c r="T1287" s="8" t="str">
        <f>TEXT(SalesDataTable[[#This Row],[Order Date]],"mmm")</f>
        <v>Jul</v>
      </c>
    </row>
    <row r="1288" spans="1:20" ht="15.6" x14ac:dyDescent="0.3">
      <c r="A1288" s="2" t="s">
        <v>1359</v>
      </c>
      <c r="B1288" s="3">
        <v>46209</v>
      </c>
      <c r="C1288" s="4" t="s">
        <v>47</v>
      </c>
      <c r="D1288" s="4" t="s">
        <v>68</v>
      </c>
      <c r="E1288" s="4" t="s">
        <v>45</v>
      </c>
      <c r="F1288" s="4" t="s">
        <v>24</v>
      </c>
      <c r="G1288" s="4" t="s">
        <v>69</v>
      </c>
      <c r="H1288" s="4" t="s">
        <v>70</v>
      </c>
      <c r="I1288" s="5">
        <v>1</v>
      </c>
      <c r="J1288" s="6">
        <v>41.37</v>
      </c>
      <c r="K1288" s="7">
        <v>0</v>
      </c>
      <c r="L1288" s="6">
        <v>15.12</v>
      </c>
      <c r="M1288" s="6">
        <f t="shared" si="80"/>
        <v>41.37</v>
      </c>
      <c r="N1288" s="6">
        <f t="shared" si="81"/>
        <v>15.12</v>
      </c>
      <c r="O1288" s="6">
        <f t="shared" si="82"/>
        <v>26.25</v>
      </c>
      <c r="P1288" s="8">
        <f t="shared" si="83"/>
        <v>0.63451776649746194</v>
      </c>
      <c r="Q1288" s="9">
        <f>YEAR(SalesDataTable[[#This Row],[Order Date]])</f>
        <v>2026</v>
      </c>
      <c r="R1288" s="8" t="str">
        <f>"Q"&amp;ROUNDUP(MONTH(SalesDataTable[[#This Row],[Order Date]])/3,0)</f>
        <v>Q3</v>
      </c>
      <c r="S1288" s="5">
        <f>MONTH(SalesDataTable[[#This Row],[Order Date]])</f>
        <v>7</v>
      </c>
      <c r="T1288" s="8" t="str">
        <f>TEXT(SalesDataTable[[#This Row],[Order Date]],"mmm")</f>
        <v>Jul</v>
      </c>
    </row>
    <row r="1289" spans="1:20" ht="15.6" x14ac:dyDescent="0.3">
      <c r="A1289" s="2" t="s">
        <v>1360</v>
      </c>
      <c r="B1289" s="3">
        <v>46209</v>
      </c>
      <c r="C1289" s="4" t="s">
        <v>28</v>
      </c>
      <c r="D1289" s="4" t="s">
        <v>89</v>
      </c>
      <c r="E1289" s="4" t="s">
        <v>23</v>
      </c>
      <c r="F1289" s="4" t="s">
        <v>36</v>
      </c>
      <c r="G1289" s="4" t="s">
        <v>25</v>
      </c>
      <c r="H1289" s="4" t="s">
        <v>26</v>
      </c>
      <c r="I1289" s="5">
        <v>5</v>
      </c>
      <c r="J1289" s="6">
        <v>81.63</v>
      </c>
      <c r="K1289" s="7">
        <v>0.05</v>
      </c>
      <c r="L1289" s="6">
        <v>42.36</v>
      </c>
      <c r="M1289" s="6">
        <f t="shared" si="80"/>
        <v>387.74249999999995</v>
      </c>
      <c r="N1289" s="6">
        <f t="shared" si="81"/>
        <v>211.8</v>
      </c>
      <c r="O1289" s="6">
        <f t="shared" si="82"/>
        <v>175.94249999999994</v>
      </c>
      <c r="P1289" s="8">
        <f t="shared" si="83"/>
        <v>0.45376119460724568</v>
      </c>
      <c r="Q1289" s="9">
        <f>YEAR(SalesDataTable[[#This Row],[Order Date]])</f>
        <v>2026</v>
      </c>
      <c r="R1289" s="8" t="str">
        <f>"Q"&amp;ROUNDUP(MONTH(SalesDataTable[[#This Row],[Order Date]])/3,0)</f>
        <v>Q3</v>
      </c>
      <c r="S1289" s="5">
        <f>MONTH(SalesDataTable[[#This Row],[Order Date]])</f>
        <v>7</v>
      </c>
      <c r="T1289" s="8" t="str">
        <f>TEXT(SalesDataTable[[#This Row],[Order Date]],"mmm")</f>
        <v>Jul</v>
      </c>
    </row>
    <row r="1290" spans="1:20" ht="15.6" x14ac:dyDescent="0.3">
      <c r="A1290" s="2" t="s">
        <v>1361</v>
      </c>
      <c r="B1290" s="3">
        <v>46209</v>
      </c>
      <c r="C1290" s="4" t="s">
        <v>28</v>
      </c>
      <c r="D1290" s="4" t="s">
        <v>29</v>
      </c>
      <c r="E1290" s="4" t="s">
        <v>23</v>
      </c>
      <c r="F1290" s="4" t="s">
        <v>24</v>
      </c>
      <c r="G1290" s="4" t="s">
        <v>69</v>
      </c>
      <c r="H1290" s="4" t="s">
        <v>87</v>
      </c>
      <c r="I1290" s="5">
        <v>1</v>
      </c>
      <c r="J1290" s="6">
        <v>36.19</v>
      </c>
      <c r="K1290" s="7">
        <v>0</v>
      </c>
      <c r="L1290" s="6">
        <v>13.91</v>
      </c>
      <c r="M1290" s="6">
        <f t="shared" si="80"/>
        <v>36.19</v>
      </c>
      <c r="N1290" s="6">
        <f t="shared" si="81"/>
        <v>13.91</v>
      </c>
      <c r="O1290" s="6">
        <f t="shared" si="82"/>
        <v>22.279999999999998</v>
      </c>
      <c r="P1290" s="8">
        <f t="shared" si="83"/>
        <v>0.61563967946946663</v>
      </c>
      <c r="Q1290" s="9">
        <f>YEAR(SalesDataTable[[#This Row],[Order Date]])</f>
        <v>2026</v>
      </c>
      <c r="R1290" s="8" t="str">
        <f>"Q"&amp;ROUNDUP(MONTH(SalesDataTable[[#This Row],[Order Date]])/3,0)</f>
        <v>Q3</v>
      </c>
      <c r="S1290" s="5">
        <f>MONTH(SalesDataTable[[#This Row],[Order Date]])</f>
        <v>7</v>
      </c>
      <c r="T1290" s="8" t="str">
        <f>TEXT(SalesDataTable[[#This Row],[Order Date]],"mmm")</f>
        <v>Jul</v>
      </c>
    </row>
    <row r="1291" spans="1:20" ht="15.6" x14ac:dyDescent="0.3">
      <c r="A1291" s="2" t="s">
        <v>1362</v>
      </c>
      <c r="B1291" s="3">
        <v>46209</v>
      </c>
      <c r="C1291" s="4" t="s">
        <v>28</v>
      </c>
      <c r="D1291" s="4" t="s">
        <v>29</v>
      </c>
      <c r="E1291" s="4" t="s">
        <v>59</v>
      </c>
      <c r="F1291" s="4" t="s">
        <v>36</v>
      </c>
      <c r="G1291" s="4" t="s">
        <v>31</v>
      </c>
      <c r="H1291" s="4" t="s">
        <v>41</v>
      </c>
      <c r="I1291" s="5">
        <v>1</v>
      </c>
      <c r="J1291" s="6">
        <v>142.04</v>
      </c>
      <c r="K1291" s="7">
        <v>0</v>
      </c>
      <c r="L1291" s="6">
        <v>81.67</v>
      </c>
      <c r="M1291" s="6">
        <f t="shared" si="80"/>
        <v>142.04</v>
      </c>
      <c r="N1291" s="6">
        <f t="shared" si="81"/>
        <v>81.67</v>
      </c>
      <c r="O1291" s="6">
        <f t="shared" si="82"/>
        <v>60.36999999999999</v>
      </c>
      <c r="P1291" s="8">
        <f t="shared" si="83"/>
        <v>0.4250211208110391</v>
      </c>
      <c r="Q1291" s="9">
        <f>YEAR(SalesDataTable[[#This Row],[Order Date]])</f>
        <v>2026</v>
      </c>
      <c r="R1291" s="8" t="str">
        <f>"Q"&amp;ROUNDUP(MONTH(SalesDataTable[[#This Row],[Order Date]])/3,0)</f>
        <v>Q3</v>
      </c>
      <c r="S1291" s="5">
        <f>MONTH(SalesDataTable[[#This Row],[Order Date]])</f>
        <v>7</v>
      </c>
      <c r="T1291" s="8" t="str">
        <f>TEXT(SalesDataTable[[#This Row],[Order Date]],"mmm")</f>
        <v>Jul</v>
      </c>
    </row>
    <row r="1292" spans="1:20" ht="15.6" x14ac:dyDescent="0.3">
      <c r="A1292" s="2" t="s">
        <v>1363</v>
      </c>
      <c r="B1292" s="3">
        <v>46209</v>
      </c>
      <c r="C1292" s="4" t="s">
        <v>34</v>
      </c>
      <c r="D1292" s="4" t="s">
        <v>54</v>
      </c>
      <c r="E1292" s="4" t="s">
        <v>23</v>
      </c>
      <c r="F1292" s="4" t="s">
        <v>40</v>
      </c>
      <c r="G1292" s="4" t="s">
        <v>37</v>
      </c>
      <c r="H1292" s="4" t="s">
        <v>91</v>
      </c>
      <c r="I1292" s="5">
        <v>1</v>
      </c>
      <c r="J1292" s="6">
        <v>133.66999999999999</v>
      </c>
      <c r="K1292" s="7">
        <v>0</v>
      </c>
      <c r="L1292" s="6">
        <v>68.25</v>
      </c>
      <c r="M1292" s="6">
        <f t="shared" si="80"/>
        <v>133.66999999999999</v>
      </c>
      <c r="N1292" s="6">
        <f t="shared" si="81"/>
        <v>68.25</v>
      </c>
      <c r="O1292" s="6">
        <f t="shared" si="82"/>
        <v>65.419999999999987</v>
      </c>
      <c r="P1292" s="8">
        <f t="shared" si="83"/>
        <v>0.48941422907159415</v>
      </c>
      <c r="Q1292" s="9">
        <f>YEAR(SalesDataTable[[#This Row],[Order Date]])</f>
        <v>2026</v>
      </c>
      <c r="R1292" s="8" t="str">
        <f>"Q"&amp;ROUNDUP(MONTH(SalesDataTable[[#This Row],[Order Date]])/3,0)</f>
        <v>Q3</v>
      </c>
      <c r="S1292" s="5">
        <f>MONTH(SalesDataTable[[#This Row],[Order Date]])</f>
        <v>7</v>
      </c>
      <c r="T1292" s="8" t="str">
        <f>TEXT(SalesDataTable[[#This Row],[Order Date]],"mmm")</f>
        <v>Jul</v>
      </c>
    </row>
    <row r="1293" spans="1:20" ht="15.6" x14ac:dyDescent="0.3">
      <c r="A1293" s="2" t="s">
        <v>1364</v>
      </c>
      <c r="B1293" s="3">
        <v>46209</v>
      </c>
      <c r="C1293" s="4" t="s">
        <v>34</v>
      </c>
      <c r="D1293" s="4" t="s">
        <v>81</v>
      </c>
      <c r="E1293" s="4" t="s">
        <v>23</v>
      </c>
      <c r="F1293" s="4" t="s">
        <v>36</v>
      </c>
      <c r="G1293" s="4" t="s">
        <v>37</v>
      </c>
      <c r="H1293" s="4" t="s">
        <v>103</v>
      </c>
      <c r="I1293" s="5">
        <v>6</v>
      </c>
      <c r="J1293" s="6">
        <v>166.6</v>
      </c>
      <c r="K1293" s="7">
        <v>0</v>
      </c>
      <c r="L1293" s="6">
        <v>88.14</v>
      </c>
      <c r="M1293" s="6">
        <f t="shared" si="80"/>
        <v>999.59999999999991</v>
      </c>
      <c r="N1293" s="6">
        <f t="shared" si="81"/>
        <v>528.84</v>
      </c>
      <c r="O1293" s="6">
        <f t="shared" si="82"/>
        <v>470.75999999999988</v>
      </c>
      <c r="P1293" s="8">
        <f t="shared" si="83"/>
        <v>0.47094837935174061</v>
      </c>
      <c r="Q1293" s="9">
        <f>YEAR(SalesDataTable[[#This Row],[Order Date]])</f>
        <v>2026</v>
      </c>
      <c r="R1293" s="8" t="str">
        <f>"Q"&amp;ROUNDUP(MONTH(SalesDataTable[[#This Row],[Order Date]])/3,0)</f>
        <v>Q3</v>
      </c>
      <c r="S1293" s="5">
        <f>MONTH(SalesDataTable[[#This Row],[Order Date]])</f>
        <v>7</v>
      </c>
      <c r="T1293" s="8" t="str">
        <f>TEXT(SalesDataTable[[#This Row],[Order Date]],"mmm")</f>
        <v>Jul</v>
      </c>
    </row>
    <row r="1294" spans="1:20" ht="15.6" x14ac:dyDescent="0.3">
      <c r="A1294" s="2" t="s">
        <v>1365</v>
      </c>
      <c r="B1294" s="3">
        <v>46209</v>
      </c>
      <c r="C1294" s="4" t="s">
        <v>28</v>
      </c>
      <c r="D1294" s="4" t="s">
        <v>89</v>
      </c>
      <c r="E1294" s="4" t="s">
        <v>23</v>
      </c>
      <c r="F1294" s="4" t="s">
        <v>24</v>
      </c>
      <c r="G1294" s="4" t="s">
        <v>25</v>
      </c>
      <c r="H1294" s="4" t="s">
        <v>63</v>
      </c>
      <c r="I1294" s="5">
        <v>2</v>
      </c>
      <c r="J1294" s="6">
        <v>99.93</v>
      </c>
      <c r="K1294" s="7">
        <v>0.1</v>
      </c>
      <c r="L1294" s="6">
        <v>51.96</v>
      </c>
      <c r="M1294" s="6">
        <f t="shared" si="80"/>
        <v>179.87400000000002</v>
      </c>
      <c r="N1294" s="6">
        <f t="shared" si="81"/>
        <v>103.92</v>
      </c>
      <c r="O1294" s="6">
        <f t="shared" si="82"/>
        <v>75.954000000000022</v>
      </c>
      <c r="P1294" s="8">
        <f t="shared" si="83"/>
        <v>0.422262250241836</v>
      </c>
      <c r="Q1294" s="9">
        <f>YEAR(SalesDataTable[[#This Row],[Order Date]])</f>
        <v>2026</v>
      </c>
      <c r="R1294" s="8" t="str">
        <f>"Q"&amp;ROUNDUP(MONTH(SalesDataTable[[#This Row],[Order Date]])/3,0)</f>
        <v>Q3</v>
      </c>
      <c r="S1294" s="5">
        <f>MONTH(SalesDataTable[[#This Row],[Order Date]])</f>
        <v>7</v>
      </c>
      <c r="T1294" s="8" t="str">
        <f>TEXT(SalesDataTable[[#This Row],[Order Date]],"mmm")</f>
        <v>Jul</v>
      </c>
    </row>
    <row r="1295" spans="1:20" ht="15.6" x14ac:dyDescent="0.3">
      <c r="A1295" s="2" t="s">
        <v>1366</v>
      </c>
      <c r="B1295" s="3">
        <v>46210</v>
      </c>
      <c r="C1295" s="4" t="s">
        <v>21</v>
      </c>
      <c r="D1295" s="4" t="s">
        <v>108</v>
      </c>
      <c r="E1295" s="4" t="s">
        <v>45</v>
      </c>
      <c r="F1295" s="4" t="s">
        <v>24</v>
      </c>
      <c r="G1295" s="4" t="s">
        <v>25</v>
      </c>
      <c r="H1295" s="4" t="s">
        <v>63</v>
      </c>
      <c r="I1295" s="5">
        <v>6</v>
      </c>
      <c r="J1295" s="6">
        <v>100.56</v>
      </c>
      <c r="K1295" s="7">
        <v>0</v>
      </c>
      <c r="L1295" s="6">
        <v>49.47</v>
      </c>
      <c r="M1295" s="6">
        <f t="shared" si="80"/>
        <v>603.36</v>
      </c>
      <c r="N1295" s="6">
        <f t="shared" si="81"/>
        <v>296.82</v>
      </c>
      <c r="O1295" s="6">
        <f t="shared" si="82"/>
        <v>306.54000000000002</v>
      </c>
      <c r="P1295" s="8">
        <f t="shared" si="83"/>
        <v>0.508054892601432</v>
      </c>
      <c r="Q1295" s="9">
        <f>YEAR(SalesDataTable[[#This Row],[Order Date]])</f>
        <v>2026</v>
      </c>
      <c r="R1295" s="8" t="str">
        <f>"Q"&amp;ROUNDUP(MONTH(SalesDataTable[[#This Row],[Order Date]])/3,0)</f>
        <v>Q3</v>
      </c>
      <c r="S1295" s="5">
        <f>MONTH(SalesDataTable[[#This Row],[Order Date]])</f>
        <v>7</v>
      </c>
      <c r="T1295" s="8" t="str">
        <f>TEXT(SalesDataTable[[#This Row],[Order Date]],"mmm")</f>
        <v>Jul</v>
      </c>
    </row>
    <row r="1296" spans="1:20" ht="15.6" x14ac:dyDescent="0.3">
      <c r="A1296" s="2" t="s">
        <v>1367</v>
      </c>
      <c r="B1296" s="3">
        <v>46210</v>
      </c>
      <c r="C1296" s="4" t="s">
        <v>21</v>
      </c>
      <c r="D1296" s="4" t="s">
        <v>72</v>
      </c>
      <c r="E1296" s="4" t="s">
        <v>23</v>
      </c>
      <c r="F1296" s="4" t="s">
        <v>24</v>
      </c>
      <c r="G1296" s="4" t="s">
        <v>51</v>
      </c>
      <c r="H1296" s="4" t="s">
        <v>61</v>
      </c>
      <c r="I1296" s="5">
        <v>1</v>
      </c>
      <c r="J1296" s="6">
        <v>200.48</v>
      </c>
      <c r="K1296" s="7">
        <v>0.05</v>
      </c>
      <c r="L1296" s="6">
        <v>104.11</v>
      </c>
      <c r="M1296" s="6">
        <f t="shared" si="80"/>
        <v>190.45599999999999</v>
      </c>
      <c r="N1296" s="6">
        <f t="shared" si="81"/>
        <v>104.11</v>
      </c>
      <c r="O1296" s="6">
        <f t="shared" si="82"/>
        <v>86.345999999999989</v>
      </c>
      <c r="P1296" s="8">
        <f t="shared" si="83"/>
        <v>0.45336455664300412</v>
      </c>
      <c r="Q1296" s="9">
        <f>YEAR(SalesDataTable[[#This Row],[Order Date]])</f>
        <v>2026</v>
      </c>
      <c r="R1296" s="8" t="str">
        <f>"Q"&amp;ROUNDUP(MONTH(SalesDataTable[[#This Row],[Order Date]])/3,0)</f>
        <v>Q3</v>
      </c>
      <c r="S1296" s="5">
        <f>MONTH(SalesDataTable[[#This Row],[Order Date]])</f>
        <v>7</v>
      </c>
      <c r="T1296" s="8" t="str">
        <f>TEXT(SalesDataTable[[#This Row],[Order Date]],"mmm")</f>
        <v>Jul</v>
      </c>
    </row>
    <row r="1297" spans="1:20" ht="15.6" x14ac:dyDescent="0.3">
      <c r="A1297" s="2" t="s">
        <v>1368</v>
      </c>
      <c r="B1297" s="3">
        <v>46210</v>
      </c>
      <c r="C1297" s="4" t="s">
        <v>47</v>
      </c>
      <c r="D1297" s="4" t="s">
        <v>68</v>
      </c>
      <c r="E1297" s="4" t="s">
        <v>23</v>
      </c>
      <c r="F1297" s="4" t="s">
        <v>36</v>
      </c>
      <c r="G1297" s="4" t="s">
        <v>25</v>
      </c>
      <c r="H1297" s="4" t="s">
        <v>49</v>
      </c>
      <c r="I1297" s="5">
        <v>1</v>
      </c>
      <c r="J1297" s="6">
        <v>51.06</v>
      </c>
      <c r="K1297" s="7">
        <v>0.15</v>
      </c>
      <c r="L1297" s="6">
        <v>22.56</v>
      </c>
      <c r="M1297" s="6">
        <f t="shared" si="80"/>
        <v>43.401000000000003</v>
      </c>
      <c r="N1297" s="6">
        <f t="shared" si="81"/>
        <v>22.56</v>
      </c>
      <c r="O1297" s="6">
        <f t="shared" si="82"/>
        <v>20.841000000000005</v>
      </c>
      <c r="P1297" s="8">
        <f t="shared" si="83"/>
        <v>0.48019630884081022</v>
      </c>
      <c r="Q1297" s="9">
        <f>YEAR(SalesDataTable[[#This Row],[Order Date]])</f>
        <v>2026</v>
      </c>
      <c r="R1297" s="8" t="str">
        <f>"Q"&amp;ROUNDUP(MONTH(SalesDataTable[[#This Row],[Order Date]])/3,0)</f>
        <v>Q3</v>
      </c>
      <c r="S1297" s="5">
        <f>MONTH(SalesDataTable[[#This Row],[Order Date]])</f>
        <v>7</v>
      </c>
      <c r="T1297" s="8" t="str">
        <f>TEXT(SalesDataTable[[#This Row],[Order Date]],"mmm")</f>
        <v>Jul</v>
      </c>
    </row>
    <row r="1298" spans="1:20" ht="15.6" x14ac:dyDescent="0.3">
      <c r="A1298" s="2" t="s">
        <v>1369</v>
      </c>
      <c r="B1298" s="3">
        <v>46210</v>
      </c>
      <c r="C1298" s="4" t="s">
        <v>21</v>
      </c>
      <c r="D1298" s="4" t="s">
        <v>108</v>
      </c>
      <c r="E1298" s="4" t="s">
        <v>45</v>
      </c>
      <c r="F1298" s="4" t="s">
        <v>36</v>
      </c>
      <c r="G1298" s="4" t="s">
        <v>69</v>
      </c>
      <c r="H1298" s="4" t="s">
        <v>75</v>
      </c>
      <c r="I1298" s="5">
        <v>2</v>
      </c>
      <c r="J1298" s="6">
        <v>125.9</v>
      </c>
      <c r="K1298" s="7">
        <v>0.15</v>
      </c>
      <c r="L1298" s="6">
        <v>70.27</v>
      </c>
      <c r="M1298" s="6">
        <f t="shared" si="80"/>
        <v>214.03</v>
      </c>
      <c r="N1298" s="6">
        <f t="shared" si="81"/>
        <v>140.54</v>
      </c>
      <c r="O1298" s="6">
        <f t="shared" si="82"/>
        <v>73.490000000000009</v>
      </c>
      <c r="P1298" s="8">
        <f t="shared" si="83"/>
        <v>0.34336307994206422</v>
      </c>
      <c r="Q1298" s="9">
        <f>YEAR(SalesDataTable[[#This Row],[Order Date]])</f>
        <v>2026</v>
      </c>
      <c r="R1298" s="8" t="str">
        <f>"Q"&amp;ROUNDUP(MONTH(SalesDataTable[[#This Row],[Order Date]])/3,0)</f>
        <v>Q3</v>
      </c>
      <c r="S1298" s="5">
        <f>MONTH(SalesDataTable[[#This Row],[Order Date]])</f>
        <v>7</v>
      </c>
      <c r="T1298" s="8" t="str">
        <f>TEXT(SalesDataTable[[#This Row],[Order Date]],"mmm")</f>
        <v>Jul</v>
      </c>
    </row>
    <row r="1299" spans="1:20" ht="15.6" x14ac:dyDescent="0.3">
      <c r="A1299" s="2" t="s">
        <v>1370</v>
      </c>
      <c r="B1299" s="3">
        <v>46211</v>
      </c>
      <c r="C1299" s="4" t="s">
        <v>28</v>
      </c>
      <c r="D1299" s="4" t="s">
        <v>89</v>
      </c>
      <c r="E1299" s="4" t="s">
        <v>45</v>
      </c>
      <c r="F1299" s="4" t="s">
        <v>24</v>
      </c>
      <c r="G1299" s="4" t="s">
        <v>51</v>
      </c>
      <c r="H1299" s="4" t="s">
        <v>61</v>
      </c>
      <c r="I1299" s="5">
        <v>2</v>
      </c>
      <c r="J1299" s="6">
        <v>192.24</v>
      </c>
      <c r="K1299" s="7">
        <v>0.05</v>
      </c>
      <c r="L1299" s="6">
        <v>103.65</v>
      </c>
      <c r="M1299" s="6">
        <f t="shared" si="80"/>
        <v>365.25599999999997</v>
      </c>
      <c r="N1299" s="6">
        <f t="shared" si="81"/>
        <v>207.3</v>
      </c>
      <c r="O1299" s="6">
        <f t="shared" si="82"/>
        <v>157.95599999999996</v>
      </c>
      <c r="P1299" s="8">
        <f t="shared" si="83"/>
        <v>0.43245285498390162</v>
      </c>
      <c r="Q1299" s="9">
        <f>YEAR(SalesDataTable[[#This Row],[Order Date]])</f>
        <v>2026</v>
      </c>
      <c r="R1299" s="8" t="str">
        <f>"Q"&amp;ROUNDUP(MONTH(SalesDataTable[[#This Row],[Order Date]])/3,0)</f>
        <v>Q3</v>
      </c>
      <c r="S1299" s="5">
        <f>MONTH(SalesDataTable[[#This Row],[Order Date]])</f>
        <v>7</v>
      </c>
      <c r="T1299" s="8" t="str">
        <f>TEXT(SalesDataTable[[#This Row],[Order Date]],"mmm")</f>
        <v>Jul</v>
      </c>
    </row>
    <row r="1300" spans="1:20" ht="15.6" x14ac:dyDescent="0.3">
      <c r="A1300" s="2" t="s">
        <v>1371</v>
      </c>
      <c r="B1300" s="3">
        <v>46211</v>
      </c>
      <c r="C1300" s="4" t="s">
        <v>21</v>
      </c>
      <c r="D1300" s="4" t="s">
        <v>22</v>
      </c>
      <c r="E1300" s="4" t="s">
        <v>23</v>
      </c>
      <c r="F1300" s="4" t="s">
        <v>40</v>
      </c>
      <c r="G1300" s="4" t="s">
        <v>69</v>
      </c>
      <c r="H1300" s="4" t="s">
        <v>70</v>
      </c>
      <c r="I1300" s="5">
        <v>2</v>
      </c>
      <c r="J1300" s="6">
        <v>40.79</v>
      </c>
      <c r="K1300" s="7">
        <v>0</v>
      </c>
      <c r="L1300" s="6">
        <v>14.61</v>
      </c>
      <c r="M1300" s="6">
        <f t="shared" si="80"/>
        <v>81.58</v>
      </c>
      <c r="N1300" s="6">
        <f t="shared" si="81"/>
        <v>29.22</v>
      </c>
      <c r="O1300" s="6">
        <f t="shared" si="82"/>
        <v>52.36</v>
      </c>
      <c r="P1300" s="8">
        <f t="shared" si="83"/>
        <v>0.64182397646481981</v>
      </c>
      <c r="Q1300" s="9">
        <f>YEAR(SalesDataTable[[#This Row],[Order Date]])</f>
        <v>2026</v>
      </c>
      <c r="R1300" s="8" t="str">
        <f>"Q"&amp;ROUNDUP(MONTH(SalesDataTable[[#This Row],[Order Date]])/3,0)</f>
        <v>Q3</v>
      </c>
      <c r="S1300" s="5">
        <f>MONTH(SalesDataTable[[#This Row],[Order Date]])</f>
        <v>7</v>
      </c>
      <c r="T1300" s="8" t="str">
        <f>TEXT(SalesDataTable[[#This Row],[Order Date]],"mmm")</f>
        <v>Jul</v>
      </c>
    </row>
    <row r="1301" spans="1:20" ht="15.6" x14ac:dyDescent="0.3">
      <c r="A1301" s="2" t="s">
        <v>1372</v>
      </c>
      <c r="B1301" s="3">
        <v>46211</v>
      </c>
      <c r="C1301" s="4" t="s">
        <v>21</v>
      </c>
      <c r="D1301" s="4" t="s">
        <v>72</v>
      </c>
      <c r="E1301" s="4" t="s">
        <v>45</v>
      </c>
      <c r="F1301" s="4" t="s">
        <v>36</v>
      </c>
      <c r="G1301" s="4" t="s">
        <v>51</v>
      </c>
      <c r="H1301" s="4" t="s">
        <v>110</v>
      </c>
      <c r="I1301" s="5">
        <v>2</v>
      </c>
      <c r="J1301" s="6">
        <v>125.73</v>
      </c>
      <c r="K1301" s="7">
        <v>0.15</v>
      </c>
      <c r="L1301" s="6">
        <v>61.75</v>
      </c>
      <c r="M1301" s="6">
        <f t="shared" si="80"/>
        <v>213.74100000000001</v>
      </c>
      <c r="N1301" s="6">
        <f t="shared" si="81"/>
        <v>123.5</v>
      </c>
      <c r="O1301" s="6">
        <f t="shared" si="82"/>
        <v>90.241000000000014</v>
      </c>
      <c r="P1301" s="8">
        <f t="shared" si="83"/>
        <v>0.42219789371248384</v>
      </c>
      <c r="Q1301" s="9">
        <f>YEAR(SalesDataTable[[#This Row],[Order Date]])</f>
        <v>2026</v>
      </c>
      <c r="R1301" s="8" t="str">
        <f>"Q"&amp;ROUNDUP(MONTH(SalesDataTable[[#This Row],[Order Date]])/3,0)</f>
        <v>Q3</v>
      </c>
      <c r="S1301" s="5">
        <f>MONTH(SalesDataTable[[#This Row],[Order Date]])</f>
        <v>7</v>
      </c>
      <c r="T1301" s="8" t="str">
        <f>TEXT(SalesDataTable[[#This Row],[Order Date]],"mmm")</f>
        <v>Jul</v>
      </c>
    </row>
    <row r="1302" spans="1:20" ht="15.6" x14ac:dyDescent="0.3">
      <c r="A1302" s="2" t="s">
        <v>1373</v>
      </c>
      <c r="B1302" s="3">
        <v>46211</v>
      </c>
      <c r="C1302" s="4" t="s">
        <v>21</v>
      </c>
      <c r="D1302" s="4" t="s">
        <v>108</v>
      </c>
      <c r="E1302" s="4" t="s">
        <v>23</v>
      </c>
      <c r="F1302" s="4" t="s">
        <v>40</v>
      </c>
      <c r="G1302" s="4" t="s">
        <v>37</v>
      </c>
      <c r="H1302" s="4" t="s">
        <v>103</v>
      </c>
      <c r="I1302" s="5">
        <v>1</v>
      </c>
      <c r="J1302" s="6">
        <v>164.92</v>
      </c>
      <c r="K1302" s="7">
        <v>0</v>
      </c>
      <c r="L1302" s="6">
        <v>89.47</v>
      </c>
      <c r="M1302" s="6">
        <f t="shared" si="80"/>
        <v>164.92</v>
      </c>
      <c r="N1302" s="6">
        <f t="shared" si="81"/>
        <v>89.47</v>
      </c>
      <c r="O1302" s="6">
        <f t="shared" si="82"/>
        <v>75.449999999999989</v>
      </c>
      <c r="P1302" s="8">
        <f t="shared" si="83"/>
        <v>0.45749454280863444</v>
      </c>
      <c r="Q1302" s="9">
        <f>YEAR(SalesDataTable[[#This Row],[Order Date]])</f>
        <v>2026</v>
      </c>
      <c r="R1302" s="8" t="str">
        <f>"Q"&amp;ROUNDUP(MONTH(SalesDataTable[[#This Row],[Order Date]])/3,0)</f>
        <v>Q3</v>
      </c>
      <c r="S1302" s="5">
        <f>MONTH(SalesDataTable[[#This Row],[Order Date]])</f>
        <v>7</v>
      </c>
      <c r="T1302" s="8" t="str">
        <f>TEXT(SalesDataTable[[#This Row],[Order Date]],"mmm")</f>
        <v>Jul</v>
      </c>
    </row>
    <row r="1303" spans="1:20" ht="15.6" x14ac:dyDescent="0.3">
      <c r="A1303" s="2" t="s">
        <v>1374</v>
      </c>
      <c r="B1303" s="3">
        <v>46211</v>
      </c>
      <c r="C1303" s="4" t="s">
        <v>28</v>
      </c>
      <c r="D1303" s="4" t="s">
        <v>58</v>
      </c>
      <c r="E1303" s="4" t="s">
        <v>45</v>
      </c>
      <c r="F1303" s="4" t="s">
        <v>36</v>
      </c>
      <c r="G1303" s="4" t="s">
        <v>25</v>
      </c>
      <c r="H1303" s="4" t="s">
        <v>63</v>
      </c>
      <c r="I1303" s="5">
        <v>5</v>
      </c>
      <c r="J1303" s="6">
        <v>103.91</v>
      </c>
      <c r="K1303" s="7">
        <v>0</v>
      </c>
      <c r="L1303" s="6">
        <v>51.19</v>
      </c>
      <c r="M1303" s="6">
        <f t="shared" si="80"/>
        <v>519.54999999999995</v>
      </c>
      <c r="N1303" s="6">
        <f t="shared" si="81"/>
        <v>255.95</v>
      </c>
      <c r="O1303" s="6">
        <f t="shared" si="82"/>
        <v>263.59999999999997</v>
      </c>
      <c r="P1303" s="8">
        <f t="shared" si="83"/>
        <v>0.50736214031373306</v>
      </c>
      <c r="Q1303" s="9">
        <f>YEAR(SalesDataTable[[#This Row],[Order Date]])</f>
        <v>2026</v>
      </c>
      <c r="R1303" s="8" t="str">
        <f>"Q"&amp;ROUNDUP(MONTH(SalesDataTable[[#This Row],[Order Date]])/3,0)</f>
        <v>Q3</v>
      </c>
      <c r="S1303" s="5">
        <f>MONTH(SalesDataTable[[#This Row],[Order Date]])</f>
        <v>7</v>
      </c>
      <c r="T1303" s="8" t="str">
        <f>TEXT(SalesDataTable[[#This Row],[Order Date]],"mmm")</f>
        <v>Jul</v>
      </c>
    </row>
    <row r="1304" spans="1:20" ht="15.6" x14ac:dyDescent="0.3">
      <c r="A1304" s="2" t="s">
        <v>1375</v>
      </c>
      <c r="B1304" s="3">
        <v>46212</v>
      </c>
      <c r="C1304" s="4" t="s">
        <v>34</v>
      </c>
      <c r="D1304" s="4" t="s">
        <v>146</v>
      </c>
      <c r="E1304" s="4" t="s">
        <v>30</v>
      </c>
      <c r="F1304" s="4" t="s">
        <v>40</v>
      </c>
      <c r="G1304" s="4" t="s">
        <v>25</v>
      </c>
      <c r="H1304" s="4" t="s">
        <v>49</v>
      </c>
      <c r="I1304" s="5">
        <v>10</v>
      </c>
      <c r="J1304" s="6">
        <v>49.69</v>
      </c>
      <c r="K1304" s="7">
        <v>0.1</v>
      </c>
      <c r="L1304" s="6">
        <v>21.82</v>
      </c>
      <c r="M1304" s="6">
        <f t="shared" si="80"/>
        <v>447.21</v>
      </c>
      <c r="N1304" s="6">
        <f t="shared" si="81"/>
        <v>218.2</v>
      </c>
      <c r="O1304" s="6">
        <f t="shared" si="82"/>
        <v>229.01</v>
      </c>
      <c r="P1304" s="8">
        <f t="shared" si="83"/>
        <v>0.51208604458755391</v>
      </c>
      <c r="Q1304" s="9">
        <f>YEAR(SalesDataTable[[#This Row],[Order Date]])</f>
        <v>2026</v>
      </c>
      <c r="R1304" s="8" t="str">
        <f>"Q"&amp;ROUNDUP(MONTH(SalesDataTable[[#This Row],[Order Date]])/3,0)</f>
        <v>Q3</v>
      </c>
      <c r="S1304" s="5">
        <f>MONTH(SalesDataTable[[#This Row],[Order Date]])</f>
        <v>7</v>
      </c>
      <c r="T1304" s="8" t="str">
        <f>TEXT(SalesDataTable[[#This Row],[Order Date]],"mmm")</f>
        <v>Jul</v>
      </c>
    </row>
    <row r="1305" spans="1:20" ht="15.6" x14ac:dyDescent="0.3">
      <c r="A1305" s="2" t="s">
        <v>1376</v>
      </c>
      <c r="B1305" s="3">
        <v>46212</v>
      </c>
      <c r="C1305" s="4" t="s">
        <v>47</v>
      </c>
      <c r="D1305" s="4" t="s">
        <v>65</v>
      </c>
      <c r="E1305" s="4" t="s">
        <v>45</v>
      </c>
      <c r="F1305" s="4" t="s">
        <v>24</v>
      </c>
      <c r="G1305" s="4" t="s">
        <v>31</v>
      </c>
      <c r="H1305" s="4" t="s">
        <v>32</v>
      </c>
      <c r="I1305" s="5">
        <v>3</v>
      </c>
      <c r="J1305" s="6">
        <v>94.19</v>
      </c>
      <c r="K1305" s="7">
        <v>0</v>
      </c>
      <c r="L1305" s="6">
        <v>44.1</v>
      </c>
      <c r="M1305" s="6">
        <f t="shared" si="80"/>
        <v>282.57</v>
      </c>
      <c r="N1305" s="6">
        <f t="shared" si="81"/>
        <v>132.30000000000001</v>
      </c>
      <c r="O1305" s="6">
        <f t="shared" si="82"/>
        <v>150.26999999999998</v>
      </c>
      <c r="P1305" s="8">
        <f t="shared" si="83"/>
        <v>0.53179743072512997</v>
      </c>
      <c r="Q1305" s="9">
        <f>YEAR(SalesDataTable[[#This Row],[Order Date]])</f>
        <v>2026</v>
      </c>
      <c r="R1305" s="8" t="str">
        <f>"Q"&amp;ROUNDUP(MONTH(SalesDataTable[[#This Row],[Order Date]])/3,0)</f>
        <v>Q3</v>
      </c>
      <c r="S1305" s="5">
        <f>MONTH(SalesDataTable[[#This Row],[Order Date]])</f>
        <v>7</v>
      </c>
      <c r="T1305" s="8" t="str">
        <f>TEXT(SalesDataTable[[#This Row],[Order Date]],"mmm")</f>
        <v>Jul</v>
      </c>
    </row>
    <row r="1306" spans="1:20" ht="15.6" x14ac:dyDescent="0.3">
      <c r="A1306" s="2" t="s">
        <v>1377</v>
      </c>
      <c r="B1306" s="3">
        <v>46212</v>
      </c>
      <c r="C1306" s="4" t="s">
        <v>28</v>
      </c>
      <c r="D1306" s="4" t="s">
        <v>106</v>
      </c>
      <c r="E1306" s="4" t="s">
        <v>45</v>
      </c>
      <c r="F1306" s="4" t="s">
        <v>24</v>
      </c>
      <c r="G1306" s="4" t="s">
        <v>37</v>
      </c>
      <c r="H1306" s="4" t="s">
        <v>66</v>
      </c>
      <c r="I1306" s="5">
        <v>1</v>
      </c>
      <c r="J1306" s="6">
        <v>46.87</v>
      </c>
      <c r="K1306" s="7">
        <v>0</v>
      </c>
      <c r="L1306" s="6">
        <v>18.649999999999999</v>
      </c>
      <c r="M1306" s="6">
        <f t="shared" si="80"/>
        <v>46.87</v>
      </c>
      <c r="N1306" s="6">
        <f t="shared" si="81"/>
        <v>18.649999999999999</v>
      </c>
      <c r="O1306" s="6">
        <f t="shared" si="82"/>
        <v>28.22</v>
      </c>
      <c r="P1306" s="8">
        <f t="shared" si="83"/>
        <v>0.60209088969490077</v>
      </c>
      <c r="Q1306" s="9">
        <f>YEAR(SalesDataTable[[#This Row],[Order Date]])</f>
        <v>2026</v>
      </c>
      <c r="R1306" s="8" t="str">
        <f>"Q"&amp;ROUNDUP(MONTH(SalesDataTable[[#This Row],[Order Date]])/3,0)</f>
        <v>Q3</v>
      </c>
      <c r="S1306" s="5">
        <f>MONTH(SalesDataTable[[#This Row],[Order Date]])</f>
        <v>7</v>
      </c>
      <c r="T1306" s="8" t="str">
        <f>TEXT(SalesDataTable[[#This Row],[Order Date]],"mmm")</f>
        <v>Jul</v>
      </c>
    </row>
    <row r="1307" spans="1:20" ht="15.6" x14ac:dyDescent="0.3">
      <c r="A1307" s="2" t="s">
        <v>1378</v>
      </c>
      <c r="B1307" s="3">
        <v>46212</v>
      </c>
      <c r="C1307" s="4" t="s">
        <v>34</v>
      </c>
      <c r="D1307" s="4" t="s">
        <v>146</v>
      </c>
      <c r="E1307" s="4" t="s">
        <v>23</v>
      </c>
      <c r="F1307" s="4" t="s">
        <v>24</v>
      </c>
      <c r="G1307" s="4" t="s">
        <v>37</v>
      </c>
      <c r="H1307" s="4" t="s">
        <v>38</v>
      </c>
      <c r="I1307" s="5">
        <v>1</v>
      </c>
      <c r="J1307" s="6">
        <v>36.99</v>
      </c>
      <c r="K1307" s="7">
        <v>0.1</v>
      </c>
      <c r="L1307" s="6">
        <v>13.2</v>
      </c>
      <c r="M1307" s="6">
        <f t="shared" si="80"/>
        <v>33.291000000000004</v>
      </c>
      <c r="N1307" s="6">
        <f t="shared" si="81"/>
        <v>13.2</v>
      </c>
      <c r="O1307" s="6">
        <f t="shared" si="82"/>
        <v>20.091000000000005</v>
      </c>
      <c r="P1307" s="8">
        <f t="shared" si="83"/>
        <v>0.60349644047940887</v>
      </c>
      <c r="Q1307" s="9">
        <f>YEAR(SalesDataTable[[#This Row],[Order Date]])</f>
        <v>2026</v>
      </c>
      <c r="R1307" s="8" t="str">
        <f>"Q"&amp;ROUNDUP(MONTH(SalesDataTable[[#This Row],[Order Date]])/3,0)</f>
        <v>Q3</v>
      </c>
      <c r="S1307" s="5">
        <f>MONTH(SalesDataTable[[#This Row],[Order Date]])</f>
        <v>7</v>
      </c>
      <c r="T1307" s="8" t="str">
        <f>TEXT(SalesDataTable[[#This Row],[Order Date]],"mmm")</f>
        <v>Jul</v>
      </c>
    </row>
    <row r="1308" spans="1:20" ht="15.6" x14ac:dyDescent="0.3">
      <c r="A1308" s="2" t="s">
        <v>1379</v>
      </c>
      <c r="B1308" s="3">
        <v>46212</v>
      </c>
      <c r="C1308" s="4" t="s">
        <v>21</v>
      </c>
      <c r="D1308" s="4" t="s">
        <v>108</v>
      </c>
      <c r="E1308" s="4" t="s">
        <v>23</v>
      </c>
      <c r="F1308" s="4" t="s">
        <v>24</v>
      </c>
      <c r="G1308" s="4" t="s">
        <v>37</v>
      </c>
      <c r="H1308" s="4" t="s">
        <v>91</v>
      </c>
      <c r="I1308" s="5">
        <v>1</v>
      </c>
      <c r="J1308" s="6">
        <v>135.44</v>
      </c>
      <c r="K1308" s="7">
        <v>0</v>
      </c>
      <c r="L1308" s="6">
        <v>65.48</v>
      </c>
      <c r="M1308" s="6">
        <f t="shared" si="80"/>
        <v>135.44</v>
      </c>
      <c r="N1308" s="6">
        <f t="shared" si="81"/>
        <v>65.48</v>
      </c>
      <c r="O1308" s="6">
        <f t="shared" si="82"/>
        <v>69.959999999999994</v>
      </c>
      <c r="P1308" s="8">
        <f t="shared" si="83"/>
        <v>0.51653868871825159</v>
      </c>
      <c r="Q1308" s="9">
        <f>YEAR(SalesDataTable[[#This Row],[Order Date]])</f>
        <v>2026</v>
      </c>
      <c r="R1308" s="8" t="str">
        <f>"Q"&amp;ROUNDUP(MONTH(SalesDataTable[[#This Row],[Order Date]])/3,0)</f>
        <v>Q3</v>
      </c>
      <c r="S1308" s="5">
        <f>MONTH(SalesDataTable[[#This Row],[Order Date]])</f>
        <v>7</v>
      </c>
      <c r="T1308" s="8" t="str">
        <f>TEXT(SalesDataTable[[#This Row],[Order Date]],"mmm")</f>
        <v>Jul</v>
      </c>
    </row>
    <row r="1309" spans="1:20" ht="15.6" x14ac:dyDescent="0.3">
      <c r="A1309" s="2" t="s">
        <v>1380</v>
      </c>
      <c r="B1309" s="3">
        <v>46212</v>
      </c>
      <c r="C1309" s="4" t="s">
        <v>28</v>
      </c>
      <c r="D1309" s="4" t="s">
        <v>29</v>
      </c>
      <c r="E1309" s="4" t="s">
        <v>23</v>
      </c>
      <c r="F1309" s="4" t="s">
        <v>36</v>
      </c>
      <c r="G1309" s="4" t="s">
        <v>31</v>
      </c>
      <c r="H1309" s="4" t="s">
        <v>32</v>
      </c>
      <c r="I1309" s="5">
        <v>3</v>
      </c>
      <c r="J1309" s="6">
        <v>92.25</v>
      </c>
      <c r="K1309" s="7">
        <v>0</v>
      </c>
      <c r="L1309" s="6">
        <v>46.27</v>
      </c>
      <c r="M1309" s="6">
        <f t="shared" si="80"/>
        <v>276.75</v>
      </c>
      <c r="N1309" s="6">
        <f t="shared" si="81"/>
        <v>138.81</v>
      </c>
      <c r="O1309" s="6">
        <f t="shared" si="82"/>
        <v>137.94</v>
      </c>
      <c r="P1309" s="8">
        <f t="shared" si="83"/>
        <v>0.49842818428184282</v>
      </c>
      <c r="Q1309" s="9">
        <f>YEAR(SalesDataTable[[#This Row],[Order Date]])</f>
        <v>2026</v>
      </c>
      <c r="R1309" s="8" t="str">
        <f>"Q"&amp;ROUNDUP(MONTH(SalesDataTable[[#This Row],[Order Date]])/3,0)</f>
        <v>Q3</v>
      </c>
      <c r="S1309" s="5">
        <f>MONTH(SalesDataTable[[#This Row],[Order Date]])</f>
        <v>7</v>
      </c>
      <c r="T1309" s="8" t="str">
        <f>TEXT(SalesDataTable[[#This Row],[Order Date]],"mmm")</f>
        <v>Jul</v>
      </c>
    </row>
    <row r="1310" spans="1:20" ht="15.6" x14ac:dyDescent="0.3">
      <c r="A1310" s="2" t="s">
        <v>1381</v>
      </c>
      <c r="B1310" s="3">
        <v>46212</v>
      </c>
      <c r="C1310" s="4" t="s">
        <v>34</v>
      </c>
      <c r="D1310" s="4" t="s">
        <v>54</v>
      </c>
      <c r="E1310" s="4" t="s">
        <v>23</v>
      </c>
      <c r="F1310" s="4" t="s">
        <v>36</v>
      </c>
      <c r="G1310" s="4" t="s">
        <v>51</v>
      </c>
      <c r="H1310" s="4" t="s">
        <v>61</v>
      </c>
      <c r="I1310" s="5">
        <v>2</v>
      </c>
      <c r="J1310" s="6">
        <v>192.6</v>
      </c>
      <c r="K1310" s="7">
        <v>0</v>
      </c>
      <c r="L1310" s="6">
        <v>104.89</v>
      </c>
      <c r="M1310" s="6">
        <f t="shared" si="80"/>
        <v>385.2</v>
      </c>
      <c r="N1310" s="6">
        <f t="shared" si="81"/>
        <v>209.78</v>
      </c>
      <c r="O1310" s="6">
        <f t="shared" si="82"/>
        <v>175.42</v>
      </c>
      <c r="P1310" s="8">
        <f t="shared" si="83"/>
        <v>0.45539979231568017</v>
      </c>
      <c r="Q1310" s="9">
        <f>YEAR(SalesDataTable[[#This Row],[Order Date]])</f>
        <v>2026</v>
      </c>
      <c r="R1310" s="8" t="str">
        <f>"Q"&amp;ROUNDUP(MONTH(SalesDataTable[[#This Row],[Order Date]])/3,0)</f>
        <v>Q3</v>
      </c>
      <c r="S1310" s="5">
        <f>MONTH(SalesDataTable[[#This Row],[Order Date]])</f>
        <v>7</v>
      </c>
      <c r="T1310" s="8" t="str">
        <f>TEXT(SalesDataTable[[#This Row],[Order Date]],"mmm")</f>
        <v>Jul</v>
      </c>
    </row>
    <row r="1311" spans="1:20" ht="15.6" x14ac:dyDescent="0.3">
      <c r="A1311" s="2" t="s">
        <v>1382</v>
      </c>
      <c r="B1311" s="3">
        <v>46212</v>
      </c>
      <c r="C1311" s="4" t="s">
        <v>47</v>
      </c>
      <c r="D1311" s="4" t="s">
        <v>68</v>
      </c>
      <c r="E1311" s="4" t="s">
        <v>23</v>
      </c>
      <c r="F1311" s="4" t="s">
        <v>24</v>
      </c>
      <c r="G1311" s="4" t="s">
        <v>25</v>
      </c>
      <c r="H1311" s="4" t="s">
        <v>55</v>
      </c>
      <c r="I1311" s="5">
        <v>1</v>
      </c>
      <c r="J1311" s="6">
        <v>39.94</v>
      </c>
      <c r="K1311" s="7">
        <v>0</v>
      </c>
      <c r="L1311" s="6">
        <v>16.89</v>
      </c>
      <c r="M1311" s="6">
        <f t="shared" si="80"/>
        <v>39.94</v>
      </c>
      <c r="N1311" s="6">
        <f t="shared" si="81"/>
        <v>16.89</v>
      </c>
      <c r="O1311" s="6">
        <f t="shared" si="82"/>
        <v>23.049999999999997</v>
      </c>
      <c r="P1311" s="8">
        <f t="shared" si="83"/>
        <v>0.57711567351026538</v>
      </c>
      <c r="Q1311" s="9">
        <f>YEAR(SalesDataTable[[#This Row],[Order Date]])</f>
        <v>2026</v>
      </c>
      <c r="R1311" s="8" t="str">
        <f>"Q"&amp;ROUNDUP(MONTH(SalesDataTable[[#This Row],[Order Date]])/3,0)</f>
        <v>Q3</v>
      </c>
      <c r="S1311" s="5">
        <f>MONTH(SalesDataTable[[#This Row],[Order Date]])</f>
        <v>7</v>
      </c>
      <c r="T1311" s="8" t="str">
        <f>TEXT(SalesDataTable[[#This Row],[Order Date]],"mmm")</f>
        <v>Jul</v>
      </c>
    </row>
    <row r="1312" spans="1:20" ht="15.6" x14ac:dyDescent="0.3">
      <c r="A1312" s="2" t="s">
        <v>1383</v>
      </c>
      <c r="B1312" s="3">
        <v>46212</v>
      </c>
      <c r="C1312" s="4" t="s">
        <v>34</v>
      </c>
      <c r="D1312" s="4" t="s">
        <v>35</v>
      </c>
      <c r="E1312" s="4" t="s">
        <v>23</v>
      </c>
      <c r="F1312" s="4" t="s">
        <v>24</v>
      </c>
      <c r="G1312" s="4" t="s">
        <v>31</v>
      </c>
      <c r="H1312" s="4" t="s">
        <v>73</v>
      </c>
      <c r="I1312" s="5">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9">
        <f>YEAR(SalesDataTable[[#This Row],[Order Date]])</f>
        <v>2026</v>
      </c>
      <c r="R1312" s="8" t="str">
        <f>"Q"&amp;ROUNDUP(MONTH(SalesDataTable[[#This Row],[Order Date]])/3,0)</f>
        <v>Q3</v>
      </c>
      <c r="S1312" s="5">
        <f>MONTH(SalesDataTable[[#This Row],[Order Date]])</f>
        <v>7</v>
      </c>
      <c r="T1312" s="8" t="str">
        <f>TEXT(SalesDataTable[[#This Row],[Order Date]],"mmm")</f>
        <v>Jul</v>
      </c>
    </row>
    <row r="1313" spans="1:20" ht="15.6" x14ac:dyDescent="0.3">
      <c r="A1313" s="2" t="s">
        <v>1384</v>
      </c>
      <c r="B1313" s="3">
        <v>46212</v>
      </c>
      <c r="C1313" s="4" t="s">
        <v>47</v>
      </c>
      <c r="D1313" s="4" t="s">
        <v>102</v>
      </c>
      <c r="E1313" s="4" t="s">
        <v>23</v>
      </c>
      <c r="F1313" s="4" t="s">
        <v>24</v>
      </c>
      <c r="G1313" s="4" t="s">
        <v>31</v>
      </c>
      <c r="H1313" s="4" t="s">
        <v>99</v>
      </c>
      <c r="I1313" s="5">
        <v>2</v>
      </c>
      <c r="J1313" s="6">
        <v>71.069999999999993</v>
      </c>
      <c r="K1313" s="7">
        <v>0</v>
      </c>
      <c r="L1313" s="6">
        <v>31.57</v>
      </c>
      <c r="M1313" s="6">
        <f t="shared" si="80"/>
        <v>142.13999999999999</v>
      </c>
      <c r="N1313" s="6">
        <f t="shared" si="81"/>
        <v>63.14</v>
      </c>
      <c r="O1313" s="6">
        <f t="shared" si="82"/>
        <v>78.999999999999986</v>
      </c>
      <c r="P1313" s="8">
        <f t="shared" si="83"/>
        <v>0.55579006613198245</v>
      </c>
      <c r="Q1313" s="9">
        <f>YEAR(SalesDataTable[[#This Row],[Order Date]])</f>
        <v>2026</v>
      </c>
      <c r="R1313" s="8" t="str">
        <f>"Q"&amp;ROUNDUP(MONTH(SalesDataTable[[#This Row],[Order Date]])/3,0)</f>
        <v>Q3</v>
      </c>
      <c r="S1313" s="5">
        <f>MONTH(SalesDataTable[[#This Row],[Order Date]])</f>
        <v>7</v>
      </c>
      <c r="T1313" s="8" t="str">
        <f>TEXT(SalesDataTable[[#This Row],[Order Date]],"mmm")</f>
        <v>Jul</v>
      </c>
    </row>
    <row r="1314" spans="1:20" ht="15.6" x14ac:dyDescent="0.3">
      <c r="A1314" s="2" t="s">
        <v>1385</v>
      </c>
      <c r="B1314" s="3">
        <v>46213</v>
      </c>
      <c r="C1314" s="4" t="s">
        <v>21</v>
      </c>
      <c r="D1314" s="4" t="s">
        <v>22</v>
      </c>
      <c r="E1314" s="4" t="s">
        <v>45</v>
      </c>
      <c r="F1314" s="4" t="s">
        <v>36</v>
      </c>
      <c r="G1314" s="4" t="s">
        <v>25</v>
      </c>
      <c r="H1314" s="4" t="s">
        <v>49</v>
      </c>
      <c r="I1314" s="5">
        <v>1</v>
      </c>
      <c r="J1314" s="6">
        <v>50.78</v>
      </c>
      <c r="K1314" s="7">
        <v>0</v>
      </c>
      <c r="L1314" s="6">
        <v>22.29</v>
      </c>
      <c r="M1314" s="6">
        <f t="shared" si="80"/>
        <v>50.78</v>
      </c>
      <c r="N1314" s="6">
        <f t="shared" si="81"/>
        <v>22.29</v>
      </c>
      <c r="O1314" s="6">
        <f t="shared" si="82"/>
        <v>28.490000000000002</v>
      </c>
      <c r="P1314" s="8">
        <f t="shared" si="83"/>
        <v>0.56104765655769995</v>
      </c>
      <c r="Q1314" s="9">
        <f>YEAR(SalesDataTable[[#This Row],[Order Date]])</f>
        <v>2026</v>
      </c>
      <c r="R1314" s="8" t="str">
        <f>"Q"&amp;ROUNDUP(MONTH(SalesDataTable[[#This Row],[Order Date]])/3,0)</f>
        <v>Q3</v>
      </c>
      <c r="S1314" s="5">
        <f>MONTH(SalesDataTable[[#This Row],[Order Date]])</f>
        <v>7</v>
      </c>
      <c r="T1314" s="8" t="str">
        <f>TEXT(SalesDataTable[[#This Row],[Order Date]],"mmm")</f>
        <v>Jul</v>
      </c>
    </row>
    <row r="1315" spans="1:20" ht="15.6" x14ac:dyDescent="0.3">
      <c r="A1315" s="2" t="s">
        <v>1386</v>
      </c>
      <c r="B1315" s="3">
        <v>46213</v>
      </c>
      <c r="C1315" s="4" t="s">
        <v>21</v>
      </c>
      <c r="D1315" s="4" t="s">
        <v>108</v>
      </c>
      <c r="E1315" s="4" t="s">
        <v>23</v>
      </c>
      <c r="F1315" s="4" t="s">
        <v>24</v>
      </c>
      <c r="G1315" s="4" t="s">
        <v>31</v>
      </c>
      <c r="H1315" s="4" t="s">
        <v>41</v>
      </c>
      <c r="I1315" s="5">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9">
        <f>YEAR(SalesDataTable[[#This Row],[Order Date]])</f>
        <v>2026</v>
      </c>
      <c r="R1315" s="8" t="str">
        <f>"Q"&amp;ROUNDUP(MONTH(SalesDataTable[[#This Row],[Order Date]])/3,0)</f>
        <v>Q3</v>
      </c>
      <c r="S1315" s="5">
        <f>MONTH(SalesDataTable[[#This Row],[Order Date]])</f>
        <v>7</v>
      </c>
      <c r="T1315" s="8" t="str">
        <f>TEXT(SalesDataTable[[#This Row],[Order Date]],"mmm")</f>
        <v>Jul</v>
      </c>
    </row>
    <row r="1316" spans="1:20" ht="15.6" x14ac:dyDescent="0.3">
      <c r="A1316" s="2" t="s">
        <v>1387</v>
      </c>
      <c r="B1316" s="3">
        <v>46213</v>
      </c>
      <c r="C1316" s="4" t="s">
        <v>28</v>
      </c>
      <c r="D1316" s="4" t="s">
        <v>89</v>
      </c>
      <c r="E1316" s="4" t="s">
        <v>59</v>
      </c>
      <c r="F1316" s="4" t="s">
        <v>24</v>
      </c>
      <c r="G1316" s="4" t="s">
        <v>31</v>
      </c>
      <c r="H1316" s="4" t="s">
        <v>73</v>
      </c>
      <c r="I1316" s="5">
        <v>1</v>
      </c>
      <c r="J1316" s="6">
        <v>156.44</v>
      </c>
      <c r="K1316" s="7">
        <v>0.1</v>
      </c>
      <c r="L1316" s="6">
        <v>80.72</v>
      </c>
      <c r="M1316" s="6">
        <f t="shared" si="80"/>
        <v>140.79599999999999</v>
      </c>
      <c r="N1316" s="6">
        <f t="shared" si="81"/>
        <v>80.72</v>
      </c>
      <c r="O1316" s="6">
        <f t="shared" si="82"/>
        <v>60.075999999999993</v>
      </c>
      <c r="P1316" s="8">
        <f t="shared" si="83"/>
        <v>0.42668825818915307</v>
      </c>
      <c r="Q1316" s="9">
        <f>YEAR(SalesDataTable[[#This Row],[Order Date]])</f>
        <v>2026</v>
      </c>
      <c r="R1316" s="8" t="str">
        <f>"Q"&amp;ROUNDUP(MONTH(SalesDataTable[[#This Row],[Order Date]])/3,0)</f>
        <v>Q3</v>
      </c>
      <c r="S1316" s="5">
        <f>MONTH(SalesDataTable[[#This Row],[Order Date]])</f>
        <v>7</v>
      </c>
      <c r="T1316" s="8" t="str">
        <f>TEXT(SalesDataTable[[#This Row],[Order Date]],"mmm")</f>
        <v>Jul</v>
      </c>
    </row>
    <row r="1317" spans="1:20" ht="15.6" x14ac:dyDescent="0.3">
      <c r="A1317" s="2" t="s">
        <v>1388</v>
      </c>
      <c r="B1317" s="3">
        <v>46213</v>
      </c>
      <c r="C1317" s="4" t="s">
        <v>28</v>
      </c>
      <c r="D1317" s="4" t="s">
        <v>89</v>
      </c>
      <c r="E1317" s="4" t="s">
        <v>23</v>
      </c>
      <c r="F1317" s="4" t="s">
        <v>36</v>
      </c>
      <c r="G1317" s="4" t="s">
        <v>69</v>
      </c>
      <c r="H1317" s="4" t="s">
        <v>94</v>
      </c>
      <c r="I1317" s="5">
        <v>2</v>
      </c>
      <c r="J1317" s="6">
        <v>51.75</v>
      </c>
      <c r="K1317" s="7">
        <v>0</v>
      </c>
      <c r="L1317" s="6">
        <v>21.4</v>
      </c>
      <c r="M1317" s="6">
        <f t="shared" si="80"/>
        <v>103.5</v>
      </c>
      <c r="N1317" s="6">
        <f t="shared" si="81"/>
        <v>42.8</v>
      </c>
      <c r="O1317" s="6">
        <f t="shared" si="82"/>
        <v>60.7</v>
      </c>
      <c r="P1317" s="8">
        <f t="shared" si="83"/>
        <v>0.58647342995169083</v>
      </c>
      <c r="Q1317" s="9">
        <f>YEAR(SalesDataTable[[#This Row],[Order Date]])</f>
        <v>2026</v>
      </c>
      <c r="R1317" s="8" t="str">
        <f>"Q"&amp;ROUNDUP(MONTH(SalesDataTable[[#This Row],[Order Date]])/3,0)</f>
        <v>Q3</v>
      </c>
      <c r="S1317" s="5">
        <f>MONTH(SalesDataTable[[#This Row],[Order Date]])</f>
        <v>7</v>
      </c>
      <c r="T1317" s="8" t="str">
        <f>TEXT(SalesDataTable[[#This Row],[Order Date]],"mmm")</f>
        <v>Jul</v>
      </c>
    </row>
    <row r="1318" spans="1:20" ht="15.6" x14ac:dyDescent="0.3">
      <c r="A1318" s="2" t="s">
        <v>1389</v>
      </c>
      <c r="B1318" s="3">
        <v>46213</v>
      </c>
      <c r="C1318" s="4" t="s">
        <v>34</v>
      </c>
      <c r="D1318" s="4" t="s">
        <v>54</v>
      </c>
      <c r="E1318" s="4" t="s">
        <v>59</v>
      </c>
      <c r="F1318" s="4" t="s">
        <v>36</v>
      </c>
      <c r="G1318" s="4" t="s">
        <v>51</v>
      </c>
      <c r="H1318" s="4" t="s">
        <v>84</v>
      </c>
      <c r="I1318" s="5">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9">
        <f>YEAR(SalesDataTable[[#This Row],[Order Date]])</f>
        <v>2026</v>
      </c>
      <c r="R1318" s="8" t="str">
        <f>"Q"&amp;ROUNDUP(MONTH(SalesDataTable[[#This Row],[Order Date]])/3,0)</f>
        <v>Q3</v>
      </c>
      <c r="S1318" s="5">
        <f>MONTH(SalesDataTable[[#This Row],[Order Date]])</f>
        <v>7</v>
      </c>
      <c r="T1318" s="8" t="str">
        <f>TEXT(SalesDataTable[[#This Row],[Order Date]],"mmm")</f>
        <v>Jul</v>
      </c>
    </row>
    <row r="1319" spans="1:20" ht="15.6" x14ac:dyDescent="0.3">
      <c r="A1319" s="2" t="s">
        <v>1390</v>
      </c>
      <c r="B1319" s="3">
        <v>46213</v>
      </c>
      <c r="C1319" s="4" t="s">
        <v>28</v>
      </c>
      <c r="D1319" s="4" t="s">
        <v>58</v>
      </c>
      <c r="E1319" s="4" t="s">
        <v>23</v>
      </c>
      <c r="F1319" s="4" t="s">
        <v>36</v>
      </c>
      <c r="G1319" s="4" t="s">
        <v>31</v>
      </c>
      <c r="H1319" s="4" t="s">
        <v>41</v>
      </c>
      <c r="I1319" s="5">
        <v>1</v>
      </c>
      <c r="J1319" s="6">
        <v>144.16999999999999</v>
      </c>
      <c r="K1319" s="7">
        <v>0.1</v>
      </c>
      <c r="L1319" s="6">
        <v>78.13</v>
      </c>
      <c r="M1319" s="6">
        <f t="shared" si="80"/>
        <v>129.75299999999999</v>
      </c>
      <c r="N1319" s="6">
        <f t="shared" si="81"/>
        <v>78.13</v>
      </c>
      <c r="O1319" s="6">
        <f t="shared" si="82"/>
        <v>51.62299999999999</v>
      </c>
      <c r="P1319" s="8">
        <f t="shared" si="83"/>
        <v>0.39785592625989374</v>
      </c>
      <c r="Q1319" s="9">
        <f>YEAR(SalesDataTable[[#This Row],[Order Date]])</f>
        <v>2026</v>
      </c>
      <c r="R1319" s="8" t="str">
        <f>"Q"&amp;ROUNDUP(MONTH(SalesDataTable[[#This Row],[Order Date]])/3,0)</f>
        <v>Q3</v>
      </c>
      <c r="S1319" s="5">
        <f>MONTH(SalesDataTable[[#This Row],[Order Date]])</f>
        <v>7</v>
      </c>
      <c r="T1319" s="8" t="str">
        <f>TEXT(SalesDataTable[[#This Row],[Order Date]],"mmm")</f>
        <v>Jul</v>
      </c>
    </row>
    <row r="1320" spans="1:20" ht="15.6" x14ac:dyDescent="0.3">
      <c r="A1320" s="2" t="s">
        <v>1391</v>
      </c>
      <c r="B1320" s="3">
        <v>46213</v>
      </c>
      <c r="C1320" s="4" t="s">
        <v>28</v>
      </c>
      <c r="D1320" s="4" t="s">
        <v>89</v>
      </c>
      <c r="E1320" s="4" t="s">
        <v>23</v>
      </c>
      <c r="F1320" s="4" t="s">
        <v>24</v>
      </c>
      <c r="G1320" s="4" t="s">
        <v>51</v>
      </c>
      <c r="H1320" s="4" t="s">
        <v>84</v>
      </c>
      <c r="I1320" s="5">
        <v>4</v>
      </c>
      <c r="J1320" s="6">
        <v>82.47</v>
      </c>
      <c r="K1320" s="7">
        <v>0</v>
      </c>
      <c r="L1320" s="6">
        <v>40.22</v>
      </c>
      <c r="M1320" s="6">
        <f t="shared" si="80"/>
        <v>329.88</v>
      </c>
      <c r="N1320" s="6">
        <f t="shared" si="81"/>
        <v>160.88</v>
      </c>
      <c r="O1320" s="6">
        <f t="shared" si="82"/>
        <v>169</v>
      </c>
      <c r="P1320" s="8">
        <f t="shared" si="83"/>
        <v>0.51230750575967021</v>
      </c>
      <c r="Q1320" s="9">
        <f>YEAR(SalesDataTable[[#This Row],[Order Date]])</f>
        <v>2026</v>
      </c>
      <c r="R1320" s="8" t="str">
        <f>"Q"&amp;ROUNDUP(MONTH(SalesDataTable[[#This Row],[Order Date]])/3,0)</f>
        <v>Q3</v>
      </c>
      <c r="S1320" s="5">
        <f>MONTH(SalesDataTable[[#This Row],[Order Date]])</f>
        <v>7</v>
      </c>
      <c r="T1320" s="8" t="str">
        <f>TEXT(SalesDataTable[[#This Row],[Order Date]],"mmm")</f>
        <v>Jul</v>
      </c>
    </row>
    <row r="1321" spans="1:20" ht="15.6" x14ac:dyDescent="0.3">
      <c r="A1321" s="2" t="s">
        <v>1392</v>
      </c>
      <c r="B1321" s="3">
        <v>46213</v>
      </c>
      <c r="C1321" s="4" t="s">
        <v>47</v>
      </c>
      <c r="D1321" s="4" t="s">
        <v>68</v>
      </c>
      <c r="E1321" s="4" t="s">
        <v>23</v>
      </c>
      <c r="F1321" s="4" t="s">
        <v>36</v>
      </c>
      <c r="G1321" s="4" t="s">
        <v>51</v>
      </c>
      <c r="H1321" s="4" t="s">
        <v>110</v>
      </c>
      <c r="I1321" s="5">
        <v>1</v>
      </c>
      <c r="J1321" s="6">
        <v>122.14</v>
      </c>
      <c r="K1321" s="7">
        <v>0.15</v>
      </c>
      <c r="L1321" s="6">
        <v>59.87</v>
      </c>
      <c r="M1321" s="6">
        <f t="shared" si="80"/>
        <v>103.819</v>
      </c>
      <c r="N1321" s="6">
        <f t="shared" si="81"/>
        <v>59.87</v>
      </c>
      <c r="O1321" s="6">
        <f t="shared" si="82"/>
        <v>43.949000000000005</v>
      </c>
      <c r="P1321" s="8">
        <f t="shared" si="83"/>
        <v>0.42332328379198414</v>
      </c>
      <c r="Q1321" s="9">
        <f>YEAR(SalesDataTable[[#This Row],[Order Date]])</f>
        <v>2026</v>
      </c>
      <c r="R1321" s="8" t="str">
        <f>"Q"&amp;ROUNDUP(MONTH(SalesDataTable[[#This Row],[Order Date]])/3,0)</f>
        <v>Q3</v>
      </c>
      <c r="S1321" s="5">
        <f>MONTH(SalesDataTable[[#This Row],[Order Date]])</f>
        <v>7</v>
      </c>
      <c r="T1321" s="8" t="str">
        <f>TEXT(SalesDataTable[[#This Row],[Order Date]],"mmm")</f>
        <v>Jul</v>
      </c>
    </row>
    <row r="1322" spans="1:20" ht="15.6" x14ac:dyDescent="0.3">
      <c r="A1322" s="2" t="s">
        <v>1393</v>
      </c>
      <c r="B1322" s="3">
        <v>46213</v>
      </c>
      <c r="C1322" s="4" t="s">
        <v>34</v>
      </c>
      <c r="D1322" s="4" t="s">
        <v>146</v>
      </c>
      <c r="E1322" s="4" t="s">
        <v>45</v>
      </c>
      <c r="F1322" s="4" t="s">
        <v>24</v>
      </c>
      <c r="G1322" s="4" t="s">
        <v>31</v>
      </c>
      <c r="H1322" s="4" t="s">
        <v>41</v>
      </c>
      <c r="I1322" s="5">
        <v>3</v>
      </c>
      <c r="J1322" s="6">
        <v>143.59</v>
      </c>
      <c r="K1322" s="7">
        <v>0</v>
      </c>
      <c r="L1322" s="6">
        <v>78.91</v>
      </c>
      <c r="M1322" s="6">
        <f t="shared" si="80"/>
        <v>430.77</v>
      </c>
      <c r="N1322" s="6">
        <f t="shared" si="81"/>
        <v>236.73</v>
      </c>
      <c r="O1322" s="6">
        <f t="shared" si="82"/>
        <v>194.04</v>
      </c>
      <c r="P1322" s="8">
        <f t="shared" si="83"/>
        <v>0.45044919562643637</v>
      </c>
      <c r="Q1322" s="9">
        <f>YEAR(SalesDataTable[[#This Row],[Order Date]])</f>
        <v>2026</v>
      </c>
      <c r="R1322" s="8" t="str">
        <f>"Q"&amp;ROUNDUP(MONTH(SalesDataTable[[#This Row],[Order Date]])/3,0)</f>
        <v>Q3</v>
      </c>
      <c r="S1322" s="5">
        <f>MONTH(SalesDataTable[[#This Row],[Order Date]])</f>
        <v>7</v>
      </c>
      <c r="T1322" s="8" t="str">
        <f>TEXT(SalesDataTable[[#This Row],[Order Date]],"mmm")</f>
        <v>Jul</v>
      </c>
    </row>
    <row r="1323" spans="1:20" ht="15.6" x14ac:dyDescent="0.3">
      <c r="A1323" s="2" t="s">
        <v>1394</v>
      </c>
      <c r="B1323" s="3">
        <v>46213</v>
      </c>
      <c r="C1323" s="4" t="s">
        <v>47</v>
      </c>
      <c r="D1323" s="4" t="s">
        <v>102</v>
      </c>
      <c r="E1323" s="4" t="s">
        <v>23</v>
      </c>
      <c r="F1323" s="4" t="s">
        <v>40</v>
      </c>
      <c r="G1323" s="4" t="s">
        <v>31</v>
      </c>
      <c r="H1323" s="4" t="s">
        <v>73</v>
      </c>
      <c r="I1323" s="5">
        <v>2</v>
      </c>
      <c r="J1323" s="6">
        <v>157.66</v>
      </c>
      <c r="K1323" s="7">
        <v>0</v>
      </c>
      <c r="L1323" s="6">
        <v>78.760000000000005</v>
      </c>
      <c r="M1323" s="6">
        <f t="shared" si="80"/>
        <v>315.32</v>
      </c>
      <c r="N1323" s="6">
        <f t="shared" si="81"/>
        <v>157.52000000000001</v>
      </c>
      <c r="O1323" s="6">
        <f t="shared" si="82"/>
        <v>157.79999999999998</v>
      </c>
      <c r="P1323" s="8">
        <f t="shared" si="83"/>
        <v>0.50044399340352652</v>
      </c>
      <c r="Q1323" s="9">
        <f>YEAR(SalesDataTable[[#This Row],[Order Date]])</f>
        <v>2026</v>
      </c>
      <c r="R1323" s="8" t="str">
        <f>"Q"&amp;ROUNDUP(MONTH(SalesDataTable[[#This Row],[Order Date]])/3,0)</f>
        <v>Q3</v>
      </c>
      <c r="S1323" s="5">
        <f>MONTH(SalesDataTable[[#This Row],[Order Date]])</f>
        <v>7</v>
      </c>
      <c r="T1323" s="8" t="str">
        <f>TEXT(SalesDataTable[[#This Row],[Order Date]],"mmm")</f>
        <v>Jul</v>
      </c>
    </row>
    <row r="1324" spans="1:20" ht="15.6" x14ac:dyDescent="0.3">
      <c r="A1324" s="2" t="s">
        <v>1395</v>
      </c>
      <c r="B1324" s="3">
        <v>46213</v>
      </c>
      <c r="C1324" s="4" t="s">
        <v>28</v>
      </c>
      <c r="D1324" s="4" t="s">
        <v>29</v>
      </c>
      <c r="E1324" s="4" t="s">
        <v>23</v>
      </c>
      <c r="F1324" s="4" t="s">
        <v>40</v>
      </c>
      <c r="G1324" s="4" t="s">
        <v>25</v>
      </c>
      <c r="H1324" s="4" t="s">
        <v>63</v>
      </c>
      <c r="I1324" s="5">
        <v>1</v>
      </c>
      <c r="J1324" s="6">
        <v>101.58</v>
      </c>
      <c r="K1324" s="7">
        <v>0</v>
      </c>
      <c r="L1324" s="6">
        <v>49.83</v>
      </c>
      <c r="M1324" s="6">
        <f t="shared" si="80"/>
        <v>101.58</v>
      </c>
      <c r="N1324" s="6">
        <f t="shared" si="81"/>
        <v>49.83</v>
      </c>
      <c r="O1324" s="6">
        <f t="shared" si="82"/>
        <v>51.75</v>
      </c>
      <c r="P1324" s="8">
        <f t="shared" si="83"/>
        <v>0.50945067926757237</v>
      </c>
      <c r="Q1324" s="9">
        <f>YEAR(SalesDataTable[[#This Row],[Order Date]])</f>
        <v>2026</v>
      </c>
      <c r="R1324" s="8" t="str">
        <f>"Q"&amp;ROUNDUP(MONTH(SalesDataTable[[#This Row],[Order Date]])/3,0)</f>
        <v>Q3</v>
      </c>
      <c r="S1324" s="5">
        <f>MONTH(SalesDataTable[[#This Row],[Order Date]])</f>
        <v>7</v>
      </c>
      <c r="T1324" s="8" t="str">
        <f>TEXT(SalesDataTable[[#This Row],[Order Date]],"mmm")</f>
        <v>Jul</v>
      </c>
    </row>
    <row r="1325" spans="1:20" ht="15.6" x14ac:dyDescent="0.3">
      <c r="A1325" s="2" t="s">
        <v>1396</v>
      </c>
      <c r="B1325" s="3">
        <v>46213</v>
      </c>
      <c r="C1325" s="4" t="s">
        <v>34</v>
      </c>
      <c r="D1325" s="4" t="s">
        <v>44</v>
      </c>
      <c r="E1325" s="4" t="s">
        <v>23</v>
      </c>
      <c r="F1325" s="4" t="s">
        <v>24</v>
      </c>
      <c r="G1325" s="4" t="s">
        <v>37</v>
      </c>
      <c r="H1325" s="4" t="s">
        <v>103</v>
      </c>
      <c r="I1325" s="5">
        <v>4</v>
      </c>
      <c r="J1325" s="6">
        <v>166.71</v>
      </c>
      <c r="K1325" s="7">
        <v>0</v>
      </c>
      <c r="L1325" s="6">
        <v>86.55</v>
      </c>
      <c r="M1325" s="6">
        <f t="shared" si="80"/>
        <v>666.84</v>
      </c>
      <c r="N1325" s="6">
        <f t="shared" si="81"/>
        <v>346.2</v>
      </c>
      <c r="O1325" s="6">
        <f t="shared" si="82"/>
        <v>320.64000000000004</v>
      </c>
      <c r="P1325" s="8">
        <f t="shared" si="83"/>
        <v>0.48083498290444487</v>
      </c>
      <c r="Q1325" s="9">
        <f>YEAR(SalesDataTable[[#This Row],[Order Date]])</f>
        <v>2026</v>
      </c>
      <c r="R1325" s="8" t="str">
        <f>"Q"&amp;ROUNDUP(MONTH(SalesDataTable[[#This Row],[Order Date]])/3,0)</f>
        <v>Q3</v>
      </c>
      <c r="S1325" s="5">
        <f>MONTH(SalesDataTable[[#This Row],[Order Date]])</f>
        <v>7</v>
      </c>
      <c r="T1325" s="8" t="str">
        <f>TEXT(SalesDataTable[[#This Row],[Order Date]],"mmm")</f>
        <v>Jul</v>
      </c>
    </row>
    <row r="1326" spans="1:20" ht="15.6" x14ac:dyDescent="0.3">
      <c r="A1326" s="2" t="s">
        <v>1397</v>
      </c>
      <c r="B1326" s="3">
        <v>46214</v>
      </c>
      <c r="C1326" s="4" t="s">
        <v>28</v>
      </c>
      <c r="D1326" s="4" t="s">
        <v>89</v>
      </c>
      <c r="E1326" s="4" t="s">
        <v>45</v>
      </c>
      <c r="F1326" s="4" t="s">
        <v>36</v>
      </c>
      <c r="G1326" s="4" t="s">
        <v>25</v>
      </c>
      <c r="H1326" s="4" t="s">
        <v>26</v>
      </c>
      <c r="I1326" s="5">
        <v>2</v>
      </c>
      <c r="J1326" s="6">
        <v>83.33</v>
      </c>
      <c r="K1326" s="7">
        <v>0</v>
      </c>
      <c r="L1326" s="6">
        <v>42.11</v>
      </c>
      <c r="M1326" s="6">
        <f t="shared" si="80"/>
        <v>166.66</v>
      </c>
      <c r="N1326" s="6">
        <f t="shared" si="81"/>
        <v>84.22</v>
      </c>
      <c r="O1326" s="6">
        <f t="shared" si="82"/>
        <v>82.44</v>
      </c>
      <c r="P1326" s="8">
        <f t="shared" si="83"/>
        <v>0.49465978639145564</v>
      </c>
      <c r="Q1326" s="9">
        <f>YEAR(SalesDataTable[[#This Row],[Order Date]])</f>
        <v>2026</v>
      </c>
      <c r="R1326" s="8" t="str">
        <f>"Q"&amp;ROUNDUP(MONTH(SalesDataTable[[#This Row],[Order Date]])/3,0)</f>
        <v>Q3</v>
      </c>
      <c r="S1326" s="5">
        <f>MONTH(SalesDataTable[[#This Row],[Order Date]])</f>
        <v>7</v>
      </c>
      <c r="T1326" s="8" t="str">
        <f>TEXT(SalesDataTable[[#This Row],[Order Date]],"mmm")</f>
        <v>Jul</v>
      </c>
    </row>
    <row r="1327" spans="1:20" ht="15.6" x14ac:dyDescent="0.3">
      <c r="A1327" s="2" t="s">
        <v>1398</v>
      </c>
      <c r="B1327" s="3">
        <v>46214</v>
      </c>
      <c r="C1327" s="4" t="s">
        <v>21</v>
      </c>
      <c r="D1327" s="4" t="s">
        <v>108</v>
      </c>
      <c r="E1327" s="4" t="s">
        <v>23</v>
      </c>
      <c r="F1327" s="4" t="s">
        <v>36</v>
      </c>
      <c r="G1327" s="4" t="s">
        <v>31</v>
      </c>
      <c r="H1327" s="4" t="s">
        <v>99</v>
      </c>
      <c r="I1327" s="5">
        <v>2</v>
      </c>
      <c r="J1327" s="6">
        <v>71.77</v>
      </c>
      <c r="K1327" s="7">
        <v>0.05</v>
      </c>
      <c r="L1327" s="6">
        <v>32.9</v>
      </c>
      <c r="M1327" s="6">
        <f t="shared" si="80"/>
        <v>136.363</v>
      </c>
      <c r="N1327" s="6">
        <f t="shared" si="81"/>
        <v>65.8</v>
      </c>
      <c r="O1327" s="6">
        <f t="shared" si="82"/>
        <v>70.563000000000002</v>
      </c>
      <c r="P1327" s="8">
        <f t="shared" si="83"/>
        <v>0.5174644148339359</v>
      </c>
      <c r="Q1327" s="9">
        <f>YEAR(SalesDataTable[[#This Row],[Order Date]])</f>
        <v>2026</v>
      </c>
      <c r="R1327" s="8" t="str">
        <f>"Q"&amp;ROUNDUP(MONTH(SalesDataTable[[#This Row],[Order Date]])/3,0)</f>
        <v>Q3</v>
      </c>
      <c r="S1327" s="5">
        <f>MONTH(SalesDataTable[[#This Row],[Order Date]])</f>
        <v>7</v>
      </c>
      <c r="T1327" s="8" t="str">
        <f>TEXT(SalesDataTable[[#This Row],[Order Date]],"mmm")</f>
        <v>Jul</v>
      </c>
    </row>
    <row r="1328" spans="1:20" ht="15.6" x14ac:dyDescent="0.3">
      <c r="A1328" s="2" t="s">
        <v>1399</v>
      </c>
      <c r="B1328" s="3">
        <v>46214</v>
      </c>
      <c r="C1328" s="4" t="s">
        <v>21</v>
      </c>
      <c r="D1328" s="4" t="s">
        <v>108</v>
      </c>
      <c r="E1328" s="4" t="s">
        <v>23</v>
      </c>
      <c r="F1328" s="4" t="s">
        <v>36</v>
      </c>
      <c r="G1328" s="4" t="s">
        <v>37</v>
      </c>
      <c r="H1328" s="4" t="s">
        <v>103</v>
      </c>
      <c r="I1328" s="5">
        <v>3</v>
      </c>
      <c r="J1328" s="6">
        <v>164.5</v>
      </c>
      <c r="K1328" s="7">
        <v>0</v>
      </c>
      <c r="L1328" s="6">
        <v>87.06</v>
      </c>
      <c r="M1328" s="6">
        <f t="shared" si="80"/>
        <v>493.5</v>
      </c>
      <c r="N1328" s="6">
        <f t="shared" si="81"/>
        <v>261.18</v>
      </c>
      <c r="O1328" s="6">
        <f t="shared" si="82"/>
        <v>232.32</v>
      </c>
      <c r="P1328" s="8">
        <f t="shared" si="83"/>
        <v>0.47075987841945288</v>
      </c>
      <c r="Q1328" s="9">
        <f>YEAR(SalesDataTable[[#This Row],[Order Date]])</f>
        <v>2026</v>
      </c>
      <c r="R1328" s="8" t="str">
        <f>"Q"&amp;ROUNDUP(MONTH(SalesDataTable[[#This Row],[Order Date]])/3,0)</f>
        <v>Q3</v>
      </c>
      <c r="S1328" s="5">
        <f>MONTH(SalesDataTable[[#This Row],[Order Date]])</f>
        <v>7</v>
      </c>
      <c r="T1328" s="8" t="str">
        <f>TEXT(SalesDataTable[[#This Row],[Order Date]],"mmm")</f>
        <v>Jul</v>
      </c>
    </row>
    <row r="1329" spans="1:20" ht="15.6" x14ac:dyDescent="0.3">
      <c r="A1329" s="2" t="s">
        <v>1400</v>
      </c>
      <c r="B1329" s="3">
        <v>46214</v>
      </c>
      <c r="C1329" s="4" t="s">
        <v>21</v>
      </c>
      <c r="D1329" s="4" t="s">
        <v>108</v>
      </c>
      <c r="E1329" s="4" t="s">
        <v>23</v>
      </c>
      <c r="F1329" s="4" t="s">
        <v>24</v>
      </c>
      <c r="G1329" s="4" t="s">
        <v>51</v>
      </c>
      <c r="H1329" s="4" t="s">
        <v>84</v>
      </c>
      <c r="I1329" s="5">
        <v>3</v>
      </c>
      <c r="J1329" s="6">
        <v>82.28</v>
      </c>
      <c r="K1329" s="7">
        <v>0.1</v>
      </c>
      <c r="L1329" s="6">
        <v>39.51</v>
      </c>
      <c r="M1329" s="6">
        <f t="shared" si="80"/>
        <v>222.15600000000001</v>
      </c>
      <c r="N1329" s="6">
        <f t="shared" si="81"/>
        <v>118.53</v>
      </c>
      <c r="O1329" s="6">
        <f t="shared" si="82"/>
        <v>103.626</v>
      </c>
      <c r="P1329" s="8">
        <f t="shared" si="83"/>
        <v>0.46645600388915898</v>
      </c>
      <c r="Q1329" s="9">
        <f>YEAR(SalesDataTable[[#This Row],[Order Date]])</f>
        <v>2026</v>
      </c>
      <c r="R1329" s="8" t="str">
        <f>"Q"&amp;ROUNDUP(MONTH(SalesDataTable[[#This Row],[Order Date]])/3,0)</f>
        <v>Q3</v>
      </c>
      <c r="S1329" s="5">
        <f>MONTH(SalesDataTable[[#This Row],[Order Date]])</f>
        <v>7</v>
      </c>
      <c r="T1329" s="8" t="str">
        <f>TEXT(SalesDataTable[[#This Row],[Order Date]],"mmm")</f>
        <v>Jul</v>
      </c>
    </row>
    <row r="1330" spans="1:20" ht="15.6" x14ac:dyDescent="0.3">
      <c r="A1330" s="2" t="s">
        <v>1401</v>
      </c>
      <c r="B1330" s="3">
        <v>46214</v>
      </c>
      <c r="C1330" s="4" t="s">
        <v>34</v>
      </c>
      <c r="D1330" s="4" t="s">
        <v>35</v>
      </c>
      <c r="E1330" s="4" t="s">
        <v>45</v>
      </c>
      <c r="F1330" s="4" t="s">
        <v>36</v>
      </c>
      <c r="G1330" s="4" t="s">
        <v>25</v>
      </c>
      <c r="H1330" s="4" t="s">
        <v>63</v>
      </c>
      <c r="I1330" s="5">
        <v>2</v>
      </c>
      <c r="J1330" s="6">
        <v>103.17</v>
      </c>
      <c r="K1330" s="7">
        <v>0</v>
      </c>
      <c r="L1330" s="6">
        <v>50.49</v>
      </c>
      <c r="M1330" s="6">
        <f t="shared" si="80"/>
        <v>206.34</v>
      </c>
      <c r="N1330" s="6">
        <f t="shared" si="81"/>
        <v>100.98</v>
      </c>
      <c r="O1330" s="6">
        <f t="shared" si="82"/>
        <v>105.36</v>
      </c>
      <c r="P1330" s="8">
        <f t="shared" si="83"/>
        <v>0.51061355045071244</v>
      </c>
      <c r="Q1330" s="9">
        <f>YEAR(SalesDataTable[[#This Row],[Order Date]])</f>
        <v>2026</v>
      </c>
      <c r="R1330" s="8" t="str">
        <f>"Q"&amp;ROUNDUP(MONTH(SalesDataTable[[#This Row],[Order Date]])/3,0)</f>
        <v>Q3</v>
      </c>
      <c r="S1330" s="5">
        <f>MONTH(SalesDataTable[[#This Row],[Order Date]])</f>
        <v>7</v>
      </c>
      <c r="T1330" s="8" t="str">
        <f>TEXT(SalesDataTable[[#This Row],[Order Date]],"mmm")</f>
        <v>Jul</v>
      </c>
    </row>
    <row r="1331" spans="1:20" ht="15.6" x14ac:dyDescent="0.3">
      <c r="A1331" s="2" t="s">
        <v>1402</v>
      </c>
      <c r="B1331" s="3">
        <v>46214</v>
      </c>
      <c r="C1331" s="4" t="s">
        <v>21</v>
      </c>
      <c r="D1331" s="4" t="s">
        <v>108</v>
      </c>
      <c r="E1331" s="4" t="s">
        <v>23</v>
      </c>
      <c r="F1331" s="4" t="s">
        <v>36</v>
      </c>
      <c r="G1331" s="4" t="s">
        <v>25</v>
      </c>
      <c r="H1331" s="4" t="s">
        <v>49</v>
      </c>
      <c r="I1331" s="5">
        <v>1</v>
      </c>
      <c r="J1331" s="6">
        <v>50.33</v>
      </c>
      <c r="K1331" s="7">
        <v>0.05</v>
      </c>
      <c r="L1331" s="6">
        <v>22.06</v>
      </c>
      <c r="M1331" s="6">
        <f t="shared" si="80"/>
        <v>47.813499999999998</v>
      </c>
      <c r="N1331" s="6">
        <f t="shared" si="81"/>
        <v>22.06</v>
      </c>
      <c r="O1331" s="6">
        <f t="shared" si="82"/>
        <v>25.753499999999999</v>
      </c>
      <c r="P1331" s="8">
        <f t="shared" si="83"/>
        <v>0.53862402877848303</v>
      </c>
      <c r="Q1331" s="9">
        <f>YEAR(SalesDataTable[[#This Row],[Order Date]])</f>
        <v>2026</v>
      </c>
      <c r="R1331" s="8" t="str">
        <f>"Q"&amp;ROUNDUP(MONTH(SalesDataTable[[#This Row],[Order Date]])/3,0)</f>
        <v>Q3</v>
      </c>
      <c r="S1331" s="5">
        <f>MONTH(SalesDataTable[[#This Row],[Order Date]])</f>
        <v>7</v>
      </c>
      <c r="T1331" s="8" t="str">
        <f>TEXT(SalesDataTable[[#This Row],[Order Date]],"mmm")</f>
        <v>Jul</v>
      </c>
    </row>
    <row r="1332" spans="1:20" ht="15.6" x14ac:dyDescent="0.3">
      <c r="A1332" s="2" t="s">
        <v>1403</v>
      </c>
      <c r="B1332" s="3">
        <v>46214</v>
      </c>
      <c r="C1332" s="4" t="s">
        <v>28</v>
      </c>
      <c r="D1332" s="4" t="s">
        <v>86</v>
      </c>
      <c r="E1332" s="4" t="s">
        <v>30</v>
      </c>
      <c r="F1332" s="4" t="s">
        <v>40</v>
      </c>
      <c r="G1332" s="4" t="s">
        <v>31</v>
      </c>
      <c r="H1332" s="4" t="s">
        <v>41</v>
      </c>
      <c r="I1332" s="5">
        <v>6</v>
      </c>
      <c r="J1332" s="6">
        <v>142.78</v>
      </c>
      <c r="K1332" s="7">
        <v>0.15</v>
      </c>
      <c r="L1332" s="6">
        <v>80.38</v>
      </c>
      <c r="M1332" s="6">
        <f t="shared" si="80"/>
        <v>728.178</v>
      </c>
      <c r="N1332" s="6">
        <f t="shared" si="81"/>
        <v>482.28</v>
      </c>
      <c r="O1332" s="6">
        <f t="shared" si="82"/>
        <v>245.89800000000002</v>
      </c>
      <c r="P1332" s="8">
        <f t="shared" si="83"/>
        <v>0.33768941110552642</v>
      </c>
      <c r="Q1332" s="9">
        <f>YEAR(SalesDataTable[[#This Row],[Order Date]])</f>
        <v>2026</v>
      </c>
      <c r="R1332" s="8" t="str">
        <f>"Q"&amp;ROUNDUP(MONTH(SalesDataTable[[#This Row],[Order Date]])/3,0)</f>
        <v>Q3</v>
      </c>
      <c r="S1332" s="5">
        <f>MONTH(SalesDataTable[[#This Row],[Order Date]])</f>
        <v>7</v>
      </c>
      <c r="T1332" s="8" t="str">
        <f>TEXT(SalesDataTable[[#This Row],[Order Date]],"mmm")</f>
        <v>Jul</v>
      </c>
    </row>
    <row r="1333" spans="1:20" ht="15.6" x14ac:dyDescent="0.3">
      <c r="A1333" s="2" t="s">
        <v>1404</v>
      </c>
      <c r="B1333" s="3">
        <v>46214</v>
      </c>
      <c r="C1333" s="4" t="s">
        <v>28</v>
      </c>
      <c r="D1333" s="4" t="s">
        <v>58</v>
      </c>
      <c r="E1333" s="4" t="s">
        <v>23</v>
      </c>
      <c r="F1333" s="4" t="s">
        <v>36</v>
      </c>
      <c r="G1333" s="4" t="s">
        <v>51</v>
      </c>
      <c r="H1333" s="4" t="s">
        <v>61</v>
      </c>
      <c r="I1333" s="5">
        <v>1</v>
      </c>
      <c r="J1333" s="6">
        <v>195.38</v>
      </c>
      <c r="K1333" s="7">
        <v>0.05</v>
      </c>
      <c r="L1333" s="6">
        <v>101.67</v>
      </c>
      <c r="M1333" s="6">
        <f t="shared" si="80"/>
        <v>185.61099999999999</v>
      </c>
      <c r="N1333" s="6">
        <f t="shared" si="81"/>
        <v>101.67</v>
      </c>
      <c r="O1333" s="6">
        <f t="shared" si="82"/>
        <v>83.940999999999988</v>
      </c>
      <c r="P1333" s="8">
        <f t="shared" si="83"/>
        <v>0.45224151585843508</v>
      </c>
      <c r="Q1333" s="9">
        <f>YEAR(SalesDataTable[[#This Row],[Order Date]])</f>
        <v>2026</v>
      </c>
      <c r="R1333" s="8" t="str">
        <f>"Q"&amp;ROUNDUP(MONTH(SalesDataTable[[#This Row],[Order Date]])/3,0)</f>
        <v>Q3</v>
      </c>
      <c r="S1333" s="5">
        <f>MONTH(SalesDataTable[[#This Row],[Order Date]])</f>
        <v>7</v>
      </c>
      <c r="T1333" s="8" t="str">
        <f>TEXT(SalesDataTable[[#This Row],[Order Date]],"mmm")</f>
        <v>Jul</v>
      </c>
    </row>
    <row r="1334" spans="1:20" ht="15.6" x14ac:dyDescent="0.3">
      <c r="A1334" s="2" t="s">
        <v>1405</v>
      </c>
      <c r="B1334" s="3">
        <v>46214</v>
      </c>
      <c r="C1334" s="4" t="s">
        <v>47</v>
      </c>
      <c r="D1334" s="4" t="s">
        <v>48</v>
      </c>
      <c r="E1334" s="4" t="s">
        <v>45</v>
      </c>
      <c r="F1334" s="4" t="s">
        <v>24</v>
      </c>
      <c r="G1334" s="4" t="s">
        <v>25</v>
      </c>
      <c r="H1334" s="4" t="s">
        <v>63</v>
      </c>
      <c r="I1334" s="5">
        <v>5</v>
      </c>
      <c r="J1334" s="6">
        <v>104.8</v>
      </c>
      <c r="K1334" s="7">
        <v>0</v>
      </c>
      <c r="L1334" s="6">
        <v>50.94</v>
      </c>
      <c r="M1334" s="6">
        <f t="shared" si="80"/>
        <v>524</v>
      </c>
      <c r="N1334" s="6">
        <f t="shared" si="81"/>
        <v>254.7</v>
      </c>
      <c r="O1334" s="6">
        <f t="shared" si="82"/>
        <v>269.3</v>
      </c>
      <c r="P1334" s="8">
        <f t="shared" si="83"/>
        <v>0.51393129770992374</v>
      </c>
      <c r="Q1334" s="9">
        <f>YEAR(SalesDataTable[[#This Row],[Order Date]])</f>
        <v>2026</v>
      </c>
      <c r="R1334" s="8" t="str">
        <f>"Q"&amp;ROUNDUP(MONTH(SalesDataTable[[#This Row],[Order Date]])/3,0)</f>
        <v>Q3</v>
      </c>
      <c r="S1334" s="5">
        <f>MONTH(SalesDataTable[[#This Row],[Order Date]])</f>
        <v>7</v>
      </c>
      <c r="T1334" s="8" t="str">
        <f>TEXT(SalesDataTable[[#This Row],[Order Date]],"mmm")</f>
        <v>Jul</v>
      </c>
    </row>
    <row r="1335" spans="1:20" ht="15.6" x14ac:dyDescent="0.3">
      <c r="A1335" s="2" t="s">
        <v>1406</v>
      </c>
      <c r="B1335" s="3">
        <v>46214</v>
      </c>
      <c r="C1335" s="4" t="s">
        <v>47</v>
      </c>
      <c r="D1335" s="4" t="s">
        <v>65</v>
      </c>
      <c r="E1335" s="4" t="s">
        <v>23</v>
      </c>
      <c r="F1335" s="4" t="s">
        <v>24</v>
      </c>
      <c r="G1335" s="4" t="s">
        <v>51</v>
      </c>
      <c r="H1335" s="4" t="s">
        <v>84</v>
      </c>
      <c r="I1335" s="5">
        <v>3</v>
      </c>
      <c r="J1335" s="6">
        <v>82.26</v>
      </c>
      <c r="K1335" s="7">
        <v>0</v>
      </c>
      <c r="L1335" s="6">
        <v>40.020000000000003</v>
      </c>
      <c r="M1335" s="6">
        <f t="shared" si="80"/>
        <v>246.78000000000003</v>
      </c>
      <c r="N1335" s="6">
        <f t="shared" si="81"/>
        <v>120.06</v>
      </c>
      <c r="O1335" s="6">
        <f t="shared" si="82"/>
        <v>126.72000000000003</v>
      </c>
      <c r="P1335" s="8">
        <f t="shared" si="83"/>
        <v>0.51349380014587898</v>
      </c>
      <c r="Q1335" s="9">
        <f>YEAR(SalesDataTable[[#This Row],[Order Date]])</f>
        <v>2026</v>
      </c>
      <c r="R1335" s="8" t="str">
        <f>"Q"&amp;ROUNDUP(MONTH(SalesDataTable[[#This Row],[Order Date]])/3,0)</f>
        <v>Q3</v>
      </c>
      <c r="S1335" s="5">
        <f>MONTH(SalesDataTable[[#This Row],[Order Date]])</f>
        <v>7</v>
      </c>
      <c r="T1335" s="8" t="str">
        <f>TEXT(SalesDataTable[[#This Row],[Order Date]],"mmm")</f>
        <v>Jul</v>
      </c>
    </row>
    <row r="1336" spans="1:20" ht="15.6" x14ac:dyDescent="0.3">
      <c r="A1336" s="2" t="s">
        <v>1407</v>
      </c>
      <c r="B1336" s="3">
        <v>46214</v>
      </c>
      <c r="C1336" s="4" t="s">
        <v>34</v>
      </c>
      <c r="D1336" s="4" t="s">
        <v>81</v>
      </c>
      <c r="E1336" s="4" t="s">
        <v>23</v>
      </c>
      <c r="F1336" s="4" t="s">
        <v>40</v>
      </c>
      <c r="G1336" s="4" t="s">
        <v>31</v>
      </c>
      <c r="H1336" s="4" t="s">
        <v>32</v>
      </c>
      <c r="I1336" s="5">
        <v>1</v>
      </c>
      <c r="J1336" s="6">
        <v>90.79</v>
      </c>
      <c r="K1336" s="7">
        <v>0</v>
      </c>
      <c r="L1336" s="6">
        <v>46.39</v>
      </c>
      <c r="M1336" s="6">
        <f t="shared" si="80"/>
        <v>90.79</v>
      </c>
      <c r="N1336" s="6">
        <f t="shared" si="81"/>
        <v>46.39</v>
      </c>
      <c r="O1336" s="6">
        <f t="shared" si="82"/>
        <v>44.400000000000006</v>
      </c>
      <c r="P1336" s="8">
        <f t="shared" si="83"/>
        <v>0.4890406432426479</v>
      </c>
      <c r="Q1336" s="9">
        <f>YEAR(SalesDataTable[[#This Row],[Order Date]])</f>
        <v>2026</v>
      </c>
      <c r="R1336" s="8" t="str">
        <f>"Q"&amp;ROUNDUP(MONTH(SalesDataTable[[#This Row],[Order Date]])/3,0)</f>
        <v>Q3</v>
      </c>
      <c r="S1336" s="5">
        <f>MONTH(SalesDataTable[[#This Row],[Order Date]])</f>
        <v>7</v>
      </c>
      <c r="T1336" s="8" t="str">
        <f>TEXT(SalesDataTable[[#This Row],[Order Date]],"mmm")</f>
        <v>Jul</v>
      </c>
    </row>
    <row r="1337" spans="1:20" ht="15.6" x14ac:dyDescent="0.3">
      <c r="A1337" s="2" t="s">
        <v>1408</v>
      </c>
      <c r="B1337" s="3">
        <v>46214</v>
      </c>
      <c r="C1337" s="4" t="s">
        <v>28</v>
      </c>
      <c r="D1337" s="4" t="s">
        <v>86</v>
      </c>
      <c r="E1337" s="4" t="s">
        <v>23</v>
      </c>
      <c r="F1337" s="4" t="s">
        <v>24</v>
      </c>
      <c r="G1337" s="4" t="s">
        <v>25</v>
      </c>
      <c r="H1337" s="4" t="s">
        <v>55</v>
      </c>
      <c r="I1337" s="5">
        <v>1</v>
      </c>
      <c r="J1337" s="6">
        <v>41.33</v>
      </c>
      <c r="K1337" s="7">
        <v>0</v>
      </c>
      <c r="L1337" s="6">
        <v>17.2</v>
      </c>
      <c r="M1337" s="6">
        <f t="shared" si="80"/>
        <v>41.33</v>
      </c>
      <c r="N1337" s="6">
        <f t="shared" si="81"/>
        <v>17.2</v>
      </c>
      <c r="O1337" s="6">
        <f t="shared" si="82"/>
        <v>24.13</v>
      </c>
      <c r="P1337" s="8">
        <f t="shared" si="83"/>
        <v>0.58383740624243896</v>
      </c>
      <c r="Q1337" s="9">
        <f>YEAR(SalesDataTable[[#This Row],[Order Date]])</f>
        <v>2026</v>
      </c>
      <c r="R1337" s="8" t="str">
        <f>"Q"&amp;ROUNDUP(MONTH(SalesDataTable[[#This Row],[Order Date]])/3,0)</f>
        <v>Q3</v>
      </c>
      <c r="S1337" s="5">
        <f>MONTH(SalesDataTable[[#This Row],[Order Date]])</f>
        <v>7</v>
      </c>
      <c r="T1337" s="8" t="str">
        <f>TEXT(SalesDataTable[[#This Row],[Order Date]],"mmm")</f>
        <v>Jul</v>
      </c>
    </row>
    <row r="1338" spans="1:20" ht="15.6" x14ac:dyDescent="0.3">
      <c r="A1338" s="2" t="s">
        <v>1409</v>
      </c>
      <c r="B1338" s="3">
        <v>46215</v>
      </c>
      <c r="C1338" s="4" t="s">
        <v>34</v>
      </c>
      <c r="D1338" s="4" t="s">
        <v>35</v>
      </c>
      <c r="E1338" s="4" t="s">
        <v>23</v>
      </c>
      <c r="F1338" s="4" t="s">
        <v>24</v>
      </c>
      <c r="G1338" s="4" t="s">
        <v>69</v>
      </c>
      <c r="H1338" s="4" t="s">
        <v>70</v>
      </c>
      <c r="I1338" s="5">
        <v>2</v>
      </c>
      <c r="J1338" s="6">
        <v>41.09</v>
      </c>
      <c r="K1338" s="7">
        <v>0.05</v>
      </c>
      <c r="L1338" s="6">
        <v>14.54</v>
      </c>
      <c r="M1338" s="6">
        <f t="shared" si="80"/>
        <v>78.070999999999998</v>
      </c>
      <c r="N1338" s="6">
        <f t="shared" si="81"/>
        <v>29.08</v>
      </c>
      <c r="O1338" s="6">
        <f t="shared" si="82"/>
        <v>48.991</v>
      </c>
      <c r="P1338" s="8">
        <f t="shared" si="83"/>
        <v>0.62751854081541159</v>
      </c>
      <c r="Q1338" s="9">
        <f>YEAR(SalesDataTable[[#This Row],[Order Date]])</f>
        <v>2026</v>
      </c>
      <c r="R1338" s="8" t="str">
        <f>"Q"&amp;ROUNDUP(MONTH(SalesDataTable[[#This Row],[Order Date]])/3,0)</f>
        <v>Q3</v>
      </c>
      <c r="S1338" s="5">
        <f>MONTH(SalesDataTable[[#This Row],[Order Date]])</f>
        <v>7</v>
      </c>
      <c r="T1338" s="8" t="str">
        <f>TEXT(SalesDataTable[[#This Row],[Order Date]],"mmm")</f>
        <v>Jul</v>
      </c>
    </row>
    <row r="1339" spans="1:20" ht="15.6" x14ac:dyDescent="0.3">
      <c r="A1339" s="2" t="s">
        <v>1410</v>
      </c>
      <c r="B1339" s="3">
        <v>46215</v>
      </c>
      <c r="C1339" s="4" t="s">
        <v>28</v>
      </c>
      <c r="D1339" s="4" t="s">
        <v>89</v>
      </c>
      <c r="E1339" s="4" t="s">
        <v>30</v>
      </c>
      <c r="F1339" s="4" t="s">
        <v>40</v>
      </c>
      <c r="G1339" s="4" t="s">
        <v>51</v>
      </c>
      <c r="H1339" s="4" t="s">
        <v>84</v>
      </c>
      <c r="I1339" s="5">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9">
        <f>YEAR(SalesDataTable[[#This Row],[Order Date]])</f>
        <v>2026</v>
      </c>
      <c r="R1339" s="8" t="str">
        <f>"Q"&amp;ROUNDUP(MONTH(SalesDataTable[[#This Row],[Order Date]])/3,0)</f>
        <v>Q3</v>
      </c>
      <c r="S1339" s="5">
        <f>MONTH(SalesDataTable[[#This Row],[Order Date]])</f>
        <v>7</v>
      </c>
      <c r="T1339" s="8" t="str">
        <f>TEXT(SalesDataTable[[#This Row],[Order Date]],"mmm")</f>
        <v>Jul</v>
      </c>
    </row>
    <row r="1340" spans="1:20" ht="15.6" x14ac:dyDescent="0.3">
      <c r="A1340" s="2" t="s">
        <v>1411</v>
      </c>
      <c r="B1340" s="3">
        <v>46215</v>
      </c>
      <c r="C1340" s="4" t="s">
        <v>28</v>
      </c>
      <c r="D1340" s="4" t="s">
        <v>106</v>
      </c>
      <c r="E1340" s="4" t="s">
        <v>23</v>
      </c>
      <c r="F1340" s="4" t="s">
        <v>40</v>
      </c>
      <c r="G1340" s="4" t="s">
        <v>69</v>
      </c>
      <c r="H1340" s="4" t="s">
        <v>87</v>
      </c>
      <c r="I1340" s="5">
        <v>3</v>
      </c>
      <c r="J1340" s="6">
        <v>37</v>
      </c>
      <c r="K1340" s="7">
        <v>0</v>
      </c>
      <c r="L1340" s="6">
        <v>13.69</v>
      </c>
      <c r="M1340" s="6">
        <f t="shared" si="80"/>
        <v>111</v>
      </c>
      <c r="N1340" s="6">
        <f t="shared" si="81"/>
        <v>41.07</v>
      </c>
      <c r="O1340" s="6">
        <f t="shared" si="82"/>
        <v>69.930000000000007</v>
      </c>
      <c r="P1340" s="8">
        <f t="shared" si="83"/>
        <v>0.63000000000000012</v>
      </c>
      <c r="Q1340" s="9">
        <f>YEAR(SalesDataTable[[#This Row],[Order Date]])</f>
        <v>2026</v>
      </c>
      <c r="R1340" s="8" t="str">
        <f>"Q"&amp;ROUNDUP(MONTH(SalesDataTable[[#This Row],[Order Date]])/3,0)</f>
        <v>Q3</v>
      </c>
      <c r="S1340" s="5">
        <f>MONTH(SalesDataTable[[#This Row],[Order Date]])</f>
        <v>7</v>
      </c>
      <c r="T1340" s="8" t="str">
        <f>TEXT(SalesDataTable[[#This Row],[Order Date]],"mmm")</f>
        <v>Jul</v>
      </c>
    </row>
    <row r="1341" spans="1:20" ht="15.6" x14ac:dyDescent="0.3">
      <c r="A1341" s="2" t="s">
        <v>1412</v>
      </c>
      <c r="B1341" s="3">
        <v>46215</v>
      </c>
      <c r="C1341" s="4" t="s">
        <v>47</v>
      </c>
      <c r="D1341" s="4" t="s">
        <v>68</v>
      </c>
      <c r="E1341" s="4" t="s">
        <v>45</v>
      </c>
      <c r="F1341" s="4" t="s">
        <v>36</v>
      </c>
      <c r="G1341" s="4" t="s">
        <v>69</v>
      </c>
      <c r="H1341" s="4" t="s">
        <v>70</v>
      </c>
      <c r="I1341" s="5">
        <v>2</v>
      </c>
      <c r="J1341" s="6">
        <v>40.9</v>
      </c>
      <c r="K1341" s="7">
        <v>0</v>
      </c>
      <c r="L1341" s="6">
        <v>14.81</v>
      </c>
      <c r="M1341" s="6">
        <f t="shared" si="80"/>
        <v>81.8</v>
      </c>
      <c r="N1341" s="6">
        <f t="shared" si="81"/>
        <v>29.62</v>
      </c>
      <c r="O1341" s="6">
        <f t="shared" si="82"/>
        <v>52.179999999999993</v>
      </c>
      <c r="P1341" s="8">
        <f t="shared" si="83"/>
        <v>0.63789731051344734</v>
      </c>
      <c r="Q1341" s="9">
        <f>YEAR(SalesDataTable[[#This Row],[Order Date]])</f>
        <v>2026</v>
      </c>
      <c r="R1341" s="8" t="str">
        <f>"Q"&amp;ROUNDUP(MONTH(SalesDataTable[[#This Row],[Order Date]])/3,0)</f>
        <v>Q3</v>
      </c>
      <c r="S1341" s="5">
        <f>MONTH(SalesDataTable[[#This Row],[Order Date]])</f>
        <v>7</v>
      </c>
      <c r="T1341" s="8" t="str">
        <f>TEXT(SalesDataTable[[#This Row],[Order Date]],"mmm")</f>
        <v>Jul</v>
      </c>
    </row>
    <row r="1342" spans="1:20" ht="15.6" x14ac:dyDescent="0.3">
      <c r="A1342" s="2" t="s">
        <v>1413</v>
      </c>
      <c r="B1342" s="3">
        <v>46215</v>
      </c>
      <c r="C1342" s="4" t="s">
        <v>21</v>
      </c>
      <c r="D1342" s="4" t="s">
        <v>22</v>
      </c>
      <c r="E1342" s="4" t="s">
        <v>23</v>
      </c>
      <c r="F1342" s="4" t="s">
        <v>36</v>
      </c>
      <c r="G1342" s="4" t="s">
        <v>69</v>
      </c>
      <c r="H1342" s="4" t="s">
        <v>75</v>
      </c>
      <c r="I1342" s="5">
        <v>1</v>
      </c>
      <c r="J1342" s="6">
        <v>123.33</v>
      </c>
      <c r="K1342" s="7">
        <v>0.1</v>
      </c>
      <c r="L1342" s="6">
        <v>70.900000000000006</v>
      </c>
      <c r="M1342" s="6">
        <f t="shared" si="80"/>
        <v>110.997</v>
      </c>
      <c r="N1342" s="6">
        <f t="shared" si="81"/>
        <v>70.900000000000006</v>
      </c>
      <c r="O1342" s="6">
        <f t="shared" si="82"/>
        <v>40.096999999999994</v>
      </c>
      <c r="P1342" s="8">
        <f t="shared" si="83"/>
        <v>0.36124399758552028</v>
      </c>
      <c r="Q1342" s="9">
        <f>YEAR(SalesDataTable[[#This Row],[Order Date]])</f>
        <v>2026</v>
      </c>
      <c r="R1342" s="8" t="str">
        <f>"Q"&amp;ROUNDUP(MONTH(SalesDataTable[[#This Row],[Order Date]])/3,0)</f>
        <v>Q3</v>
      </c>
      <c r="S1342" s="5">
        <f>MONTH(SalesDataTable[[#This Row],[Order Date]])</f>
        <v>7</v>
      </c>
      <c r="T1342" s="8" t="str">
        <f>TEXT(SalesDataTable[[#This Row],[Order Date]],"mmm")</f>
        <v>Jul</v>
      </c>
    </row>
    <row r="1343" spans="1:20" ht="15.6" x14ac:dyDescent="0.3">
      <c r="A1343" s="2" t="s">
        <v>1414</v>
      </c>
      <c r="B1343" s="3">
        <v>46215</v>
      </c>
      <c r="C1343" s="4" t="s">
        <v>28</v>
      </c>
      <c r="D1343" s="4" t="s">
        <v>89</v>
      </c>
      <c r="E1343" s="4" t="s">
        <v>59</v>
      </c>
      <c r="F1343" s="4" t="s">
        <v>40</v>
      </c>
      <c r="G1343" s="4" t="s">
        <v>31</v>
      </c>
      <c r="H1343" s="4" t="s">
        <v>73</v>
      </c>
      <c r="I1343" s="5">
        <v>1</v>
      </c>
      <c r="J1343" s="6">
        <v>153.25</v>
      </c>
      <c r="K1343" s="7">
        <v>0.15</v>
      </c>
      <c r="L1343" s="6">
        <v>78.28</v>
      </c>
      <c r="M1343" s="6">
        <f t="shared" si="80"/>
        <v>130.26249999999999</v>
      </c>
      <c r="N1343" s="6">
        <f t="shared" si="81"/>
        <v>78.28</v>
      </c>
      <c r="O1343" s="6">
        <f t="shared" si="82"/>
        <v>51.982499999999987</v>
      </c>
      <c r="P1343" s="8">
        <f t="shared" si="83"/>
        <v>0.39905959121005657</v>
      </c>
      <c r="Q1343" s="9">
        <f>YEAR(SalesDataTable[[#This Row],[Order Date]])</f>
        <v>2026</v>
      </c>
      <c r="R1343" s="8" t="str">
        <f>"Q"&amp;ROUNDUP(MONTH(SalesDataTable[[#This Row],[Order Date]])/3,0)</f>
        <v>Q3</v>
      </c>
      <c r="S1343" s="5">
        <f>MONTH(SalesDataTable[[#This Row],[Order Date]])</f>
        <v>7</v>
      </c>
      <c r="T1343" s="8" t="str">
        <f>TEXT(SalesDataTable[[#This Row],[Order Date]],"mmm")</f>
        <v>Jul</v>
      </c>
    </row>
    <row r="1344" spans="1:20" ht="15.6" x14ac:dyDescent="0.3">
      <c r="A1344" s="2" t="s">
        <v>1415</v>
      </c>
      <c r="B1344" s="3">
        <v>46215</v>
      </c>
      <c r="C1344" s="4" t="s">
        <v>47</v>
      </c>
      <c r="D1344" s="4" t="s">
        <v>65</v>
      </c>
      <c r="E1344" s="4" t="s">
        <v>59</v>
      </c>
      <c r="F1344" s="4" t="s">
        <v>36</v>
      </c>
      <c r="G1344" s="4" t="s">
        <v>37</v>
      </c>
      <c r="H1344" s="4" t="s">
        <v>91</v>
      </c>
      <c r="I1344" s="5">
        <v>3</v>
      </c>
      <c r="J1344" s="6">
        <v>134.43</v>
      </c>
      <c r="K1344" s="7">
        <v>0.1</v>
      </c>
      <c r="L1344" s="6">
        <v>65.78</v>
      </c>
      <c r="M1344" s="6">
        <f t="shared" si="80"/>
        <v>362.96100000000001</v>
      </c>
      <c r="N1344" s="6">
        <f t="shared" si="81"/>
        <v>197.34</v>
      </c>
      <c r="O1344" s="6">
        <f t="shared" si="82"/>
        <v>165.62100000000001</v>
      </c>
      <c r="P1344" s="8">
        <f t="shared" si="83"/>
        <v>0.45630522287518493</v>
      </c>
      <c r="Q1344" s="9">
        <f>YEAR(SalesDataTable[[#This Row],[Order Date]])</f>
        <v>2026</v>
      </c>
      <c r="R1344" s="8" t="str">
        <f>"Q"&amp;ROUNDUP(MONTH(SalesDataTable[[#This Row],[Order Date]])/3,0)</f>
        <v>Q3</v>
      </c>
      <c r="S1344" s="5">
        <f>MONTH(SalesDataTable[[#This Row],[Order Date]])</f>
        <v>7</v>
      </c>
      <c r="T1344" s="8" t="str">
        <f>TEXT(SalesDataTable[[#This Row],[Order Date]],"mmm")</f>
        <v>Jul</v>
      </c>
    </row>
    <row r="1345" spans="1:20" ht="15.6" x14ac:dyDescent="0.3">
      <c r="A1345" s="2" t="s">
        <v>1416</v>
      </c>
      <c r="B1345" s="3">
        <v>46215</v>
      </c>
      <c r="C1345" s="4" t="s">
        <v>21</v>
      </c>
      <c r="D1345" s="4" t="s">
        <v>22</v>
      </c>
      <c r="E1345" s="4" t="s">
        <v>23</v>
      </c>
      <c r="F1345" s="4" t="s">
        <v>24</v>
      </c>
      <c r="G1345" s="4" t="s">
        <v>31</v>
      </c>
      <c r="H1345" s="4" t="s">
        <v>32</v>
      </c>
      <c r="I1345" s="5">
        <v>1</v>
      </c>
      <c r="J1345" s="6">
        <v>93.73</v>
      </c>
      <c r="K1345" s="7">
        <v>0.05</v>
      </c>
      <c r="L1345" s="6">
        <v>44.51</v>
      </c>
      <c r="M1345" s="6">
        <f t="shared" si="80"/>
        <v>89.043499999999995</v>
      </c>
      <c r="N1345" s="6">
        <f t="shared" si="81"/>
        <v>44.51</v>
      </c>
      <c r="O1345" s="6">
        <f t="shared" si="82"/>
        <v>44.533499999999997</v>
      </c>
      <c r="P1345" s="8">
        <f t="shared" si="83"/>
        <v>0.50013195797559618</v>
      </c>
      <c r="Q1345" s="9">
        <f>YEAR(SalesDataTable[[#This Row],[Order Date]])</f>
        <v>2026</v>
      </c>
      <c r="R1345" s="8" t="str">
        <f>"Q"&amp;ROUNDUP(MONTH(SalesDataTable[[#This Row],[Order Date]])/3,0)</f>
        <v>Q3</v>
      </c>
      <c r="S1345" s="5">
        <f>MONTH(SalesDataTable[[#This Row],[Order Date]])</f>
        <v>7</v>
      </c>
      <c r="T1345" s="8" t="str">
        <f>TEXT(SalesDataTable[[#This Row],[Order Date]],"mmm")</f>
        <v>Jul</v>
      </c>
    </row>
    <row r="1346" spans="1:20" ht="15.6" x14ac:dyDescent="0.3">
      <c r="A1346" s="2" t="s">
        <v>1417</v>
      </c>
      <c r="B1346" s="3">
        <v>46215</v>
      </c>
      <c r="C1346" s="4" t="s">
        <v>21</v>
      </c>
      <c r="D1346" s="4" t="s">
        <v>22</v>
      </c>
      <c r="E1346" s="4" t="s">
        <v>23</v>
      </c>
      <c r="F1346" s="4" t="s">
        <v>24</v>
      </c>
      <c r="G1346" s="4" t="s">
        <v>37</v>
      </c>
      <c r="H1346" s="4" t="s">
        <v>38</v>
      </c>
      <c r="I1346" s="5">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9">
        <f>YEAR(SalesDataTable[[#This Row],[Order Date]])</f>
        <v>2026</v>
      </c>
      <c r="R1346" s="8" t="str">
        <f>"Q"&amp;ROUNDUP(MONTH(SalesDataTable[[#This Row],[Order Date]])/3,0)</f>
        <v>Q3</v>
      </c>
      <c r="S1346" s="5">
        <f>MONTH(SalesDataTable[[#This Row],[Order Date]])</f>
        <v>7</v>
      </c>
      <c r="T1346" s="8" t="str">
        <f>TEXT(SalesDataTable[[#This Row],[Order Date]],"mmm")</f>
        <v>Jul</v>
      </c>
    </row>
    <row r="1347" spans="1:20" ht="15.6" x14ac:dyDescent="0.3">
      <c r="A1347" s="2" t="s">
        <v>1418</v>
      </c>
      <c r="B1347" s="3">
        <v>46215</v>
      </c>
      <c r="C1347" s="4" t="s">
        <v>21</v>
      </c>
      <c r="D1347" s="4" t="s">
        <v>22</v>
      </c>
      <c r="E1347" s="4" t="s">
        <v>45</v>
      </c>
      <c r="F1347" s="4" t="s">
        <v>36</v>
      </c>
      <c r="G1347" s="4" t="s">
        <v>37</v>
      </c>
      <c r="H1347" s="4" t="s">
        <v>66</v>
      </c>
      <c r="I1347" s="5">
        <v>1</v>
      </c>
      <c r="J1347" s="6">
        <v>45.43</v>
      </c>
      <c r="K1347" s="7">
        <v>0</v>
      </c>
      <c r="L1347" s="6">
        <v>18.66</v>
      </c>
      <c r="M1347" s="6">
        <f t="shared" si="84"/>
        <v>45.43</v>
      </c>
      <c r="N1347" s="6">
        <f t="shared" si="85"/>
        <v>18.66</v>
      </c>
      <c r="O1347" s="6">
        <f t="shared" si="86"/>
        <v>26.77</v>
      </c>
      <c r="P1347" s="8">
        <f t="shared" si="87"/>
        <v>0.58925819942769098</v>
      </c>
      <c r="Q1347" s="9">
        <f>YEAR(SalesDataTable[[#This Row],[Order Date]])</f>
        <v>2026</v>
      </c>
      <c r="R1347" s="8" t="str">
        <f>"Q"&amp;ROUNDUP(MONTH(SalesDataTable[[#This Row],[Order Date]])/3,0)</f>
        <v>Q3</v>
      </c>
      <c r="S1347" s="5">
        <f>MONTH(SalesDataTable[[#This Row],[Order Date]])</f>
        <v>7</v>
      </c>
      <c r="T1347" s="8" t="str">
        <f>TEXT(SalesDataTable[[#This Row],[Order Date]],"mmm")</f>
        <v>Jul</v>
      </c>
    </row>
    <row r="1348" spans="1:20" ht="15.6" x14ac:dyDescent="0.3">
      <c r="A1348" s="2" t="s">
        <v>1419</v>
      </c>
      <c r="B1348" s="3">
        <v>46215</v>
      </c>
      <c r="C1348" s="4" t="s">
        <v>47</v>
      </c>
      <c r="D1348" s="4" t="s">
        <v>68</v>
      </c>
      <c r="E1348" s="4" t="s">
        <v>59</v>
      </c>
      <c r="F1348" s="4" t="s">
        <v>36</v>
      </c>
      <c r="G1348" s="4" t="s">
        <v>69</v>
      </c>
      <c r="H1348" s="4" t="s">
        <v>70</v>
      </c>
      <c r="I1348" s="5">
        <v>1</v>
      </c>
      <c r="J1348" s="6">
        <v>39.5</v>
      </c>
      <c r="K1348" s="7">
        <v>0.1</v>
      </c>
      <c r="L1348" s="6">
        <v>14.86</v>
      </c>
      <c r="M1348" s="6">
        <f t="shared" si="84"/>
        <v>35.550000000000004</v>
      </c>
      <c r="N1348" s="6">
        <f t="shared" si="85"/>
        <v>14.86</v>
      </c>
      <c r="O1348" s="6">
        <f t="shared" si="86"/>
        <v>20.690000000000005</v>
      </c>
      <c r="P1348" s="8">
        <f t="shared" si="87"/>
        <v>0.58199718706047832</v>
      </c>
      <c r="Q1348" s="9">
        <f>YEAR(SalesDataTable[[#This Row],[Order Date]])</f>
        <v>2026</v>
      </c>
      <c r="R1348" s="8" t="str">
        <f>"Q"&amp;ROUNDUP(MONTH(SalesDataTable[[#This Row],[Order Date]])/3,0)</f>
        <v>Q3</v>
      </c>
      <c r="S1348" s="5">
        <f>MONTH(SalesDataTable[[#This Row],[Order Date]])</f>
        <v>7</v>
      </c>
      <c r="T1348" s="8" t="str">
        <f>TEXT(SalesDataTable[[#This Row],[Order Date]],"mmm")</f>
        <v>Jul</v>
      </c>
    </row>
    <row r="1349" spans="1:20" ht="15.6" x14ac:dyDescent="0.3">
      <c r="A1349" s="2" t="s">
        <v>1420</v>
      </c>
      <c r="B1349" s="3">
        <v>46215</v>
      </c>
      <c r="C1349" s="4" t="s">
        <v>34</v>
      </c>
      <c r="D1349" s="4" t="s">
        <v>146</v>
      </c>
      <c r="E1349" s="4" t="s">
        <v>45</v>
      </c>
      <c r="F1349" s="4" t="s">
        <v>24</v>
      </c>
      <c r="G1349" s="4" t="s">
        <v>69</v>
      </c>
      <c r="H1349" s="4" t="s">
        <v>75</v>
      </c>
      <c r="I1349" s="5">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9">
        <f>YEAR(SalesDataTable[[#This Row],[Order Date]])</f>
        <v>2026</v>
      </c>
      <c r="R1349" s="8" t="str">
        <f>"Q"&amp;ROUNDUP(MONTH(SalesDataTable[[#This Row],[Order Date]])/3,0)</f>
        <v>Q3</v>
      </c>
      <c r="S1349" s="5">
        <f>MONTH(SalesDataTable[[#This Row],[Order Date]])</f>
        <v>7</v>
      </c>
      <c r="T1349" s="8" t="str">
        <f>TEXT(SalesDataTable[[#This Row],[Order Date]],"mmm")</f>
        <v>Jul</v>
      </c>
    </row>
    <row r="1350" spans="1:20" ht="15.6" x14ac:dyDescent="0.3">
      <c r="A1350" s="2" t="s">
        <v>1421</v>
      </c>
      <c r="B1350" s="3">
        <v>46216</v>
      </c>
      <c r="C1350" s="4" t="s">
        <v>47</v>
      </c>
      <c r="D1350" s="4" t="s">
        <v>102</v>
      </c>
      <c r="E1350" s="4" t="s">
        <v>45</v>
      </c>
      <c r="F1350" s="4" t="s">
        <v>24</v>
      </c>
      <c r="G1350" s="4" t="s">
        <v>25</v>
      </c>
      <c r="H1350" s="4" t="s">
        <v>63</v>
      </c>
      <c r="I1350" s="5">
        <v>1</v>
      </c>
      <c r="J1350" s="6">
        <v>103.61</v>
      </c>
      <c r="K1350" s="7">
        <v>0</v>
      </c>
      <c r="L1350" s="6">
        <v>51.84</v>
      </c>
      <c r="M1350" s="6">
        <f t="shared" si="84"/>
        <v>103.61</v>
      </c>
      <c r="N1350" s="6">
        <f t="shared" si="85"/>
        <v>51.84</v>
      </c>
      <c r="O1350" s="6">
        <f t="shared" si="86"/>
        <v>51.769999999999996</v>
      </c>
      <c r="P1350" s="8">
        <f t="shared" si="87"/>
        <v>0.49966219476884466</v>
      </c>
      <c r="Q1350" s="9">
        <f>YEAR(SalesDataTable[[#This Row],[Order Date]])</f>
        <v>2026</v>
      </c>
      <c r="R1350" s="8" t="str">
        <f>"Q"&amp;ROUNDUP(MONTH(SalesDataTable[[#This Row],[Order Date]])/3,0)</f>
        <v>Q3</v>
      </c>
      <c r="S1350" s="5">
        <f>MONTH(SalesDataTable[[#This Row],[Order Date]])</f>
        <v>7</v>
      </c>
      <c r="T1350" s="8" t="str">
        <f>TEXT(SalesDataTable[[#This Row],[Order Date]],"mmm")</f>
        <v>Jul</v>
      </c>
    </row>
    <row r="1351" spans="1:20" ht="15.6" x14ac:dyDescent="0.3">
      <c r="A1351" s="2" t="s">
        <v>1422</v>
      </c>
      <c r="B1351" s="3">
        <v>46216</v>
      </c>
      <c r="C1351" s="4" t="s">
        <v>34</v>
      </c>
      <c r="D1351" s="4" t="s">
        <v>35</v>
      </c>
      <c r="E1351" s="4" t="s">
        <v>45</v>
      </c>
      <c r="F1351" s="4" t="s">
        <v>24</v>
      </c>
      <c r="G1351" s="4" t="s">
        <v>31</v>
      </c>
      <c r="H1351" s="4" t="s">
        <v>41</v>
      </c>
      <c r="I1351" s="5">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9">
        <f>YEAR(SalesDataTable[[#This Row],[Order Date]])</f>
        <v>2026</v>
      </c>
      <c r="R1351" s="8" t="str">
        <f>"Q"&amp;ROUNDUP(MONTH(SalesDataTable[[#This Row],[Order Date]])/3,0)</f>
        <v>Q3</v>
      </c>
      <c r="S1351" s="5">
        <f>MONTH(SalesDataTable[[#This Row],[Order Date]])</f>
        <v>7</v>
      </c>
      <c r="T1351" s="8" t="str">
        <f>TEXT(SalesDataTable[[#This Row],[Order Date]],"mmm")</f>
        <v>Jul</v>
      </c>
    </row>
    <row r="1352" spans="1:20" ht="15.6" x14ac:dyDescent="0.3">
      <c r="A1352" s="2" t="s">
        <v>1423</v>
      </c>
      <c r="B1352" s="3">
        <v>46216</v>
      </c>
      <c r="C1352" s="4" t="s">
        <v>47</v>
      </c>
      <c r="D1352" s="4" t="s">
        <v>68</v>
      </c>
      <c r="E1352" s="4" t="s">
        <v>59</v>
      </c>
      <c r="F1352" s="4" t="s">
        <v>36</v>
      </c>
      <c r="G1352" s="4" t="s">
        <v>51</v>
      </c>
      <c r="H1352" s="4" t="s">
        <v>61</v>
      </c>
      <c r="I1352" s="5">
        <v>2</v>
      </c>
      <c r="J1352" s="6">
        <v>193.76</v>
      </c>
      <c r="K1352" s="7">
        <v>0.1</v>
      </c>
      <c r="L1352" s="6">
        <v>104.66</v>
      </c>
      <c r="M1352" s="6">
        <f t="shared" si="84"/>
        <v>348.76799999999997</v>
      </c>
      <c r="N1352" s="6">
        <f t="shared" si="85"/>
        <v>209.32</v>
      </c>
      <c r="O1352" s="6">
        <f t="shared" si="86"/>
        <v>139.44799999999998</v>
      </c>
      <c r="P1352" s="8">
        <f t="shared" si="87"/>
        <v>0.39983025965684921</v>
      </c>
      <c r="Q1352" s="9">
        <f>YEAR(SalesDataTable[[#This Row],[Order Date]])</f>
        <v>2026</v>
      </c>
      <c r="R1352" s="8" t="str">
        <f>"Q"&amp;ROUNDUP(MONTH(SalesDataTable[[#This Row],[Order Date]])/3,0)</f>
        <v>Q3</v>
      </c>
      <c r="S1352" s="5">
        <f>MONTH(SalesDataTable[[#This Row],[Order Date]])</f>
        <v>7</v>
      </c>
      <c r="T1352" s="8" t="str">
        <f>TEXT(SalesDataTable[[#This Row],[Order Date]],"mmm")</f>
        <v>Jul</v>
      </c>
    </row>
    <row r="1353" spans="1:20" ht="15.6" x14ac:dyDescent="0.3">
      <c r="A1353" s="2" t="s">
        <v>1424</v>
      </c>
      <c r="B1353" s="3">
        <v>46216</v>
      </c>
      <c r="C1353" s="4" t="s">
        <v>34</v>
      </c>
      <c r="D1353" s="4" t="s">
        <v>146</v>
      </c>
      <c r="E1353" s="4" t="s">
        <v>23</v>
      </c>
      <c r="F1353" s="4" t="s">
        <v>24</v>
      </c>
      <c r="G1353" s="4" t="s">
        <v>31</v>
      </c>
      <c r="H1353" s="4" t="s">
        <v>41</v>
      </c>
      <c r="I1353" s="5">
        <v>2</v>
      </c>
      <c r="J1353" s="6">
        <v>146.09</v>
      </c>
      <c r="K1353" s="7">
        <v>0.1</v>
      </c>
      <c r="L1353" s="6">
        <v>79.36</v>
      </c>
      <c r="M1353" s="6">
        <f t="shared" si="84"/>
        <v>262.96199999999999</v>
      </c>
      <c r="N1353" s="6">
        <f t="shared" si="85"/>
        <v>158.72</v>
      </c>
      <c r="O1353" s="6">
        <f t="shared" si="86"/>
        <v>104.24199999999999</v>
      </c>
      <c r="P1353" s="8">
        <f t="shared" si="87"/>
        <v>0.39641469109605187</v>
      </c>
      <c r="Q1353" s="9">
        <f>YEAR(SalesDataTable[[#This Row],[Order Date]])</f>
        <v>2026</v>
      </c>
      <c r="R1353" s="8" t="str">
        <f>"Q"&amp;ROUNDUP(MONTH(SalesDataTable[[#This Row],[Order Date]])/3,0)</f>
        <v>Q3</v>
      </c>
      <c r="S1353" s="5">
        <f>MONTH(SalesDataTable[[#This Row],[Order Date]])</f>
        <v>7</v>
      </c>
      <c r="T1353" s="8" t="str">
        <f>TEXT(SalesDataTable[[#This Row],[Order Date]],"mmm")</f>
        <v>Jul</v>
      </c>
    </row>
    <row r="1354" spans="1:20" ht="15.6" x14ac:dyDescent="0.3">
      <c r="A1354" s="2" t="s">
        <v>1425</v>
      </c>
      <c r="B1354" s="3">
        <v>46216</v>
      </c>
      <c r="C1354" s="4" t="s">
        <v>28</v>
      </c>
      <c r="D1354" s="4" t="s">
        <v>106</v>
      </c>
      <c r="E1354" s="4" t="s">
        <v>45</v>
      </c>
      <c r="F1354" s="4" t="s">
        <v>36</v>
      </c>
      <c r="G1354" s="4" t="s">
        <v>37</v>
      </c>
      <c r="H1354" s="4" t="s">
        <v>91</v>
      </c>
      <c r="I1354" s="5">
        <v>1</v>
      </c>
      <c r="J1354" s="6">
        <v>131.91999999999999</v>
      </c>
      <c r="K1354" s="7">
        <v>0</v>
      </c>
      <c r="L1354" s="6">
        <v>66.19</v>
      </c>
      <c r="M1354" s="6">
        <f t="shared" si="84"/>
        <v>131.91999999999999</v>
      </c>
      <c r="N1354" s="6">
        <f t="shared" si="85"/>
        <v>66.19</v>
      </c>
      <c r="O1354" s="6">
        <f t="shared" si="86"/>
        <v>65.72999999999999</v>
      </c>
      <c r="P1354" s="8">
        <f t="shared" si="87"/>
        <v>0.49825651910248631</v>
      </c>
      <c r="Q1354" s="9">
        <f>YEAR(SalesDataTable[[#This Row],[Order Date]])</f>
        <v>2026</v>
      </c>
      <c r="R1354" s="8" t="str">
        <f>"Q"&amp;ROUNDUP(MONTH(SalesDataTable[[#This Row],[Order Date]])/3,0)</f>
        <v>Q3</v>
      </c>
      <c r="S1354" s="5">
        <f>MONTH(SalesDataTable[[#This Row],[Order Date]])</f>
        <v>7</v>
      </c>
      <c r="T1354" s="8" t="str">
        <f>TEXT(SalesDataTable[[#This Row],[Order Date]],"mmm")</f>
        <v>Jul</v>
      </c>
    </row>
    <row r="1355" spans="1:20" ht="15.6" x14ac:dyDescent="0.3">
      <c r="A1355" s="2" t="s">
        <v>1426</v>
      </c>
      <c r="B1355" s="3">
        <v>46216</v>
      </c>
      <c r="C1355" s="4" t="s">
        <v>28</v>
      </c>
      <c r="D1355" s="4" t="s">
        <v>86</v>
      </c>
      <c r="E1355" s="4" t="s">
        <v>30</v>
      </c>
      <c r="F1355" s="4" t="s">
        <v>40</v>
      </c>
      <c r="G1355" s="4" t="s">
        <v>51</v>
      </c>
      <c r="H1355" s="4" t="s">
        <v>84</v>
      </c>
      <c r="I1355" s="5">
        <v>6</v>
      </c>
      <c r="J1355" s="6">
        <v>83.28</v>
      </c>
      <c r="K1355" s="7">
        <v>0.15</v>
      </c>
      <c r="L1355" s="6">
        <v>38.76</v>
      </c>
      <c r="M1355" s="6">
        <f t="shared" si="84"/>
        <v>424.72800000000001</v>
      </c>
      <c r="N1355" s="6">
        <f t="shared" si="85"/>
        <v>232.56</v>
      </c>
      <c r="O1355" s="6">
        <f t="shared" si="86"/>
        <v>192.16800000000001</v>
      </c>
      <c r="P1355" s="8">
        <f t="shared" si="87"/>
        <v>0.45244956772334294</v>
      </c>
      <c r="Q1355" s="9">
        <f>YEAR(SalesDataTable[[#This Row],[Order Date]])</f>
        <v>2026</v>
      </c>
      <c r="R1355" s="8" t="str">
        <f>"Q"&amp;ROUNDUP(MONTH(SalesDataTable[[#This Row],[Order Date]])/3,0)</f>
        <v>Q3</v>
      </c>
      <c r="S1355" s="5">
        <f>MONTH(SalesDataTable[[#This Row],[Order Date]])</f>
        <v>7</v>
      </c>
      <c r="T1355" s="8" t="str">
        <f>TEXT(SalesDataTable[[#This Row],[Order Date]],"mmm")</f>
        <v>Jul</v>
      </c>
    </row>
    <row r="1356" spans="1:20" ht="15.6" x14ac:dyDescent="0.3">
      <c r="A1356" s="2" t="s">
        <v>1427</v>
      </c>
      <c r="B1356" s="3">
        <v>46216</v>
      </c>
      <c r="C1356" s="4" t="s">
        <v>28</v>
      </c>
      <c r="D1356" s="4" t="s">
        <v>58</v>
      </c>
      <c r="E1356" s="4" t="s">
        <v>23</v>
      </c>
      <c r="F1356" s="4" t="s">
        <v>36</v>
      </c>
      <c r="G1356" s="4" t="s">
        <v>37</v>
      </c>
      <c r="H1356" s="4" t="s">
        <v>38</v>
      </c>
      <c r="I1356" s="5">
        <v>1</v>
      </c>
      <c r="J1356" s="6">
        <v>36.479999999999997</v>
      </c>
      <c r="K1356" s="7">
        <v>0.05</v>
      </c>
      <c r="L1356" s="6">
        <v>13.22</v>
      </c>
      <c r="M1356" s="6">
        <f t="shared" si="84"/>
        <v>34.655999999999999</v>
      </c>
      <c r="N1356" s="6">
        <f t="shared" si="85"/>
        <v>13.22</v>
      </c>
      <c r="O1356" s="6">
        <f t="shared" si="86"/>
        <v>21.436</v>
      </c>
      <c r="P1356" s="8">
        <f t="shared" si="87"/>
        <v>0.61853647276084955</v>
      </c>
      <c r="Q1356" s="9">
        <f>YEAR(SalesDataTable[[#This Row],[Order Date]])</f>
        <v>2026</v>
      </c>
      <c r="R1356" s="8" t="str">
        <f>"Q"&amp;ROUNDUP(MONTH(SalesDataTable[[#This Row],[Order Date]])/3,0)</f>
        <v>Q3</v>
      </c>
      <c r="S1356" s="5">
        <f>MONTH(SalesDataTable[[#This Row],[Order Date]])</f>
        <v>7</v>
      </c>
      <c r="T1356" s="8" t="str">
        <f>TEXT(SalesDataTable[[#This Row],[Order Date]],"mmm")</f>
        <v>Jul</v>
      </c>
    </row>
    <row r="1357" spans="1:20" ht="15.6" x14ac:dyDescent="0.3">
      <c r="A1357" s="2" t="s">
        <v>1428</v>
      </c>
      <c r="B1357" s="3">
        <v>46216</v>
      </c>
      <c r="C1357" s="4" t="s">
        <v>21</v>
      </c>
      <c r="D1357" s="4" t="s">
        <v>22</v>
      </c>
      <c r="E1357" s="4" t="s">
        <v>45</v>
      </c>
      <c r="F1357" s="4" t="s">
        <v>36</v>
      </c>
      <c r="G1357" s="4" t="s">
        <v>31</v>
      </c>
      <c r="H1357" s="4" t="s">
        <v>73</v>
      </c>
      <c r="I1357" s="5">
        <v>3</v>
      </c>
      <c r="J1357" s="6">
        <v>155.44</v>
      </c>
      <c r="K1357" s="7">
        <v>0.05</v>
      </c>
      <c r="L1357" s="6">
        <v>79.95</v>
      </c>
      <c r="M1357" s="6">
        <f t="shared" si="84"/>
        <v>443.00399999999996</v>
      </c>
      <c r="N1357" s="6">
        <f t="shared" si="85"/>
        <v>239.85000000000002</v>
      </c>
      <c r="O1357" s="6">
        <f t="shared" si="86"/>
        <v>203.15399999999994</v>
      </c>
      <c r="P1357" s="8">
        <f t="shared" si="87"/>
        <v>0.45858276674702703</v>
      </c>
      <c r="Q1357" s="9">
        <f>YEAR(SalesDataTable[[#This Row],[Order Date]])</f>
        <v>2026</v>
      </c>
      <c r="R1357" s="8" t="str">
        <f>"Q"&amp;ROUNDUP(MONTH(SalesDataTable[[#This Row],[Order Date]])/3,0)</f>
        <v>Q3</v>
      </c>
      <c r="S1357" s="5">
        <f>MONTH(SalesDataTable[[#This Row],[Order Date]])</f>
        <v>7</v>
      </c>
      <c r="T1357" s="8" t="str">
        <f>TEXT(SalesDataTable[[#This Row],[Order Date]],"mmm")</f>
        <v>Jul</v>
      </c>
    </row>
    <row r="1358" spans="1:20" ht="15.6" x14ac:dyDescent="0.3">
      <c r="A1358" s="2" t="s">
        <v>1429</v>
      </c>
      <c r="B1358" s="3">
        <v>46216</v>
      </c>
      <c r="C1358" s="4" t="s">
        <v>21</v>
      </c>
      <c r="D1358" s="4" t="s">
        <v>108</v>
      </c>
      <c r="E1358" s="4" t="s">
        <v>30</v>
      </c>
      <c r="F1358" s="4" t="s">
        <v>24</v>
      </c>
      <c r="G1358" s="4" t="s">
        <v>69</v>
      </c>
      <c r="H1358" s="4" t="s">
        <v>70</v>
      </c>
      <c r="I1358" s="5">
        <v>6</v>
      </c>
      <c r="J1358" s="6">
        <v>40.58</v>
      </c>
      <c r="K1358" s="7">
        <v>0.15</v>
      </c>
      <c r="L1358" s="6">
        <v>15.06</v>
      </c>
      <c r="M1358" s="6">
        <f t="shared" si="84"/>
        <v>206.958</v>
      </c>
      <c r="N1358" s="6">
        <f t="shared" si="85"/>
        <v>90.36</v>
      </c>
      <c r="O1358" s="6">
        <f t="shared" si="86"/>
        <v>116.598</v>
      </c>
      <c r="P1358" s="8">
        <f t="shared" si="87"/>
        <v>0.5633896732670397</v>
      </c>
      <c r="Q1358" s="9">
        <f>YEAR(SalesDataTable[[#This Row],[Order Date]])</f>
        <v>2026</v>
      </c>
      <c r="R1358" s="8" t="str">
        <f>"Q"&amp;ROUNDUP(MONTH(SalesDataTable[[#This Row],[Order Date]])/3,0)</f>
        <v>Q3</v>
      </c>
      <c r="S1358" s="5">
        <f>MONTH(SalesDataTable[[#This Row],[Order Date]])</f>
        <v>7</v>
      </c>
      <c r="T1358" s="8" t="str">
        <f>TEXT(SalesDataTable[[#This Row],[Order Date]],"mmm")</f>
        <v>Jul</v>
      </c>
    </row>
    <row r="1359" spans="1:20" ht="15.6" x14ac:dyDescent="0.3">
      <c r="A1359" s="2" t="s">
        <v>1430</v>
      </c>
      <c r="B1359" s="3">
        <v>46217</v>
      </c>
      <c r="C1359" s="4" t="s">
        <v>47</v>
      </c>
      <c r="D1359" s="4" t="s">
        <v>102</v>
      </c>
      <c r="E1359" s="4" t="s">
        <v>23</v>
      </c>
      <c r="F1359" s="4" t="s">
        <v>24</v>
      </c>
      <c r="G1359" s="4" t="s">
        <v>25</v>
      </c>
      <c r="H1359" s="4" t="s">
        <v>63</v>
      </c>
      <c r="I1359" s="5">
        <v>2</v>
      </c>
      <c r="J1359" s="6">
        <v>101.03</v>
      </c>
      <c r="K1359" s="7">
        <v>0.1</v>
      </c>
      <c r="L1359" s="6">
        <v>50.98</v>
      </c>
      <c r="M1359" s="6">
        <f t="shared" si="84"/>
        <v>181.85400000000001</v>
      </c>
      <c r="N1359" s="6">
        <f t="shared" si="85"/>
        <v>101.96</v>
      </c>
      <c r="O1359" s="6">
        <f t="shared" si="86"/>
        <v>79.89400000000002</v>
      </c>
      <c r="P1359" s="8">
        <f t="shared" si="87"/>
        <v>0.43933045190097558</v>
      </c>
      <c r="Q1359" s="9">
        <f>YEAR(SalesDataTable[[#This Row],[Order Date]])</f>
        <v>2026</v>
      </c>
      <c r="R1359" s="8" t="str">
        <f>"Q"&amp;ROUNDUP(MONTH(SalesDataTable[[#This Row],[Order Date]])/3,0)</f>
        <v>Q3</v>
      </c>
      <c r="S1359" s="5">
        <f>MONTH(SalesDataTable[[#This Row],[Order Date]])</f>
        <v>7</v>
      </c>
      <c r="T1359" s="8" t="str">
        <f>TEXT(SalesDataTable[[#This Row],[Order Date]],"mmm")</f>
        <v>Jul</v>
      </c>
    </row>
    <row r="1360" spans="1:20" ht="15.6" x14ac:dyDescent="0.3">
      <c r="A1360" s="2" t="s">
        <v>1431</v>
      </c>
      <c r="B1360" s="3">
        <v>46217</v>
      </c>
      <c r="C1360" s="4" t="s">
        <v>21</v>
      </c>
      <c r="D1360" s="4" t="s">
        <v>72</v>
      </c>
      <c r="E1360" s="4" t="s">
        <v>45</v>
      </c>
      <c r="F1360" s="4" t="s">
        <v>24</v>
      </c>
      <c r="G1360" s="4" t="s">
        <v>51</v>
      </c>
      <c r="H1360" s="4" t="s">
        <v>84</v>
      </c>
      <c r="I1360" s="5">
        <v>1</v>
      </c>
      <c r="J1360" s="6">
        <v>80.150000000000006</v>
      </c>
      <c r="K1360" s="7">
        <v>0.05</v>
      </c>
      <c r="L1360" s="6">
        <v>38.89</v>
      </c>
      <c r="M1360" s="6">
        <f t="shared" si="84"/>
        <v>76.142499999999998</v>
      </c>
      <c r="N1360" s="6">
        <f t="shared" si="85"/>
        <v>38.89</v>
      </c>
      <c r="O1360" s="6">
        <f t="shared" si="86"/>
        <v>37.252499999999998</v>
      </c>
      <c r="P1360" s="8">
        <f t="shared" si="87"/>
        <v>0.48924713530551267</v>
      </c>
      <c r="Q1360" s="9">
        <f>YEAR(SalesDataTable[[#This Row],[Order Date]])</f>
        <v>2026</v>
      </c>
      <c r="R1360" s="8" t="str">
        <f>"Q"&amp;ROUNDUP(MONTH(SalesDataTable[[#This Row],[Order Date]])/3,0)</f>
        <v>Q3</v>
      </c>
      <c r="S1360" s="5">
        <f>MONTH(SalesDataTable[[#This Row],[Order Date]])</f>
        <v>7</v>
      </c>
      <c r="T1360" s="8" t="str">
        <f>TEXT(SalesDataTable[[#This Row],[Order Date]],"mmm")</f>
        <v>Jul</v>
      </c>
    </row>
    <row r="1361" spans="1:20" ht="15.6" x14ac:dyDescent="0.3">
      <c r="A1361" s="2" t="s">
        <v>1432</v>
      </c>
      <c r="B1361" s="3">
        <v>46217</v>
      </c>
      <c r="C1361" s="4" t="s">
        <v>34</v>
      </c>
      <c r="D1361" s="4" t="s">
        <v>35</v>
      </c>
      <c r="E1361" s="4" t="s">
        <v>45</v>
      </c>
      <c r="F1361" s="4" t="s">
        <v>36</v>
      </c>
      <c r="G1361" s="4" t="s">
        <v>51</v>
      </c>
      <c r="H1361" s="4" t="s">
        <v>84</v>
      </c>
      <c r="I1361" s="5">
        <v>1</v>
      </c>
      <c r="J1361" s="6">
        <v>83.74</v>
      </c>
      <c r="K1361" s="7">
        <v>0</v>
      </c>
      <c r="L1361" s="6">
        <v>38.96</v>
      </c>
      <c r="M1361" s="6">
        <f t="shared" si="84"/>
        <v>83.74</v>
      </c>
      <c r="N1361" s="6">
        <f t="shared" si="85"/>
        <v>38.96</v>
      </c>
      <c r="O1361" s="6">
        <f t="shared" si="86"/>
        <v>44.779999999999994</v>
      </c>
      <c r="P1361" s="8">
        <f t="shared" si="87"/>
        <v>0.53475041796035339</v>
      </c>
      <c r="Q1361" s="9">
        <f>YEAR(SalesDataTable[[#This Row],[Order Date]])</f>
        <v>2026</v>
      </c>
      <c r="R1361" s="8" t="str">
        <f>"Q"&amp;ROUNDUP(MONTH(SalesDataTable[[#This Row],[Order Date]])/3,0)</f>
        <v>Q3</v>
      </c>
      <c r="S1361" s="5">
        <f>MONTH(SalesDataTable[[#This Row],[Order Date]])</f>
        <v>7</v>
      </c>
      <c r="T1361" s="8" t="str">
        <f>TEXT(SalesDataTable[[#This Row],[Order Date]],"mmm")</f>
        <v>Jul</v>
      </c>
    </row>
    <row r="1362" spans="1:20" ht="15.6" x14ac:dyDescent="0.3">
      <c r="A1362" s="2" t="s">
        <v>1433</v>
      </c>
      <c r="B1362" s="3">
        <v>46217</v>
      </c>
      <c r="C1362" s="4" t="s">
        <v>34</v>
      </c>
      <c r="D1362" s="4" t="s">
        <v>54</v>
      </c>
      <c r="E1362" s="4" t="s">
        <v>30</v>
      </c>
      <c r="F1362" s="4" t="s">
        <v>24</v>
      </c>
      <c r="G1362" s="4" t="s">
        <v>37</v>
      </c>
      <c r="H1362" s="4" t="s">
        <v>38</v>
      </c>
      <c r="I1362" s="5">
        <v>8</v>
      </c>
      <c r="J1362" s="6">
        <v>35.75</v>
      </c>
      <c r="K1362" s="7">
        <v>0.15</v>
      </c>
      <c r="L1362" s="6">
        <v>13.56</v>
      </c>
      <c r="M1362" s="6">
        <f t="shared" si="84"/>
        <v>243.1</v>
      </c>
      <c r="N1362" s="6">
        <f t="shared" si="85"/>
        <v>108.48</v>
      </c>
      <c r="O1362" s="6">
        <f t="shared" si="86"/>
        <v>134.62</v>
      </c>
      <c r="P1362" s="8">
        <f t="shared" si="87"/>
        <v>0.55376388317564795</v>
      </c>
      <c r="Q1362" s="9">
        <f>YEAR(SalesDataTable[[#This Row],[Order Date]])</f>
        <v>2026</v>
      </c>
      <c r="R1362" s="8" t="str">
        <f>"Q"&amp;ROUNDUP(MONTH(SalesDataTable[[#This Row],[Order Date]])/3,0)</f>
        <v>Q3</v>
      </c>
      <c r="S1362" s="5">
        <f>MONTH(SalesDataTable[[#This Row],[Order Date]])</f>
        <v>7</v>
      </c>
      <c r="T1362" s="8" t="str">
        <f>TEXT(SalesDataTable[[#This Row],[Order Date]],"mmm")</f>
        <v>Jul</v>
      </c>
    </row>
    <row r="1363" spans="1:20" ht="15.6" x14ac:dyDescent="0.3">
      <c r="A1363" s="2" t="s">
        <v>1434</v>
      </c>
      <c r="B1363" s="3">
        <v>46217</v>
      </c>
      <c r="C1363" s="4" t="s">
        <v>21</v>
      </c>
      <c r="D1363" s="4" t="s">
        <v>108</v>
      </c>
      <c r="E1363" s="4" t="s">
        <v>23</v>
      </c>
      <c r="F1363" s="4" t="s">
        <v>36</v>
      </c>
      <c r="G1363" s="4" t="s">
        <v>25</v>
      </c>
      <c r="H1363" s="4" t="s">
        <v>26</v>
      </c>
      <c r="I1363" s="5">
        <v>3</v>
      </c>
      <c r="J1363" s="6">
        <v>81.39</v>
      </c>
      <c r="K1363" s="7">
        <v>0</v>
      </c>
      <c r="L1363" s="6">
        <v>43.54</v>
      </c>
      <c r="M1363" s="6">
        <f t="shared" si="84"/>
        <v>244.17000000000002</v>
      </c>
      <c r="N1363" s="6">
        <f t="shared" si="85"/>
        <v>130.62</v>
      </c>
      <c r="O1363" s="6">
        <f t="shared" si="86"/>
        <v>113.55000000000001</v>
      </c>
      <c r="P1363" s="8">
        <f t="shared" si="87"/>
        <v>0.46504484580415284</v>
      </c>
      <c r="Q1363" s="9">
        <f>YEAR(SalesDataTable[[#This Row],[Order Date]])</f>
        <v>2026</v>
      </c>
      <c r="R1363" s="8" t="str">
        <f>"Q"&amp;ROUNDUP(MONTH(SalesDataTable[[#This Row],[Order Date]])/3,0)</f>
        <v>Q3</v>
      </c>
      <c r="S1363" s="5">
        <f>MONTH(SalesDataTable[[#This Row],[Order Date]])</f>
        <v>7</v>
      </c>
      <c r="T1363" s="8" t="str">
        <f>TEXT(SalesDataTable[[#This Row],[Order Date]],"mmm")</f>
        <v>Jul</v>
      </c>
    </row>
    <row r="1364" spans="1:20" ht="15.6" x14ac:dyDescent="0.3">
      <c r="A1364" s="2" t="s">
        <v>1435</v>
      </c>
      <c r="B1364" s="3">
        <v>46217</v>
      </c>
      <c r="C1364" s="4" t="s">
        <v>34</v>
      </c>
      <c r="D1364" s="4" t="s">
        <v>81</v>
      </c>
      <c r="E1364" s="4" t="s">
        <v>59</v>
      </c>
      <c r="F1364" s="4" t="s">
        <v>36</v>
      </c>
      <c r="G1364" s="4" t="s">
        <v>37</v>
      </c>
      <c r="H1364" s="4" t="s">
        <v>38</v>
      </c>
      <c r="I1364" s="5">
        <v>1</v>
      </c>
      <c r="J1364" s="6">
        <v>36.799999999999997</v>
      </c>
      <c r="K1364" s="7">
        <v>0</v>
      </c>
      <c r="L1364" s="6">
        <v>13.91</v>
      </c>
      <c r="M1364" s="6">
        <f t="shared" si="84"/>
        <v>36.799999999999997</v>
      </c>
      <c r="N1364" s="6">
        <f t="shared" si="85"/>
        <v>13.91</v>
      </c>
      <c r="O1364" s="6">
        <f t="shared" si="86"/>
        <v>22.889999999999997</v>
      </c>
      <c r="P1364" s="8">
        <f t="shared" si="87"/>
        <v>0.62201086956521734</v>
      </c>
      <c r="Q1364" s="9">
        <f>YEAR(SalesDataTable[[#This Row],[Order Date]])</f>
        <v>2026</v>
      </c>
      <c r="R1364" s="8" t="str">
        <f>"Q"&amp;ROUNDUP(MONTH(SalesDataTable[[#This Row],[Order Date]])/3,0)</f>
        <v>Q3</v>
      </c>
      <c r="S1364" s="5">
        <f>MONTH(SalesDataTable[[#This Row],[Order Date]])</f>
        <v>7</v>
      </c>
      <c r="T1364" s="8" t="str">
        <f>TEXT(SalesDataTable[[#This Row],[Order Date]],"mmm")</f>
        <v>Jul</v>
      </c>
    </row>
    <row r="1365" spans="1:20" ht="15.6" x14ac:dyDescent="0.3">
      <c r="A1365" s="2" t="s">
        <v>1436</v>
      </c>
      <c r="B1365" s="3">
        <v>46217</v>
      </c>
      <c r="C1365" s="4" t="s">
        <v>34</v>
      </c>
      <c r="D1365" s="4" t="s">
        <v>146</v>
      </c>
      <c r="E1365" s="4" t="s">
        <v>30</v>
      </c>
      <c r="F1365" s="4" t="s">
        <v>24</v>
      </c>
      <c r="G1365" s="4" t="s">
        <v>51</v>
      </c>
      <c r="H1365" s="4" t="s">
        <v>61</v>
      </c>
      <c r="I1365" s="5">
        <v>6</v>
      </c>
      <c r="J1365" s="6">
        <v>194.15</v>
      </c>
      <c r="K1365" s="7">
        <v>0.1</v>
      </c>
      <c r="L1365" s="6">
        <v>105.12</v>
      </c>
      <c r="M1365" s="6">
        <f t="shared" si="84"/>
        <v>1048.4100000000001</v>
      </c>
      <c r="N1365" s="6">
        <f t="shared" si="85"/>
        <v>630.72</v>
      </c>
      <c r="O1365" s="6">
        <f t="shared" si="86"/>
        <v>417.69000000000005</v>
      </c>
      <c r="P1365" s="8">
        <f t="shared" si="87"/>
        <v>0.3984032964202936</v>
      </c>
      <c r="Q1365" s="9">
        <f>YEAR(SalesDataTable[[#This Row],[Order Date]])</f>
        <v>2026</v>
      </c>
      <c r="R1365" s="8" t="str">
        <f>"Q"&amp;ROUNDUP(MONTH(SalesDataTable[[#This Row],[Order Date]])/3,0)</f>
        <v>Q3</v>
      </c>
      <c r="S1365" s="5">
        <f>MONTH(SalesDataTable[[#This Row],[Order Date]])</f>
        <v>7</v>
      </c>
      <c r="T1365" s="8" t="str">
        <f>TEXT(SalesDataTable[[#This Row],[Order Date]],"mmm")</f>
        <v>Jul</v>
      </c>
    </row>
    <row r="1366" spans="1:20" ht="15.6" x14ac:dyDescent="0.3">
      <c r="A1366" s="2" t="s">
        <v>1437</v>
      </c>
      <c r="B1366" s="3">
        <v>46217</v>
      </c>
      <c r="C1366" s="4" t="s">
        <v>21</v>
      </c>
      <c r="D1366" s="4" t="s">
        <v>72</v>
      </c>
      <c r="E1366" s="4" t="s">
        <v>23</v>
      </c>
      <c r="F1366" s="4" t="s">
        <v>36</v>
      </c>
      <c r="G1366" s="4" t="s">
        <v>69</v>
      </c>
      <c r="H1366" s="4" t="s">
        <v>94</v>
      </c>
      <c r="I1366" s="5">
        <v>1</v>
      </c>
      <c r="J1366" s="6">
        <v>50.94</v>
      </c>
      <c r="K1366" s="7">
        <v>0</v>
      </c>
      <c r="L1366" s="6">
        <v>22.28</v>
      </c>
      <c r="M1366" s="6">
        <f t="shared" si="84"/>
        <v>50.94</v>
      </c>
      <c r="N1366" s="6">
        <f t="shared" si="85"/>
        <v>22.28</v>
      </c>
      <c r="O1366" s="6">
        <f t="shared" si="86"/>
        <v>28.659999999999997</v>
      </c>
      <c r="P1366" s="8">
        <f t="shared" si="87"/>
        <v>0.5626226933647428</v>
      </c>
      <c r="Q1366" s="9">
        <f>YEAR(SalesDataTable[[#This Row],[Order Date]])</f>
        <v>2026</v>
      </c>
      <c r="R1366" s="8" t="str">
        <f>"Q"&amp;ROUNDUP(MONTH(SalesDataTable[[#This Row],[Order Date]])/3,0)</f>
        <v>Q3</v>
      </c>
      <c r="S1366" s="5">
        <f>MONTH(SalesDataTable[[#This Row],[Order Date]])</f>
        <v>7</v>
      </c>
      <c r="T1366" s="8" t="str">
        <f>TEXT(SalesDataTable[[#This Row],[Order Date]],"mmm")</f>
        <v>Jul</v>
      </c>
    </row>
    <row r="1367" spans="1:20" ht="15.6" x14ac:dyDescent="0.3">
      <c r="A1367" s="2" t="s">
        <v>1438</v>
      </c>
      <c r="B1367" s="3">
        <v>46218</v>
      </c>
      <c r="C1367" s="4" t="s">
        <v>47</v>
      </c>
      <c r="D1367" s="4" t="s">
        <v>68</v>
      </c>
      <c r="E1367" s="4" t="s">
        <v>23</v>
      </c>
      <c r="F1367" s="4" t="s">
        <v>24</v>
      </c>
      <c r="G1367" s="4" t="s">
        <v>69</v>
      </c>
      <c r="H1367" s="4" t="s">
        <v>75</v>
      </c>
      <c r="I1367" s="5">
        <v>2</v>
      </c>
      <c r="J1367" s="6">
        <v>125.89</v>
      </c>
      <c r="K1367" s="7">
        <v>0</v>
      </c>
      <c r="L1367" s="6">
        <v>70.8</v>
      </c>
      <c r="M1367" s="6">
        <f t="shared" si="84"/>
        <v>251.78</v>
      </c>
      <c r="N1367" s="6">
        <f t="shared" si="85"/>
        <v>141.6</v>
      </c>
      <c r="O1367" s="6">
        <f t="shared" si="86"/>
        <v>110.18</v>
      </c>
      <c r="P1367" s="8">
        <f t="shared" si="87"/>
        <v>0.43760425768528083</v>
      </c>
      <c r="Q1367" s="9">
        <f>YEAR(SalesDataTable[[#This Row],[Order Date]])</f>
        <v>2026</v>
      </c>
      <c r="R1367" s="8" t="str">
        <f>"Q"&amp;ROUNDUP(MONTH(SalesDataTable[[#This Row],[Order Date]])/3,0)</f>
        <v>Q3</v>
      </c>
      <c r="S1367" s="5">
        <f>MONTH(SalesDataTable[[#This Row],[Order Date]])</f>
        <v>7</v>
      </c>
      <c r="T1367" s="8" t="str">
        <f>TEXT(SalesDataTable[[#This Row],[Order Date]],"mmm")</f>
        <v>Jul</v>
      </c>
    </row>
    <row r="1368" spans="1:20" ht="15.6" x14ac:dyDescent="0.3">
      <c r="A1368" s="2" t="s">
        <v>1439</v>
      </c>
      <c r="B1368" s="3">
        <v>46218</v>
      </c>
      <c r="C1368" s="4" t="s">
        <v>21</v>
      </c>
      <c r="D1368" s="4" t="s">
        <v>72</v>
      </c>
      <c r="E1368" s="4" t="s">
        <v>23</v>
      </c>
      <c r="F1368" s="4" t="s">
        <v>36</v>
      </c>
      <c r="G1368" s="4" t="s">
        <v>69</v>
      </c>
      <c r="H1368" s="4" t="s">
        <v>94</v>
      </c>
      <c r="I1368" s="5">
        <v>2</v>
      </c>
      <c r="J1368" s="6">
        <v>51.9</v>
      </c>
      <c r="K1368" s="7">
        <v>0</v>
      </c>
      <c r="L1368" s="6">
        <v>21.82</v>
      </c>
      <c r="M1368" s="6">
        <f t="shared" si="84"/>
        <v>103.8</v>
      </c>
      <c r="N1368" s="6">
        <f t="shared" si="85"/>
        <v>43.64</v>
      </c>
      <c r="O1368" s="6">
        <f t="shared" si="86"/>
        <v>60.16</v>
      </c>
      <c r="P1368" s="8">
        <f t="shared" si="87"/>
        <v>0.57957610789980729</v>
      </c>
      <c r="Q1368" s="9">
        <f>YEAR(SalesDataTable[[#This Row],[Order Date]])</f>
        <v>2026</v>
      </c>
      <c r="R1368" s="8" t="str">
        <f>"Q"&amp;ROUNDUP(MONTH(SalesDataTable[[#This Row],[Order Date]])/3,0)</f>
        <v>Q3</v>
      </c>
      <c r="S1368" s="5">
        <f>MONTH(SalesDataTable[[#This Row],[Order Date]])</f>
        <v>7</v>
      </c>
      <c r="T1368" s="8" t="str">
        <f>TEXT(SalesDataTable[[#This Row],[Order Date]],"mmm")</f>
        <v>Jul</v>
      </c>
    </row>
    <row r="1369" spans="1:20" ht="15.6" x14ac:dyDescent="0.3">
      <c r="A1369" s="2" t="s">
        <v>1440</v>
      </c>
      <c r="B1369" s="3">
        <v>46218</v>
      </c>
      <c r="C1369" s="4" t="s">
        <v>21</v>
      </c>
      <c r="D1369" s="4" t="s">
        <v>22</v>
      </c>
      <c r="E1369" s="4" t="s">
        <v>45</v>
      </c>
      <c r="F1369" s="4" t="s">
        <v>36</v>
      </c>
      <c r="G1369" s="4" t="s">
        <v>69</v>
      </c>
      <c r="H1369" s="4" t="s">
        <v>70</v>
      </c>
      <c r="I1369" s="5">
        <v>2</v>
      </c>
      <c r="J1369" s="6">
        <v>39.75</v>
      </c>
      <c r="K1369" s="7">
        <v>0</v>
      </c>
      <c r="L1369" s="6">
        <v>14.78</v>
      </c>
      <c r="M1369" s="6">
        <f t="shared" si="84"/>
        <v>79.5</v>
      </c>
      <c r="N1369" s="6">
        <f t="shared" si="85"/>
        <v>29.56</v>
      </c>
      <c r="O1369" s="6">
        <f t="shared" si="86"/>
        <v>49.94</v>
      </c>
      <c r="P1369" s="8">
        <f t="shared" si="87"/>
        <v>0.62817610062893081</v>
      </c>
      <c r="Q1369" s="9">
        <f>YEAR(SalesDataTable[[#This Row],[Order Date]])</f>
        <v>2026</v>
      </c>
      <c r="R1369" s="8" t="str">
        <f>"Q"&amp;ROUNDUP(MONTH(SalesDataTable[[#This Row],[Order Date]])/3,0)</f>
        <v>Q3</v>
      </c>
      <c r="S1369" s="5">
        <f>MONTH(SalesDataTable[[#This Row],[Order Date]])</f>
        <v>7</v>
      </c>
      <c r="T1369" s="8" t="str">
        <f>TEXT(SalesDataTable[[#This Row],[Order Date]],"mmm")</f>
        <v>Jul</v>
      </c>
    </row>
    <row r="1370" spans="1:20" ht="15.6" x14ac:dyDescent="0.3">
      <c r="A1370" s="2" t="s">
        <v>1441</v>
      </c>
      <c r="B1370" s="3">
        <v>46218</v>
      </c>
      <c r="C1370" s="4" t="s">
        <v>28</v>
      </c>
      <c r="D1370" s="4" t="s">
        <v>89</v>
      </c>
      <c r="E1370" s="4" t="s">
        <v>59</v>
      </c>
      <c r="F1370" s="4" t="s">
        <v>24</v>
      </c>
      <c r="G1370" s="4" t="s">
        <v>31</v>
      </c>
      <c r="H1370" s="4" t="s">
        <v>32</v>
      </c>
      <c r="I1370" s="5">
        <v>1</v>
      </c>
      <c r="J1370" s="6">
        <v>93.46</v>
      </c>
      <c r="K1370" s="7">
        <v>0.15</v>
      </c>
      <c r="L1370" s="6">
        <v>46.65</v>
      </c>
      <c r="M1370" s="6">
        <f t="shared" si="84"/>
        <v>79.440999999999988</v>
      </c>
      <c r="N1370" s="6">
        <f t="shared" si="85"/>
        <v>46.65</v>
      </c>
      <c r="O1370" s="6">
        <f t="shared" si="86"/>
        <v>32.79099999999999</v>
      </c>
      <c r="P1370" s="8">
        <f t="shared" si="87"/>
        <v>0.41277174255107557</v>
      </c>
      <c r="Q1370" s="9">
        <f>YEAR(SalesDataTable[[#This Row],[Order Date]])</f>
        <v>2026</v>
      </c>
      <c r="R1370" s="8" t="str">
        <f>"Q"&amp;ROUNDUP(MONTH(SalesDataTable[[#This Row],[Order Date]])/3,0)</f>
        <v>Q3</v>
      </c>
      <c r="S1370" s="5">
        <f>MONTH(SalesDataTable[[#This Row],[Order Date]])</f>
        <v>7</v>
      </c>
      <c r="T1370" s="8" t="str">
        <f>TEXT(SalesDataTable[[#This Row],[Order Date]],"mmm")</f>
        <v>Jul</v>
      </c>
    </row>
    <row r="1371" spans="1:20" ht="15.6" x14ac:dyDescent="0.3">
      <c r="A1371" s="2" t="s">
        <v>1442</v>
      </c>
      <c r="B1371" s="3">
        <v>46218</v>
      </c>
      <c r="C1371" s="4" t="s">
        <v>47</v>
      </c>
      <c r="D1371" s="4" t="s">
        <v>102</v>
      </c>
      <c r="E1371" s="4" t="s">
        <v>30</v>
      </c>
      <c r="F1371" s="4" t="s">
        <v>40</v>
      </c>
      <c r="G1371" s="4" t="s">
        <v>25</v>
      </c>
      <c r="H1371" s="4" t="s">
        <v>26</v>
      </c>
      <c r="I1371" s="5">
        <v>3</v>
      </c>
      <c r="J1371" s="6">
        <v>82.79</v>
      </c>
      <c r="K1371" s="7">
        <v>0.1</v>
      </c>
      <c r="L1371" s="6">
        <v>43.07</v>
      </c>
      <c r="M1371" s="6">
        <f t="shared" si="84"/>
        <v>223.53300000000002</v>
      </c>
      <c r="N1371" s="6">
        <f t="shared" si="85"/>
        <v>129.21</v>
      </c>
      <c r="O1371" s="6">
        <f t="shared" si="86"/>
        <v>94.323000000000008</v>
      </c>
      <c r="P1371" s="8">
        <f t="shared" si="87"/>
        <v>0.42196454214813922</v>
      </c>
      <c r="Q1371" s="9">
        <f>YEAR(SalesDataTable[[#This Row],[Order Date]])</f>
        <v>2026</v>
      </c>
      <c r="R1371" s="8" t="str">
        <f>"Q"&amp;ROUNDUP(MONTH(SalesDataTable[[#This Row],[Order Date]])/3,0)</f>
        <v>Q3</v>
      </c>
      <c r="S1371" s="5">
        <f>MONTH(SalesDataTable[[#This Row],[Order Date]])</f>
        <v>7</v>
      </c>
      <c r="T1371" s="8" t="str">
        <f>TEXT(SalesDataTable[[#This Row],[Order Date]],"mmm")</f>
        <v>Jul</v>
      </c>
    </row>
    <row r="1372" spans="1:20" ht="15.6" x14ac:dyDescent="0.3">
      <c r="A1372" s="2" t="s">
        <v>1443</v>
      </c>
      <c r="B1372" s="3">
        <v>46218</v>
      </c>
      <c r="C1372" s="4" t="s">
        <v>34</v>
      </c>
      <c r="D1372" s="4" t="s">
        <v>35</v>
      </c>
      <c r="E1372" s="4" t="s">
        <v>45</v>
      </c>
      <c r="F1372" s="4" t="s">
        <v>40</v>
      </c>
      <c r="G1372" s="4" t="s">
        <v>31</v>
      </c>
      <c r="H1372" s="4" t="s">
        <v>32</v>
      </c>
      <c r="I1372" s="5">
        <v>1</v>
      </c>
      <c r="J1372" s="6">
        <v>92.54</v>
      </c>
      <c r="K1372" s="7">
        <v>0</v>
      </c>
      <c r="L1372" s="6">
        <v>44.48</v>
      </c>
      <c r="M1372" s="6">
        <f t="shared" si="84"/>
        <v>92.54</v>
      </c>
      <c r="N1372" s="6">
        <f t="shared" si="85"/>
        <v>44.48</v>
      </c>
      <c r="O1372" s="6">
        <f t="shared" si="86"/>
        <v>48.060000000000009</v>
      </c>
      <c r="P1372" s="8">
        <f t="shared" si="87"/>
        <v>0.51934298681651181</v>
      </c>
      <c r="Q1372" s="9">
        <f>YEAR(SalesDataTable[[#This Row],[Order Date]])</f>
        <v>2026</v>
      </c>
      <c r="R1372" s="8" t="str">
        <f>"Q"&amp;ROUNDUP(MONTH(SalesDataTable[[#This Row],[Order Date]])/3,0)</f>
        <v>Q3</v>
      </c>
      <c r="S1372" s="5">
        <f>MONTH(SalesDataTable[[#This Row],[Order Date]])</f>
        <v>7</v>
      </c>
      <c r="T1372" s="8" t="str">
        <f>TEXT(SalesDataTable[[#This Row],[Order Date]],"mmm")</f>
        <v>Jul</v>
      </c>
    </row>
    <row r="1373" spans="1:20" ht="15.6" x14ac:dyDescent="0.3">
      <c r="A1373" s="2" t="s">
        <v>1444</v>
      </c>
      <c r="B1373" s="3">
        <v>46218</v>
      </c>
      <c r="C1373" s="4" t="s">
        <v>28</v>
      </c>
      <c r="D1373" s="4" t="s">
        <v>106</v>
      </c>
      <c r="E1373" s="4" t="s">
        <v>45</v>
      </c>
      <c r="F1373" s="4" t="s">
        <v>36</v>
      </c>
      <c r="G1373" s="4" t="s">
        <v>37</v>
      </c>
      <c r="H1373" s="4" t="s">
        <v>66</v>
      </c>
      <c r="I1373" s="5">
        <v>1</v>
      </c>
      <c r="J1373" s="6">
        <v>46.53</v>
      </c>
      <c r="K1373" s="7">
        <v>0</v>
      </c>
      <c r="L1373" s="6">
        <v>18.829999999999998</v>
      </c>
      <c r="M1373" s="6">
        <f t="shared" si="84"/>
        <v>46.53</v>
      </c>
      <c r="N1373" s="6">
        <f t="shared" si="85"/>
        <v>18.829999999999998</v>
      </c>
      <c r="O1373" s="6">
        <f t="shared" si="86"/>
        <v>27.700000000000003</v>
      </c>
      <c r="P1373" s="8">
        <f t="shared" si="87"/>
        <v>0.59531485063399958</v>
      </c>
      <c r="Q1373" s="9">
        <f>YEAR(SalesDataTable[[#This Row],[Order Date]])</f>
        <v>2026</v>
      </c>
      <c r="R1373" s="8" t="str">
        <f>"Q"&amp;ROUNDUP(MONTH(SalesDataTable[[#This Row],[Order Date]])/3,0)</f>
        <v>Q3</v>
      </c>
      <c r="S1373" s="5">
        <f>MONTH(SalesDataTable[[#This Row],[Order Date]])</f>
        <v>7</v>
      </c>
      <c r="T1373" s="8" t="str">
        <f>TEXT(SalesDataTable[[#This Row],[Order Date]],"mmm")</f>
        <v>Jul</v>
      </c>
    </row>
    <row r="1374" spans="1:20" ht="15.6" x14ac:dyDescent="0.3">
      <c r="A1374" s="2" t="s">
        <v>1445</v>
      </c>
      <c r="B1374" s="3">
        <v>46219</v>
      </c>
      <c r="C1374" s="4" t="s">
        <v>28</v>
      </c>
      <c r="D1374" s="4" t="s">
        <v>89</v>
      </c>
      <c r="E1374" s="4" t="s">
        <v>23</v>
      </c>
      <c r="F1374" s="4" t="s">
        <v>24</v>
      </c>
      <c r="G1374" s="4" t="s">
        <v>25</v>
      </c>
      <c r="H1374" s="4" t="s">
        <v>49</v>
      </c>
      <c r="I1374" s="5">
        <v>2</v>
      </c>
      <c r="J1374" s="6">
        <v>49.69</v>
      </c>
      <c r="K1374" s="7">
        <v>0</v>
      </c>
      <c r="L1374" s="6">
        <v>21.97</v>
      </c>
      <c r="M1374" s="6">
        <f t="shared" si="84"/>
        <v>99.38</v>
      </c>
      <c r="N1374" s="6">
        <f t="shared" si="85"/>
        <v>43.94</v>
      </c>
      <c r="O1374" s="6">
        <f t="shared" si="86"/>
        <v>55.44</v>
      </c>
      <c r="P1374" s="8">
        <f t="shared" si="87"/>
        <v>0.557858724089354</v>
      </c>
      <c r="Q1374" s="9">
        <f>YEAR(SalesDataTable[[#This Row],[Order Date]])</f>
        <v>2026</v>
      </c>
      <c r="R1374" s="8" t="str">
        <f>"Q"&amp;ROUNDUP(MONTH(SalesDataTable[[#This Row],[Order Date]])/3,0)</f>
        <v>Q3</v>
      </c>
      <c r="S1374" s="5">
        <f>MONTH(SalesDataTable[[#This Row],[Order Date]])</f>
        <v>7</v>
      </c>
      <c r="T1374" s="8" t="str">
        <f>TEXT(SalesDataTable[[#This Row],[Order Date]],"mmm")</f>
        <v>Jul</v>
      </c>
    </row>
    <row r="1375" spans="1:20" ht="15.6" x14ac:dyDescent="0.3">
      <c r="A1375" s="2" t="s">
        <v>1446</v>
      </c>
      <c r="B1375" s="3">
        <v>46219</v>
      </c>
      <c r="C1375" s="4" t="s">
        <v>47</v>
      </c>
      <c r="D1375" s="4" t="s">
        <v>68</v>
      </c>
      <c r="E1375" s="4" t="s">
        <v>59</v>
      </c>
      <c r="F1375" s="4" t="s">
        <v>36</v>
      </c>
      <c r="G1375" s="4" t="s">
        <v>31</v>
      </c>
      <c r="H1375" s="4" t="s">
        <v>99</v>
      </c>
      <c r="I1375" s="5">
        <v>3</v>
      </c>
      <c r="J1375" s="6">
        <v>71.34</v>
      </c>
      <c r="K1375" s="7">
        <v>0.1</v>
      </c>
      <c r="L1375" s="6">
        <v>31.71</v>
      </c>
      <c r="M1375" s="6">
        <f t="shared" si="84"/>
        <v>192.61800000000002</v>
      </c>
      <c r="N1375" s="6">
        <f t="shared" si="85"/>
        <v>95.13</v>
      </c>
      <c r="O1375" s="6">
        <f t="shared" si="86"/>
        <v>97.488000000000028</v>
      </c>
      <c r="P1375" s="8">
        <f t="shared" si="87"/>
        <v>0.50612092327819835</v>
      </c>
      <c r="Q1375" s="9">
        <f>YEAR(SalesDataTable[[#This Row],[Order Date]])</f>
        <v>2026</v>
      </c>
      <c r="R1375" s="8" t="str">
        <f>"Q"&amp;ROUNDUP(MONTH(SalesDataTable[[#This Row],[Order Date]])/3,0)</f>
        <v>Q3</v>
      </c>
      <c r="S1375" s="5">
        <f>MONTH(SalesDataTable[[#This Row],[Order Date]])</f>
        <v>7</v>
      </c>
      <c r="T1375" s="8" t="str">
        <f>TEXT(SalesDataTable[[#This Row],[Order Date]],"mmm")</f>
        <v>Jul</v>
      </c>
    </row>
    <row r="1376" spans="1:20" ht="15.6" x14ac:dyDescent="0.3">
      <c r="A1376" s="2" t="s">
        <v>1447</v>
      </c>
      <c r="B1376" s="3">
        <v>46219</v>
      </c>
      <c r="C1376" s="4" t="s">
        <v>28</v>
      </c>
      <c r="D1376" s="4" t="s">
        <v>106</v>
      </c>
      <c r="E1376" s="4" t="s">
        <v>59</v>
      </c>
      <c r="F1376" s="4" t="s">
        <v>24</v>
      </c>
      <c r="G1376" s="4" t="s">
        <v>25</v>
      </c>
      <c r="H1376" s="4" t="s">
        <v>26</v>
      </c>
      <c r="I1376" s="5">
        <v>1</v>
      </c>
      <c r="J1376" s="6">
        <v>83.03</v>
      </c>
      <c r="K1376" s="7">
        <v>0</v>
      </c>
      <c r="L1376" s="6">
        <v>42.41</v>
      </c>
      <c r="M1376" s="6">
        <f t="shared" si="84"/>
        <v>83.03</v>
      </c>
      <c r="N1376" s="6">
        <f t="shared" si="85"/>
        <v>42.41</v>
      </c>
      <c r="O1376" s="6">
        <f t="shared" si="86"/>
        <v>40.620000000000005</v>
      </c>
      <c r="P1376" s="8">
        <f t="shared" si="87"/>
        <v>0.48922076357942917</v>
      </c>
      <c r="Q1376" s="9">
        <f>YEAR(SalesDataTable[[#This Row],[Order Date]])</f>
        <v>2026</v>
      </c>
      <c r="R1376" s="8" t="str">
        <f>"Q"&amp;ROUNDUP(MONTH(SalesDataTable[[#This Row],[Order Date]])/3,0)</f>
        <v>Q3</v>
      </c>
      <c r="S1376" s="5">
        <f>MONTH(SalesDataTable[[#This Row],[Order Date]])</f>
        <v>7</v>
      </c>
      <c r="T1376" s="8" t="str">
        <f>TEXT(SalesDataTable[[#This Row],[Order Date]],"mmm")</f>
        <v>Jul</v>
      </c>
    </row>
    <row r="1377" spans="1:20" ht="15.6" x14ac:dyDescent="0.3">
      <c r="A1377" s="2" t="s">
        <v>1448</v>
      </c>
      <c r="B1377" s="3">
        <v>46219</v>
      </c>
      <c r="C1377" s="4" t="s">
        <v>47</v>
      </c>
      <c r="D1377" s="4" t="s">
        <v>48</v>
      </c>
      <c r="E1377" s="4" t="s">
        <v>23</v>
      </c>
      <c r="F1377" s="4" t="s">
        <v>24</v>
      </c>
      <c r="G1377" s="4" t="s">
        <v>69</v>
      </c>
      <c r="H1377" s="4" t="s">
        <v>70</v>
      </c>
      <c r="I1377" s="5">
        <v>1</v>
      </c>
      <c r="J1377" s="6">
        <v>40.799999999999997</v>
      </c>
      <c r="K1377" s="7">
        <v>0</v>
      </c>
      <c r="L1377" s="6">
        <v>14.42</v>
      </c>
      <c r="M1377" s="6">
        <f t="shared" si="84"/>
        <v>40.799999999999997</v>
      </c>
      <c r="N1377" s="6">
        <f t="shared" si="85"/>
        <v>14.42</v>
      </c>
      <c r="O1377" s="6">
        <f t="shared" si="86"/>
        <v>26.379999999999995</v>
      </c>
      <c r="P1377" s="8">
        <f t="shared" si="87"/>
        <v>0.64656862745098032</v>
      </c>
      <c r="Q1377" s="9">
        <f>YEAR(SalesDataTable[[#This Row],[Order Date]])</f>
        <v>2026</v>
      </c>
      <c r="R1377" s="8" t="str">
        <f>"Q"&amp;ROUNDUP(MONTH(SalesDataTable[[#This Row],[Order Date]])/3,0)</f>
        <v>Q3</v>
      </c>
      <c r="S1377" s="5">
        <f>MONTH(SalesDataTable[[#This Row],[Order Date]])</f>
        <v>7</v>
      </c>
      <c r="T1377" s="8" t="str">
        <f>TEXT(SalesDataTable[[#This Row],[Order Date]],"mmm")</f>
        <v>Jul</v>
      </c>
    </row>
    <row r="1378" spans="1:20" ht="15.6" x14ac:dyDescent="0.3">
      <c r="A1378" s="2" t="s">
        <v>1449</v>
      </c>
      <c r="B1378" s="3">
        <v>46219</v>
      </c>
      <c r="C1378" s="4" t="s">
        <v>28</v>
      </c>
      <c r="D1378" s="4" t="s">
        <v>58</v>
      </c>
      <c r="E1378" s="4" t="s">
        <v>59</v>
      </c>
      <c r="F1378" s="4" t="s">
        <v>24</v>
      </c>
      <c r="G1378" s="4" t="s">
        <v>51</v>
      </c>
      <c r="H1378" s="4" t="s">
        <v>110</v>
      </c>
      <c r="I1378" s="5">
        <v>2</v>
      </c>
      <c r="J1378" s="6">
        <v>125.34</v>
      </c>
      <c r="K1378" s="7">
        <v>0.15</v>
      </c>
      <c r="L1378" s="6">
        <v>59.04</v>
      </c>
      <c r="M1378" s="6">
        <f t="shared" si="84"/>
        <v>213.078</v>
      </c>
      <c r="N1378" s="6">
        <f t="shared" si="85"/>
        <v>118.08</v>
      </c>
      <c r="O1378" s="6">
        <f t="shared" si="86"/>
        <v>94.998000000000005</v>
      </c>
      <c r="P1378" s="8">
        <f t="shared" si="87"/>
        <v>0.44583673584321237</v>
      </c>
      <c r="Q1378" s="9">
        <f>YEAR(SalesDataTable[[#This Row],[Order Date]])</f>
        <v>2026</v>
      </c>
      <c r="R1378" s="8" t="str">
        <f>"Q"&amp;ROUNDUP(MONTH(SalesDataTable[[#This Row],[Order Date]])/3,0)</f>
        <v>Q3</v>
      </c>
      <c r="S1378" s="5">
        <f>MONTH(SalesDataTable[[#This Row],[Order Date]])</f>
        <v>7</v>
      </c>
      <c r="T1378" s="8" t="str">
        <f>TEXT(SalesDataTable[[#This Row],[Order Date]],"mmm")</f>
        <v>Jul</v>
      </c>
    </row>
    <row r="1379" spans="1:20" ht="15.6" x14ac:dyDescent="0.3">
      <c r="A1379" s="2" t="s">
        <v>1450</v>
      </c>
      <c r="B1379" s="3">
        <v>46219</v>
      </c>
      <c r="C1379" s="4" t="s">
        <v>21</v>
      </c>
      <c r="D1379" s="4" t="s">
        <v>72</v>
      </c>
      <c r="E1379" s="4" t="s">
        <v>23</v>
      </c>
      <c r="F1379" s="4" t="s">
        <v>24</v>
      </c>
      <c r="G1379" s="4" t="s">
        <v>69</v>
      </c>
      <c r="H1379" s="4" t="s">
        <v>75</v>
      </c>
      <c r="I1379" s="5">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9">
        <f>YEAR(SalesDataTable[[#This Row],[Order Date]])</f>
        <v>2026</v>
      </c>
      <c r="R1379" s="8" t="str">
        <f>"Q"&amp;ROUNDUP(MONTH(SalesDataTable[[#This Row],[Order Date]])/3,0)</f>
        <v>Q3</v>
      </c>
      <c r="S1379" s="5">
        <f>MONTH(SalesDataTable[[#This Row],[Order Date]])</f>
        <v>7</v>
      </c>
      <c r="T1379" s="8" t="str">
        <f>TEXT(SalesDataTable[[#This Row],[Order Date]],"mmm")</f>
        <v>Jul</v>
      </c>
    </row>
    <row r="1380" spans="1:20" ht="15.6" x14ac:dyDescent="0.3">
      <c r="A1380" s="2" t="s">
        <v>1451</v>
      </c>
      <c r="B1380" s="3">
        <v>46219</v>
      </c>
      <c r="C1380" s="4" t="s">
        <v>34</v>
      </c>
      <c r="D1380" s="4" t="s">
        <v>54</v>
      </c>
      <c r="E1380" s="4" t="s">
        <v>45</v>
      </c>
      <c r="F1380" s="4" t="s">
        <v>36</v>
      </c>
      <c r="G1380" s="4" t="s">
        <v>31</v>
      </c>
      <c r="H1380" s="4" t="s">
        <v>32</v>
      </c>
      <c r="I1380" s="5">
        <v>5</v>
      </c>
      <c r="J1380" s="6">
        <v>92.72</v>
      </c>
      <c r="K1380" s="7">
        <v>0.1</v>
      </c>
      <c r="L1380" s="6">
        <v>46.2</v>
      </c>
      <c r="M1380" s="6">
        <f t="shared" si="84"/>
        <v>417.24</v>
      </c>
      <c r="N1380" s="6">
        <f t="shared" si="85"/>
        <v>231</v>
      </c>
      <c r="O1380" s="6">
        <f t="shared" si="86"/>
        <v>186.24</v>
      </c>
      <c r="P1380" s="8">
        <f t="shared" si="87"/>
        <v>0.44636180615473109</v>
      </c>
      <c r="Q1380" s="9">
        <f>YEAR(SalesDataTable[[#This Row],[Order Date]])</f>
        <v>2026</v>
      </c>
      <c r="R1380" s="8" t="str">
        <f>"Q"&amp;ROUNDUP(MONTH(SalesDataTable[[#This Row],[Order Date]])/3,0)</f>
        <v>Q3</v>
      </c>
      <c r="S1380" s="5">
        <f>MONTH(SalesDataTable[[#This Row],[Order Date]])</f>
        <v>7</v>
      </c>
      <c r="T1380" s="8" t="str">
        <f>TEXT(SalesDataTable[[#This Row],[Order Date]],"mmm")</f>
        <v>Jul</v>
      </c>
    </row>
    <row r="1381" spans="1:20" ht="15.6" x14ac:dyDescent="0.3">
      <c r="A1381" s="2" t="s">
        <v>1452</v>
      </c>
      <c r="B1381" s="3">
        <v>46219</v>
      </c>
      <c r="C1381" s="4" t="s">
        <v>47</v>
      </c>
      <c r="D1381" s="4" t="s">
        <v>65</v>
      </c>
      <c r="E1381" s="4" t="s">
        <v>30</v>
      </c>
      <c r="F1381" s="4" t="s">
        <v>40</v>
      </c>
      <c r="G1381" s="4" t="s">
        <v>69</v>
      </c>
      <c r="H1381" s="4" t="s">
        <v>87</v>
      </c>
      <c r="I1381" s="5">
        <v>5</v>
      </c>
      <c r="J1381" s="6">
        <v>36.29</v>
      </c>
      <c r="K1381" s="7">
        <v>0.05</v>
      </c>
      <c r="L1381" s="6">
        <v>13.52</v>
      </c>
      <c r="M1381" s="6">
        <f t="shared" si="84"/>
        <v>172.37749999999997</v>
      </c>
      <c r="N1381" s="6">
        <f t="shared" si="85"/>
        <v>67.599999999999994</v>
      </c>
      <c r="O1381" s="6">
        <f t="shared" si="86"/>
        <v>104.77749999999997</v>
      </c>
      <c r="P1381" s="8">
        <f t="shared" si="87"/>
        <v>0.60783744978317933</v>
      </c>
      <c r="Q1381" s="9">
        <f>YEAR(SalesDataTable[[#This Row],[Order Date]])</f>
        <v>2026</v>
      </c>
      <c r="R1381" s="8" t="str">
        <f>"Q"&amp;ROUNDUP(MONTH(SalesDataTable[[#This Row],[Order Date]])/3,0)</f>
        <v>Q3</v>
      </c>
      <c r="S1381" s="5">
        <f>MONTH(SalesDataTable[[#This Row],[Order Date]])</f>
        <v>7</v>
      </c>
      <c r="T1381" s="8" t="str">
        <f>TEXT(SalesDataTable[[#This Row],[Order Date]],"mmm")</f>
        <v>Jul</v>
      </c>
    </row>
    <row r="1382" spans="1:20" ht="15.6" x14ac:dyDescent="0.3">
      <c r="A1382" s="2" t="s">
        <v>1453</v>
      </c>
      <c r="B1382" s="3">
        <v>46219</v>
      </c>
      <c r="C1382" s="4" t="s">
        <v>34</v>
      </c>
      <c r="D1382" s="4" t="s">
        <v>35</v>
      </c>
      <c r="E1382" s="4" t="s">
        <v>23</v>
      </c>
      <c r="F1382" s="4" t="s">
        <v>40</v>
      </c>
      <c r="G1382" s="4" t="s">
        <v>25</v>
      </c>
      <c r="H1382" s="4" t="s">
        <v>49</v>
      </c>
      <c r="I1382" s="5">
        <v>2</v>
      </c>
      <c r="J1382" s="6">
        <v>49.84</v>
      </c>
      <c r="K1382" s="7">
        <v>0.1</v>
      </c>
      <c r="L1382" s="6">
        <v>23.06</v>
      </c>
      <c r="M1382" s="6">
        <f t="shared" si="84"/>
        <v>89.712000000000003</v>
      </c>
      <c r="N1382" s="6">
        <f t="shared" si="85"/>
        <v>46.12</v>
      </c>
      <c r="O1382" s="6">
        <f t="shared" si="86"/>
        <v>43.592000000000006</v>
      </c>
      <c r="P1382" s="8">
        <f t="shared" si="87"/>
        <v>0.48591046905653651</v>
      </c>
      <c r="Q1382" s="9">
        <f>YEAR(SalesDataTable[[#This Row],[Order Date]])</f>
        <v>2026</v>
      </c>
      <c r="R1382" s="8" t="str">
        <f>"Q"&amp;ROUNDUP(MONTH(SalesDataTable[[#This Row],[Order Date]])/3,0)</f>
        <v>Q3</v>
      </c>
      <c r="S1382" s="5">
        <f>MONTH(SalesDataTable[[#This Row],[Order Date]])</f>
        <v>7</v>
      </c>
      <c r="T1382" s="8" t="str">
        <f>TEXT(SalesDataTable[[#This Row],[Order Date]],"mmm")</f>
        <v>Jul</v>
      </c>
    </row>
    <row r="1383" spans="1:20" ht="15.6" x14ac:dyDescent="0.3">
      <c r="A1383" s="2" t="s">
        <v>1454</v>
      </c>
      <c r="B1383" s="3">
        <v>46219</v>
      </c>
      <c r="C1383" s="4" t="s">
        <v>28</v>
      </c>
      <c r="D1383" s="4" t="s">
        <v>89</v>
      </c>
      <c r="E1383" s="4" t="s">
        <v>59</v>
      </c>
      <c r="F1383" s="4" t="s">
        <v>40</v>
      </c>
      <c r="G1383" s="4" t="s">
        <v>69</v>
      </c>
      <c r="H1383" s="4" t="s">
        <v>87</v>
      </c>
      <c r="I1383" s="5">
        <v>1</v>
      </c>
      <c r="J1383" s="6">
        <v>35.799999999999997</v>
      </c>
      <c r="K1383" s="7">
        <v>0</v>
      </c>
      <c r="L1383" s="6">
        <v>14.05</v>
      </c>
      <c r="M1383" s="6">
        <f t="shared" si="84"/>
        <v>35.799999999999997</v>
      </c>
      <c r="N1383" s="6">
        <f t="shared" si="85"/>
        <v>14.05</v>
      </c>
      <c r="O1383" s="6">
        <f t="shared" si="86"/>
        <v>21.749999999999996</v>
      </c>
      <c r="P1383" s="8">
        <f t="shared" si="87"/>
        <v>0.60754189944134074</v>
      </c>
      <c r="Q1383" s="9">
        <f>YEAR(SalesDataTable[[#This Row],[Order Date]])</f>
        <v>2026</v>
      </c>
      <c r="R1383" s="8" t="str">
        <f>"Q"&amp;ROUNDUP(MONTH(SalesDataTable[[#This Row],[Order Date]])/3,0)</f>
        <v>Q3</v>
      </c>
      <c r="S1383" s="5">
        <f>MONTH(SalesDataTable[[#This Row],[Order Date]])</f>
        <v>7</v>
      </c>
      <c r="T1383" s="8" t="str">
        <f>TEXT(SalesDataTable[[#This Row],[Order Date]],"mmm")</f>
        <v>Jul</v>
      </c>
    </row>
    <row r="1384" spans="1:20" ht="15.6" x14ac:dyDescent="0.3">
      <c r="A1384" s="2" t="s">
        <v>1455</v>
      </c>
      <c r="B1384" s="3">
        <v>46219</v>
      </c>
      <c r="C1384" s="4" t="s">
        <v>47</v>
      </c>
      <c r="D1384" s="4" t="s">
        <v>102</v>
      </c>
      <c r="E1384" s="4" t="s">
        <v>23</v>
      </c>
      <c r="F1384" s="4" t="s">
        <v>36</v>
      </c>
      <c r="G1384" s="4" t="s">
        <v>51</v>
      </c>
      <c r="H1384" s="4" t="s">
        <v>61</v>
      </c>
      <c r="I1384" s="5">
        <v>1</v>
      </c>
      <c r="J1384" s="6">
        <v>195.12</v>
      </c>
      <c r="K1384" s="7">
        <v>0</v>
      </c>
      <c r="L1384" s="6">
        <v>101.14</v>
      </c>
      <c r="M1384" s="6">
        <f t="shared" si="84"/>
        <v>195.12</v>
      </c>
      <c r="N1384" s="6">
        <f t="shared" si="85"/>
        <v>101.14</v>
      </c>
      <c r="O1384" s="6">
        <f t="shared" si="86"/>
        <v>93.98</v>
      </c>
      <c r="P1384" s="8">
        <f t="shared" si="87"/>
        <v>0.48165231652316526</v>
      </c>
      <c r="Q1384" s="9">
        <f>YEAR(SalesDataTable[[#This Row],[Order Date]])</f>
        <v>2026</v>
      </c>
      <c r="R1384" s="8" t="str">
        <f>"Q"&amp;ROUNDUP(MONTH(SalesDataTable[[#This Row],[Order Date]])/3,0)</f>
        <v>Q3</v>
      </c>
      <c r="S1384" s="5">
        <f>MONTH(SalesDataTable[[#This Row],[Order Date]])</f>
        <v>7</v>
      </c>
      <c r="T1384" s="8" t="str">
        <f>TEXT(SalesDataTable[[#This Row],[Order Date]],"mmm")</f>
        <v>Jul</v>
      </c>
    </row>
    <row r="1385" spans="1:20" ht="15.6" x14ac:dyDescent="0.3">
      <c r="A1385" s="2" t="s">
        <v>1456</v>
      </c>
      <c r="B1385" s="3">
        <v>46219</v>
      </c>
      <c r="C1385" s="4" t="s">
        <v>21</v>
      </c>
      <c r="D1385" s="4" t="s">
        <v>108</v>
      </c>
      <c r="E1385" s="4" t="s">
        <v>23</v>
      </c>
      <c r="F1385" s="4" t="s">
        <v>36</v>
      </c>
      <c r="G1385" s="4" t="s">
        <v>25</v>
      </c>
      <c r="H1385" s="4" t="s">
        <v>55</v>
      </c>
      <c r="I1385" s="5">
        <v>2</v>
      </c>
      <c r="J1385" s="6">
        <v>39.69</v>
      </c>
      <c r="K1385" s="7">
        <v>0.05</v>
      </c>
      <c r="L1385" s="6">
        <v>16.88</v>
      </c>
      <c r="M1385" s="6">
        <f t="shared" si="84"/>
        <v>75.410999999999987</v>
      </c>
      <c r="N1385" s="6">
        <f t="shared" si="85"/>
        <v>33.76</v>
      </c>
      <c r="O1385" s="6">
        <f t="shared" si="86"/>
        <v>41.650999999999989</v>
      </c>
      <c r="P1385" s="8">
        <f t="shared" si="87"/>
        <v>0.55231995332245953</v>
      </c>
      <c r="Q1385" s="9">
        <f>YEAR(SalesDataTable[[#This Row],[Order Date]])</f>
        <v>2026</v>
      </c>
      <c r="R1385" s="8" t="str">
        <f>"Q"&amp;ROUNDUP(MONTH(SalesDataTable[[#This Row],[Order Date]])/3,0)</f>
        <v>Q3</v>
      </c>
      <c r="S1385" s="5">
        <f>MONTH(SalesDataTable[[#This Row],[Order Date]])</f>
        <v>7</v>
      </c>
      <c r="T1385" s="8" t="str">
        <f>TEXT(SalesDataTable[[#This Row],[Order Date]],"mmm")</f>
        <v>Jul</v>
      </c>
    </row>
    <row r="1386" spans="1:20" ht="15.6" x14ac:dyDescent="0.3">
      <c r="A1386" s="2" t="s">
        <v>1457</v>
      </c>
      <c r="B1386" s="3">
        <v>46219</v>
      </c>
      <c r="C1386" s="4" t="s">
        <v>34</v>
      </c>
      <c r="D1386" s="4" t="s">
        <v>44</v>
      </c>
      <c r="E1386" s="4" t="s">
        <v>45</v>
      </c>
      <c r="F1386" s="4" t="s">
        <v>24</v>
      </c>
      <c r="G1386" s="4" t="s">
        <v>51</v>
      </c>
      <c r="H1386" s="4" t="s">
        <v>52</v>
      </c>
      <c r="I1386" s="5">
        <v>1</v>
      </c>
      <c r="J1386" s="6">
        <v>348.73</v>
      </c>
      <c r="K1386" s="7">
        <v>0.15</v>
      </c>
      <c r="L1386" s="6">
        <v>190.33</v>
      </c>
      <c r="M1386" s="6">
        <f t="shared" si="84"/>
        <v>296.4205</v>
      </c>
      <c r="N1386" s="6">
        <f t="shared" si="85"/>
        <v>190.33</v>
      </c>
      <c r="O1386" s="6">
        <f t="shared" si="86"/>
        <v>106.09049999999999</v>
      </c>
      <c r="P1386" s="8">
        <f t="shared" si="87"/>
        <v>0.35790540802677273</v>
      </c>
      <c r="Q1386" s="9">
        <f>YEAR(SalesDataTable[[#This Row],[Order Date]])</f>
        <v>2026</v>
      </c>
      <c r="R1386" s="8" t="str">
        <f>"Q"&amp;ROUNDUP(MONTH(SalesDataTable[[#This Row],[Order Date]])/3,0)</f>
        <v>Q3</v>
      </c>
      <c r="S1386" s="5">
        <f>MONTH(SalesDataTable[[#This Row],[Order Date]])</f>
        <v>7</v>
      </c>
      <c r="T1386" s="8" t="str">
        <f>TEXT(SalesDataTable[[#This Row],[Order Date]],"mmm")</f>
        <v>Jul</v>
      </c>
    </row>
    <row r="1387" spans="1:20" ht="15.6" x14ac:dyDescent="0.3">
      <c r="A1387" s="2" t="s">
        <v>1458</v>
      </c>
      <c r="B1387" s="3">
        <v>46219</v>
      </c>
      <c r="C1387" s="4" t="s">
        <v>28</v>
      </c>
      <c r="D1387" s="4" t="s">
        <v>89</v>
      </c>
      <c r="E1387" s="4" t="s">
        <v>45</v>
      </c>
      <c r="F1387" s="4" t="s">
        <v>24</v>
      </c>
      <c r="G1387" s="4" t="s">
        <v>37</v>
      </c>
      <c r="H1387" s="4" t="s">
        <v>38</v>
      </c>
      <c r="I1387" s="5">
        <v>1</v>
      </c>
      <c r="J1387" s="6">
        <v>35.5</v>
      </c>
      <c r="K1387" s="7">
        <v>0</v>
      </c>
      <c r="L1387" s="6">
        <v>13.26</v>
      </c>
      <c r="M1387" s="6">
        <f t="shared" si="84"/>
        <v>35.5</v>
      </c>
      <c r="N1387" s="6">
        <f t="shared" si="85"/>
        <v>13.26</v>
      </c>
      <c r="O1387" s="6">
        <f t="shared" si="86"/>
        <v>22.240000000000002</v>
      </c>
      <c r="P1387" s="8">
        <f t="shared" si="87"/>
        <v>0.62647887323943663</v>
      </c>
      <c r="Q1387" s="9">
        <f>YEAR(SalesDataTable[[#This Row],[Order Date]])</f>
        <v>2026</v>
      </c>
      <c r="R1387" s="8" t="str">
        <f>"Q"&amp;ROUNDUP(MONTH(SalesDataTable[[#This Row],[Order Date]])/3,0)</f>
        <v>Q3</v>
      </c>
      <c r="S1387" s="5">
        <f>MONTH(SalesDataTable[[#This Row],[Order Date]])</f>
        <v>7</v>
      </c>
      <c r="T1387" s="8" t="str">
        <f>TEXT(SalesDataTable[[#This Row],[Order Date]],"mmm")</f>
        <v>Jul</v>
      </c>
    </row>
    <row r="1388" spans="1:20" ht="15.6" x14ac:dyDescent="0.3">
      <c r="A1388" s="2" t="s">
        <v>1459</v>
      </c>
      <c r="B1388" s="3">
        <v>46220</v>
      </c>
      <c r="C1388" s="4" t="s">
        <v>21</v>
      </c>
      <c r="D1388" s="4" t="s">
        <v>72</v>
      </c>
      <c r="E1388" s="4" t="s">
        <v>23</v>
      </c>
      <c r="F1388" s="4" t="s">
        <v>40</v>
      </c>
      <c r="G1388" s="4" t="s">
        <v>37</v>
      </c>
      <c r="H1388" s="4" t="s">
        <v>66</v>
      </c>
      <c r="I1388" s="5">
        <v>1</v>
      </c>
      <c r="J1388" s="6">
        <v>46.44</v>
      </c>
      <c r="K1388" s="7">
        <v>0</v>
      </c>
      <c r="L1388" s="6">
        <v>18.47</v>
      </c>
      <c r="M1388" s="6">
        <f t="shared" si="84"/>
        <v>46.44</v>
      </c>
      <c r="N1388" s="6">
        <f t="shared" si="85"/>
        <v>18.47</v>
      </c>
      <c r="O1388" s="6">
        <f t="shared" si="86"/>
        <v>27.97</v>
      </c>
      <c r="P1388" s="8">
        <f t="shared" si="87"/>
        <v>0.60228251507321273</v>
      </c>
      <c r="Q1388" s="9">
        <f>YEAR(SalesDataTable[[#This Row],[Order Date]])</f>
        <v>2026</v>
      </c>
      <c r="R1388" s="8" t="str">
        <f>"Q"&amp;ROUNDUP(MONTH(SalesDataTable[[#This Row],[Order Date]])/3,0)</f>
        <v>Q3</v>
      </c>
      <c r="S1388" s="5">
        <f>MONTH(SalesDataTable[[#This Row],[Order Date]])</f>
        <v>7</v>
      </c>
      <c r="T1388" s="8" t="str">
        <f>TEXT(SalesDataTable[[#This Row],[Order Date]],"mmm")</f>
        <v>Jul</v>
      </c>
    </row>
    <row r="1389" spans="1:20" ht="15.6" x14ac:dyDescent="0.3">
      <c r="A1389" s="2" t="s">
        <v>1460</v>
      </c>
      <c r="B1389" s="3">
        <v>46220</v>
      </c>
      <c r="C1389" s="4" t="s">
        <v>28</v>
      </c>
      <c r="D1389" s="4" t="s">
        <v>106</v>
      </c>
      <c r="E1389" s="4" t="s">
        <v>23</v>
      </c>
      <c r="F1389" s="4" t="s">
        <v>36</v>
      </c>
      <c r="G1389" s="4" t="s">
        <v>31</v>
      </c>
      <c r="H1389" s="4" t="s">
        <v>99</v>
      </c>
      <c r="I1389" s="5">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9">
        <f>YEAR(SalesDataTable[[#This Row],[Order Date]])</f>
        <v>2026</v>
      </c>
      <c r="R1389" s="8" t="str">
        <f>"Q"&amp;ROUNDUP(MONTH(SalesDataTable[[#This Row],[Order Date]])/3,0)</f>
        <v>Q3</v>
      </c>
      <c r="S1389" s="5">
        <f>MONTH(SalesDataTable[[#This Row],[Order Date]])</f>
        <v>7</v>
      </c>
      <c r="T1389" s="8" t="str">
        <f>TEXT(SalesDataTable[[#This Row],[Order Date]],"mmm")</f>
        <v>Jul</v>
      </c>
    </row>
    <row r="1390" spans="1:20" ht="15.6" x14ac:dyDescent="0.3">
      <c r="A1390" s="2" t="s">
        <v>1461</v>
      </c>
      <c r="B1390" s="3">
        <v>46220</v>
      </c>
      <c r="C1390" s="4" t="s">
        <v>21</v>
      </c>
      <c r="D1390" s="4" t="s">
        <v>108</v>
      </c>
      <c r="E1390" s="4" t="s">
        <v>45</v>
      </c>
      <c r="F1390" s="4" t="s">
        <v>36</v>
      </c>
      <c r="G1390" s="4" t="s">
        <v>31</v>
      </c>
      <c r="H1390" s="4" t="s">
        <v>99</v>
      </c>
      <c r="I1390" s="5">
        <v>1</v>
      </c>
      <c r="J1390" s="6">
        <v>69.78</v>
      </c>
      <c r="K1390" s="7">
        <v>0.05</v>
      </c>
      <c r="L1390" s="6">
        <v>32.83</v>
      </c>
      <c r="M1390" s="6">
        <f t="shared" si="84"/>
        <v>66.290999999999997</v>
      </c>
      <c r="N1390" s="6">
        <f t="shared" si="85"/>
        <v>32.83</v>
      </c>
      <c r="O1390" s="6">
        <f t="shared" si="86"/>
        <v>33.460999999999999</v>
      </c>
      <c r="P1390" s="8">
        <f t="shared" si="87"/>
        <v>0.50475931876121949</v>
      </c>
      <c r="Q1390" s="9">
        <f>YEAR(SalesDataTable[[#This Row],[Order Date]])</f>
        <v>2026</v>
      </c>
      <c r="R1390" s="8" t="str">
        <f>"Q"&amp;ROUNDUP(MONTH(SalesDataTable[[#This Row],[Order Date]])/3,0)</f>
        <v>Q3</v>
      </c>
      <c r="S1390" s="5">
        <f>MONTH(SalesDataTable[[#This Row],[Order Date]])</f>
        <v>7</v>
      </c>
      <c r="T1390" s="8" t="str">
        <f>TEXT(SalesDataTable[[#This Row],[Order Date]],"mmm")</f>
        <v>Jul</v>
      </c>
    </row>
    <row r="1391" spans="1:20" ht="15.6" x14ac:dyDescent="0.3">
      <c r="A1391" s="2" t="s">
        <v>1462</v>
      </c>
      <c r="B1391" s="3">
        <v>46220</v>
      </c>
      <c r="C1391" s="4" t="s">
        <v>34</v>
      </c>
      <c r="D1391" s="4" t="s">
        <v>54</v>
      </c>
      <c r="E1391" s="4" t="s">
        <v>45</v>
      </c>
      <c r="F1391" s="4" t="s">
        <v>36</v>
      </c>
      <c r="G1391" s="4" t="s">
        <v>37</v>
      </c>
      <c r="H1391" s="4" t="s">
        <v>38</v>
      </c>
      <c r="I1391" s="5">
        <v>4</v>
      </c>
      <c r="J1391" s="6">
        <v>35.450000000000003</v>
      </c>
      <c r="K1391" s="7">
        <v>0.1</v>
      </c>
      <c r="L1391" s="6">
        <v>13.83</v>
      </c>
      <c r="M1391" s="6">
        <f t="shared" si="84"/>
        <v>127.62000000000002</v>
      </c>
      <c r="N1391" s="6">
        <f t="shared" si="85"/>
        <v>55.32</v>
      </c>
      <c r="O1391" s="6">
        <f t="shared" si="86"/>
        <v>72.300000000000011</v>
      </c>
      <c r="P1391" s="8">
        <f t="shared" si="87"/>
        <v>0.56652562294311237</v>
      </c>
      <c r="Q1391" s="9">
        <f>YEAR(SalesDataTable[[#This Row],[Order Date]])</f>
        <v>2026</v>
      </c>
      <c r="R1391" s="8" t="str">
        <f>"Q"&amp;ROUNDUP(MONTH(SalesDataTable[[#This Row],[Order Date]])/3,0)</f>
        <v>Q3</v>
      </c>
      <c r="S1391" s="5">
        <f>MONTH(SalesDataTable[[#This Row],[Order Date]])</f>
        <v>7</v>
      </c>
      <c r="T1391" s="8" t="str">
        <f>TEXT(SalesDataTable[[#This Row],[Order Date]],"mmm")</f>
        <v>Jul</v>
      </c>
    </row>
    <row r="1392" spans="1:20" ht="15.6" x14ac:dyDescent="0.3">
      <c r="A1392" s="2" t="s">
        <v>1463</v>
      </c>
      <c r="B1392" s="3">
        <v>46220</v>
      </c>
      <c r="C1392" s="4" t="s">
        <v>47</v>
      </c>
      <c r="D1392" s="4" t="s">
        <v>68</v>
      </c>
      <c r="E1392" s="4" t="s">
        <v>23</v>
      </c>
      <c r="F1392" s="4" t="s">
        <v>24</v>
      </c>
      <c r="G1392" s="4" t="s">
        <v>25</v>
      </c>
      <c r="H1392" s="4" t="s">
        <v>49</v>
      </c>
      <c r="I1392" s="5">
        <v>1</v>
      </c>
      <c r="J1392" s="6">
        <v>50.82</v>
      </c>
      <c r="K1392" s="7">
        <v>0.05</v>
      </c>
      <c r="L1392" s="6">
        <v>22.36</v>
      </c>
      <c r="M1392" s="6">
        <f t="shared" si="84"/>
        <v>48.278999999999996</v>
      </c>
      <c r="N1392" s="6">
        <f t="shared" si="85"/>
        <v>22.36</v>
      </c>
      <c r="O1392" s="6">
        <f t="shared" si="86"/>
        <v>25.918999999999997</v>
      </c>
      <c r="P1392" s="8">
        <f t="shared" si="87"/>
        <v>0.5368586756146565</v>
      </c>
      <c r="Q1392" s="9">
        <f>YEAR(SalesDataTable[[#This Row],[Order Date]])</f>
        <v>2026</v>
      </c>
      <c r="R1392" s="8" t="str">
        <f>"Q"&amp;ROUNDUP(MONTH(SalesDataTable[[#This Row],[Order Date]])/3,0)</f>
        <v>Q3</v>
      </c>
      <c r="S1392" s="5">
        <f>MONTH(SalesDataTable[[#This Row],[Order Date]])</f>
        <v>7</v>
      </c>
      <c r="T1392" s="8" t="str">
        <f>TEXT(SalesDataTable[[#This Row],[Order Date]],"mmm")</f>
        <v>Jul</v>
      </c>
    </row>
    <row r="1393" spans="1:20" ht="15.6" x14ac:dyDescent="0.3">
      <c r="A1393" s="2" t="s">
        <v>1464</v>
      </c>
      <c r="B1393" s="3">
        <v>46220</v>
      </c>
      <c r="C1393" s="4" t="s">
        <v>34</v>
      </c>
      <c r="D1393" s="4" t="s">
        <v>35</v>
      </c>
      <c r="E1393" s="4" t="s">
        <v>23</v>
      </c>
      <c r="F1393" s="4" t="s">
        <v>24</v>
      </c>
      <c r="G1393" s="4" t="s">
        <v>51</v>
      </c>
      <c r="H1393" s="4" t="s">
        <v>110</v>
      </c>
      <c r="I1393" s="5">
        <v>1</v>
      </c>
      <c r="J1393" s="6">
        <v>126.13</v>
      </c>
      <c r="K1393" s="7">
        <v>0.15</v>
      </c>
      <c r="L1393" s="6">
        <v>60.43</v>
      </c>
      <c r="M1393" s="6">
        <f t="shared" si="84"/>
        <v>107.2105</v>
      </c>
      <c r="N1393" s="6">
        <f t="shared" si="85"/>
        <v>60.43</v>
      </c>
      <c r="O1393" s="6">
        <f t="shared" si="86"/>
        <v>46.780499999999996</v>
      </c>
      <c r="P1393" s="8">
        <f t="shared" si="87"/>
        <v>0.43634252242084498</v>
      </c>
      <c r="Q1393" s="9">
        <f>YEAR(SalesDataTable[[#This Row],[Order Date]])</f>
        <v>2026</v>
      </c>
      <c r="R1393" s="8" t="str">
        <f>"Q"&amp;ROUNDUP(MONTH(SalesDataTable[[#This Row],[Order Date]])/3,0)</f>
        <v>Q3</v>
      </c>
      <c r="S1393" s="5">
        <f>MONTH(SalesDataTable[[#This Row],[Order Date]])</f>
        <v>7</v>
      </c>
      <c r="T1393" s="8" t="str">
        <f>TEXT(SalesDataTable[[#This Row],[Order Date]],"mmm")</f>
        <v>Jul</v>
      </c>
    </row>
    <row r="1394" spans="1:20" ht="15.6" x14ac:dyDescent="0.3">
      <c r="A1394" s="2" t="s">
        <v>1465</v>
      </c>
      <c r="B1394" s="3">
        <v>46220</v>
      </c>
      <c r="C1394" s="4" t="s">
        <v>34</v>
      </c>
      <c r="D1394" s="4" t="s">
        <v>81</v>
      </c>
      <c r="E1394" s="4" t="s">
        <v>23</v>
      </c>
      <c r="F1394" s="4" t="s">
        <v>24</v>
      </c>
      <c r="G1394" s="4" t="s">
        <v>31</v>
      </c>
      <c r="H1394" s="4" t="s">
        <v>99</v>
      </c>
      <c r="I1394" s="5">
        <v>3</v>
      </c>
      <c r="J1394" s="6">
        <v>72.150000000000006</v>
      </c>
      <c r="K1394" s="7">
        <v>0</v>
      </c>
      <c r="L1394" s="6">
        <v>33.01</v>
      </c>
      <c r="M1394" s="6">
        <f t="shared" si="84"/>
        <v>216.45000000000002</v>
      </c>
      <c r="N1394" s="6">
        <f t="shared" si="85"/>
        <v>99.03</v>
      </c>
      <c r="O1394" s="6">
        <f t="shared" si="86"/>
        <v>117.42000000000002</v>
      </c>
      <c r="P1394" s="8">
        <f t="shared" si="87"/>
        <v>0.54248094248094247</v>
      </c>
      <c r="Q1394" s="9">
        <f>YEAR(SalesDataTable[[#This Row],[Order Date]])</f>
        <v>2026</v>
      </c>
      <c r="R1394" s="8" t="str">
        <f>"Q"&amp;ROUNDUP(MONTH(SalesDataTable[[#This Row],[Order Date]])/3,0)</f>
        <v>Q3</v>
      </c>
      <c r="S1394" s="5">
        <f>MONTH(SalesDataTable[[#This Row],[Order Date]])</f>
        <v>7</v>
      </c>
      <c r="T1394" s="8" t="str">
        <f>TEXT(SalesDataTable[[#This Row],[Order Date]],"mmm")</f>
        <v>Jul</v>
      </c>
    </row>
    <row r="1395" spans="1:20" ht="15.6" x14ac:dyDescent="0.3">
      <c r="A1395" s="2" t="s">
        <v>1466</v>
      </c>
      <c r="B1395" s="3">
        <v>46220</v>
      </c>
      <c r="C1395" s="4" t="s">
        <v>28</v>
      </c>
      <c r="D1395" s="4" t="s">
        <v>29</v>
      </c>
      <c r="E1395" s="4" t="s">
        <v>23</v>
      </c>
      <c r="F1395" s="4" t="s">
        <v>24</v>
      </c>
      <c r="G1395" s="4" t="s">
        <v>69</v>
      </c>
      <c r="H1395" s="4" t="s">
        <v>87</v>
      </c>
      <c r="I1395" s="5">
        <v>1</v>
      </c>
      <c r="J1395" s="6">
        <v>35.58</v>
      </c>
      <c r="K1395" s="7">
        <v>0</v>
      </c>
      <c r="L1395" s="6">
        <v>13.68</v>
      </c>
      <c r="M1395" s="6">
        <f t="shared" si="84"/>
        <v>35.58</v>
      </c>
      <c r="N1395" s="6">
        <f t="shared" si="85"/>
        <v>13.68</v>
      </c>
      <c r="O1395" s="6">
        <f t="shared" si="86"/>
        <v>21.9</v>
      </c>
      <c r="P1395" s="8">
        <f t="shared" si="87"/>
        <v>0.61551433389544685</v>
      </c>
      <c r="Q1395" s="9">
        <f>YEAR(SalesDataTable[[#This Row],[Order Date]])</f>
        <v>2026</v>
      </c>
      <c r="R1395" s="8" t="str">
        <f>"Q"&amp;ROUNDUP(MONTH(SalesDataTable[[#This Row],[Order Date]])/3,0)</f>
        <v>Q3</v>
      </c>
      <c r="S1395" s="5">
        <f>MONTH(SalesDataTable[[#This Row],[Order Date]])</f>
        <v>7</v>
      </c>
      <c r="T1395" s="8" t="str">
        <f>TEXT(SalesDataTable[[#This Row],[Order Date]],"mmm")</f>
        <v>Jul</v>
      </c>
    </row>
    <row r="1396" spans="1:20" ht="15.6" x14ac:dyDescent="0.3">
      <c r="A1396" s="2" t="s">
        <v>1467</v>
      </c>
      <c r="B1396" s="3">
        <v>46221</v>
      </c>
      <c r="C1396" s="4" t="s">
        <v>34</v>
      </c>
      <c r="D1396" s="4" t="s">
        <v>44</v>
      </c>
      <c r="E1396" s="4" t="s">
        <v>23</v>
      </c>
      <c r="F1396" s="4" t="s">
        <v>36</v>
      </c>
      <c r="G1396" s="4" t="s">
        <v>31</v>
      </c>
      <c r="H1396" s="4" t="s">
        <v>73</v>
      </c>
      <c r="I1396" s="5">
        <v>1</v>
      </c>
      <c r="J1396" s="6">
        <v>154.9</v>
      </c>
      <c r="K1396" s="7">
        <v>0.05</v>
      </c>
      <c r="L1396" s="6">
        <v>77.819999999999993</v>
      </c>
      <c r="M1396" s="6">
        <f t="shared" si="84"/>
        <v>147.155</v>
      </c>
      <c r="N1396" s="6">
        <f t="shared" si="85"/>
        <v>77.819999999999993</v>
      </c>
      <c r="O1396" s="6">
        <f t="shared" si="86"/>
        <v>69.335000000000008</v>
      </c>
      <c r="P1396" s="8">
        <f t="shared" si="87"/>
        <v>0.47116985491488572</v>
      </c>
      <c r="Q1396" s="9">
        <f>YEAR(SalesDataTable[[#This Row],[Order Date]])</f>
        <v>2026</v>
      </c>
      <c r="R1396" s="8" t="str">
        <f>"Q"&amp;ROUNDUP(MONTH(SalesDataTable[[#This Row],[Order Date]])/3,0)</f>
        <v>Q3</v>
      </c>
      <c r="S1396" s="5">
        <f>MONTH(SalesDataTable[[#This Row],[Order Date]])</f>
        <v>7</v>
      </c>
      <c r="T1396" s="8" t="str">
        <f>TEXT(SalesDataTable[[#This Row],[Order Date]],"mmm")</f>
        <v>Jul</v>
      </c>
    </row>
    <row r="1397" spans="1:20" ht="15.6" x14ac:dyDescent="0.3">
      <c r="A1397" s="2" t="s">
        <v>1468</v>
      </c>
      <c r="B1397" s="3">
        <v>46221</v>
      </c>
      <c r="C1397" s="4" t="s">
        <v>28</v>
      </c>
      <c r="D1397" s="4" t="s">
        <v>106</v>
      </c>
      <c r="E1397" s="4" t="s">
        <v>45</v>
      </c>
      <c r="F1397" s="4" t="s">
        <v>40</v>
      </c>
      <c r="G1397" s="4" t="s">
        <v>51</v>
      </c>
      <c r="H1397" s="4" t="s">
        <v>84</v>
      </c>
      <c r="I1397" s="5">
        <v>2</v>
      </c>
      <c r="J1397" s="6">
        <v>80.98</v>
      </c>
      <c r="K1397" s="7">
        <v>0.05</v>
      </c>
      <c r="L1397" s="6">
        <v>39.85</v>
      </c>
      <c r="M1397" s="6">
        <f t="shared" si="84"/>
        <v>153.86199999999999</v>
      </c>
      <c r="N1397" s="6">
        <f t="shared" si="85"/>
        <v>79.7</v>
      </c>
      <c r="O1397" s="6">
        <f t="shared" si="86"/>
        <v>74.161999999999992</v>
      </c>
      <c r="P1397" s="8">
        <f t="shared" si="87"/>
        <v>0.48200335365457353</v>
      </c>
      <c r="Q1397" s="9">
        <f>YEAR(SalesDataTable[[#This Row],[Order Date]])</f>
        <v>2026</v>
      </c>
      <c r="R1397" s="8" t="str">
        <f>"Q"&amp;ROUNDUP(MONTH(SalesDataTable[[#This Row],[Order Date]])/3,0)</f>
        <v>Q3</v>
      </c>
      <c r="S1397" s="5">
        <f>MONTH(SalesDataTable[[#This Row],[Order Date]])</f>
        <v>7</v>
      </c>
      <c r="T1397" s="8" t="str">
        <f>TEXT(SalesDataTable[[#This Row],[Order Date]],"mmm")</f>
        <v>Jul</v>
      </c>
    </row>
    <row r="1398" spans="1:20" ht="15.6" x14ac:dyDescent="0.3">
      <c r="A1398" s="2" t="s">
        <v>1469</v>
      </c>
      <c r="B1398" s="3">
        <v>46221</v>
      </c>
      <c r="C1398" s="4" t="s">
        <v>28</v>
      </c>
      <c r="D1398" s="4" t="s">
        <v>89</v>
      </c>
      <c r="E1398" s="4" t="s">
        <v>23</v>
      </c>
      <c r="F1398" s="4" t="s">
        <v>36</v>
      </c>
      <c r="G1398" s="4" t="s">
        <v>31</v>
      </c>
      <c r="H1398" s="4" t="s">
        <v>32</v>
      </c>
      <c r="I1398" s="5">
        <v>1</v>
      </c>
      <c r="J1398" s="6">
        <v>91.36</v>
      </c>
      <c r="K1398" s="7">
        <v>0</v>
      </c>
      <c r="L1398" s="6">
        <v>44.86</v>
      </c>
      <c r="M1398" s="6">
        <f t="shared" si="84"/>
        <v>91.36</v>
      </c>
      <c r="N1398" s="6">
        <f t="shared" si="85"/>
        <v>44.86</v>
      </c>
      <c r="O1398" s="6">
        <f t="shared" si="86"/>
        <v>46.5</v>
      </c>
      <c r="P1398" s="8">
        <f t="shared" si="87"/>
        <v>0.50897548161120842</v>
      </c>
      <c r="Q1398" s="9">
        <f>YEAR(SalesDataTable[[#This Row],[Order Date]])</f>
        <v>2026</v>
      </c>
      <c r="R1398" s="8" t="str">
        <f>"Q"&amp;ROUNDUP(MONTH(SalesDataTable[[#This Row],[Order Date]])/3,0)</f>
        <v>Q3</v>
      </c>
      <c r="S1398" s="5">
        <f>MONTH(SalesDataTable[[#This Row],[Order Date]])</f>
        <v>7</v>
      </c>
      <c r="T1398" s="8" t="str">
        <f>TEXT(SalesDataTable[[#This Row],[Order Date]],"mmm")</f>
        <v>Jul</v>
      </c>
    </row>
    <row r="1399" spans="1:20" ht="15.6" x14ac:dyDescent="0.3">
      <c r="A1399" s="2" t="s">
        <v>1470</v>
      </c>
      <c r="B1399" s="3">
        <v>46221</v>
      </c>
      <c r="C1399" s="4" t="s">
        <v>34</v>
      </c>
      <c r="D1399" s="4" t="s">
        <v>35</v>
      </c>
      <c r="E1399" s="4" t="s">
        <v>23</v>
      </c>
      <c r="F1399" s="4" t="s">
        <v>24</v>
      </c>
      <c r="G1399" s="4" t="s">
        <v>25</v>
      </c>
      <c r="H1399" s="4" t="s">
        <v>55</v>
      </c>
      <c r="I1399" s="5">
        <v>2</v>
      </c>
      <c r="J1399" s="6">
        <v>39.409999999999997</v>
      </c>
      <c r="K1399" s="7">
        <v>0</v>
      </c>
      <c r="L1399" s="6">
        <v>16.8</v>
      </c>
      <c r="M1399" s="6">
        <f t="shared" si="84"/>
        <v>78.819999999999993</v>
      </c>
      <c r="N1399" s="6">
        <f t="shared" si="85"/>
        <v>33.6</v>
      </c>
      <c r="O1399" s="6">
        <f t="shared" si="86"/>
        <v>45.219999999999992</v>
      </c>
      <c r="P1399" s="8">
        <f t="shared" si="87"/>
        <v>0.57371225577264651</v>
      </c>
      <c r="Q1399" s="9">
        <f>YEAR(SalesDataTable[[#This Row],[Order Date]])</f>
        <v>2026</v>
      </c>
      <c r="R1399" s="8" t="str">
        <f>"Q"&amp;ROUNDUP(MONTH(SalesDataTable[[#This Row],[Order Date]])/3,0)</f>
        <v>Q3</v>
      </c>
      <c r="S1399" s="5">
        <f>MONTH(SalesDataTable[[#This Row],[Order Date]])</f>
        <v>7</v>
      </c>
      <c r="T1399" s="8" t="str">
        <f>TEXT(SalesDataTable[[#This Row],[Order Date]],"mmm")</f>
        <v>Jul</v>
      </c>
    </row>
    <row r="1400" spans="1:20" ht="15.6" x14ac:dyDescent="0.3">
      <c r="A1400" s="2" t="s">
        <v>1471</v>
      </c>
      <c r="B1400" s="3">
        <v>46221</v>
      </c>
      <c r="C1400" s="4" t="s">
        <v>21</v>
      </c>
      <c r="D1400" s="4" t="s">
        <v>22</v>
      </c>
      <c r="E1400" s="4" t="s">
        <v>23</v>
      </c>
      <c r="F1400" s="4" t="s">
        <v>24</v>
      </c>
      <c r="G1400" s="4" t="s">
        <v>37</v>
      </c>
      <c r="H1400" s="4" t="s">
        <v>91</v>
      </c>
      <c r="I1400" s="5">
        <v>2</v>
      </c>
      <c r="J1400" s="6">
        <v>134.99</v>
      </c>
      <c r="K1400" s="7">
        <v>0</v>
      </c>
      <c r="L1400" s="6">
        <v>68.77</v>
      </c>
      <c r="M1400" s="6">
        <f t="shared" si="84"/>
        <v>269.98</v>
      </c>
      <c r="N1400" s="6">
        <f t="shared" si="85"/>
        <v>137.54</v>
      </c>
      <c r="O1400" s="6">
        <f t="shared" si="86"/>
        <v>132.44000000000003</v>
      </c>
      <c r="P1400" s="8">
        <f t="shared" si="87"/>
        <v>0.49055485591525305</v>
      </c>
      <c r="Q1400" s="9">
        <f>YEAR(SalesDataTable[[#This Row],[Order Date]])</f>
        <v>2026</v>
      </c>
      <c r="R1400" s="8" t="str">
        <f>"Q"&amp;ROUNDUP(MONTH(SalesDataTable[[#This Row],[Order Date]])/3,0)</f>
        <v>Q3</v>
      </c>
      <c r="S1400" s="5">
        <f>MONTH(SalesDataTable[[#This Row],[Order Date]])</f>
        <v>7</v>
      </c>
      <c r="T1400" s="8" t="str">
        <f>TEXT(SalesDataTable[[#This Row],[Order Date]],"mmm")</f>
        <v>Jul</v>
      </c>
    </row>
    <row r="1401" spans="1:20" ht="15.6" x14ac:dyDescent="0.3">
      <c r="A1401" s="2" t="s">
        <v>1472</v>
      </c>
      <c r="B1401" s="3">
        <v>46221</v>
      </c>
      <c r="C1401" s="4" t="s">
        <v>28</v>
      </c>
      <c r="D1401" s="4" t="s">
        <v>89</v>
      </c>
      <c r="E1401" s="4" t="s">
        <v>59</v>
      </c>
      <c r="F1401" s="4" t="s">
        <v>36</v>
      </c>
      <c r="G1401" s="4" t="s">
        <v>25</v>
      </c>
      <c r="H1401" s="4" t="s">
        <v>55</v>
      </c>
      <c r="I1401" s="5">
        <v>2</v>
      </c>
      <c r="J1401" s="6">
        <v>40.93</v>
      </c>
      <c r="K1401" s="7">
        <v>0.05</v>
      </c>
      <c r="L1401" s="6">
        <v>16.89</v>
      </c>
      <c r="M1401" s="6">
        <f t="shared" si="84"/>
        <v>77.766999999999996</v>
      </c>
      <c r="N1401" s="6">
        <f t="shared" si="85"/>
        <v>33.78</v>
      </c>
      <c r="O1401" s="6">
        <f t="shared" si="86"/>
        <v>43.986999999999995</v>
      </c>
      <c r="P1401" s="8">
        <f t="shared" si="87"/>
        <v>0.56562552239381736</v>
      </c>
      <c r="Q1401" s="9">
        <f>YEAR(SalesDataTable[[#This Row],[Order Date]])</f>
        <v>2026</v>
      </c>
      <c r="R1401" s="8" t="str">
        <f>"Q"&amp;ROUNDUP(MONTH(SalesDataTable[[#This Row],[Order Date]])/3,0)</f>
        <v>Q3</v>
      </c>
      <c r="S1401" s="5">
        <f>MONTH(SalesDataTable[[#This Row],[Order Date]])</f>
        <v>7</v>
      </c>
      <c r="T1401" s="8" t="str">
        <f>TEXT(SalesDataTable[[#This Row],[Order Date]],"mmm")</f>
        <v>Jul</v>
      </c>
    </row>
    <row r="1402" spans="1:20" ht="15.6" x14ac:dyDescent="0.3">
      <c r="A1402" s="2" t="s">
        <v>1473</v>
      </c>
      <c r="B1402" s="3">
        <v>46221</v>
      </c>
      <c r="C1402" s="4" t="s">
        <v>47</v>
      </c>
      <c r="D1402" s="4" t="s">
        <v>102</v>
      </c>
      <c r="E1402" s="4" t="s">
        <v>59</v>
      </c>
      <c r="F1402" s="4" t="s">
        <v>24</v>
      </c>
      <c r="G1402" s="4" t="s">
        <v>31</v>
      </c>
      <c r="H1402" s="4" t="s">
        <v>32</v>
      </c>
      <c r="I1402" s="5">
        <v>1</v>
      </c>
      <c r="J1402" s="6">
        <v>90.02</v>
      </c>
      <c r="K1402" s="7">
        <v>0.05</v>
      </c>
      <c r="L1402" s="6">
        <v>45.83</v>
      </c>
      <c r="M1402" s="6">
        <f t="shared" si="84"/>
        <v>85.518999999999991</v>
      </c>
      <c r="N1402" s="6">
        <f t="shared" si="85"/>
        <v>45.83</v>
      </c>
      <c r="O1402" s="6">
        <f t="shared" si="86"/>
        <v>39.688999999999993</v>
      </c>
      <c r="P1402" s="8">
        <f t="shared" si="87"/>
        <v>0.46409569803201622</v>
      </c>
      <c r="Q1402" s="9">
        <f>YEAR(SalesDataTable[[#This Row],[Order Date]])</f>
        <v>2026</v>
      </c>
      <c r="R1402" s="8" t="str">
        <f>"Q"&amp;ROUNDUP(MONTH(SalesDataTable[[#This Row],[Order Date]])/3,0)</f>
        <v>Q3</v>
      </c>
      <c r="S1402" s="5">
        <f>MONTH(SalesDataTable[[#This Row],[Order Date]])</f>
        <v>7</v>
      </c>
      <c r="T1402" s="8" t="str">
        <f>TEXT(SalesDataTable[[#This Row],[Order Date]],"mmm")</f>
        <v>Jul</v>
      </c>
    </row>
    <row r="1403" spans="1:20" ht="15.6" x14ac:dyDescent="0.3">
      <c r="A1403" s="2" t="s">
        <v>1474</v>
      </c>
      <c r="B1403" s="3">
        <v>46221</v>
      </c>
      <c r="C1403" s="4" t="s">
        <v>21</v>
      </c>
      <c r="D1403" s="4" t="s">
        <v>22</v>
      </c>
      <c r="E1403" s="4" t="s">
        <v>45</v>
      </c>
      <c r="F1403" s="4" t="s">
        <v>24</v>
      </c>
      <c r="G1403" s="4" t="s">
        <v>69</v>
      </c>
      <c r="H1403" s="4" t="s">
        <v>94</v>
      </c>
      <c r="I1403" s="5">
        <v>2</v>
      </c>
      <c r="J1403" s="6">
        <v>50.73</v>
      </c>
      <c r="K1403" s="7">
        <v>0</v>
      </c>
      <c r="L1403" s="6">
        <v>21.87</v>
      </c>
      <c r="M1403" s="6">
        <f t="shared" si="84"/>
        <v>101.46</v>
      </c>
      <c r="N1403" s="6">
        <f t="shared" si="85"/>
        <v>43.74</v>
      </c>
      <c r="O1403" s="6">
        <f t="shared" si="86"/>
        <v>57.719999999999992</v>
      </c>
      <c r="P1403" s="8">
        <f t="shared" si="87"/>
        <v>0.56889414547604966</v>
      </c>
      <c r="Q1403" s="9">
        <f>YEAR(SalesDataTable[[#This Row],[Order Date]])</f>
        <v>2026</v>
      </c>
      <c r="R1403" s="8" t="str">
        <f>"Q"&amp;ROUNDUP(MONTH(SalesDataTable[[#This Row],[Order Date]])/3,0)</f>
        <v>Q3</v>
      </c>
      <c r="S1403" s="5">
        <f>MONTH(SalesDataTable[[#This Row],[Order Date]])</f>
        <v>7</v>
      </c>
      <c r="T1403" s="8" t="str">
        <f>TEXT(SalesDataTable[[#This Row],[Order Date]],"mmm")</f>
        <v>Jul</v>
      </c>
    </row>
    <row r="1404" spans="1:20" ht="15.6" x14ac:dyDescent="0.3">
      <c r="A1404" s="2" t="s">
        <v>1475</v>
      </c>
      <c r="B1404" s="3">
        <v>46221</v>
      </c>
      <c r="C1404" s="4" t="s">
        <v>47</v>
      </c>
      <c r="D1404" s="4" t="s">
        <v>102</v>
      </c>
      <c r="E1404" s="4" t="s">
        <v>45</v>
      </c>
      <c r="F1404" s="4" t="s">
        <v>36</v>
      </c>
      <c r="G1404" s="4" t="s">
        <v>69</v>
      </c>
      <c r="H1404" s="4" t="s">
        <v>75</v>
      </c>
      <c r="I1404" s="5">
        <v>3</v>
      </c>
      <c r="J1404" s="6">
        <v>121.05</v>
      </c>
      <c r="K1404" s="7">
        <v>0.05</v>
      </c>
      <c r="L1404" s="6">
        <v>68.56</v>
      </c>
      <c r="M1404" s="6">
        <f t="shared" si="84"/>
        <v>344.99249999999995</v>
      </c>
      <c r="N1404" s="6">
        <f t="shared" si="85"/>
        <v>205.68</v>
      </c>
      <c r="O1404" s="6">
        <f t="shared" si="86"/>
        <v>139.31249999999994</v>
      </c>
      <c r="P1404" s="8">
        <f t="shared" si="87"/>
        <v>0.40381312637231231</v>
      </c>
      <c r="Q1404" s="9">
        <f>YEAR(SalesDataTable[[#This Row],[Order Date]])</f>
        <v>2026</v>
      </c>
      <c r="R1404" s="8" t="str">
        <f>"Q"&amp;ROUNDUP(MONTH(SalesDataTable[[#This Row],[Order Date]])/3,0)</f>
        <v>Q3</v>
      </c>
      <c r="S1404" s="5">
        <f>MONTH(SalesDataTable[[#This Row],[Order Date]])</f>
        <v>7</v>
      </c>
      <c r="T1404" s="8" t="str">
        <f>TEXT(SalesDataTable[[#This Row],[Order Date]],"mmm")</f>
        <v>Jul</v>
      </c>
    </row>
    <row r="1405" spans="1:20" ht="15.6" x14ac:dyDescent="0.3">
      <c r="A1405" s="2" t="s">
        <v>1476</v>
      </c>
      <c r="B1405" s="3">
        <v>46221</v>
      </c>
      <c r="C1405" s="4" t="s">
        <v>28</v>
      </c>
      <c r="D1405" s="4" t="s">
        <v>86</v>
      </c>
      <c r="E1405" s="4" t="s">
        <v>23</v>
      </c>
      <c r="F1405" s="4" t="s">
        <v>36</v>
      </c>
      <c r="G1405" s="4" t="s">
        <v>25</v>
      </c>
      <c r="H1405" s="4" t="s">
        <v>26</v>
      </c>
      <c r="I1405" s="5">
        <v>2</v>
      </c>
      <c r="J1405" s="6">
        <v>81.739999999999995</v>
      </c>
      <c r="K1405" s="7">
        <v>0</v>
      </c>
      <c r="L1405" s="6">
        <v>42.75</v>
      </c>
      <c r="M1405" s="6">
        <f t="shared" si="84"/>
        <v>163.47999999999999</v>
      </c>
      <c r="N1405" s="6">
        <f t="shared" si="85"/>
        <v>85.5</v>
      </c>
      <c r="O1405" s="6">
        <f t="shared" si="86"/>
        <v>77.97999999999999</v>
      </c>
      <c r="P1405" s="8">
        <f t="shared" si="87"/>
        <v>0.47700024467824809</v>
      </c>
      <c r="Q1405" s="9">
        <f>YEAR(SalesDataTable[[#This Row],[Order Date]])</f>
        <v>2026</v>
      </c>
      <c r="R1405" s="8" t="str">
        <f>"Q"&amp;ROUNDUP(MONTH(SalesDataTable[[#This Row],[Order Date]])/3,0)</f>
        <v>Q3</v>
      </c>
      <c r="S1405" s="5">
        <f>MONTH(SalesDataTable[[#This Row],[Order Date]])</f>
        <v>7</v>
      </c>
      <c r="T1405" s="8" t="str">
        <f>TEXT(SalesDataTable[[#This Row],[Order Date]],"mmm")</f>
        <v>Jul</v>
      </c>
    </row>
    <row r="1406" spans="1:20" ht="15.6" x14ac:dyDescent="0.3">
      <c r="A1406" s="2" t="s">
        <v>1477</v>
      </c>
      <c r="B1406" s="3">
        <v>46221</v>
      </c>
      <c r="C1406" s="4" t="s">
        <v>28</v>
      </c>
      <c r="D1406" s="4" t="s">
        <v>89</v>
      </c>
      <c r="E1406" s="4" t="s">
        <v>23</v>
      </c>
      <c r="F1406" s="4" t="s">
        <v>24</v>
      </c>
      <c r="G1406" s="4" t="s">
        <v>31</v>
      </c>
      <c r="H1406" s="4" t="s">
        <v>73</v>
      </c>
      <c r="I1406" s="5">
        <v>3</v>
      </c>
      <c r="J1406" s="6">
        <v>154.01</v>
      </c>
      <c r="K1406" s="7">
        <v>0.1</v>
      </c>
      <c r="L1406" s="6">
        <v>78.78</v>
      </c>
      <c r="M1406" s="6">
        <f t="shared" si="84"/>
        <v>415.827</v>
      </c>
      <c r="N1406" s="6">
        <f t="shared" si="85"/>
        <v>236.34</v>
      </c>
      <c r="O1406" s="6">
        <f t="shared" si="86"/>
        <v>179.48699999999999</v>
      </c>
      <c r="P1406" s="8">
        <f t="shared" si="87"/>
        <v>0.43163863818366771</v>
      </c>
      <c r="Q1406" s="9">
        <f>YEAR(SalesDataTable[[#This Row],[Order Date]])</f>
        <v>2026</v>
      </c>
      <c r="R1406" s="8" t="str">
        <f>"Q"&amp;ROUNDUP(MONTH(SalesDataTable[[#This Row],[Order Date]])/3,0)</f>
        <v>Q3</v>
      </c>
      <c r="S1406" s="5">
        <f>MONTH(SalesDataTable[[#This Row],[Order Date]])</f>
        <v>7</v>
      </c>
      <c r="T1406" s="8" t="str">
        <f>TEXT(SalesDataTable[[#This Row],[Order Date]],"mmm")</f>
        <v>Jul</v>
      </c>
    </row>
    <row r="1407" spans="1:20" ht="15.6" x14ac:dyDescent="0.3">
      <c r="A1407" s="2" t="s">
        <v>1478</v>
      </c>
      <c r="B1407" s="3">
        <v>46221</v>
      </c>
      <c r="C1407" s="4" t="s">
        <v>28</v>
      </c>
      <c r="D1407" s="4" t="s">
        <v>89</v>
      </c>
      <c r="E1407" s="4" t="s">
        <v>59</v>
      </c>
      <c r="F1407" s="4" t="s">
        <v>36</v>
      </c>
      <c r="G1407" s="4" t="s">
        <v>25</v>
      </c>
      <c r="H1407" s="4" t="s">
        <v>63</v>
      </c>
      <c r="I1407" s="5">
        <v>4</v>
      </c>
      <c r="J1407" s="6">
        <v>101.61</v>
      </c>
      <c r="K1407" s="7">
        <v>0</v>
      </c>
      <c r="L1407" s="6">
        <v>51.68</v>
      </c>
      <c r="M1407" s="6">
        <f t="shared" si="84"/>
        <v>406.44</v>
      </c>
      <c r="N1407" s="6">
        <f t="shared" si="85"/>
        <v>206.72</v>
      </c>
      <c r="O1407" s="6">
        <f t="shared" si="86"/>
        <v>199.72</v>
      </c>
      <c r="P1407" s="8">
        <f t="shared" si="87"/>
        <v>0.49138864285011319</v>
      </c>
      <c r="Q1407" s="9">
        <f>YEAR(SalesDataTable[[#This Row],[Order Date]])</f>
        <v>2026</v>
      </c>
      <c r="R1407" s="8" t="str">
        <f>"Q"&amp;ROUNDUP(MONTH(SalesDataTable[[#This Row],[Order Date]])/3,0)</f>
        <v>Q3</v>
      </c>
      <c r="S1407" s="5">
        <f>MONTH(SalesDataTable[[#This Row],[Order Date]])</f>
        <v>7</v>
      </c>
      <c r="T1407" s="8" t="str">
        <f>TEXT(SalesDataTable[[#This Row],[Order Date]],"mmm")</f>
        <v>Jul</v>
      </c>
    </row>
    <row r="1408" spans="1:20" ht="15.6" x14ac:dyDescent="0.3">
      <c r="A1408" s="2" t="s">
        <v>1479</v>
      </c>
      <c r="B1408" s="3">
        <v>46221</v>
      </c>
      <c r="C1408" s="4" t="s">
        <v>34</v>
      </c>
      <c r="D1408" s="4" t="s">
        <v>81</v>
      </c>
      <c r="E1408" s="4" t="s">
        <v>45</v>
      </c>
      <c r="F1408" s="4" t="s">
        <v>24</v>
      </c>
      <c r="G1408" s="4" t="s">
        <v>69</v>
      </c>
      <c r="H1408" s="4" t="s">
        <v>87</v>
      </c>
      <c r="I1408" s="5">
        <v>2</v>
      </c>
      <c r="J1408" s="6">
        <v>36.869999999999997</v>
      </c>
      <c r="K1408" s="7">
        <v>0.15</v>
      </c>
      <c r="L1408" s="6">
        <v>13.94</v>
      </c>
      <c r="M1408" s="6">
        <f t="shared" si="84"/>
        <v>62.678999999999995</v>
      </c>
      <c r="N1408" s="6">
        <f t="shared" si="85"/>
        <v>27.88</v>
      </c>
      <c r="O1408" s="6">
        <f t="shared" si="86"/>
        <v>34.798999999999992</v>
      </c>
      <c r="P1408" s="8">
        <f t="shared" si="87"/>
        <v>0.55519392459994565</v>
      </c>
      <c r="Q1408" s="9">
        <f>YEAR(SalesDataTable[[#This Row],[Order Date]])</f>
        <v>2026</v>
      </c>
      <c r="R1408" s="8" t="str">
        <f>"Q"&amp;ROUNDUP(MONTH(SalesDataTable[[#This Row],[Order Date]])/3,0)</f>
        <v>Q3</v>
      </c>
      <c r="S1408" s="5">
        <f>MONTH(SalesDataTable[[#This Row],[Order Date]])</f>
        <v>7</v>
      </c>
      <c r="T1408" s="8" t="str">
        <f>TEXT(SalesDataTable[[#This Row],[Order Date]],"mmm")</f>
        <v>Jul</v>
      </c>
    </row>
    <row r="1409" spans="1:20" ht="15.6" x14ac:dyDescent="0.3">
      <c r="A1409" s="2" t="s">
        <v>1480</v>
      </c>
      <c r="B1409" s="3">
        <v>46221</v>
      </c>
      <c r="C1409" s="4" t="s">
        <v>47</v>
      </c>
      <c r="D1409" s="4" t="s">
        <v>68</v>
      </c>
      <c r="E1409" s="4" t="s">
        <v>23</v>
      </c>
      <c r="F1409" s="4" t="s">
        <v>36</v>
      </c>
      <c r="G1409" s="4" t="s">
        <v>51</v>
      </c>
      <c r="H1409" s="4" t="s">
        <v>110</v>
      </c>
      <c r="I1409" s="5">
        <v>2</v>
      </c>
      <c r="J1409" s="6">
        <v>121.06</v>
      </c>
      <c r="K1409" s="7">
        <v>0</v>
      </c>
      <c r="L1409" s="6">
        <v>59.62</v>
      </c>
      <c r="M1409" s="6">
        <f t="shared" si="84"/>
        <v>242.12</v>
      </c>
      <c r="N1409" s="6">
        <f t="shared" si="85"/>
        <v>119.24</v>
      </c>
      <c r="O1409" s="6">
        <f t="shared" si="86"/>
        <v>122.88000000000001</v>
      </c>
      <c r="P1409" s="8">
        <f t="shared" si="87"/>
        <v>0.50751693375185858</v>
      </c>
      <c r="Q1409" s="9">
        <f>YEAR(SalesDataTable[[#This Row],[Order Date]])</f>
        <v>2026</v>
      </c>
      <c r="R1409" s="8" t="str">
        <f>"Q"&amp;ROUNDUP(MONTH(SalesDataTable[[#This Row],[Order Date]])/3,0)</f>
        <v>Q3</v>
      </c>
      <c r="S1409" s="5">
        <f>MONTH(SalesDataTable[[#This Row],[Order Date]])</f>
        <v>7</v>
      </c>
      <c r="T1409" s="8" t="str">
        <f>TEXT(SalesDataTable[[#This Row],[Order Date]],"mmm")</f>
        <v>Jul</v>
      </c>
    </row>
    <row r="1410" spans="1:20" ht="15.6" x14ac:dyDescent="0.3">
      <c r="A1410" s="2" t="s">
        <v>1481</v>
      </c>
      <c r="B1410" s="3">
        <v>46222</v>
      </c>
      <c r="C1410" s="4" t="s">
        <v>28</v>
      </c>
      <c r="D1410" s="4" t="s">
        <v>89</v>
      </c>
      <c r="E1410" s="4" t="s">
        <v>23</v>
      </c>
      <c r="F1410" s="4" t="s">
        <v>36</v>
      </c>
      <c r="G1410" s="4" t="s">
        <v>31</v>
      </c>
      <c r="H1410" s="4" t="s">
        <v>99</v>
      </c>
      <c r="I1410" s="5">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9">
        <f>YEAR(SalesDataTable[[#This Row],[Order Date]])</f>
        <v>2026</v>
      </c>
      <c r="R1410" s="8" t="str">
        <f>"Q"&amp;ROUNDUP(MONTH(SalesDataTable[[#This Row],[Order Date]])/3,0)</f>
        <v>Q3</v>
      </c>
      <c r="S1410" s="5">
        <f>MONTH(SalesDataTable[[#This Row],[Order Date]])</f>
        <v>7</v>
      </c>
      <c r="T1410" s="8" t="str">
        <f>TEXT(SalesDataTable[[#This Row],[Order Date]],"mmm")</f>
        <v>Jul</v>
      </c>
    </row>
    <row r="1411" spans="1:20" ht="15.6" x14ac:dyDescent="0.3">
      <c r="A1411" s="2" t="s">
        <v>1482</v>
      </c>
      <c r="B1411" s="3">
        <v>46222</v>
      </c>
      <c r="C1411" s="4" t="s">
        <v>28</v>
      </c>
      <c r="D1411" s="4" t="s">
        <v>89</v>
      </c>
      <c r="E1411" s="4" t="s">
        <v>23</v>
      </c>
      <c r="F1411" s="4" t="s">
        <v>36</v>
      </c>
      <c r="G1411" s="4" t="s">
        <v>31</v>
      </c>
      <c r="H1411" s="4" t="s">
        <v>41</v>
      </c>
      <c r="I1411" s="5">
        <v>4</v>
      </c>
      <c r="J1411" s="6">
        <v>145.18</v>
      </c>
      <c r="K1411" s="7">
        <v>0</v>
      </c>
      <c r="L1411" s="6">
        <v>79.540000000000006</v>
      </c>
      <c r="M1411" s="6">
        <f t="shared" si="88"/>
        <v>580.72</v>
      </c>
      <c r="N1411" s="6">
        <f t="shared" si="89"/>
        <v>318.16000000000003</v>
      </c>
      <c r="O1411" s="6">
        <f t="shared" si="90"/>
        <v>262.56</v>
      </c>
      <c r="P1411" s="8">
        <f t="shared" si="91"/>
        <v>0.45212839234054275</v>
      </c>
      <c r="Q1411" s="9">
        <f>YEAR(SalesDataTable[[#This Row],[Order Date]])</f>
        <v>2026</v>
      </c>
      <c r="R1411" s="8" t="str">
        <f>"Q"&amp;ROUNDUP(MONTH(SalesDataTable[[#This Row],[Order Date]])/3,0)</f>
        <v>Q3</v>
      </c>
      <c r="S1411" s="5">
        <f>MONTH(SalesDataTable[[#This Row],[Order Date]])</f>
        <v>7</v>
      </c>
      <c r="T1411" s="8" t="str">
        <f>TEXT(SalesDataTable[[#This Row],[Order Date]],"mmm")</f>
        <v>Jul</v>
      </c>
    </row>
    <row r="1412" spans="1:20" ht="15.6" x14ac:dyDescent="0.3">
      <c r="A1412" s="2" t="s">
        <v>1483</v>
      </c>
      <c r="B1412" s="3">
        <v>46222</v>
      </c>
      <c r="C1412" s="4" t="s">
        <v>28</v>
      </c>
      <c r="D1412" s="4" t="s">
        <v>89</v>
      </c>
      <c r="E1412" s="4" t="s">
        <v>23</v>
      </c>
      <c r="F1412" s="4" t="s">
        <v>36</v>
      </c>
      <c r="G1412" s="4" t="s">
        <v>69</v>
      </c>
      <c r="H1412" s="4" t="s">
        <v>87</v>
      </c>
      <c r="I1412" s="5">
        <v>2</v>
      </c>
      <c r="J1412" s="6">
        <v>36.07</v>
      </c>
      <c r="K1412" s="7">
        <v>0</v>
      </c>
      <c r="L1412" s="6">
        <v>13.6</v>
      </c>
      <c r="M1412" s="6">
        <f t="shared" si="88"/>
        <v>72.14</v>
      </c>
      <c r="N1412" s="6">
        <f t="shared" si="89"/>
        <v>27.2</v>
      </c>
      <c r="O1412" s="6">
        <f t="shared" si="90"/>
        <v>44.94</v>
      </c>
      <c r="P1412" s="8">
        <f t="shared" si="91"/>
        <v>0.62295536456889378</v>
      </c>
      <c r="Q1412" s="9">
        <f>YEAR(SalesDataTable[[#This Row],[Order Date]])</f>
        <v>2026</v>
      </c>
      <c r="R1412" s="8" t="str">
        <f>"Q"&amp;ROUNDUP(MONTH(SalesDataTable[[#This Row],[Order Date]])/3,0)</f>
        <v>Q3</v>
      </c>
      <c r="S1412" s="5">
        <f>MONTH(SalesDataTable[[#This Row],[Order Date]])</f>
        <v>7</v>
      </c>
      <c r="T1412" s="8" t="str">
        <f>TEXT(SalesDataTable[[#This Row],[Order Date]],"mmm")</f>
        <v>Jul</v>
      </c>
    </row>
    <row r="1413" spans="1:20" ht="15.6" x14ac:dyDescent="0.3">
      <c r="A1413" s="2" t="s">
        <v>1484</v>
      </c>
      <c r="B1413" s="3">
        <v>46222</v>
      </c>
      <c r="C1413" s="4" t="s">
        <v>28</v>
      </c>
      <c r="D1413" s="4" t="s">
        <v>106</v>
      </c>
      <c r="E1413" s="4" t="s">
        <v>45</v>
      </c>
      <c r="F1413" s="4" t="s">
        <v>36</v>
      </c>
      <c r="G1413" s="4" t="s">
        <v>31</v>
      </c>
      <c r="H1413" s="4" t="s">
        <v>99</v>
      </c>
      <c r="I1413" s="5">
        <v>3</v>
      </c>
      <c r="J1413" s="6">
        <v>72.23</v>
      </c>
      <c r="K1413" s="7">
        <v>0.1</v>
      </c>
      <c r="L1413" s="6">
        <v>31.67</v>
      </c>
      <c r="M1413" s="6">
        <f t="shared" si="88"/>
        <v>195.02100000000002</v>
      </c>
      <c r="N1413" s="6">
        <f t="shared" si="89"/>
        <v>95.01</v>
      </c>
      <c r="O1413" s="6">
        <f t="shared" si="90"/>
        <v>100.01100000000001</v>
      </c>
      <c r="P1413" s="8">
        <f t="shared" si="91"/>
        <v>0.5128216961250327</v>
      </c>
      <c r="Q1413" s="9">
        <f>YEAR(SalesDataTable[[#This Row],[Order Date]])</f>
        <v>2026</v>
      </c>
      <c r="R1413" s="8" t="str">
        <f>"Q"&amp;ROUNDUP(MONTH(SalesDataTable[[#This Row],[Order Date]])/3,0)</f>
        <v>Q3</v>
      </c>
      <c r="S1413" s="5">
        <f>MONTH(SalesDataTable[[#This Row],[Order Date]])</f>
        <v>7</v>
      </c>
      <c r="T1413" s="8" t="str">
        <f>TEXT(SalesDataTable[[#This Row],[Order Date]],"mmm")</f>
        <v>Jul</v>
      </c>
    </row>
    <row r="1414" spans="1:20" ht="15.6" x14ac:dyDescent="0.3">
      <c r="A1414" s="2" t="s">
        <v>1485</v>
      </c>
      <c r="B1414" s="3">
        <v>46222</v>
      </c>
      <c r="C1414" s="4" t="s">
        <v>28</v>
      </c>
      <c r="D1414" s="4" t="s">
        <v>106</v>
      </c>
      <c r="E1414" s="4" t="s">
        <v>45</v>
      </c>
      <c r="F1414" s="4" t="s">
        <v>24</v>
      </c>
      <c r="G1414" s="4" t="s">
        <v>37</v>
      </c>
      <c r="H1414" s="4" t="s">
        <v>38</v>
      </c>
      <c r="I1414" s="5">
        <v>1</v>
      </c>
      <c r="J1414" s="6">
        <v>36.549999999999997</v>
      </c>
      <c r="K1414" s="7">
        <v>0.1</v>
      </c>
      <c r="L1414" s="6">
        <v>13.2</v>
      </c>
      <c r="M1414" s="6">
        <f t="shared" si="88"/>
        <v>32.894999999999996</v>
      </c>
      <c r="N1414" s="6">
        <f t="shared" si="89"/>
        <v>13.2</v>
      </c>
      <c r="O1414" s="6">
        <f t="shared" si="90"/>
        <v>19.694999999999997</v>
      </c>
      <c r="P1414" s="8">
        <f t="shared" si="91"/>
        <v>0.59872321021431829</v>
      </c>
      <c r="Q1414" s="9">
        <f>YEAR(SalesDataTable[[#This Row],[Order Date]])</f>
        <v>2026</v>
      </c>
      <c r="R1414" s="8" t="str">
        <f>"Q"&amp;ROUNDUP(MONTH(SalesDataTable[[#This Row],[Order Date]])/3,0)</f>
        <v>Q3</v>
      </c>
      <c r="S1414" s="5">
        <f>MONTH(SalesDataTable[[#This Row],[Order Date]])</f>
        <v>7</v>
      </c>
      <c r="T1414" s="8" t="str">
        <f>TEXT(SalesDataTable[[#This Row],[Order Date]],"mmm")</f>
        <v>Jul</v>
      </c>
    </row>
    <row r="1415" spans="1:20" ht="15.6" x14ac:dyDescent="0.3">
      <c r="A1415" s="2" t="s">
        <v>1486</v>
      </c>
      <c r="B1415" s="3">
        <v>46222</v>
      </c>
      <c r="C1415" s="4" t="s">
        <v>28</v>
      </c>
      <c r="D1415" s="4" t="s">
        <v>106</v>
      </c>
      <c r="E1415" s="4" t="s">
        <v>23</v>
      </c>
      <c r="F1415" s="4" t="s">
        <v>36</v>
      </c>
      <c r="G1415" s="4" t="s">
        <v>51</v>
      </c>
      <c r="H1415" s="4" t="s">
        <v>110</v>
      </c>
      <c r="I1415" s="5">
        <v>5</v>
      </c>
      <c r="J1415" s="6">
        <v>124.68</v>
      </c>
      <c r="K1415" s="7">
        <v>0.05</v>
      </c>
      <c r="L1415" s="6">
        <v>60.61</v>
      </c>
      <c r="M1415" s="6">
        <f t="shared" si="88"/>
        <v>592.23</v>
      </c>
      <c r="N1415" s="6">
        <f t="shared" si="89"/>
        <v>303.05</v>
      </c>
      <c r="O1415" s="6">
        <f t="shared" si="90"/>
        <v>289.18</v>
      </c>
      <c r="P1415" s="8">
        <f t="shared" si="91"/>
        <v>0.48829002245749115</v>
      </c>
      <c r="Q1415" s="9">
        <f>YEAR(SalesDataTable[[#This Row],[Order Date]])</f>
        <v>2026</v>
      </c>
      <c r="R1415" s="8" t="str">
        <f>"Q"&amp;ROUNDUP(MONTH(SalesDataTable[[#This Row],[Order Date]])/3,0)</f>
        <v>Q3</v>
      </c>
      <c r="S1415" s="5">
        <f>MONTH(SalesDataTable[[#This Row],[Order Date]])</f>
        <v>7</v>
      </c>
      <c r="T1415" s="8" t="str">
        <f>TEXT(SalesDataTable[[#This Row],[Order Date]],"mmm")</f>
        <v>Jul</v>
      </c>
    </row>
    <row r="1416" spans="1:20" ht="15.6" x14ac:dyDescent="0.3">
      <c r="A1416" s="2" t="s">
        <v>1487</v>
      </c>
      <c r="B1416" s="3">
        <v>46222</v>
      </c>
      <c r="C1416" s="4" t="s">
        <v>47</v>
      </c>
      <c r="D1416" s="4" t="s">
        <v>68</v>
      </c>
      <c r="E1416" s="4" t="s">
        <v>23</v>
      </c>
      <c r="F1416" s="4" t="s">
        <v>24</v>
      </c>
      <c r="G1416" s="4" t="s">
        <v>25</v>
      </c>
      <c r="H1416" s="4" t="s">
        <v>63</v>
      </c>
      <c r="I1416" s="5">
        <v>1</v>
      </c>
      <c r="J1416" s="6">
        <v>101.7</v>
      </c>
      <c r="K1416" s="7">
        <v>0.05</v>
      </c>
      <c r="L1416" s="6">
        <v>49.92</v>
      </c>
      <c r="M1416" s="6">
        <f t="shared" si="88"/>
        <v>96.614999999999995</v>
      </c>
      <c r="N1416" s="6">
        <f t="shared" si="89"/>
        <v>49.92</v>
      </c>
      <c r="O1416" s="6">
        <f t="shared" si="90"/>
        <v>46.694999999999993</v>
      </c>
      <c r="P1416" s="8">
        <f t="shared" si="91"/>
        <v>0.48331004502406455</v>
      </c>
      <c r="Q1416" s="9">
        <f>YEAR(SalesDataTable[[#This Row],[Order Date]])</f>
        <v>2026</v>
      </c>
      <c r="R1416" s="8" t="str">
        <f>"Q"&amp;ROUNDUP(MONTH(SalesDataTable[[#This Row],[Order Date]])/3,0)</f>
        <v>Q3</v>
      </c>
      <c r="S1416" s="5">
        <f>MONTH(SalesDataTable[[#This Row],[Order Date]])</f>
        <v>7</v>
      </c>
      <c r="T1416" s="8" t="str">
        <f>TEXT(SalesDataTable[[#This Row],[Order Date]],"mmm")</f>
        <v>Jul</v>
      </c>
    </row>
    <row r="1417" spans="1:20" ht="15.6" x14ac:dyDescent="0.3">
      <c r="A1417" s="2" t="s">
        <v>1488</v>
      </c>
      <c r="B1417" s="3">
        <v>46222</v>
      </c>
      <c r="C1417" s="4" t="s">
        <v>34</v>
      </c>
      <c r="D1417" s="4" t="s">
        <v>146</v>
      </c>
      <c r="E1417" s="4" t="s">
        <v>23</v>
      </c>
      <c r="F1417" s="4" t="s">
        <v>36</v>
      </c>
      <c r="G1417" s="4" t="s">
        <v>69</v>
      </c>
      <c r="H1417" s="4" t="s">
        <v>94</v>
      </c>
      <c r="I1417" s="5">
        <v>2</v>
      </c>
      <c r="J1417" s="6">
        <v>50.24</v>
      </c>
      <c r="K1417" s="7">
        <v>0.05</v>
      </c>
      <c r="L1417" s="6">
        <v>21.88</v>
      </c>
      <c r="M1417" s="6">
        <f t="shared" si="88"/>
        <v>95.456000000000003</v>
      </c>
      <c r="N1417" s="6">
        <f t="shared" si="89"/>
        <v>43.76</v>
      </c>
      <c r="O1417" s="6">
        <f t="shared" si="90"/>
        <v>51.696000000000005</v>
      </c>
      <c r="P1417" s="8">
        <f t="shared" si="91"/>
        <v>0.54156889037881328</v>
      </c>
      <c r="Q1417" s="9">
        <f>YEAR(SalesDataTable[[#This Row],[Order Date]])</f>
        <v>2026</v>
      </c>
      <c r="R1417" s="8" t="str">
        <f>"Q"&amp;ROUNDUP(MONTH(SalesDataTable[[#This Row],[Order Date]])/3,0)</f>
        <v>Q3</v>
      </c>
      <c r="S1417" s="5">
        <f>MONTH(SalesDataTable[[#This Row],[Order Date]])</f>
        <v>7</v>
      </c>
      <c r="T1417" s="8" t="str">
        <f>TEXT(SalesDataTable[[#This Row],[Order Date]],"mmm")</f>
        <v>Jul</v>
      </c>
    </row>
    <row r="1418" spans="1:20" ht="15.6" x14ac:dyDescent="0.3">
      <c r="A1418" s="2" t="s">
        <v>1489</v>
      </c>
      <c r="B1418" s="3">
        <v>46222</v>
      </c>
      <c r="C1418" s="4" t="s">
        <v>47</v>
      </c>
      <c r="D1418" s="4" t="s">
        <v>102</v>
      </c>
      <c r="E1418" s="4" t="s">
        <v>45</v>
      </c>
      <c r="F1418" s="4" t="s">
        <v>24</v>
      </c>
      <c r="G1418" s="4" t="s">
        <v>69</v>
      </c>
      <c r="H1418" s="4" t="s">
        <v>87</v>
      </c>
      <c r="I1418" s="5">
        <v>3</v>
      </c>
      <c r="J1418" s="6">
        <v>35.53</v>
      </c>
      <c r="K1418" s="7">
        <v>0</v>
      </c>
      <c r="L1418" s="6">
        <v>14</v>
      </c>
      <c r="M1418" s="6">
        <f t="shared" si="88"/>
        <v>106.59</v>
      </c>
      <c r="N1418" s="6">
        <f t="shared" si="89"/>
        <v>42</v>
      </c>
      <c r="O1418" s="6">
        <f t="shared" si="90"/>
        <v>64.59</v>
      </c>
      <c r="P1418" s="8">
        <f t="shared" si="91"/>
        <v>0.60596678862932729</v>
      </c>
      <c r="Q1418" s="9">
        <f>YEAR(SalesDataTable[[#This Row],[Order Date]])</f>
        <v>2026</v>
      </c>
      <c r="R1418" s="8" t="str">
        <f>"Q"&amp;ROUNDUP(MONTH(SalesDataTable[[#This Row],[Order Date]])/3,0)</f>
        <v>Q3</v>
      </c>
      <c r="S1418" s="5">
        <f>MONTH(SalesDataTable[[#This Row],[Order Date]])</f>
        <v>7</v>
      </c>
      <c r="T1418" s="8" t="str">
        <f>TEXT(SalesDataTable[[#This Row],[Order Date]],"mmm")</f>
        <v>Jul</v>
      </c>
    </row>
    <row r="1419" spans="1:20" ht="15.6" x14ac:dyDescent="0.3">
      <c r="A1419" s="2" t="s">
        <v>1490</v>
      </c>
      <c r="B1419" s="3">
        <v>46222</v>
      </c>
      <c r="C1419" s="4" t="s">
        <v>34</v>
      </c>
      <c r="D1419" s="4" t="s">
        <v>35</v>
      </c>
      <c r="E1419" s="4" t="s">
        <v>59</v>
      </c>
      <c r="F1419" s="4" t="s">
        <v>36</v>
      </c>
      <c r="G1419" s="4" t="s">
        <v>37</v>
      </c>
      <c r="H1419" s="4" t="s">
        <v>66</v>
      </c>
      <c r="I1419" s="5">
        <v>2</v>
      </c>
      <c r="J1419" s="6">
        <v>46.89</v>
      </c>
      <c r="K1419" s="7">
        <v>0.1</v>
      </c>
      <c r="L1419" s="6">
        <v>18.53</v>
      </c>
      <c r="M1419" s="6">
        <f t="shared" si="88"/>
        <v>84.402000000000001</v>
      </c>
      <c r="N1419" s="6">
        <f t="shared" si="89"/>
        <v>37.06</v>
      </c>
      <c r="O1419" s="6">
        <f t="shared" si="90"/>
        <v>47.341999999999999</v>
      </c>
      <c r="P1419" s="8">
        <f t="shared" si="91"/>
        <v>0.56091087888912583</v>
      </c>
      <c r="Q1419" s="9">
        <f>YEAR(SalesDataTable[[#This Row],[Order Date]])</f>
        <v>2026</v>
      </c>
      <c r="R1419" s="8" t="str">
        <f>"Q"&amp;ROUNDUP(MONTH(SalesDataTable[[#This Row],[Order Date]])/3,0)</f>
        <v>Q3</v>
      </c>
      <c r="S1419" s="5">
        <f>MONTH(SalesDataTable[[#This Row],[Order Date]])</f>
        <v>7</v>
      </c>
      <c r="T1419" s="8" t="str">
        <f>TEXT(SalesDataTable[[#This Row],[Order Date]],"mmm")</f>
        <v>Jul</v>
      </c>
    </row>
    <row r="1420" spans="1:20" ht="15.6" x14ac:dyDescent="0.3">
      <c r="A1420" s="2" t="s">
        <v>1491</v>
      </c>
      <c r="B1420" s="3">
        <v>46222</v>
      </c>
      <c r="C1420" s="4" t="s">
        <v>21</v>
      </c>
      <c r="D1420" s="4" t="s">
        <v>22</v>
      </c>
      <c r="E1420" s="4" t="s">
        <v>45</v>
      </c>
      <c r="F1420" s="4" t="s">
        <v>24</v>
      </c>
      <c r="G1420" s="4" t="s">
        <v>51</v>
      </c>
      <c r="H1420" s="4" t="s">
        <v>61</v>
      </c>
      <c r="I1420" s="5">
        <v>1</v>
      </c>
      <c r="J1420" s="6">
        <v>197.29</v>
      </c>
      <c r="K1420" s="7">
        <v>0.1</v>
      </c>
      <c r="L1420" s="6">
        <v>104.7</v>
      </c>
      <c r="M1420" s="6">
        <f t="shared" si="88"/>
        <v>177.56100000000001</v>
      </c>
      <c r="N1420" s="6">
        <f t="shared" si="89"/>
        <v>104.7</v>
      </c>
      <c r="O1420" s="6">
        <f t="shared" si="90"/>
        <v>72.861000000000004</v>
      </c>
      <c r="P1420" s="8">
        <f t="shared" si="91"/>
        <v>0.4103434875901803</v>
      </c>
      <c r="Q1420" s="9">
        <f>YEAR(SalesDataTable[[#This Row],[Order Date]])</f>
        <v>2026</v>
      </c>
      <c r="R1420" s="8" t="str">
        <f>"Q"&amp;ROUNDUP(MONTH(SalesDataTable[[#This Row],[Order Date]])/3,0)</f>
        <v>Q3</v>
      </c>
      <c r="S1420" s="5">
        <f>MONTH(SalesDataTable[[#This Row],[Order Date]])</f>
        <v>7</v>
      </c>
      <c r="T1420" s="8" t="str">
        <f>TEXT(SalesDataTable[[#This Row],[Order Date]],"mmm")</f>
        <v>Jul</v>
      </c>
    </row>
    <row r="1421" spans="1:20" ht="15.6" x14ac:dyDescent="0.3">
      <c r="A1421" s="2" t="s">
        <v>1492</v>
      </c>
      <c r="B1421" s="3">
        <v>46222</v>
      </c>
      <c r="C1421" s="4" t="s">
        <v>21</v>
      </c>
      <c r="D1421" s="4" t="s">
        <v>72</v>
      </c>
      <c r="E1421" s="4" t="s">
        <v>45</v>
      </c>
      <c r="F1421" s="4" t="s">
        <v>40</v>
      </c>
      <c r="G1421" s="4" t="s">
        <v>31</v>
      </c>
      <c r="H1421" s="4" t="s">
        <v>99</v>
      </c>
      <c r="I1421" s="5">
        <v>1</v>
      </c>
      <c r="J1421" s="6">
        <v>70.52</v>
      </c>
      <c r="K1421" s="7">
        <v>0.1</v>
      </c>
      <c r="L1421" s="6">
        <v>33.28</v>
      </c>
      <c r="M1421" s="6">
        <f t="shared" si="88"/>
        <v>63.467999999999996</v>
      </c>
      <c r="N1421" s="6">
        <f t="shared" si="89"/>
        <v>33.28</v>
      </c>
      <c r="O1421" s="6">
        <f t="shared" si="90"/>
        <v>30.187999999999995</v>
      </c>
      <c r="P1421" s="8">
        <f t="shared" si="91"/>
        <v>0.47564126804058732</v>
      </c>
      <c r="Q1421" s="9">
        <f>YEAR(SalesDataTable[[#This Row],[Order Date]])</f>
        <v>2026</v>
      </c>
      <c r="R1421" s="8" t="str">
        <f>"Q"&amp;ROUNDUP(MONTH(SalesDataTable[[#This Row],[Order Date]])/3,0)</f>
        <v>Q3</v>
      </c>
      <c r="S1421" s="5">
        <f>MONTH(SalesDataTable[[#This Row],[Order Date]])</f>
        <v>7</v>
      </c>
      <c r="T1421" s="8" t="str">
        <f>TEXT(SalesDataTable[[#This Row],[Order Date]],"mmm")</f>
        <v>Jul</v>
      </c>
    </row>
    <row r="1422" spans="1:20" ht="15.6" x14ac:dyDescent="0.3">
      <c r="A1422" s="2" t="s">
        <v>1493</v>
      </c>
      <c r="B1422" s="3">
        <v>46222</v>
      </c>
      <c r="C1422" s="4" t="s">
        <v>28</v>
      </c>
      <c r="D1422" s="4" t="s">
        <v>89</v>
      </c>
      <c r="E1422" s="4" t="s">
        <v>59</v>
      </c>
      <c r="F1422" s="4" t="s">
        <v>36</v>
      </c>
      <c r="G1422" s="4" t="s">
        <v>69</v>
      </c>
      <c r="H1422" s="4" t="s">
        <v>94</v>
      </c>
      <c r="I1422" s="5">
        <v>3</v>
      </c>
      <c r="J1422" s="6">
        <v>49.9</v>
      </c>
      <c r="K1422" s="7">
        <v>0.05</v>
      </c>
      <c r="L1422" s="6">
        <v>22.27</v>
      </c>
      <c r="M1422" s="6">
        <f t="shared" si="88"/>
        <v>142.21499999999997</v>
      </c>
      <c r="N1422" s="6">
        <f t="shared" si="89"/>
        <v>66.81</v>
      </c>
      <c r="O1422" s="6">
        <f t="shared" si="90"/>
        <v>75.404999999999973</v>
      </c>
      <c r="P1422" s="8">
        <f t="shared" si="91"/>
        <v>0.53021833139964125</v>
      </c>
      <c r="Q1422" s="9">
        <f>YEAR(SalesDataTable[[#This Row],[Order Date]])</f>
        <v>2026</v>
      </c>
      <c r="R1422" s="8" t="str">
        <f>"Q"&amp;ROUNDUP(MONTH(SalesDataTable[[#This Row],[Order Date]])/3,0)</f>
        <v>Q3</v>
      </c>
      <c r="S1422" s="5">
        <f>MONTH(SalesDataTable[[#This Row],[Order Date]])</f>
        <v>7</v>
      </c>
      <c r="T1422" s="8" t="str">
        <f>TEXT(SalesDataTable[[#This Row],[Order Date]],"mmm")</f>
        <v>Jul</v>
      </c>
    </row>
    <row r="1423" spans="1:20" ht="15.6" x14ac:dyDescent="0.3">
      <c r="A1423" s="2" t="s">
        <v>1494</v>
      </c>
      <c r="B1423" s="3">
        <v>46223</v>
      </c>
      <c r="C1423" s="4" t="s">
        <v>47</v>
      </c>
      <c r="D1423" s="4" t="s">
        <v>65</v>
      </c>
      <c r="E1423" s="4" t="s">
        <v>45</v>
      </c>
      <c r="F1423" s="4" t="s">
        <v>36</v>
      </c>
      <c r="G1423" s="4" t="s">
        <v>31</v>
      </c>
      <c r="H1423" s="4" t="s">
        <v>73</v>
      </c>
      <c r="I1423" s="5">
        <v>3</v>
      </c>
      <c r="J1423" s="6">
        <v>156.25</v>
      </c>
      <c r="K1423" s="7">
        <v>0</v>
      </c>
      <c r="L1423" s="6">
        <v>79.900000000000006</v>
      </c>
      <c r="M1423" s="6">
        <f t="shared" si="88"/>
        <v>468.75</v>
      </c>
      <c r="N1423" s="6">
        <f t="shared" si="89"/>
        <v>239.70000000000002</v>
      </c>
      <c r="O1423" s="6">
        <f t="shared" si="90"/>
        <v>229.04999999999998</v>
      </c>
      <c r="P1423" s="8">
        <f t="shared" si="91"/>
        <v>0.48863999999999996</v>
      </c>
      <c r="Q1423" s="9">
        <f>YEAR(SalesDataTable[[#This Row],[Order Date]])</f>
        <v>2026</v>
      </c>
      <c r="R1423" s="8" t="str">
        <f>"Q"&amp;ROUNDUP(MONTH(SalesDataTable[[#This Row],[Order Date]])/3,0)</f>
        <v>Q3</v>
      </c>
      <c r="S1423" s="5">
        <f>MONTH(SalesDataTable[[#This Row],[Order Date]])</f>
        <v>7</v>
      </c>
      <c r="T1423" s="8" t="str">
        <f>TEXT(SalesDataTable[[#This Row],[Order Date]],"mmm")</f>
        <v>Jul</v>
      </c>
    </row>
    <row r="1424" spans="1:20" ht="15.6" x14ac:dyDescent="0.3">
      <c r="A1424" s="2" t="s">
        <v>1495</v>
      </c>
      <c r="B1424" s="3">
        <v>46223</v>
      </c>
      <c r="C1424" s="4" t="s">
        <v>34</v>
      </c>
      <c r="D1424" s="4" t="s">
        <v>35</v>
      </c>
      <c r="E1424" s="4" t="s">
        <v>59</v>
      </c>
      <c r="F1424" s="4" t="s">
        <v>24</v>
      </c>
      <c r="G1424" s="4" t="s">
        <v>51</v>
      </c>
      <c r="H1424" s="4" t="s">
        <v>110</v>
      </c>
      <c r="I1424" s="5">
        <v>3</v>
      </c>
      <c r="J1424" s="6">
        <v>120.14</v>
      </c>
      <c r="K1424" s="7">
        <v>0</v>
      </c>
      <c r="L1424" s="6">
        <v>58.9</v>
      </c>
      <c r="M1424" s="6">
        <f t="shared" si="88"/>
        <v>360.42</v>
      </c>
      <c r="N1424" s="6">
        <f t="shared" si="89"/>
        <v>176.7</v>
      </c>
      <c r="O1424" s="6">
        <f t="shared" si="90"/>
        <v>183.72000000000003</v>
      </c>
      <c r="P1424" s="8">
        <f t="shared" si="91"/>
        <v>0.5097386382553688</v>
      </c>
      <c r="Q1424" s="9">
        <f>YEAR(SalesDataTable[[#This Row],[Order Date]])</f>
        <v>2026</v>
      </c>
      <c r="R1424" s="8" t="str">
        <f>"Q"&amp;ROUNDUP(MONTH(SalesDataTable[[#This Row],[Order Date]])/3,0)</f>
        <v>Q3</v>
      </c>
      <c r="S1424" s="5">
        <f>MONTH(SalesDataTable[[#This Row],[Order Date]])</f>
        <v>7</v>
      </c>
      <c r="T1424" s="8" t="str">
        <f>TEXT(SalesDataTable[[#This Row],[Order Date]],"mmm")</f>
        <v>Jul</v>
      </c>
    </row>
    <row r="1425" spans="1:20" ht="15.6" x14ac:dyDescent="0.3">
      <c r="A1425" s="2" t="s">
        <v>1496</v>
      </c>
      <c r="B1425" s="3">
        <v>46223</v>
      </c>
      <c r="C1425" s="4" t="s">
        <v>28</v>
      </c>
      <c r="D1425" s="4" t="s">
        <v>106</v>
      </c>
      <c r="E1425" s="4" t="s">
        <v>45</v>
      </c>
      <c r="F1425" s="4" t="s">
        <v>24</v>
      </c>
      <c r="G1425" s="4" t="s">
        <v>31</v>
      </c>
      <c r="H1425" s="4" t="s">
        <v>41</v>
      </c>
      <c r="I1425" s="5">
        <v>1</v>
      </c>
      <c r="J1425" s="6">
        <v>145.21</v>
      </c>
      <c r="K1425" s="7">
        <v>0</v>
      </c>
      <c r="L1425" s="6">
        <v>80.52</v>
      </c>
      <c r="M1425" s="6">
        <f t="shared" si="88"/>
        <v>145.21</v>
      </c>
      <c r="N1425" s="6">
        <f t="shared" si="89"/>
        <v>80.52</v>
      </c>
      <c r="O1425" s="6">
        <f t="shared" si="90"/>
        <v>64.690000000000012</v>
      </c>
      <c r="P1425" s="8">
        <f t="shared" si="91"/>
        <v>0.44549273466014744</v>
      </c>
      <c r="Q1425" s="9">
        <f>YEAR(SalesDataTable[[#This Row],[Order Date]])</f>
        <v>2026</v>
      </c>
      <c r="R1425" s="8" t="str">
        <f>"Q"&amp;ROUNDUP(MONTH(SalesDataTable[[#This Row],[Order Date]])/3,0)</f>
        <v>Q3</v>
      </c>
      <c r="S1425" s="5">
        <f>MONTH(SalesDataTable[[#This Row],[Order Date]])</f>
        <v>7</v>
      </c>
      <c r="T1425" s="8" t="str">
        <f>TEXT(SalesDataTable[[#This Row],[Order Date]],"mmm")</f>
        <v>Jul</v>
      </c>
    </row>
    <row r="1426" spans="1:20" ht="15.6" x14ac:dyDescent="0.3">
      <c r="A1426" s="2" t="s">
        <v>1497</v>
      </c>
      <c r="B1426" s="3">
        <v>46223</v>
      </c>
      <c r="C1426" s="4" t="s">
        <v>34</v>
      </c>
      <c r="D1426" s="4" t="s">
        <v>35</v>
      </c>
      <c r="E1426" s="4" t="s">
        <v>45</v>
      </c>
      <c r="F1426" s="4" t="s">
        <v>24</v>
      </c>
      <c r="G1426" s="4" t="s">
        <v>25</v>
      </c>
      <c r="H1426" s="4" t="s">
        <v>55</v>
      </c>
      <c r="I1426" s="5">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9">
        <f>YEAR(SalesDataTable[[#This Row],[Order Date]])</f>
        <v>2026</v>
      </c>
      <c r="R1426" s="8" t="str">
        <f>"Q"&amp;ROUNDUP(MONTH(SalesDataTable[[#This Row],[Order Date]])/3,0)</f>
        <v>Q3</v>
      </c>
      <c r="S1426" s="5">
        <f>MONTH(SalesDataTable[[#This Row],[Order Date]])</f>
        <v>7</v>
      </c>
      <c r="T1426" s="8" t="str">
        <f>TEXT(SalesDataTable[[#This Row],[Order Date]],"mmm")</f>
        <v>Jul</v>
      </c>
    </row>
    <row r="1427" spans="1:20" ht="15.6" x14ac:dyDescent="0.3">
      <c r="A1427" s="2" t="s">
        <v>1498</v>
      </c>
      <c r="B1427" s="3">
        <v>46223</v>
      </c>
      <c r="C1427" s="4" t="s">
        <v>28</v>
      </c>
      <c r="D1427" s="4" t="s">
        <v>58</v>
      </c>
      <c r="E1427" s="4" t="s">
        <v>23</v>
      </c>
      <c r="F1427" s="4" t="s">
        <v>36</v>
      </c>
      <c r="G1427" s="4" t="s">
        <v>37</v>
      </c>
      <c r="H1427" s="4" t="s">
        <v>103</v>
      </c>
      <c r="I1427" s="5">
        <v>2</v>
      </c>
      <c r="J1427" s="6">
        <v>161.97</v>
      </c>
      <c r="K1427" s="7">
        <v>0.1</v>
      </c>
      <c r="L1427" s="6">
        <v>88.57</v>
      </c>
      <c r="M1427" s="6">
        <f t="shared" si="88"/>
        <v>291.54599999999999</v>
      </c>
      <c r="N1427" s="6">
        <f t="shared" si="89"/>
        <v>177.14</v>
      </c>
      <c r="O1427" s="6">
        <f t="shared" si="90"/>
        <v>114.40600000000001</v>
      </c>
      <c r="P1427" s="8">
        <f t="shared" si="91"/>
        <v>0.39241148909606033</v>
      </c>
      <c r="Q1427" s="9">
        <f>YEAR(SalesDataTable[[#This Row],[Order Date]])</f>
        <v>2026</v>
      </c>
      <c r="R1427" s="8" t="str">
        <f>"Q"&amp;ROUNDUP(MONTH(SalesDataTable[[#This Row],[Order Date]])/3,0)</f>
        <v>Q3</v>
      </c>
      <c r="S1427" s="5">
        <f>MONTH(SalesDataTable[[#This Row],[Order Date]])</f>
        <v>7</v>
      </c>
      <c r="T1427" s="8" t="str">
        <f>TEXT(SalesDataTable[[#This Row],[Order Date]],"mmm")</f>
        <v>Jul</v>
      </c>
    </row>
    <row r="1428" spans="1:20" ht="15.6" x14ac:dyDescent="0.3">
      <c r="A1428" s="2" t="s">
        <v>1499</v>
      </c>
      <c r="B1428" s="3">
        <v>46223</v>
      </c>
      <c r="C1428" s="4" t="s">
        <v>34</v>
      </c>
      <c r="D1428" s="4" t="s">
        <v>44</v>
      </c>
      <c r="E1428" s="4" t="s">
        <v>45</v>
      </c>
      <c r="F1428" s="4" t="s">
        <v>36</v>
      </c>
      <c r="G1428" s="4" t="s">
        <v>69</v>
      </c>
      <c r="H1428" s="4" t="s">
        <v>75</v>
      </c>
      <c r="I1428" s="5">
        <v>2</v>
      </c>
      <c r="J1428" s="6">
        <v>125.37</v>
      </c>
      <c r="K1428" s="7">
        <v>0</v>
      </c>
      <c r="L1428" s="6">
        <v>68.040000000000006</v>
      </c>
      <c r="M1428" s="6">
        <f t="shared" si="88"/>
        <v>250.74</v>
      </c>
      <c r="N1428" s="6">
        <f t="shared" si="89"/>
        <v>136.08000000000001</v>
      </c>
      <c r="O1428" s="6">
        <f t="shared" si="90"/>
        <v>114.66</v>
      </c>
      <c r="P1428" s="8">
        <f t="shared" si="91"/>
        <v>0.457286432160804</v>
      </c>
      <c r="Q1428" s="9">
        <f>YEAR(SalesDataTable[[#This Row],[Order Date]])</f>
        <v>2026</v>
      </c>
      <c r="R1428" s="8" t="str">
        <f>"Q"&amp;ROUNDUP(MONTH(SalesDataTable[[#This Row],[Order Date]])/3,0)</f>
        <v>Q3</v>
      </c>
      <c r="S1428" s="5">
        <f>MONTH(SalesDataTable[[#This Row],[Order Date]])</f>
        <v>7</v>
      </c>
      <c r="T1428" s="8" t="str">
        <f>TEXT(SalesDataTable[[#This Row],[Order Date]],"mmm")</f>
        <v>Jul</v>
      </c>
    </row>
    <row r="1429" spans="1:20" ht="15.6" x14ac:dyDescent="0.3">
      <c r="A1429" s="2" t="s">
        <v>1500</v>
      </c>
      <c r="B1429" s="3">
        <v>46223</v>
      </c>
      <c r="C1429" s="4" t="s">
        <v>21</v>
      </c>
      <c r="D1429" s="4" t="s">
        <v>108</v>
      </c>
      <c r="E1429" s="4" t="s">
        <v>23</v>
      </c>
      <c r="F1429" s="4" t="s">
        <v>36</v>
      </c>
      <c r="G1429" s="4" t="s">
        <v>51</v>
      </c>
      <c r="H1429" s="4" t="s">
        <v>61</v>
      </c>
      <c r="I1429" s="5">
        <v>1</v>
      </c>
      <c r="J1429" s="6">
        <v>196.57</v>
      </c>
      <c r="K1429" s="7">
        <v>0</v>
      </c>
      <c r="L1429" s="6">
        <v>104.78</v>
      </c>
      <c r="M1429" s="6">
        <f t="shared" si="88"/>
        <v>196.57</v>
      </c>
      <c r="N1429" s="6">
        <f t="shared" si="89"/>
        <v>104.78</v>
      </c>
      <c r="O1429" s="6">
        <f t="shared" si="90"/>
        <v>91.789999999999992</v>
      </c>
      <c r="P1429" s="8">
        <f t="shared" si="91"/>
        <v>0.46695833545301924</v>
      </c>
      <c r="Q1429" s="9">
        <f>YEAR(SalesDataTable[[#This Row],[Order Date]])</f>
        <v>2026</v>
      </c>
      <c r="R1429" s="8" t="str">
        <f>"Q"&amp;ROUNDUP(MONTH(SalesDataTable[[#This Row],[Order Date]])/3,0)</f>
        <v>Q3</v>
      </c>
      <c r="S1429" s="5">
        <f>MONTH(SalesDataTable[[#This Row],[Order Date]])</f>
        <v>7</v>
      </c>
      <c r="T1429" s="8" t="str">
        <f>TEXT(SalesDataTable[[#This Row],[Order Date]],"mmm")</f>
        <v>Jul</v>
      </c>
    </row>
    <row r="1430" spans="1:20" ht="15.6" x14ac:dyDescent="0.3">
      <c r="A1430" s="2" t="s">
        <v>1501</v>
      </c>
      <c r="B1430" s="3">
        <v>46223</v>
      </c>
      <c r="C1430" s="4" t="s">
        <v>34</v>
      </c>
      <c r="D1430" s="4" t="s">
        <v>146</v>
      </c>
      <c r="E1430" s="4" t="s">
        <v>23</v>
      </c>
      <c r="F1430" s="4" t="s">
        <v>24</v>
      </c>
      <c r="G1430" s="4" t="s">
        <v>51</v>
      </c>
      <c r="H1430" s="4" t="s">
        <v>61</v>
      </c>
      <c r="I1430" s="5">
        <v>2</v>
      </c>
      <c r="J1430" s="6">
        <v>195.74</v>
      </c>
      <c r="K1430" s="7">
        <v>0.05</v>
      </c>
      <c r="L1430" s="6">
        <v>107.17</v>
      </c>
      <c r="M1430" s="6">
        <f t="shared" si="88"/>
        <v>371.90600000000001</v>
      </c>
      <c r="N1430" s="6">
        <f t="shared" si="89"/>
        <v>214.34</v>
      </c>
      <c r="O1430" s="6">
        <f t="shared" si="90"/>
        <v>157.566</v>
      </c>
      <c r="P1430" s="8">
        <f t="shared" si="91"/>
        <v>0.4236715729243411</v>
      </c>
      <c r="Q1430" s="9">
        <f>YEAR(SalesDataTable[[#This Row],[Order Date]])</f>
        <v>2026</v>
      </c>
      <c r="R1430" s="8" t="str">
        <f>"Q"&amp;ROUNDUP(MONTH(SalesDataTable[[#This Row],[Order Date]])/3,0)</f>
        <v>Q3</v>
      </c>
      <c r="S1430" s="5">
        <f>MONTH(SalesDataTable[[#This Row],[Order Date]])</f>
        <v>7</v>
      </c>
      <c r="T1430" s="8" t="str">
        <f>TEXT(SalesDataTable[[#This Row],[Order Date]],"mmm")</f>
        <v>Jul</v>
      </c>
    </row>
    <row r="1431" spans="1:20" ht="15.6" x14ac:dyDescent="0.3">
      <c r="A1431" s="2" t="s">
        <v>1502</v>
      </c>
      <c r="B1431" s="3">
        <v>46223</v>
      </c>
      <c r="C1431" s="4" t="s">
        <v>28</v>
      </c>
      <c r="D1431" s="4" t="s">
        <v>106</v>
      </c>
      <c r="E1431" s="4" t="s">
        <v>45</v>
      </c>
      <c r="F1431" s="4" t="s">
        <v>36</v>
      </c>
      <c r="G1431" s="4" t="s">
        <v>51</v>
      </c>
      <c r="H1431" s="4" t="s">
        <v>61</v>
      </c>
      <c r="I1431" s="5">
        <v>3</v>
      </c>
      <c r="J1431" s="6">
        <v>192.28</v>
      </c>
      <c r="K1431" s="7">
        <v>0</v>
      </c>
      <c r="L1431" s="6">
        <v>104.3</v>
      </c>
      <c r="M1431" s="6">
        <f t="shared" si="88"/>
        <v>576.84</v>
      </c>
      <c r="N1431" s="6">
        <f t="shared" si="89"/>
        <v>312.89999999999998</v>
      </c>
      <c r="O1431" s="6">
        <f t="shared" si="90"/>
        <v>263.94000000000005</v>
      </c>
      <c r="P1431" s="8">
        <f t="shared" si="91"/>
        <v>0.45756188891200339</v>
      </c>
      <c r="Q1431" s="9">
        <f>YEAR(SalesDataTable[[#This Row],[Order Date]])</f>
        <v>2026</v>
      </c>
      <c r="R1431" s="8" t="str">
        <f>"Q"&amp;ROUNDUP(MONTH(SalesDataTable[[#This Row],[Order Date]])/3,0)</f>
        <v>Q3</v>
      </c>
      <c r="S1431" s="5">
        <f>MONTH(SalesDataTable[[#This Row],[Order Date]])</f>
        <v>7</v>
      </c>
      <c r="T1431" s="8" t="str">
        <f>TEXT(SalesDataTable[[#This Row],[Order Date]],"mmm")</f>
        <v>Jul</v>
      </c>
    </row>
    <row r="1432" spans="1:20" ht="15.6" x14ac:dyDescent="0.3">
      <c r="A1432" s="2" t="s">
        <v>1503</v>
      </c>
      <c r="B1432" s="3">
        <v>46224</v>
      </c>
      <c r="C1432" s="4" t="s">
        <v>28</v>
      </c>
      <c r="D1432" s="4" t="s">
        <v>29</v>
      </c>
      <c r="E1432" s="4" t="s">
        <v>23</v>
      </c>
      <c r="F1432" s="4" t="s">
        <v>24</v>
      </c>
      <c r="G1432" s="4" t="s">
        <v>31</v>
      </c>
      <c r="H1432" s="4" t="s">
        <v>99</v>
      </c>
      <c r="I1432" s="5">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9">
        <f>YEAR(SalesDataTable[[#This Row],[Order Date]])</f>
        <v>2026</v>
      </c>
      <c r="R1432" s="8" t="str">
        <f>"Q"&amp;ROUNDUP(MONTH(SalesDataTable[[#This Row],[Order Date]])/3,0)</f>
        <v>Q3</v>
      </c>
      <c r="S1432" s="5">
        <f>MONTH(SalesDataTable[[#This Row],[Order Date]])</f>
        <v>7</v>
      </c>
      <c r="T1432" s="8" t="str">
        <f>TEXT(SalesDataTable[[#This Row],[Order Date]],"mmm")</f>
        <v>Jul</v>
      </c>
    </row>
    <row r="1433" spans="1:20" ht="15.6" x14ac:dyDescent="0.3">
      <c r="A1433" s="2" t="s">
        <v>1504</v>
      </c>
      <c r="B1433" s="3">
        <v>46224</v>
      </c>
      <c r="C1433" s="4" t="s">
        <v>34</v>
      </c>
      <c r="D1433" s="4" t="s">
        <v>35</v>
      </c>
      <c r="E1433" s="4" t="s">
        <v>23</v>
      </c>
      <c r="F1433" s="4" t="s">
        <v>24</v>
      </c>
      <c r="G1433" s="4" t="s">
        <v>51</v>
      </c>
      <c r="H1433" s="4" t="s">
        <v>52</v>
      </c>
      <c r="I1433" s="5">
        <v>2</v>
      </c>
      <c r="J1433" s="6">
        <v>342.38</v>
      </c>
      <c r="K1433" s="7">
        <v>0.05</v>
      </c>
      <c r="L1433" s="6">
        <v>192.01</v>
      </c>
      <c r="M1433" s="6">
        <f t="shared" si="88"/>
        <v>650.52199999999993</v>
      </c>
      <c r="N1433" s="6">
        <f t="shared" si="89"/>
        <v>384.02</v>
      </c>
      <c r="O1433" s="6">
        <f t="shared" si="90"/>
        <v>266.50199999999995</v>
      </c>
      <c r="P1433" s="8">
        <f t="shared" si="91"/>
        <v>0.40967407712575438</v>
      </c>
      <c r="Q1433" s="9">
        <f>YEAR(SalesDataTable[[#This Row],[Order Date]])</f>
        <v>2026</v>
      </c>
      <c r="R1433" s="8" t="str">
        <f>"Q"&amp;ROUNDUP(MONTH(SalesDataTable[[#This Row],[Order Date]])/3,0)</f>
        <v>Q3</v>
      </c>
      <c r="S1433" s="5">
        <f>MONTH(SalesDataTable[[#This Row],[Order Date]])</f>
        <v>7</v>
      </c>
      <c r="T1433" s="8" t="str">
        <f>TEXT(SalesDataTable[[#This Row],[Order Date]],"mmm")</f>
        <v>Jul</v>
      </c>
    </row>
    <row r="1434" spans="1:20" ht="15.6" x14ac:dyDescent="0.3">
      <c r="A1434" s="2" t="s">
        <v>1505</v>
      </c>
      <c r="B1434" s="3">
        <v>46224</v>
      </c>
      <c r="C1434" s="4" t="s">
        <v>28</v>
      </c>
      <c r="D1434" s="4" t="s">
        <v>106</v>
      </c>
      <c r="E1434" s="4" t="s">
        <v>59</v>
      </c>
      <c r="F1434" s="4" t="s">
        <v>36</v>
      </c>
      <c r="G1434" s="4" t="s">
        <v>69</v>
      </c>
      <c r="H1434" s="4" t="s">
        <v>94</v>
      </c>
      <c r="I1434" s="5">
        <v>1</v>
      </c>
      <c r="J1434" s="6">
        <v>50.59</v>
      </c>
      <c r="K1434" s="7">
        <v>0.05</v>
      </c>
      <c r="L1434" s="6">
        <v>22.04</v>
      </c>
      <c r="M1434" s="6">
        <f t="shared" si="88"/>
        <v>48.060499999999998</v>
      </c>
      <c r="N1434" s="6">
        <f t="shared" si="89"/>
        <v>22.04</v>
      </c>
      <c r="O1434" s="6">
        <f t="shared" si="90"/>
        <v>26.020499999999998</v>
      </c>
      <c r="P1434" s="8">
        <f t="shared" si="91"/>
        <v>0.54141134611583319</v>
      </c>
      <c r="Q1434" s="9">
        <f>YEAR(SalesDataTable[[#This Row],[Order Date]])</f>
        <v>2026</v>
      </c>
      <c r="R1434" s="8" t="str">
        <f>"Q"&amp;ROUNDUP(MONTH(SalesDataTable[[#This Row],[Order Date]])/3,0)</f>
        <v>Q3</v>
      </c>
      <c r="S1434" s="5">
        <f>MONTH(SalesDataTable[[#This Row],[Order Date]])</f>
        <v>7</v>
      </c>
      <c r="T1434" s="8" t="str">
        <f>TEXT(SalesDataTable[[#This Row],[Order Date]],"mmm")</f>
        <v>Jul</v>
      </c>
    </row>
    <row r="1435" spans="1:20" ht="15.6" x14ac:dyDescent="0.3">
      <c r="A1435" s="2" t="s">
        <v>1506</v>
      </c>
      <c r="B1435" s="3">
        <v>46224</v>
      </c>
      <c r="C1435" s="4" t="s">
        <v>47</v>
      </c>
      <c r="D1435" s="4" t="s">
        <v>48</v>
      </c>
      <c r="E1435" s="4" t="s">
        <v>45</v>
      </c>
      <c r="F1435" s="4" t="s">
        <v>36</v>
      </c>
      <c r="G1435" s="4" t="s">
        <v>37</v>
      </c>
      <c r="H1435" s="4" t="s">
        <v>66</v>
      </c>
      <c r="I1435" s="5">
        <v>2</v>
      </c>
      <c r="J1435" s="6">
        <v>46.34</v>
      </c>
      <c r="K1435" s="7">
        <v>0.1</v>
      </c>
      <c r="L1435" s="6">
        <v>18.41</v>
      </c>
      <c r="M1435" s="6">
        <f t="shared" si="88"/>
        <v>83.412000000000006</v>
      </c>
      <c r="N1435" s="6">
        <f t="shared" si="89"/>
        <v>36.82</v>
      </c>
      <c r="O1435" s="6">
        <f t="shared" si="90"/>
        <v>46.592000000000006</v>
      </c>
      <c r="P1435" s="8">
        <f t="shared" si="91"/>
        <v>0.55857670359180933</v>
      </c>
      <c r="Q1435" s="9">
        <f>YEAR(SalesDataTable[[#This Row],[Order Date]])</f>
        <v>2026</v>
      </c>
      <c r="R1435" s="8" t="str">
        <f>"Q"&amp;ROUNDUP(MONTH(SalesDataTable[[#This Row],[Order Date]])/3,0)</f>
        <v>Q3</v>
      </c>
      <c r="S1435" s="5">
        <f>MONTH(SalesDataTable[[#This Row],[Order Date]])</f>
        <v>7</v>
      </c>
      <c r="T1435" s="8" t="str">
        <f>TEXT(SalesDataTable[[#This Row],[Order Date]],"mmm")</f>
        <v>Jul</v>
      </c>
    </row>
    <row r="1436" spans="1:20" ht="15.6" x14ac:dyDescent="0.3">
      <c r="A1436" s="2" t="s">
        <v>1507</v>
      </c>
      <c r="B1436" s="3">
        <v>46224</v>
      </c>
      <c r="C1436" s="4" t="s">
        <v>28</v>
      </c>
      <c r="D1436" s="4" t="s">
        <v>58</v>
      </c>
      <c r="E1436" s="4" t="s">
        <v>59</v>
      </c>
      <c r="F1436" s="4" t="s">
        <v>36</v>
      </c>
      <c r="G1436" s="4" t="s">
        <v>31</v>
      </c>
      <c r="H1436" s="4" t="s">
        <v>32</v>
      </c>
      <c r="I1436" s="5">
        <v>1</v>
      </c>
      <c r="J1436" s="6">
        <v>91.45</v>
      </c>
      <c r="K1436" s="7">
        <v>0</v>
      </c>
      <c r="L1436" s="6">
        <v>44.16</v>
      </c>
      <c r="M1436" s="6">
        <f t="shared" si="88"/>
        <v>91.45</v>
      </c>
      <c r="N1436" s="6">
        <f t="shared" si="89"/>
        <v>44.16</v>
      </c>
      <c r="O1436" s="6">
        <f t="shared" si="90"/>
        <v>47.290000000000006</v>
      </c>
      <c r="P1436" s="8">
        <f t="shared" si="91"/>
        <v>0.51711317659923461</v>
      </c>
      <c r="Q1436" s="9">
        <f>YEAR(SalesDataTable[[#This Row],[Order Date]])</f>
        <v>2026</v>
      </c>
      <c r="R1436" s="8" t="str">
        <f>"Q"&amp;ROUNDUP(MONTH(SalesDataTable[[#This Row],[Order Date]])/3,0)</f>
        <v>Q3</v>
      </c>
      <c r="S1436" s="5">
        <f>MONTH(SalesDataTable[[#This Row],[Order Date]])</f>
        <v>7</v>
      </c>
      <c r="T1436" s="8" t="str">
        <f>TEXT(SalesDataTable[[#This Row],[Order Date]],"mmm")</f>
        <v>Jul</v>
      </c>
    </row>
    <row r="1437" spans="1:20" ht="15.6" x14ac:dyDescent="0.3">
      <c r="A1437" s="2" t="s">
        <v>1508</v>
      </c>
      <c r="B1437" s="3">
        <v>46224</v>
      </c>
      <c r="C1437" s="4" t="s">
        <v>47</v>
      </c>
      <c r="D1437" s="4" t="s">
        <v>68</v>
      </c>
      <c r="E1437" s="4" t="s">
        <v>59</v>
      </c>
      <c r="F1437" s="4" t="s">
        <v>24</v>
      </c>
      <c r="G1437" s="4" t="s">
        <v>25</v>
      </c>
      <c r="H1437" s="4" t="s">
        <v>55</v>
      </c>
      <c r="I1437" s="5">
        <v>3</v>
      </c>
      <c r="J1437" s="6">
        <v>40.28</v>
      </c>
      <c r="K1437" s="7">
        <v>0</v>
      </c>
      <c r="L1437" s="6">
        <v>17.12</v>
      </c>
      <c r="M1437" s="6">
        <f t="shared" si="88"/>
        <v>120.84</v>
      </c>
      <c r="N1437" s="6">
        <f t="shared" si="89"/>
        <v>51.36</v>
      </c>
      <c r="O1437" s="6">
        <f t="shared" si="90"/>
        <v>69.48</v>
      </c>
      <c r="P1437" s="8">
        <f t="shared" si="91"/>
        <v>0.57497517378351537</v>
      </c>
      <c r="Q1437" s="9">
        <f>YEAR(SalesDataTable[[#This Row],[Order Date]])</f>
        <v>2026</v>
      </c>
      <c r="R1437" s="8" t="str">
        <f>"Q"&amp;ROUNDUP(MONTH(SalesDataTable[[#This Row],[Order Date]])/3,0)</f>
        <v>Q3</v>
      </c>
      <c r="S1437" s="5">
        <f>MONTH(SalesDataTable[[#This Row],[Order Date]])</f>
        <v>7</v>
      </c>
      <c r="T1437" s="8" t="str">
        <f>TEXT(SalesDataTable[[#This Row],[Order Date]],"mmm")</f>
        <v>Jul</v>
      </c>
    </row>
    <row r="1438" spans="1:20" ht="15.6" x14ac:dyDescent="0.3">
      <c r="A1438" s="2" t="s">
        <v>1509</v>
      </c>
      <c r="B1438" s="3">
        <v>46224</v>
      </c>
      <c r="C1438" s="4" t="s">
        <v>28</v>
      </c>
      <c r="D1438" s="4" t="s">
        <v>106</v>
      </c>
      <c r="E1438" s="4" t="s">
        <v>23</v>
      </c>
      <c r="F1438" s="4" t="s">
        <v>24</v>
      </c>
      <c r="G1438" s="4" t="s">
        <v>69</v>
      </c>
      <c r="H1438" s="4" t="s">
        <v>87</v>
      </c>
      <c r="I1438" s="5">
        <v>2</v>
      </c>
      <c r="J1438" s="6">
        <v>36.93</v>
      </c>
      <c r="K1438" s="7">
        <v>0</v>
      </c>
      <c r="L1438" s="6">
        <v>13.63</v>
      </c>
      <c r="M1438" s="6">
        <f t="shared" si="88"/>
        <v>73.86</v>
      </c>
      <c r="N1438" s="6">
        <f t="shared" si="89"/>
        <v>27.26</v>
      </c>
      <c r="O1438" s="6">
        <f t="shared" si="90"/>
        <v>46.599999999999994</v>
      </c>
      <c r="P1438" s="8">
        <f t="shared" si="91"/>
        <v>0.63092336853506625</v>
      </c>
      <c r="Q1438" s="9">
        <f>YEAR(SalesDataTable[[#This Row],[Order Date]])</f>
        <v>2026</v>
      </c>
      <c r="R1438" s="8" t="str">
        <f>"Q"&amp;ROUNDUP(MONTH(SalesDataTable[[#This Row],[Order Date]])/3,0)</f>
        <v>Q3</v>
      </c>
      <c r="S1438" s="5">
        <f>MONTH(SalesDataTable[[#This Row],[Order Date]])</f>
        <v>7</v>
      </c>
      <c r="T1438" s="8" t="str">
        <f>TEXT(SalesDataTable[[#This Row],[Order Date]],"mmm")</f>
        <v>Jul</v>
      </c>
    </row>
    <row r="1439" spans="1:20" ht="15.6" x14ac:dyDescent="0.3">
      <c r="A1439" s="2" t="s">
        <v>1510</v>
      </c>
      <c r="B1439" s="3">
        <v>46224</v>
      </c>
      <c r="C1439" s="4" t="s">
        <v>34</v>
      </c>
      <c r="D1439" s="4" t="s">
        <v>35</v>
      </c>
      <c r="E1439" s="4" t="s">
        <v>59</v>
      </c>
      <c r="F1439" s="4" t="s">
        <v>24</v>
      </c>
      <c r="G1439" s="4" t="s">
        <v>31</v>
      </c>
      <c r="H1439" s="4" t="s">
        <v>41</v>
      </c>
      <c r="I1439" s="5">
        <v>1</v>
      </c>
      <c r="J1439" s="6">
        <v>143.69</v>
      </c>
      <c r="K1439" s="7">
        <v>0</v>
      </c>
      <c r="L1439" s="6">
        <v>80.87</v>
      </c>
      <c r="M1439" s="6">
        <f t="shared" si="88"/>
        <v>143.69</v>
      </c>
      <c r="N1439" s="6">
        <f t="shared" si="89"/>
        <v>80.87</v>
      </c>
      <c r="O1439" s="6">
        <f t="shared" si="90"/>
        <v>62.819999999999993</v>
      </c>
      <c r="P1439" s="8">
        <f t="shared" si="91"/>
        <v>0.43719117544714309</v>
      </c>
      <c r="Q1439" s="9">
        <f>YEAR(SalesDataTable[[#This Row],[Order Date]])</f>
        <v>2026</v>
      </c>
      <c r="R1439" s="8" t="str">
        <f>"Q"&amp;ROUNDUP(MONTH(SalesDataTable[[#This Row],[Order Date]])/3,0)</f>
        <v>Q3</v>
      </c>
      <c r="S1439" s="5">
        <f>MONTH(SalesDataTable[[#This Row],[Order Date]])</f>
        <v>7</v>
      </c>
      <c r="T1439" s="8" t="str">
        <f>TEXT(SalesDataTable[[#This Row],[Order Date]],"mmm")</f>
        <v>Jul</v>
      </c>
    </row>
    <row r="1440" spans="1:20" ht="15.6" x14ac:dyDescent="0.3">
      <c r="A1440" s="2" t="s">
        <v>1511</v>
      </c>
      <c r="B1440" s="3">
        <v>46224</v>
      </c>
      <c r="C1440" s="4" t="s">
        <v>28</v>
      </c>
      <c r="D1440" s="4" t="s">
        <v>106</v>
      </c>
      <c r="E1440" s="4" t="s">
        <v>59</v>
      </c>
      <c r="F1440" s="4" t="s">
        <v>36</v>
      </c>
      <c r="G1440" s="4" t="s">
        <v>31</v>
      </c>
      <c r="H1440" s="4" t="s">
        <v>41</v>
      </c>
      <c r="I1440" s="5">
        <v>2</v>
      </c>
      <c r="J1440" s="6">
        <v>147.09</v>
      </c>
      <c r="K1440" s="7">
        <v>0</v>
      </c>
      <c r="L1440" s="6">
        <v>81.58</v>
      </c>
      <c r="M1440" s="6">
        <f t="shared" si="88"/>
        <v>294.18</v>
      </c>
      <c r="N1440" s="6">
        <f t="shared" si="89"/>
        <v>163.16</v>
      </c>
      <c r="O1440" s="6">
        <f t="shared" si="90"/>
        <v>131.02000000000001</v>
      </c>
      <c r="P1440" s="8">
        <f t="shared" si="91"/>
        <v>0.44537358080087025</v>
      </c>
      <c r="Q1440" s="9">
        <f>YEAR(SalesDataTable[[#This Row],[Order Date]])</f>
        <v>2026</v>
      </c>
      <c r="R1440" s="8" t="str">
        <f>"Q"&amp;ROUNDUP(MONTH(SalesDataTable[[#This Row],[Order Date]])/3,0)</f>
        <v>Q3</v>
      </c>
      <c r="S1440" s="5">
        <f>MONTH(SalesDataTable[[#This Row],[Order Date]])</f>
        <v>7</v>
      </c>
      <c r="T1440" s="8" t="str">
        <f>TEXT(SalesDataTable[[#This Row],[Order Date]],"mmm")</f>
        <v>Jul</v>
      </c>
    </row>
    <row r="1441" spans="1:20" ht="15.6" x14ac:dyDescent="0.3">
      <c r="A1441" s="2" t="s">
        <v>1512</v>
      </c>
      <c r="B1441" s="3">
        <v>46224</v>
      </c>
      <c r="C1441" s="4" t="s">
        <v>34</v>
      </c>
      <c r="D1441" s="4" t="s">
        <v>54</v>
      </c>
      <c r="E1441" s="4" t="s">
        <v>23</v>
      </c>
      <c r="F1441" s="4" t="s">
        <v>36</v>
      </c>
      <c r="G1441" s="4" t="s">
        <v>31</v>
      </c>
      <c r="H1441" s="4" t="s">
        <v>73</v>
      </c>
      <c r="I1441" s="5">
        <v>1</v>
      </c>
      <c r="J1441" s="6">
        <v>153.88</v>
      </c>
      <c r="K1441" s="7">
        <v>0</v>
      </c>
      <c r="L1441" s="6">
        <v>80.98</v>
      </c>
      <c r="M1441" s="6">
        <f t="shared" si="88"/>
        <v>153.88</v>
      </c>
      <c r="N1441" s="6">
        <f t="shared" si="89"/>
        <v>80.98</v>
      </c>
      <c r="O1441" s="6">
        <f t="shared" si="90"/>
        <v>72.899999999999991</v>
      </c>
      <c r="P1441" s="8">
        <f t="shared" si="91"/>
        <v>0.47374577592929551</v>
      </c>
      <c r="Q1441" s="9">
        <f>YEAR(SalesDataTable[[#This Row],[Order Date]])</f>
        <v>2026</v>
      </c>
      <c r="R1441" s="8" t="str">
        <f>"Q"&amp;ROUNDUP(MONTH(SalesDataTable[[#This Row],[Order Date]])/3,0)</f>
        <v>Q3</v>
      </c>
      <c r="S1441" s="5">
        <f>MONTH(SalesDataTable[[#This Row],[Order Date]])</f>
        <v>7</v>
      </c>
      <c r="T1441" s="8" t="str">
        <f>TEXT(SalesDataTable[[#This Row],[Order Date]],"mmm")</f>
        <v>Jul</v>
      </c>
    </row>
    <row r="1442" spans="1:20" ht="15.6" x14ac:dyDescent="0.3">
      <c r="A1442" s="2" t="s">
        <v>1513</v>
      </c>
      <c r="B1442" s="3">
        <v>46224</v>
      </c>
      <c r="C1442" s="4" t="s">
        <v>47</v>
      </c>
      <c r="D1442" s="4" t="s">
        <v>102</v>
      </c>
      <c r="E1442" s="4" t="s">
        <v>59</v>
      </c>
      <c r="F1442" s="4" t="s">
        <v>36</v>
      </c>
      <c r="G1442" s="4" t="s">
        <v>31</v>
      </c>
      <c r="H1442" s="4" t="s">
        <v>99</v>
      </c>
      <c r="I1442" s="5">
        <v>3</v>
      </c>
      <c r="J1442" s="6">
        <v>72.2</v>
      </c>
      <c r="K1442" s="7">
        <v>0</v>
      </c>
      <c r="L1442" s="6">
        <v>31.45</v>
      </c>
      <c r="M1442" s="6">
        <f t="shared" si="88"/>
        <v>216.60000000000002</v>
      </c>
      <c r="N1442" s="6">
        <f t="shared" si="89"/>
        <v>94.35</v>
      </c>
      <c r="O1442" s="6">
        <f t="shared" si="90"/>
        <v>122.25000000000003</v>
      </c>
      <c r="P1442" s="8">
        <f t="shared" si="91"/>
        <v>0.5644044321329641</v>
      </c>
      <c r="Q1442" s="9">
        <f>YEAR(SalesDataTable[[#This Row],[Order Date]])</f>
        <v>2026</v>
      </c>
      <c r="R1442" s="8" t="str">
        <f>"Q"&amp;ROUNDUP(MONTH(SalesDataTable[[#This Row],[Order Date]])/3,0)</f>
        <v>Q3</v>
      </c>
      <c r="S1442" s="5">
        <f>MONTH(SalesDataTable[[#This Row],[Order Date]])</f>
        <v>7</v>
      </c>
      <c r="T1442" s="8" t="str">
        <f>TEXT(SalesDataTable[[#This Row],[Order Date]],"mmm")</f>
        <v>Jul</v>
      </c>
    </row>
    <row r="1443" spans="1:20" ht="15.6" x14ac:dyDescent="0.3">
      <c r="A1443" s="2" t="s">
        <v>1514</v>
      </c>
      <c r="B1443" s="3">
        <v>46225</v>
      </c>
      <c r="C1443" s="4" t="s">
        <v>47</v>
      </c>
      <c r="D1443" s="4" t="s">
        <v>102</v>
      </c>
      <c r="E1443" s="4" t="s">
        <v>45</v>
      </c>
      <c r="F1443" s="4" t="s">
        <v>40</v>
      </c>
      <c r="G1443" s="4" t="s">
        <v>69</v>
      </c>
      <c r="H1443" s="4" t="s">
        <v>70</v>
      </c>
      <c r="I1443" s="5">
        <v>1</v>
      </c>
      <c r="J1443" s="6">
        <v>40.67</v>
      </c>
      <c r="K1443" s="7">
        <v>0</v>
      </c>
      <c r="L1443" s="6">
        <v>14.28</v>
      </c>
      <c r="M1443" s="6">
        <f t="shared" si="88"/>
        <v>40.67</v>
      </c>
      <c r="N1443" s="6">
        <f t="shared" si="89"/>
        <v>14.28</v>
      </c>
      <c r="O1443" s="6">
        <f t="shared" si="90"/>
        <v>26.39</v>
      </c>
      <c r="P1443" s="8">
        <f t="shared" si="91"/>
        <v>0.64888123924268504</v>
      </c>
      <c r="Q1443" s="9">
        <f>YEAR(SalesDataTable[[#This Row],[Order Date]])</f>
        <v>2026</v>
      </c>
      <c r="R1443" s="8" t="str">
        <f>"Q"&amp;ROUNDUP(MONTH(SalesDataTable[[#This Row],[Order Date]])/3,0)</f>
        <v>Q3</v>
      </c>
      <c r="S1443" s="5">
        <f>MONTH(SalesDataTable[[#This Row],[Order Date]])</f>
        <v>7</v>
      </c>
      <c r="T1443" s="8" t="str">
        <f>TEXT(SalesDataTable[[#This Row],[Order Date]],"mmm")</f>
        <v>Jul</v>
      </c>
    </row>
    <row r="1444" spans="1:20" ht="15.6" x14ac:dyDescent="0.3">
      <c r="A1444" s="2" t="s">
        <v>1515</v>
      </c>
      <c r="B1444" s="3">
        <v>46225</v>
      </c>
      <c r="C1444" s="4" t="s">
        <v>21</v>
      </c>
      <c r="D1444" s="4" t="s">
        <v>22</v>
      </c>
      <c r="E1444" s="4" t="s">
        <v>23</v>
      </c>
      <c r="F1444" s="4" t="s">
        <v>36</v>
      </c>
      <c r="G1444" s="4" t="s">
        <v>31</v>
      </c>
      <c r="H1444" s="4" t="s">
        <v>73</v>
      </c>
      <c r="I1444" s="5">
        <v>3</v>
      </c>
      <c r="J1444" s="6">
        <v>152.53</v>
      </c>
      <c r="K1444" s="7">
        <v>0</v>
      </c>
      <c r="L1444" s="6">
        <v>80.88</v>
      </c>
      <c r="M1444" s="6">
        <f t="shared" si="88"/>
        <v>457.59000000000003</v>
      </c>
      <c r="N1444" s="6">
        <f t="shared" si="89"/>
        <v>242.64</v>
      </c>
      <c r="O1444" s="6">
        <f t="shared" si="90"/>
        <v>214.95000000000005</v>
      </c>
      <c r="P1444" s="8">
        <f t="shared" si="91"/>
        <v>0.46974365698551113</v>
      </c>
      <c r="Q1444" s="9">
        <f>YEAR(SalesDataTable[[#This Row],[Order Date]])</f>
        <v>2026</v>
      </c>
      <c r="R1444" s="8" t="str">
        <f>"Q"&amp;ROUNDUP(MONTH(SalesDataTable[[#This Row],[Order Date]])/3,0)</f>
        <v>Q3</v>
      </c>
      <c r="S1444" s="5">
        <f>MONTH(SalesDataTable[[#This Row],[Order Date]])</f>
        <v>7</v>
      </c>
      <c r="T1444" s="8" t="str">
        <f>TEXT(SalesDataTable[[#This Row],[Order Date]],"mmm")</f>
        <v>Jul</v>
      </c>
    </row>
    <row r="1445" spans="1:20" ht="15.6" x14ac:dyDescent="0.3">
      <c r="A1445" s="2" t="s">
        <v>1516</v>
      </c>
      <c r="B1445" s="3">
        <v>46225</v>
      </c>
      <c r="C1445" s="4" t="s">
        <v>28</v>
      </c>
      <c r="D1445" s="4" t="s">
        <v>86</v>
      </c>
      <c r="E1445" s="4" t="s">
        <v>45</v>
      </c>
      <c r="F1445" s="4" t="s">
        <v>24</v>
      </c>
      <c r="G1445" s="4" t="s">
        <v>37</v>
      </c>
      <c r="H1445" s="4" t="s">
        <v>38</v>
      </c>
      <c r="I1445" s="5">
        <v>2</v>
      </c>
      <c r="J1445" s="6">
        <v>35.39</v>
      </c>
      <c r="K1445" s="7">
        <v>0.05</v>
      </c>
      <c r="L1445" s="6">
        <v>13.39</v>
      </c>
      <c r="M1445" s="6">
        <f t="shared" si="88"/>
        <v>67.241</v>
      </c>
      <c r="N1445" s="6">
        <f t="shared" si="89"/>
        <v>26.78</v>
      </c>
      <c r="O1445" s="6">
        <f t="shared" si="90"/>
        <v>40.460999999999999</v>
      </c>
      <c r="P1445" s="8">
        <f t="shared" si="91"/>
        <v>0.60173108668818132</v>
      </c>
      <c r="Q1445" s="9">
        <f>YEAR(SalesDataTable[[#This Row],[Order Date]])</f>
        <v>2026</v>
      </c>
      <c r="R1445" s="8" t="str">
        <f>"Q"&amp;ROUNDUP(MONTH(SalesDataTable[[#This Row],[Order Date]])/3,0)</f>
        <v>Q3</v>
      </c>
      <c r="S1445" s="5">
        <f>MONTH(SalesDataTable[[#This Row],[Order Date]])</f>
        <v>7</v>
      </c>
      <c r="T1445" s="8" t="str">
        <f>TEXT(SalesDataTable[[#This Row],[Order Date]],"mmm")</f>
        <v>Jul</v>
      </c>
    </row>
    <row r="1446" spans="1:20" ht="15.6" x14ac:dyDescent="0.3">
      <c r="A1446" s="2" t="s">
        <v>1517</v>
      </c>
      <c r="B1446" s="3">
        <v>46225</v>
      </c>
      <c r="C1446" s="4" t="s">
        <v>47</v>
      </c>
      <c r="D1446" s="4" t="s">
        <v>48</v>
      </c>
      <c r="E1446" s="4" t="s">
        <v>23</v>
      </c>
      <c r="F1446" s="4" t="s">
        <v>24</v>
      </c>
      <c r="G1446" s="4" t="s">
        <v>31</v>
      </c>
      <c r="H1446" s="4" t="s">
        <v>32</v>
      </c>
      <c r="I1446" s="5">
        <v>5</v>
      </c>
      <c r="J1446" s="6">
        <v>93.35</v>
      </c>
      <c r="K1446" s="7">
        <v>0</v>
      </c>
      <c r="L1446" s="6">
        <v>46.31</v>
      </c>
      <c r="M1446" s="6">
        <f t="shared" si="88"/>
        <v>466.75</v>
      </c>
      <c r="N1446" s="6">
        <f t="shared" si="89"/>
        <v>231.55</v>
      </c>
      <c r="O1446" s="6">
        <f t="shared" si="90"/>
        <v>235.2</v>
      </c>
      <c r="P1446" s="8">
        <f t="shared" si="91"/>
        <v>0.50391001606855912</v>
      </c>
      <c r="Q1446" s="9">
        <f>YEAR(SalesDataTable[[#This Row],[Order Date]])</f>
        <v>2026</v>
      </c>
      <c r="R1446" s="8" t="str">
        <f>"Q"&amp;ROUNDUP(MONTH(SalesDataTable[[#This Row],[Order Date]])/3,0)</f>
        <v>Q3</v>
      </c>
      <c r="S1446" s="5">
        <f>MONTH(SalesDataTable[[#This Row],[Order Date]])</f>
        <v>7</v>
      </c>
      <c r="T1446" s="8" t="str">
        <f>TEXT(SalesDataTable[[#This Row],[Order Date]],"mmm")</f>
        <v>Jul</v>
      </c>
    </row>
    <row r="1447" spans="1:20" ht="15.6" x14ac:dyDescent="0.3">
      <c r="A1447" s="2" t="s">
        <v>1518</v>
      </c>
      <c r="B1447" s="3">
        <v>46225</v>
      </c>
      <c r="C1447" s="4" t="s">
        <v>28</v>
      </c>
      <c r="D1447" s="4" t="s">
        <v>89</v>
      </c>
      <c r="E1447" s="4" t="s">
        <v>23</v>
      </c>
      <c r="F1447" s="4" t="s">
        <v>24</v>
      </c>
      <c r="G1447" s="4" t="s">
        <v>25</v>
      </c>
      <c r="H1447" s="4" t="s">
        <v>49</v>
      </c>
      <c r="I1447" s="5">
        <v>2</v>
      </c>
      <c r="J1447" s="6">
        <v>51.71</v>
      </c>
      <c r="K1447" s="7">
        <v>0</v>
      </c>
      <c r="L1447" s="6">
        <v>22.75</v>
      </c>
      <c r="M1447" s="6">
        <f t="shared" si="88"/>
        <v>103.42</v>
      </c>
      <c r="N1447" s="6">
        <f t="shared" si="89"/>
        <v>45.5</v>
      </c>
      <c r="O1447" s="6">
        <f t="shared" si="90"/>
        <v>57.92</v>
      </c>
      <c r="P1447" s="8">
        <f t="shared" si="91"/>
        <v>0.5600464126861342</v>
      </c>
      <c r="Q1447" s="9">
        <f>YEAR(SalesDataTable[[#This Row],[Order Date]])</f>
        <v>2026</v>
      </c>
      <c r="R1447" s="8" t="str">
        <f>"Q"&amp;ROUNDUP(MONTH(SalesDataTable[[#This Row],[Order Date]])/3,0)</f>
        <v>Q3</v>
      </c>
      <c r="S1447" s="5">
        <f>MONTH(SalesDataTable[[#This Row],[Order Date]])</f>
        <v>7</v>
      </c>
      <c r="T1447" s="8" t="str">
        <f>TEXT(SalesDataTable[[#This Row],[Order Date]],"mmm")</f>
        <v>Jul</v>
      </c>
    </row>
    <row r="1448" spans="1:20" ht="15.6" x14ac:dyDescent="0.3">
      <c r="A1448" s="2" t="s">
        <v>1519</v>
      </c>
      <c r="B1448" s="3">
        <v>46225</v>
      </c>
      <c r="C1448" s="4" t="s">
        <v>21</v>
      </c>
      <c r="D1448" s="4" t="s">
        <v>22</v>
      </c>
      <c r="E1448" s="4" t="s">
        <v>23</v>
      </c>
      <c r="F1448" s="4" t="s">
        <v>36</v>
      </c>
      <c r="G1448" s="4" t="s">
        <v>25</v>
      </c>
      <c r="H1448" s="4" t="s">
        <v>55</v>
      </c>
      <c r="I1448" s="5">
        <v>1</v>
      </c>
      <c r="J1448" s="6">
        <v>39.86</v>
      </c>
      <c r="K1448" s="7">
        <v>0</v>
      </c>
      <c r="L1448" s="6">
        <v>16.53</v>
      </c>
      <c r="M1448" s="6">
        <f t="shared" si="88"/>
        <v>39.86</v>
      </c>
      <c r="N1448" s="6">
        <f t="shared" si="89"/>
        <v>16.53</v>
      </c>
      <c r="O1448" s="6">
        <f t="shared" si="90"/>
        <v>23.33</v>
      </c>
      <c r="P1448" s="8">
        <f t="shared" si="91"/>
        <v>0.58529854490717503</v>
      </c>
      <c r="Q1448" s="9">
        <f>YEAR(SalesDataTable[[#This Row],[Order Date]])</f>
        <v>2026</v>
      </c>
      <c r="R1448" s="8" t="str">
        <f>"Q"&amp;ROUNDUP(MONTH(SalesDataTable[[#This Row],[Order Date]])/3,0)</f>
        <v>Q3</v>
      </c>
      <c r="S1448" s="5">
        <f>MONTH(SalesDataTable[[#This Row],[Order Date]])</f>
        <v>7</v>
      </c>
      <c r="T1448" s="8" t="str">
        <f>TEXT(SalesDataTable[[#This Row],[Order Date]],"mmm")</f>
        <v>Jul</v>
      </c>
    </row>
    <row r="1449" spans="1:20" ht="15.6" x14ac:dyDescent="0.3">
      <c r="A1449" s="2" t="s">
        <v>1520</v>
      </c>
      <c r="B1449" s="3">
        <v>46225</v>
      </c>
      <c r="C1449" s="4" t="s">
        <v>47</v>
      </c>
      <c r="D1449" s="4" t="s">
        <v>68</v>
      </c>
      <c r="E1449" s="4" t="s">
        <v>23</v>
      </c>
      <c r="F1449" s="4" t="s">
        <v>36</v>
      </c>
      <c r="G1449" s="4" t="s">
        <v>51</v>
      </c>
      <c r="H1449" s="4" t="s">
        <v>84</v>
      </c>
      <c r="I1449" s="5">
        <v>2</v>
      </c>
      <c r="J1449" s="6">
        <v>83.71</v>
      </c>
      <c r="K1449" s="7">
        <v>0</v>
      </c>
      <c r="L1449" s="6">
        <v>39.29</v>
      </c>
      <c r="M1449" s="6">
        <f t="shared" si="88"/>
        <v>167.42</v>
      </c>
      <c r="N1449" s="6">
        <f t="shared" si="89"/>
        <v>78.58</v>
      </c>
      <c r="O1449" s="6">
        <f t="shared" si="90"/>
        <v>88.839999999999989</v>
      </c>
      <c r="P1449" s="8">
        <f t="shared" si="91"/>
        <v>0.53064150041811009</v>
      </c>
      <c r="Q1449" s="9">
        <f>YEAR(SalesDataTable[[#This Row],[Order Date]])</f>
        <v>2026</v>
      </c>
      <c r="R1449" s="8" t="str">
        <f>"Q"&amp;ROUNDUP(MONTH(SalesDataTable[[#This Row],[Order Date]])/3,0)</f>
        <v>Q3</v>
      </c>
      <c r="S1449" s="5">
        <f>MONTH(SalesDataTable[[#This Row],[Order Date]])</f>
        <v>7</v>
      </c>
      <c r="T1449" s="8" t="str">
        <f>TEXT(SalesDataTable[[#This Row],[Order Date]],"mmm")</f>
        <v>Jul</v>
      </c>
    </row>
    <row r="1450" spans="1:20" ht="15.6" x14ac:dyDescent="0.3">
      <c r="A1450" s="2" t="s">
        <v>1521</v>
      </c>
      <c r="B1450" s="3">
        <v>46225</v>
      </c>
      <c r="C1450" s="4" t="s">
        <v>28</v>
      </c>
      <c r="D1450" s="4" t="s">
        <v>106</v>
      </c>
      <c r="E1450" s="4" t="s">
        <v>45</v>
      </c>
      <c r="F1450" s="4" t="s">
        <v>36</v>
      </c>
      <c r="G1450" s="4" t="s">
        <v>37</v>
      </c>
      <c r="H1450" s="4" t="s">
        <v>66</v>
      </c>
      <c r="I1450" s="5">
        <v>1</v>
      </c>
      <c r="J1450" s="6">
        <v>47.62</v>
      </c>
      <c r="K1450" s="7">
        <v>0</v>
      </c>
      <c r="L1450" s="6">
        <v>17.82</v>
      </c>
      <c r="M1450" s="6">
        <f t="shared" si="88"/>
        <v>47.62</v>
      </c>
      <c r="N1450" s="6">
        <f t="shared" si="89"/>
        <v>17.82</v>
      </c>
      <c r="O1450" s="6">
        <f t="shared" si="90"/>
        <v>29.799999999999997</v>
      </c>
      <c r="P1450" s="8">
        <f t="shared" si="91"/>
        <v>0.62578748425031494</v>
      </c>
      <c r="Q1450" s="9">
        <f>YEAR(SalesDataTable[[#This Row],[Order Date]])</f>
        <v>2026</v>
      </c>
      <c r="R1450" s="8" t="str">
        <f>"Q"&amp;ROUNDUP(MONTH(SalesDataTable[[#This Row],[Order Date]])/3,0)</f>
        <v>Q3</v>
      </c>
      <c r="S1450" s="5">
        <f>MONTH(SalesDataTable[[#This Row],[Order Date]])</f>
        <v>7</v>
      </c>
      <c r="T1450" s="8" t="str">
        <f>TEXT(SalesDataTable[[#This Row],[Order Date]],"mmm")</f>
        <v>Jul</v>
      </c>
    </row>
    <row r="1451" spans="1:20" ht="15.6" x14ac:dyDescent="0.3">
      <c r="A1451" s="2" t="s">
        <v>1522</v>
      </c>
      <c r="B1451" s="3">
        <v>46225</v>
      </c>
      <c r="C1451" s="4" t="s">
        <v>28</v>
      </c>
      <c r="D1451" s="4" t="s">
        <v>89</v>
      </c>
      <c r="E1451" s="4" t="s">
        <v>23</v>
      </c>
      <c r="F1451" s="4" t="s">
        <v>24</v>
      </c>
      <c r="G1451" s="4" t="s">
        <v>25</v>
      </c>
      <c r="H1451" s="4" t="s">
        <v>26</v>
      </c>
      <c r="I1451" s="5">
        <v>1</v>
      </c>
      <c r="J1451" s="6">
        <v>80.05</v>
      </c>
      <c r="K1451" s="7">
        <v>0.05</v>
      </c>
      <c r="L1451" s="6">
        <v>43.81</v>
      </c>
      <c r="M1451" s="6">
        <f t="shared" si="88"/>
        <v>76.047499999999999</v>
      </c>
      <c r="N1451" s="6">
        <f t="shared" si="89"/>
        <v>43.81</v>
      </c>
      <c r="O1451" s="6">
        <f t="shared" si="90"/>
        <v>32.237499999999997</v>
      </c>
      <c r="P1451" s="8">
        <f t="shared" si="91"/>
        <v>0.42391268615010352</v>
      </c>
      <c r="Q1451" s="9">
        <f>YEAR(SalesDataTable[[#This Row],[Order Date]])</f>
        <v>2026</v>
      </c>
      <c r="R1451" s="8" t="str">
        <f>"Q"&amp;ROUNDUP(MONTH(SalesDataTable[[#This Row],[Order Date]])/3,0)</f>
        <v>Q3</v>
      </c>
      <c r="S1451" s="5">
        <f>MONTH(SalesDataTable[[#This Row],[Order Date]])</f>
        <v>7</v>
      </c>
      <c r="T1451" s="8" t="str">
        <f>TEXT(SalesDataTable[[#This Row],[Order Date]],"mmm")</f>
        <v>Jul</v>
      </c>
    </row>
    <row r="1452" spans="1:20" ht="15.6" x14ac:dyDescent="0.3">
      <c r="A1452" s="2" t="s">
        <v>1523</v>
      </c>
      <c r="B1452" s="3">
        <v>46226</v>
      </c>
      <c r="C1452" s="4" t="s">
        <v>47</v>
      </c>
      <c r="D1452" s="4" t="s">
        <v>68</v>
      </c>
      <c r="E1452" s="4" t="s">
        <v>45</v>
      </c>
      <c r="F1452" s="4" t="s">
        <v>24</v>
      </c>
      <c r="G1452" s="4" t="s">
        <v>69</v>
      </c>
      <c r="H1452" s="4" t="s">
        <v>94</v>
      </c>
      <c r="I1452" s="5">
        <v>1</v>
      </c>
      <c r="J1452" s="6">
        <v>51.82</v>
      </c>
      <c r="K1452" s="7">
        <v>0</v>
      </c>
      <c r="L1452" s="6">
        <v>21.43</v>
      </c>
      <c r="M1452" s="6">
        <f t="shared" si="88"/>
        <v>51.82</v>
      </c>
      <c r="N1452" s="6">
        <f t="shared" si="89"/>
        <v>21.43</v>
      </c>
      <c r="O1452" s="6">
        <f t="shared" si="90"/>
        <v>30.39</v>
      </c>
      <c r="P1452" s="8">
        <f t="shared" si="91"/>
        <v>0.58645310690852959</v>
      </c>
      <c r="Q1452" s="9">
        <f>YEAR(SalesDataTable[[#This Row],[Order Date]])</f>
        <v>2026</v>
      </c>
      <c r="R1452" s="8" t="str">
        <f>"Q"&amp;ROUNDUP(MONTH(SalesDataTable[[#This Row],[Order Date]])/3,0)</f>
        <v>Q3</v>
      </c>
      <c r="S1452" s="5">
        <f>MONTH(SalesDataTable[[#This Row],[Order Date]])</f>
        <v>7</v>
      </c>
      <c r="T1452" s="8" t="str">
        <f>TEXT(SalesDataTable[[#This Row],[Order Date]],"mmm")</f>
        <v>Jul</v>
      </c>
    </row>
    <row r="1453" spans="1:20" ht="15.6" x14ac:dyDescent="0.3">
      <c r="A1453" s="2" t="s">
        <v>1524</v>
      </c>
      <c r="B1453" s="3">
        <v>46226</v>
      </c>
      <c r="C1453" s="4" t="s">
        <v>28</v>
      </c>
      <c r="D1453" s="4" t="s">
        <v>86</v>
      </c>
      <c r="E1453" s="4" t="s">
        <v>23</v>
      </c>
      <c r="F1453" s="4" t="s">
        <v>40</v>
      </c>
      <c r="G1453" s="4" t="s">
        <v>37</v>
      </c>
      <c r="H1453" s="4" t="s">
        <v>103</v>
      </c>
      <c r="I1453" s="5">
        <v>4</v>
      </c>
      <c r="J1453" s="6">
        <v>161.28</v>
      </c>
      <c r="K1453" s="7">
        <v>0.15</v>
      </c>
      <c r="L1453" s="6">
        <v>89.2</v>
      </c>
      <c r="M1453" s="6">
        <f t="shared" si="88"/>
        <v>548.35199999999998</v>
      </c>
      <c r="N1453" s="6">
        <f t="shared" si="89"/>
        <v>356.8</v>
      </c>
      <c r="O1453" s="6">
        <f t="shared" si="90"/>
        <v>191.55199999999996</v>
      </c>
      <c r="P1453" s="8">
        <f t="shared" si="91"/>
        <v>0.3493230625583566</v>
      </c>
      <c r="Q1453" s="9">
        <f>YEAR(SalesDataTable[[#This Row],[Order Date]])</f>
        <v>2026</v>
      </c>
      <c r="R1453" s="8" t="str">
        <f>"Q"&amp;ROUNDUP(MONTH(SalesDataTable[[#This Row],[Order Date]])/3,0)</f>
        <v>Q3</v>
      </c>
      <c r="S1453" s="5">
        <f>MONTH(SalesDataTable[[#This Row],[Order Date]])</f>
        <v>7</v>
      </c>
      <c r="T1453" s="8" t="str">
        <f>TEXT(SalesDataTable[[#This Row],[Order Date]],"mmm")</f>
        <v>Jul</v>
      </c>
    </row>
    <row r="1454" spans="1:20" ht="15.6" x14ac:dyDescent="0.3">
      <c r="A1454" s="2" t="s">
        <v>1525</v>
      </c>
      <c r="B1454" s="3">
        <v>46226</v>
      </c>
      <c r="C1454" s="4" t="s">
        <v>21</v>
      </c>
      <c r="D1454" s="4" t="s">
        <v>22</v>
      </c>
      <c r="E1454" s="4" t="s">
        <v>23</v>
      </c>
      <c r="F1454" s="4" t="s">
        <v>36</v>
      </c>
      <c r="G1454" s="4" t="s">
        <v>25</v>
      </c>
      <c r="H1454" s="4" t="s">
        <v>55</v>
      </c>
      <c r="I1454" s="5">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9">
        <f>YEAR(SalesDataTable[[#This Row],[Order Date]])</f>
        <v>2026</v>
      </c>
      <c r="R1454" s="8" t="str">
        <f>"Q"&amp;ROUNDUP(MONTH(SalesDataTable[[#This Row],[Order Date]])/3,0)</f>
        <v>Q3</v>
      </c>
      <c r="S1454" s="5">
        <f>MONTH(SalesDataTable[[#This Row],[Order Date]])</f>
        <v>7</v>
      </c>
      <c r="T1454" s="8" t="str">
        <f>TEXT(SalesDataTable[[#This Row],[Order Date]],"mmm")</f>
        <v>Jul</v>
      </c>
    </row>
    <row r="1455" spans="1:20" ht="15.6" x14ac:dyDescent="0.3">
      <c r="A1455" s="2" t="s">
        <v>1526</v>
      </c>
      <c r="B1455" s="3">
        <v>46226</v>
      </c>
      <c r="C1455" s="4" t="s">
        <v>47</v>
      </c>
      <c r="D1455" s="4" t="s">
        <v>68</v>
      </c>
      <c r="E1455" s="4" t="s">
        <v>59</v>
      </c>
      <c r="F1455" s="4" t="s">
        <v>36</v>
      </c>
      <c r="G1455" s="4" t="s">
        <v>25</v>
      </c>
      <c r="H1455" s="4" t="s">
        <v>63</v>
      </c>
      <c r="I1455" s="5">
        <v>6</v>
      </c>
      <c r="J1455" s="6">
        <v>102.96</v>
      </c>
      <c r="K1455" s="7">
        <v>0.05</v>
      </c>
      <c r="L1455" s="6">
        <v>51.74</v>
      </c>
      <c r="M1455" s="6">
        <f t="shared" si="88"/>
        <v>586.87199999999996</v>
      </c>
      <c r="N1455" s="6">
        <f t="shared" si="89"/>
        <v>310.44</v>
      </c>
      <c r="O1455" s="6">
        <f t="shared" si="90"/>
        <v>276.43199999999996</v>
      </c>
      <c r="P1455" s="8">
        <f t="shared" si="91"/>
        <v>0.47102604997341835</v>
      </c>
      <c r="Q1455" s="9">
        <f>YEAR(SalesDataTable[[#This Row],[Order Date]])</f>
        <v>2026</v>
      </c>
      <c r="R1455" s="8" t="str">
        <f>"Q"&amp;ROUNDUP(MONTH(SalesDataTable[[#This Row],[Order Date]])/3,0)</f>
        <v>Q3</v>
      </c>
      <c r="S1455" s="5">
        <f>MONTH(SalesDataTable[[#This Row],[Order Date]])</f>
        <v>7</v>
      </c>
      <c r="T1455" s="8" t="str">
        <f>TEXT(SalesDataTable[[#This Row],[Order Date]],"mmm")</f>
        <v>Jul</v>
      </c>
    </row>
    <row r="1456" spans="1:20" ht="15.6" x14ac:dyDescent="0.3">
      <c r="A1456" s="2" t="s">
        <v>1527</v>
      </c>
      <c r="B1456" s="3">
        <v>46226</v>
      </c>
      <c r="C1456" s="4" t="s">
        <v>28</v>
      </c>
      <c r="D1456" s="4" t="s">
        <v>89</v>
      </c>
      <c r="E1456" s="4" t="s">
        <v>59</v>
      </c>
      <c r="F1456" s="4" t="s">
        <v>24</v>
      </c>
      <c r="G1456" s="4" t="s">
        <v>31</v>
      </c>
      <c r="H1456" s="4" t="s">
        <v>32</v>
      </c>
      <c r="I1456" s="5">
        <v>1</v>
      </c>
      <c r="J1456" s="6">
        <v>94.04</v>
      </c>
      <c r="K1456" s="7">
        <v>0</v>
      </c>
      <c r="L1456" s="6">
        <v>44.88</v>
      </c>
      <c r="M1456" s="6">
        <f t="shared" si="88"/>
        <v>94.04</v>
      </c>
      <c r="N1456" s="6">
        <f t="shared" si="89"/>
        <v>44.88</v>
      </c>
      <c r="O1456" s="6">
        <f t="shared" si="90"/>
        <v>49.160000000000004</v>
      </c>
      <c r="P1456" s="8">
        <f t="shared" si="91"/>
        <v>0.52275627392598889</v>
      </c>
      <c r="Q1456" s="9">
        <f>YEAR(SalesDataTable[[#This Row],[Order Date]])</f>
        <v>2026</v>
      </c>
      <c r="R1456" s="8" t="str">
        <f>"Q"&amp;ROUNDUP(MONTH(SalesDataTable[[#This Row],[Order Date]])/3,0)</f>
        <v>Q3</v>
      </c>
      <c r="S1456" s="5">
        <f>MONTH(SalesDataTable[[#This Row],[Order Date]])</f>
        <v>7</v>
      </c>
      <c r="T1456" s="8" t="str">
        <f>TEXT(SalesDataTable[[#This Row],[Order Date]],"mmm")</f>
        <v>Jul</v>
      </c>
    </row>
    <row r="1457" spans="1:20" ht="15.6" x14ac:dyDescent="0.3">
      <c r="A1457" s="2" t="s">
        <v>1528</v>
      </c>
      <c r="B1457" s="3">
        <v>46226</v>
      </c>
      <c r="C1457" s="4" t="s">
        <v>47</v>
      </c>
      <c r="D1457" s="4" t="s">
        <v>68</v>
      </c>
      <c r="E1457" s="4" t="s">
        <v>23</v>
      </c>
      <c r="F1457" s="4" t="s">
        <v>36</v>
      </c>
      <c r="G1457" s="4" t="s">
        <v>31</v>
      </c>
      <c r="H1457" s="4" t="s">
        <v>99</v>
      </c>
      <c r="I1457" s="5">
        <v>2</v>
      </c>
      <c r="J1457" s="6">
        <v>70.790000000000006</v>
      </c>
      <c r="K1457" s="7">
        <v>0</v>
      </c>
      <c r="L1457" s="6">
        <v>32.44</v>
      </c>
      <c r="M1457" s="6">
        <f t="shared" si="88"/>
        <v>141.58000000000001</v>
      </c>
      <c r="N1457" s="6">
        <f t="shared" si="89"/>
        <v>64.88</v>
      </c>
      <c r="O1457" s="6">
        <f t="shared" si="90"/>
        <v>76.700000000000017</v>
      </c>
      <c r="P1457" s="8">
        <f t="shared" si="91"/>
        <v>0.541743184065546</v>
      </c>
      <c r="Q1457" s="9">
        <f>YEAR(SalesDataTable[[#This Row],[Order Date]])</f>
        <v>2026</v>
      </c>
      <c r="R1457" s="8" t="str">
        <f>"Q"&amp;ROUNDUP(MONTH(SalesDataTable[[#This Row],[Order Date]])/3,0)</f>
        <v>Q3</v>
      </c>
      <c r="S1457" s="5">
        <f>MONTH(SalesDataTable[[#This Row],[Order Date]])</f>
        <v>7</v>
      </c>
      <c r="T1457" s="8" t="str">
        <f>TEXT(SalesDataTable[[#This Row],[Order Date]],"mmm")</f>
        <v>Jul</v>
      </c>
    </row>
    <row r="1458" spans="1:20" ht="15.6" x14ac:dyDescent="0.3">
      <c r="A1458" s="2" t="s">
        <v>1529</v>
      </c>
      <c r="B1458" s="3">
        <v>46226</v>
      </c>
      <c r="C1458" s="4" t="s">
        <v>34</v>
      </c>
      <c r="D1458" s="4" t="s">
        <v>81</v>
      </c>
      <c r="E1458" s="4" t="s">
        <v>23</v>
      </c>
      <c r="F1458" s="4" t="s">
        <v>36</v>
      </c>
      <c r="G1458" s="4" t="s">
        <v>37</v>
      </c>
      <c r="H1458" s="4" t="s">
        <v>66</v>
      </c>
      <c r="I1458" s="5">
        <v>2</v>
      </c>
      <c r="J1458" s="6">
        <v>46.41</v>
      </c>
      <c r="K1458" s="7">
        <v>0</v>
      </c>
      <c r="L1458" s="6">
        <v>18.600000000000001</v>
      </c>
      <c r="M1458" s="6">
        <f t="shared" si="88"/>
        <v>92.82</v>
      </c>
      <c r="N1458" s="6">
        <f t="shared" si="89"/>
        <v>37.200000000000003</v>
      </c>
      <c r="O1458" s="6">
        <f t="shared" si="90"/>
        <v>55.61999999999999</v>
      </c>
      <c r="P1458" s="8">
        <f t="shared" si="91"/>
        <v>0.59922430510665803</v>
      </c>
      <c r="Q1458" s="9">
        <f>YEAR(SalesDataTable[[#This Row],[Order Date]])</f>
        <v>2026</v>
      </c>
      <c r="R1458" s="8" t="str">
        <f>"Q"&amp;ROUNDUP(MONTH(SalesDataTable[[#This Row],[Order Date]])/3,0)</f>
        <v>Q3</v>
      </c>
      <c r="S1458" s="5">
        <f>MONTH(SalesDataTable[[#This Row],[Order Date]])</f>
        <v>7</v>
      </c>
      <c r="T1458" s="8" t="str">
        <f>TEXT(SalesDataTable[[#This Row],[Order Date]],"mmm")</f>
        <v>Jul</v>
      </c>
    </row>
    <row r="1459" spans="1:20" ht="15.6" x14ac:dyDescent="0.3">
      <c r="A1459" s="2" t="s">
        <v>1530</v>
      </c>
      <c r="B1459" s="3">
        <v>46226</v>
      </c>
      <c r="C1459" s="4" t="s">
        <v>47</v>
      </c>
      <c r="D1459" s="4" t="s">
        <v>102</v>
      </c>
      <c r="E1459" s="4" t="s">
        <v>59</v>
      </c>
      <c r="F1459" s="4" t="s">
        <v>36</v>
      </c>
      <c r="G1459" s="4" t="s">
        <v>31</v>
      </c>
      <c r="H1459" s="4" t="s">
        <v>99</v>
      </c>
      <c r="I1459" s="5">
        <v>1</v>
      </c>
      <c r="J1459" s="6">
        <v>69.75</v>
      </c>
      <c r="K1459" s="7">
        <v>0</v>
      </c>
      <c r="L1459" s="6">
        <v>33.299999999999997</v>
      </c>
      <c r="M1459" s="6">
        <f t="shared" si="88"/>
        <v>69.75</v>
      </c>
      <c r="N1459" s="6">
        <f t="shared" si="89"/>
        <v>33.299999999999997</v>
      </c>
      <c r="O1459" s="6">
        <f t="shared" si="90"/>
        <v>36.450000000000003</v>
      </c>
      <c r="P1459" s="8">
        <f t="shared" si="91"/>
        <v>0.52258064516129032</v>
      </c>
      <c r="Q1459" s="9">
        <f>YEAR(SalesDataTable[[#This Row],[Order Date]])</f>
        <v>2026</v>
      </c>
      <c r="R1459" s="8" t="str">
        <f>"Q"&amp;ROUNDUP(MONTH(SalesDataTable[[#This Row],[Order Date]])/3,0)</f>
        <v>Q3</v>
      </c>
      <c r="S1459" s="5">
        <f>MONTH(SalesDataTable[[#This Row],[Order Date]])</f>
        <v>7</v>
      </c>
      <c r="T1459" s="8" t="str">
        <f>TEXT(SalesDataTable[[#This Row],[Order Date]],"mmm")</f>
        <v>Jul</v>
      </c>
    </row>
    <row r="1460" spans="1:20" ht="15.6" x14ac:dyDescent="0.3">
      <c r="A1460" s="2" t="s">
        <v>1531</v>
      </c>
      <c r="B1460" s="3">
        <v>46226</v>
      </c>
      <c r="C1460" s="4" t="s">
        <v>21</v>
      </c>
      <c r="D1460" s="4" t="s">
        <v>108</v>
      </c>
      <c r="E1460" s="4" t="s">
        <v>45</v>
      </c>
      <c r="F1460" s="4" t="s">
        <v>40</v>
      </c>
      <c r="G1460" s="4" t="s">
        <v>25</v>
      </c>
      <c r="H1460" s="4" t="s">
        <v>55</v>
      </c>
      <c r="I1460" s="5">
        <v>3</v>
      </c>
      <c r="J1460" s="6">
        <v>40.81</v>
      </c>
      <c r="K1460" s="7">
        <v>0</v>
      </c>
      <c r="L1460" s="6">
        <v>16.86</v>
      </c>
      <c r="M1460" s="6">
        <f t="shared" si="88"/>
        <v>122.43</v>
      </c>
      <c r="N1460" s="6">
        <f t="shared" si="89"/>
        <v>50.58</v>
      </c>
      <c r="O1460" s="6">
        <f t="shared" si="90"/>
        <v>71.850000000000009</v>
      </c>
      <c r="P1460" s="8">
        <f t="shared" si="91"/>
        <v>0.58686596422445481</v>
      </c>
      <c r="Q1460" s="9">
        <f>YEAR(SalesDataTable[[#This Row],[Order Date]])</f>
        <v>2026</v>
      </c>
      <c r="R1460" s="8" t="str">
        <f>"Q"&amp;ROUNDUP(MONTH(SalesDataTable[[#This Row],[Order Date]])/3,0)</f>
        <v>Q3</v>
      </c>
      <c r="S1460" s="5">
        <f>MONTH(SalesDataTable[[#This Row],[Order Date]])</f>
        <v>7</v>
      </c>
      <c r="T1460" s="8" t="str">
        <f>TEXT(SalesDataTable[[#This Row],[Order Date]],"mmm")</f>
        <v>Jul</v>
      </c>
    </row>
    <row r="1461" spans="1:20" ht="15.6" x14ac:dyDescent="0.3">
      <c r="A1461" s="2" t="s">
        <v>1532</v>
      </c>
      <c r="B1461" s="3">
        <v>46226</v>
      </c>
      <c r="C1461" s="4" t="s">
        <v>47</v>
      </c>
      <c r="D1461" s="4" t="s">
        <v>68</v>
      </c>
      <c r="E1461" s="4" t="s">
        <v>59</v>
      </c>
      <c r="F1461" s="4" t="s">
        <v>24</v>
      </c>
      <c r="G1461" s="4" t="s">
        <v>31</v>
      </c>
      <c r="H1461" s="4" t="s">
        <v>73</v>
      </c>
      <c r="I1461" s="5">
        <v>5</v>
      </c>
      <c r="J1461" s="6">
        <v>156.69</v>
      </c>
      <c r="K1461" s="7">
        <v>0</v>
      </c>
      <c r="L1461" s="6">
        <v>80.489999999999995</v>
      </c>
      <c r="M1461" s="6">
        <f t="shared" si="88"/>
        <v>783.45</v>
      </c>
      <c r="N1461" s="6">
        <f t="shared" si="89"/>
        <v>402.45</v>
      </c>
      <c r="O1461" s="6">
        <f t="shared" si="90"/>
        <v>381.00000000000006</v>
      </c>
      <c r="P1461" s="8">
        <f t="shared" si="91"/>
        <v>0.48631054949262881</v>
      </c>
      <c r="Q1461" s="9">
        <f>YEAR(SalesDataTable[[#This Row],[Order Date]])</f>
        <v>2026</v>
      </c>
      <c r="R1461" s="8" t="str">
        <f>"Q"&amp;ROUNDUP(MONTH(SalesDataTable[[#This Row],[Order Date]])/3,0)</f>
        <v>Q3</v>
      </c>
      <c r="S1461" s="5">
        <f>MONTH(SalesDataTable[[#This Row],[Order Date]])</f>
        <v>7</v>
      </c>
      <c r="T1461" s="8" t="str">
        <f>TEXT(SalesDataTable[[#This Row],[Order Date]],"mmm")</f>
        <v>Jul</v>
      </c>
    </row>
    <row r="1462" spans="1:20" ht="15.6" x14ac:dyDescent="0.3">
      <c r="A1462" s="2" t="s">
        <v>1533</v>
      </c>
      <c r="B1462" s="3">
        <v>46226</v>
      </c>
      <c r="C1462" s="4" t="s">
        <v>28</v>
      </c>
      <c r="D1462" s="4" t="s">
        <v>58</v>
      </c>
      <c r="E1462" s="4" t="s">
        <v>59</v>
      </c>
      <c r="F1462" s="4" t="s">
        <v>24</v>
      </c>
      <c r="G1462" s="4" t="s">
        <v>37</v>
      </c>
      <c r="H1462" s="4" t="s">
        <v>103</v>
      </c>
      <c r="I1462" s="5">
        <v>1</v>
      </c>
      <c r="J1462" s="6">
        <v>168.59</v>
      </c>
      <c r="K1462" s="7">
        <v>0.1</v>
      </c>
      <c r="L1462" s="6">
        <v>88.8</v>
      </c>
      <c r="M1462" s="6">
        <f t="shared" si="88"/>
        <v>151.73099999999999</v>
      </c>
      <c r="N1462" s="6">
        <f t="shared" si="89"/>
        <v>88.8</v>
      </c>
      <c r="O1462" s="6">
        <f t="shared" si="90"/>
        <v>62.930999999999997</v>
      </c>
      <c r="P1462" s="8">
        <f t="shared" si="91"/>
        <v>0.41475374181940405</v>
      </c>
      <c r="Q1462" s="9">
        <f>YEAR(SalesDataTable[[#This Row],[Order Date]])</f>
        <v>2026</v>
      </c>
      <c r="R1462" s="8" t="str">
        <f>"Q"&amp;ROUNDUP(MONTH(SalesDataTable[[#This Row],[Order Date]])/3,0)</f>
        <v>Q3</v>
      </c>
      <c r="S1462" s="5">
        <f>MONTH(SalesDataTable[[#This Row],[Order Date]])</f>
        <v>7</v>
      </c>
      <c r="T1462" s="8" t="str">
        <f>TEXT(SalesDataTable[[#This Row],[Order Date]],"mmm")</f>
        <v>Jul</v>
      </c>
    </row>
    <row r="1463" spans="1:20" ht="15.6" x14ac:dyDescent="0.3">
      <c r="A1463" s="2" t="s">
        <v>1534</v>
      </c>
      <c r="B1463" s="3">
        <v>46226</v>
      </c>
      <c r="C1463" s="4" t="s">
        <v>28</v>
      </c>
      <c r="D1463" s="4" t="s">
        <v>89</v>
      </c>
      <c r="E1463" s="4" t="s">
        <v>23</v>
      </c>
      <c r="F1463" s="4" t="s">
        <v>40</v>
      </c>
      <c r="G1463" s="4" t="s">
        <v>37</v>
      </c>
      <c r="H1463" s="4" t="s">
        <v>38</v>
      </c>
      <c r="I1463" s="5">
        <v>5</v>
      </c>
      <c r="J1463" s="6">
        <v>36.880000000000003</v>
      </c>
      <c r="K1463" s="7">
        <v>0.1</v>
      </c>
      <c r="L1463" s="6">
        <v>13.76</v>
      </c>
      <c r="M1463" s="6">
        <f t="shared" si="88"/>
        <v>165.96</v>
      </c>
      <c r="N1463" s="6">
        <f t="shared" si="89"/>
        <v>68.8</v>
      </c>
      <c r="O1463" s="6">
        <f t="shared" si="90"/>
        <v>97.160000000000011</v>
      </c>
      <c r="P1463" s="8">
        <f t="shared" si="91"/>
        <v>0.58544227524704751</v>
      </c>
      <c r="Q1463" s="9">
        <f>YEAR(SalesDataTable[[#This Row],[Order Date]])</f>
        <v>2026</v>
      </c>
      <c r="R1463" s="8" t="str">
        <f>"Q"&amp;ROUNDUP(MONTH(SalesDataTable[[#This Row],[Order Date]])/3,0)</f>
        <v>Q3</v>
      </c>
      <c r="S1463" s="5">
        <f>MONTH(SalesDataTable[[#This Row],[Order Date]])</f>
        <v>7</v>
      </c>
      <c r="T1463" s="8" t="str">
        <f>TEXT(SalesDataTable[[#This Row],[Order Date]],"mmm")</f>
        <v>Jul</v>
      </c>
    </row>
    <row r="1464" spans="1:20" ht="15.6" x14ac:dyDescent="0.3">
      <c r="A1464" s="2" t="s">
        <v>1535</v>
      </c>
      <c r="B1464" s="3">
        <v>46227</v>
      </c>
      <c r="C1464" s="4" t="s">
        <v>21</v>
      </c>
      <c r="D1464" s="4" t="s">
        <v>22</v>
      </c>
      <c r="E1464" s="4" t="s">
        <v>30</v>
      </c>
      <c r="F1464" s="4" t="s">
        <v>40</v>
      </c>
      <c r="G1464" s="4" t="s">
        <v>37</v>
      </c>
      <c r="H1464" s="4" t="s">
        <v>91</v>
      </c>
      <c r="I1464" s="5">
        <v>8</v>
      </c>
      <c r="J1464" s="6">
        <v>136.13</v>
      </c>
      <c r="K1464" s="7">
        <v>0.1</v>
      </c>
      <c r="L1464" s="6">
        <v>66.55</v>
      </c>
      <c r="M1464" s="6">
        <f t="shared" si="88"/>
        <v>980.13599999999997</v>
      </c>
      <c r="N1464" s="6">
        <f t="shared" si="89"/>
        <v>532.4</v>
      </c>
      <c r="O1464" s="6">
        <f t="shared" si="90"/>
        <v>447.73599999999999</v>
      </c>
      <c r="P1464" s="8">
        <f t="shared" si="91"/>
        <v>0.45681007533648393</v>
      </c>
      <c r="Q1464" s="9">
        <f>YEAR(SalesDataTable[[#This Row],[Order Date]])</f>
        <v>2026</v>
      </c>
      <c r="R1464" s="8" t="str">
        <f>"Q"&amp;ROUNDUP(MONTH(SalesDataTable[[#This Row],[Order Date]])/3,0)</f>
        <v>Q3</v>
      </c>
      <c r="S1464" s="5">
        <f>MONTH(SalesDataTable[[#This Row],[Order Date]])</f>
        <v>7</v>
      </c>
      <c r="T1464" s="8" t="str">
        <f>TEXT(SalesDataTable[[#This Row],[Order Date]],"mmm")</f>
        <v>Jul</v>
      </c>
    </row>
    <row r="1465" spans="1:20" ht="15.6" x14ac:dyDescent="0.3">
      <c r="A1465" s="2" t="s">
        <v>1536</v>
      </c>
      <c r="B1465" s="3">
        <v>46227</v>
      </c>
      <c r="C1465" s="4" t="s">
        <v>28</v>
      </c>
      <c r="D1465" s="4" t="s">
        <v>106</v>
      </c>
      <c r="E1465" s="4" t="s">
        <v>59</v>
      </c>
      <c r="F1465" s="4" t="s">
        <v>24</v>
      </c>
      <c r="G1465" s="4" t="s">
        <v>25</v>
      </c>
      <c r="H1465" s="4" t="s">
        <v>55</v>
      </c>
      <c r="I1465" s="5">
        <v>2</v>
      </c>
      <c r="J1465" s="6">
        <v>40.479999999999997</v>
      </c>
      <c r="K1465" s="7">
        <v>0.05</v>
      </c>
      <c r="L1465" s="6">
        <v>16.93</v>
      </c>
      <c r="M1465" s="6">
        <f t="shared" si="88"/>
        <v>76.911999999999992</v>
      </c>
      <c r="N1465" s="6">
        <f t="shared" si="89"/>
        <v>33.86</v>
      </c>
      <c r="O1465" s="6">
        <f t="shared" si="90"/>
        <v>43.051999999999992</v>
      </c>
      <c r="P1465" s="8">
        <f t="shared" si="91"/>
        <v>0.5597566049511129</v>
      </c>
      <c r="Q1465" s="9">
        <f>YEAR(SalesDataTable[[#This Row],[Order Date]])</f>
        <v>2026</v>
      </c>
      <c r="R1465" s="8" t="str">
        <f>"Q"&amp;ROUNDUP(MONTH(SalesDataTable[[#This Row],[Order Date]])/3,0)</f>
        <v>Q3</v>
      </c>
      <c r="S1465" s="5">
        <f>MONTH(SalesDataTable[[#This Row],[Order Date]])</f>
        <v>7</v>
      </c>
      <c r="T1465" s="8" t="str">
        <f>TEXT(SalesDataTable[[#This Row],[Order Date]],"mmm")</f>
        <v>Jul</v>
      </c>
    </row>
    <row r="1466" spans="1:20" ht="15.6" x14ac:dyDescent="0.3">
      <c r="A1466" s="2" t="s">
        <v>1537</v>
      </c>
      <c r="B1466" s="3">
        <v>46227</v>
      </c>
      <c r="C1466" s="4" t="s">
        <v>21</v>
      </c>
      <c r="D1466" s="4" t="s">
        <v>22</v>
      </c>
      <c r="E1466" s="4" t="s">
        <v>23</v>
      </c>
      <c r="F1466" s="4" t="s">
        <v>36</v>
      </c>
      <c r="G1466" s="4" t="s">
        <v>25</v>
      </c>
      <c r="H1466" s="4" t="s">
        <v>49</v>
      </c>
      <c r="I1466" s="5">
        <v>4</v>
      </c>
      <c r="J1466" s="6">
        <v>50.09</v>
      </c>
      <c r="K1466" s="7">
        <v>0</v>
      </c>
      <c r="L1466" s="6">
        <v>22.11</v>
      </c>
      <c r="M1466" s="6">
        <f t="shared" si="88"/>
        <v>200.36</v>
      </c>
      <c r="N1466" s="6">
        <f t="shared" si="89"/>
        <v>88.44</v>
      </c>
      <c r="O1466" s="6">
        <f t="shared" si="90"/>
        <v>111.92000000000002</v>
      </c>
      <c r="P1466" s="8">
        <f t="shared" si="91"/>
        <v>0.55859452984627678</v>
      </c>
      <c r="Q1466" s="9">
        <f>YEAR(SalesDataTable[[#This Row],[Order Date]])</f>
        <v>2026</v>
      </c>
      <c r="R1466" s="8" t="str">
        <f>"Q"&amp;ROUNDUP(MONTH(SalesDataTable[[#This Row],[Order Date]])/3,0)</f>
        <v>Q3</v>
      </c>
      <c r="S1466" s="5">
        <f>MONTH(SalesDataTable[[#This Row],[Order Date]])</f>
        <v>7</v>
      </c>
      <c r="T1466" s="8" t="str">
        <f>TEXT(SalesDataTable[[#This Row],[Order Date]],"mmm")</f>
        <v>Jul</v>
      </c>
    </row>
    <row r="1467" spans="1:20" ht="15.6" x14ac:dyDescent="0.3">
      <c r="A1467" s="2" t="s">
        <v>1538</v>
      </c>
      <c r="B1467" s="3">
        <v>46227</v>
      </c>
      <c r="C1467" s="4" t="s">
        <v>47</v>
      </c>
      <c r="D1467" s="4" t="s">
        <v>68</v>
      </c>
      <c r="E1467" s="4" t="s">
        <v>23</v>
      </c>
      <c r="F1467" s="4" t="s">
        <v>24</v>
      </c>
      <c r="G1467" s="4" t="s">
        <v>31</v>
      </c>
      <c r="H1467" s="4" t="s">
        <v>73</v>
      </c>
      <c r="I1467" s="5">
        <v>1</v>
      </c>
      <c r="J1467" s="6">
        <v>156.54</v>
      </c>
      <c r="K1467" s="7">
        <v>0.1</v>
      </c>
      <c r="L1467" s="6">
        <v>77.38</v>
      </c>
      <c r="M1467" s="6">
        <f t="shared" si="88"/>
        <v>140.886</v>
      </c>
      <c r="N1467" s="6">
        <f t="shared" si="89"/>
        <v>77.38</v>
      </c>
      <c r="O1467" s="6">
        <f t="shared" si="90"/>
        <v>63.506</v>
      </c>
      <c r="P1467" s="8">
        <f t="shared" si="91"/>
        <v>0.4507616086765186</v>
      </c>
      <c r="Q1467" s="9">
        <f>YEAR(SalesDataTable[[#This Row],[Order Date]])</f>
        <v>2026</v>
      </c>
      <c r="R1467" s="8" t="str">
        <f>"Q"&amp;ROUNDUP(MONTH(SalesDataTable[[#This Row],[Order Date]])/3,0)</f>
        <v>Q3</v>
      </c>
      <c r="S1467" s="5">
        <f>MONTH(SalesDataTable[[#This Row],[Order Date]])</f>
        <v>7</v>
      </c>
      <c r="T1467" s="8" t="str">
        <f>TEXT(SalesDataTable[[#This Row],[Order Date]],"mmm")</f>
        <v>Jul</v>
      </c>
    </row>
    <row r="1468" spans="1:20" ht="15.6" x14ac:dyDescent="0.3">
      <c r="A1468" s="2" t="s">
        <v>1539</v>
      </c>
      <c r="B1468" s="3">
        <v>46227</v>
      </c>
      <c r="C1468" s="4" t="s">
        <v>28</v>
      </c>
      <c r="D1468" s="4" t="s">
        <v>58</v>
      </c>
      <c r="E1468" s="4" t="s">
        <v>45</v>
      </c>
      <c r="F1468" s="4" t="s">
        <v>24</v>
      </c>
      <c r="G1468" s="4" t="s">
        <v>31</v>
      </c>
      <c r="H1468" s="4" t="s">
        <v>73</v>
      </c>
      <c r="I1468" s="5">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9">
        <f>YEAR(SalesDataTable[[#This Row],[Order Date]])</f>
        <v>2026</v>
      </c>
      <c r="R1468" s="8" t="str">
        <f>"Q"&amp;ROUNDUP(MONTH(SalesDataTable[[#This Row],[Order Date]])/3,0)</f>
        <v>Q3</v>
      </c>
      <c r="S1468" s="5">
        <f>MONTH(SalesDataTable[[#This Row],[Order Date]])</f>
        <v>7</v>
      </c>
      <c r="T1468" s="8" t="str">
        <f>TEXT(SalesDataTable[[#This Row],[Order Date]],"mmm")</f>
        <v>Jul</v>
      </c>
    </row>
    <row r="1469" spans="1:20" ht="15.6" x14ac:dyDescent="0.3">
      <c r="A1469" s="2" t="s">
        <v>1540</v>
      </c>
      <c r="B1469" s="3">
        <v>46228</v>
      </c>
      <c r="C1469" s="4" t="s">
        <v>28</v>
      </c>
      <c r="D1469" s="4" t="s">
        <v>86</v>
      </c>
      <c r="E1469" s="4" t="s">
        <v>23</v>
      </c>
      <c r="F1469" s="4" t="s">
        <v>24</v>
      </c>
      <c r="G1469" s="4" t="s">
        <v>31</v>
      </c>
      <c r="H1469" s="4" t="s">
        <v>73</v>
      </c>
      <c r="I1469" s="5">
        <v>1</v>
      </c>
      <c r="J1469" s="6">
        <v>155.35</v>
      </c>
      <c r="K1469" s="7">
        <v>0</v>
      </c>
      <c r="L1469" s="6">
        <v>80.47</v>
      </c>
      <c r="M1469" s="6">
        <f t="shared" si="88"/>
        <v>155.35</v>
      </c>
      <c r="N1469" s="6">
        <f t="shared" si="89"/>
        <v>80.47</v>
      </c>
      <c r="O1469" s="6">
        <f t="shared" si="90"/>
        <v>74.88</v>
      </c>
      <c r="P1469" s="8">
        <f t="shared" si="91"/>
        <v>0.48200836820083681</v>
      </c>
      <c r="Q1469" s="9">
        <f>YEAR(SalesDataTable[[#This Row],[Order Date]])</f>
        <v>2026</v>
      </c>
      <c r="R1469" s="8" t="str">
        <f>"Q"&amp;ROUNDUP(MONTH(SalesDataTable[[#This Row],[Order Date]])/3,0)</f>
        <v>Q3</v>
      </c>
      <c r="S1469" s="5">
        <f>MONTH(SalesDataTable[[#This Row],[Order Date]])</f>
        <v>7</v>
      </c>
      <c r="T1469" s="8" t="str">
        <f>TEXT(SalesDataTable[[#This Row],[Order Date]],"mmm")</f>
        <v>Jul</v>
      </c>
    </row>
    <row r="1470" spans="1:20" ht="15.6" x14ac:dyDescent="0.3">
      <c r="A1470" s="2" t="s">
        <v>1541</v>
      </c>
      <c r="B1470" s="3">
        <v>46228</v>
      </c>
      <c r="C1470" s="4" t="s">
        <v>34</v>
      </c>
      <c r="D1470" s="4" t="s">
        <v>44</v>
      </c>
      <c r="E1470" s="4" t="s">
        <v>59</v>
      </c>
      <c r="F1470" s="4" t="s">
        <v>36</v>
      </c>
      <c r="G1470" s="4" t="s">
        <v>25</v>
      </c>
      <c r="H1470" s="4" t="s">
        <v>26</v>
      </c>
      <c r="I1470" s="5">
        <v>1</v>
      </c>
      <c r="J1470" s="6">
        <v>81.13</v>
      </c>
      <c r="K1470" s="7">
        <v>0.05</v>
      </c>
      <c r="L1470" s="6">
        <v>42.41</v>
      </c>
      <c r="M1470" s="6">
        <f t="shared" si="88"/>
        <v>77.073499999999996</v>
      </c>
      <c r="N1470" s="6">
        <f t="shared" si="89"/>
        <v>42.41</v>
      </c>
      <c r="O1470" s="6">
        <f t="shared" si="90"/>
        <v>34.663499999999999</v>
      </c>
      <c r="P1470" s="8">
        <f t="shared" si="91"/>
        <v>0.44974602165465433</v>
      </c>
      <c r="Q1470" s="9">
        <f>YEAR(SalesDataTable[[#This Row],[Order Date]])</f>
        <v>2026</v>
      </c>
      <c r="R1470" s="8" t="str">
        <f>"Q"&amp;ROUNDUP(MONTH(SalesDataTable[[#This Row],[Order Date]])/3,0)</f>
        <v>Q3</v>
      </c>
      <c r="S1470" s="5">
        <f>MONTH(SalesDataTable[[#This Row],[Order Date]])</f>
        <v>7</v>
      </c>
      <c r="T1470" s="8" t="str">
        <f>TEXT(SalesDataTable[[#This Row],[Order Date]],"mmm")</f>
        <v>Jul</v>
      </c>
    </row>
    <row r="1471" spans="1:20" ht="15.6" x14ac:dyDescent="0.3">
      <c r="A1471" s="2" t="s">
        <v>1542</v>
      </c>
      <c r="B1471" s="3">
        <v>46228</v>
      </c>
      <c r="C1471" s="4" t="s">
        <v>28</v>
      </c>
      <c r="D1471" s="4" t="s">
        <v>86</v>
      </c>
      <c r="E1471" s="4" t="s">
        <v>23</v>
      </c>
      <c r="F1471" s="4" t="s">
        <v>36</v>
      </c>
      <c r="G1471" s="4" t="s">
        <v>31</v>
      </c>
      <c r="H1471" s="4" t="s">
        <v>41</v>
      </c>
      <c r="I1471" s="5">
        <v>1</v>
      </c>
      <c r="J1471" s="6">
        <v>145.87</v>
      </c>
      <c r="K1471" s="7">
        <v>0</v>
      </c>
      <c r="L1471" s="6">
        <v>81.430000000000007</v>
      </c>
      <c r="M1471" s="6">
        <f t="shared" si="88"/>
        <v>145.87</v>
      </c>
      <c r="N1471" s="6">
        <f t="shared" si="89"/>
        <v>81.430000000000007</v>
      </c>
      <c r="O1471" s="6">
        <f t="shared" si="90"/>
        <v>64.44</v>
      </c>
      <c r="P1471" s="8">
        <f t="shared" si="91"/>
        <v>0.44176321382052508</v>
      </c>
      <c r="Q1471" s="9">
        <f>YEAR(SalesDataTable[[#This Row],[Order Date]])</f>
        <v>2026</v>
      </c>
      <c r="R1471" s="8" t="str">
        <f>"Q"&amp;ROUNDUP(MONTH(SalesDataTable[[#This Row],[Order Date]])/3,0)</f>
        <v>Q3</v>
      </c>
      <c r="S1471" s="5">
        <f>MONTH(SalesDataTable[[#This Row],[Order Date]])</f>
        <v>7</v>
      </c>
      <c r="T1471" s="8" t="str">
        <f>TEXT(SalesDataTable[[#This Row],[Order Date]],"mmm")</f>
        <v>Jul</v>
      </c>
    </row>
    <row r="1472" spans="1:20" ht="15.6" x14ac:dyDescent="0.3">
      <c r="A1472" s="2" t="s">
        <v>1543</v>
      </c>
      <c r="B1472" s="3">
        <v>46228</v>
      </c>
      <c r="C1472" s="4" t="s">
        <v>28</v>
      </c>
      <c r="D1472" s="4" t="s">
        <v>89</v>
      </c>
      <c r="E1472" s="4" t="s">
        <v>23</v>
      </c>
      <c r="F1472" s="4" t="s">
        <v>36</v>
      </c>
      <c r="G1472" s="4" t="s">
        <v>31</v>
      </c>
      <c r="H1472" s="4" t="s">
        <v>73</v>
      </c>
      <c r="I1472" s="5">
        <v>6</v>
      </c>
      <c r="J1472" s="6">
        <v>151.88999999999999</v>
      </c>
      <c r="K1472" s="7">
        <v>0.15</v>
      </c>
      <c r="L1472" s="6">
        <v>76.83</v>
      </c>
      <c r="M1472" s="6">
        <f t="shared" si="88"/>
        <v>774.6389999999999</v>
      </c>
      <c r="N1472" s="6">
        <f t="shared" si="89"/>
        <v>460.98</v>
      </c>
      <c r="O1472" s="6">
        <f t="shared" si="90"/>
        <v>313.65899999999988</v>
      </c>
      <c r="P1472" s="8">
        <f t="shared" si="91"/>
        <v>0.40490989996630677</v>
      </c>
      <c r="Q1472" s="9">
        <f>YEAR(SalesDataTable[[#This Row],[Order Date]])</f>
        <v>2026</v>
      </c>
      <c r="R1472" s="8" t="str">
        <f>"Q"&amp;ROUNDUP(MONTH(SalesDataTable[[#This Row],[Order Date]])/3,0)</f>
        <v>Q3</v>
      </c>
      <c r="S1472" s="5">
        <f>MONTH(SalesDataTable[[#This Row],[Order Date]])</f>
        <v>7</v>
      </c>
      <c r="T1472" s="8" t="str">
        <f>TEXT(SalesDataTable[[#This Row],[Order Date]],"mmm")</f>
        <v>Jul</v>
      </c>
    </row>
    <row r="1473" spans="1:20" ht="15.6" x14ac:dyDescent="0.3">
      <c r="A1473" s="2" t="s">
        <v>1544</v>
      </c>
      <c r="B1473" s="3">
        <v>46228</v>
      </c>
      <c r="C1473" s="4" t="s">
        <v>34</v>
      </c>
      <c r="D1473" s="4" t="s">
        <v>81</v>
      </c>
      <c r="E1473" s="4" t="s">
        <v>23</v>
      </c>
      <c r="F1473" s="4" t="s">
        <v>36</v>
      </c>
      <c r="G1473" s="4" t="s">
        <v>69</v>
      </c>
      <c r="H1473" s="4" t="s">
        <v>70</v>
      </c>
      <c r="I1473" s="5">
        <v>2</v>
      </c>
      <c r="J1473" s="6">
        <v>41.14</v>
      </c>
      <c r="K1473" s="7">
        <v>0.1</v>
      </c>
      <c r="L1473" s="6">
        <v>14.84</v>
      </c>
      <c r="M1473" s="6">
        <f t="shared" si="88"/>
        <v>74.052000000000007</v>
      </c>
      <c r="N1473" s="6">
        <f t="shared" si="89"/>
        <v>29.68</v>
      </c>
      <c r="O1473" s="6">
        <f t="shared" si="90"/>
        <v>44.372000000000007</v>
      </c>
      <c r="P1473" s="8">
        <f t="shared" si="91"/>
        <v>0.59920056176740677</v>
      </c>
      <c r="Q1473" s="9">
        <f>YEAR(SalesDataTable[[#This Row],[Order Date]])</f>
        <v>2026</v>
      </c>
      <c r="R1473" s="8" t="str">
        <f>"Q"&amp;ROUNDUP(MONTH(SalesDataTable[[#This Row],[Order Date]])/3,0)</f>
        <v>Q3</v>
      </c>
      <c r="S1473" s="5">
        <f>MONTH(SalesDataTable[[#This Row],[Order Date]])</f>
        <v>7</v>
      </c>
      <c r="T1473" s="8" t="str">
        <f>TEXT(SalesDataTable[[#This Row],[Order Date]],"mmm")</f>
        <v>Jul</v>
      </c>
    </row>
    <row r="1474" spans="1:20" ht="15.6" x14ac:dyDescent="0.3">
      <c r="A1474" s="2" t="s">
        <v>1545</v>
      </c>
      <c r="B1474" s="3">
        <v>46228</v>
      </c>
      <c r="C1474" s="4" t="s">
        <v>47</v>
      </c>
      <c r="D1474" s="4" t="s">
        <v>48</v>
      </c>
      <c r="E1474" s="4" t="s">
        <v>45</v>
      </c>
      <c r="F1474" s="4" t="s">
        <v>24</v>
      </c>
      <c r="G1474" s="4" t="s">
        <v>25</v>
      </c>
      <c r="H1474" s="4" t="s">
        <v>49</v>
      </c>
      <c r="I1474" s="5">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9">
        <f>YEAR(SalesDataTable[[#This Row],[Order Date]])</f>
        <v>2026</v>
      </c>
      <c r="R1474" s="8" t="str">
        <f>"Q"&amp;ROUNDUP(MONTH(SalesDataTable[[#This Row],[Order Date]])/3,0)</f>
        <v>Q3</v>
      </c>
      <c r="S1474" s="5">
        <f>MONTH(SalesDataTable[[#This Row],[Order Date]])</f>
        <v>7</v>
      </c>
      <c r="T1474" s="8" t="str">
        <f>TEXT(SalesDataTable[[#This Row],[Order Date]],"mmm")</f>
        <v>Jul</v>
      </c>
    </row>
    <row r="1475" spans="1:20" ht="15.6" x14ac:dyDescent="0.3">
      <c r="A1475" s="2" t="s">
        <v>1546</v>
      </c>
      <c r="B1475" s="3">
        <v>46228</v>
      </c>
      <c r="C1475" s="4" t="s">
        <v>47</v>
      </c>
      <c r="D1475" s="4" t="s">
        <v>65</v>
      </c>
      <c r="E1475" s="4" t="s">
        <v>23</v>
      </c>
      <c r="F1475" s="4" t="s">
        <v>36</v>
      </c>
      <c r="G1475" s="4" t="s">
        <v>37</v>
      </c>
      <c r="H1475" s="4" t="s">
        <v>66</v>
      </c>
      <c r="I1475" s="5">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9">
        <f>YEAR(SalesDataTable[[#This Row],[Order Date]])</f>
        <v>2026</v>
      </c>
      <c r="R1475" s="8" t="str">
        <f>"Q"&amp;ROUNDUP(MONTH(SalesDataTable[[#This Row],[Order Date]])/3,0)</f>
        <v>Q3</v>
      </c>
      <c r="S1475" s="5">
        <f>MONTH(SalesDataTable[[#This Row],[Order Date]])</f>
        <v>7</v>
      </c>
      <c r="T1475" s="8" t="str">
        <f>TEXT(SalesDataTable[[#This Row],[Order Date]],"mmm")</f>
        <v>Jul</v>
      </c>
    </row>
    <row r="1476" spans="1:20" ht="15.6" x14ac:dyDescent="0.3">
      <c r="A1476" s="2" t="s">
        <v>1547</v>
      </c>
      <c r="B1476" s="3">
        <v>46228</v>
      </c>
      <c r="C1476" s="4" t="s">
        <v>34</v>
      </c>
      <c r="D1476" s="4" t="s">
        <v>35</v>
      </c>
      <c r="E1476" s="4" t="s">
        <v>59</v>
      </c>
      <c r="F1476" s="4" t="s">
        <v>24</v>
      </c>
      <c r="G1476" s="4" t="s">
        <v>37</v>
      </c>
      <c r="H1476" s="4" t="s">
        <v>38</v>
      </c>
      <c r="I1476" s="5">
        <v>1</v>
      </c>
      <c r="J1476" s="6">
        <v>36.909999999999997</v>
      </c>
      <c r="K1476" s="7">
        <v>0</v>
      </c>
      <c r="L1476" s="6">
        <v>13.56</v>
      </c>
      <c r="M1476" s="6">
        <f t="shared" si="92"/>
        <v>36.909999999999997</v>
      </c>
      <c r="N1476" s="6">
        <f t="shared" si="93"/>
        <v>13.56</v>
      </c>
      <c r="O1476" s="6">
        <f t="shared" si="94"/>
        <v>23.349999999999994</v>
      </c>
      <c r="P1476" s="8">
        <f t="shared" si="95"/>
        <v>0.63261988620969922</v>
      </c>
      <c r="Q1476" s="9">
        <f>YEAR(SalesDataTable[[#This Row],[Order Date]])</f>
        <v>2026</v>
      </c>
      <c r="R1476" s="8" t="str">
        <f>"Q"&amp;ROUNDUP(MONTH(SalesDataTable[[#This Row],[Order Date]])/3,0)</f>
        <v>Q3</v>
      </c>
      <c r="S1476" s="5">
        <f>MONTH(SalesDataTable[[#This Row],[Order Date]])</f>
        <v>7</v>
      </c>
      <c r="T1476" s="8" t="str">
        <f>TEXT(SalesDataTable[[#This Row],[Order Date]],"mmm")</f>
        <v>Jul</v>
      </c>
    </row>
    <row r="1477" spans="1:20" ht="15.6" x14ac:dyDescent="0.3">
      <c r="A1477" s="2" t="s">
        <v>1548</v>
      </c>
      <c r="B1477" s="3">
        <v>46228</v>
      </c>
      <c r="C1477" s="4" t="s">
        <v>21</v>
      </c>
      <c r="D1477" s="4" t="s">
        <v>22</v>
      </c>
      <c r="E1477" s="4" t="s">
        <v>23</v>
      </c>
      <c r="F1477" s="4" t="s">
        <v>24</v>
      </c>
      <c r="G1477" s="4" t="s">
        <v>37</v>
      </c>
      <c r="H1477" s="4" t="s">
        <v>38</v>
      </c>
      <c r="I1477" s="5">
        <v>1</v>
      </c>
      <c r="J1477" s="6">
        <v>35.6</v>
      </c>
      <c r="K1477" s="7">
        <v>0</v>
      </c>
      <c r="L1477" s="6">
        <v>13.91</v>
      </c>
      <c r="M1477" s="6">
        <f t="shared" si="92"/>
        <v>35.6</v>
      </c>
      <c r="N1477" s="6">
        <f t="shared" si="93"/>
        <v>13.91</v>
      </c>
      <c r="O1477" s="6">
        <f t="shared" si="94"/>
        <v>21.69</v>
      </c>
      <c r="P1477" s="8">
        <f t="shared" si="95"/>
        <v>0.60926966292134832</v>
      </c>
      <c r="Q1477" s="9">
        <f>YEAR(SalesDataTable[[#This Row],[Order Date]])</f>
        <v>2026</v>
      </c>
      <c r="R1477" s="8" t="str">
        <f>"Q"&amp;ROUNDUP(MONTH(SalesDataTable[[#This Row],[Order Date]])/3,0)</f>
        <v>Q3</v>
      </c>
      <c r="S1477" s="5">
        <f>MONTH(SalesDataTable[[#This Row],[Order Date]])</f>
        <v>7</v>
      </c>
      <c r="T1477" s="8" t="str">
        <f>TEXT(SalesDataTable[[#This Row],[Order Date]],"mmm")</f>
        <v>Jul</v>
      </c>
    </row>
    <row r="1478" spans="1:20" ht="15.6" x14ac:dyDescent="0.3">
      <c r="A1478" s="2" t="s">
        <v>1549</v>
      </c>
      <c r="B1478" s="3">
        <v>46228</v>
      </c>
      <c r="C1478" s="4" t="s">
        <v>28</v>
      </c>
      <c r="D1478" s="4" t="s">
        <v>86</v>
      </c>
      <c r="E1478" s="4" t="s">
        <v>45</v>
      </c>
      <c r="F1478" s="4" t="s">
        <v>36</v>
      </c>
      <c r="G1478" s="4" t="s">
        <v>25</v>
      </c>
      <c r="H1478" s="4" t="s">
        <v>26</v>
      </c>
      <c r="I1478" s="5">
        <v>2</v>
      </c>
      <c r="J1478" s="6">
        <v>80.25</v>
      </c>
      <c r="K1478" s="7">
        <v>0.05</v>
      </c>
      <c r="L1478" s="6">
        <v>42.39</v>
      </c>
      <c r="M1478" s="6">
        <f t="shared" si="92"/>
        <v>152.47499999999999</v>
      </c>
      <c r="N1478" s="6">
        <f t="shared" si="93"/>
        <v>84.78</v>
      </c>
      <c r="O1478" s="6">
        <f t="shared" si="94"/>
        <v>67.694999999999993</v>
      </c>
      <c r="P1478" s="8">
        <f t="shared" si="95"/>
        <v>0.44397442203639936</v>
      </c>
      <c r="Q1478" s="9">
        <f>YEAR(SalesDataTable[[#This Row],[Order Date]])</f>
        <v>2026</v>
      </c>
      <c r="R1478" s="8" t="str">
        <f>"Q"&amp;ROUNDUP(MONTH(SalesDataTable[[#This Row],[Order Date]])/3,0)</f>
        <v>Q3</v>
      </c>
      <c r="S1478" s="5">
        <f>MONTH(SalesDataTable[[#This Row],[Order Date]])</f>
        <v>7</v>
      </c>
      <c r="T1478" s="8" t="str">
        <f>TEXT(SalesDataTable[[#This Row],[Order Date]],"mmm")</f>
        <v>Jul</v>
      </c>
    </row>
    <row r="1479" spans="1:20" ht="15.6" x14ac:dyDescent="0.3">
      <c r="A1479" s="2" t="s">
        <v>1550</v>
      </c>
      <c r="B1479" s="3">
        <v>46228</v>
      </c>
      <c r="C1479" s="4" t="s">
        <v>21</v>
      </c>
      <c r="D1479" s="4" t="s">
        <v>22</v>
      </c>
      <c r="E1479" s="4" t="s">
        <v>59</v>
      </c>
      <c r="F1479" s="4" t="s">
        <v>24</v>
      </c>
      <c r="G1479" s="4" t="s">
        <v>37</v>
      </c>
      <c r="H1479" s="4" t="s">
        <v>66</v>
      </c>
      <c r="I1479" s="5">
        <v>2</v>
      </c>
      <c r="J1479" s="6">
        <v>47.52</v>
      </c>
      <c r="K1479" s="7">
        <v>0.1</v>
      </c>
      <c r="L1479" s="6">
        <v>17.86</v>
      </c>
      <c r="M1479" s="6">
        <f t="shared" si="92"/>
        <v>85.536000000000001</v>
      </c>
      <c r="N1479" s="6">
        <f t="shared" si="93"/>
        <v>35.72</v>
      </c>
      <c r="O1479" s="6">
        <f t="shared" si="94"/>
        <v>49.816000000000003</v>
      </c>
      <c r="P1479" s="8">
        <f t="shared" si="95"/>
        <v>0.58239805462027683</v>
      </c>
      <c r="Q1479" s="9">
        <f>YEAR(SalesDataTable[[#This Row],[Order Date]])</f>
        <v>2026</v>
      </c>
      <c r="R1479" s="8" t="str">
        <f>"Q"&amp;ROUNDUP(MONTH(SalesDataTable[[#This Row],[Order Date]])/3,0)</f>
        <v>Q3</v>
      </c>
      <c r="S1479" s="5">
        <f>MONTH(SalesDataTable[[#This Row],[Order Date]])</f>
        <v>7</v>
      </c>
      <c r="T1479" s="8" t="str">
        <f>TEXT(SalesDataTable[[#This Row],[Order Date]],"mmm")</f>
        <v>Jul</v>
      </c>
    </row>
    <row r="1480" spans="1:20" ht="15.6" x14ac:dyDescent="0.3">
      <c r="A1480" s="2" t="s">
        <v>1551</v>
      </c>
      <c r="B1480" s="3">
        <v>46228</v>
      </c>
      <c r="C1480" s="4" t="s">
        <v>47</v>
      </c>
      <c r="D1480" s="4" t="s">
        <v>102</v>
      </c>
      <c r="E1480" s="4" t="s">
        <v>23</v>
      </c>
      <c r="F1480" s="4" t="s">
        <v>36</v>
      </c>
      <c r="G1480" s="4" t="s">
        <v>37</v>
      </c>
      <c r="H1480" s="4" t="s">
        <v>103</v>
      </c>
      <c r="I1480" s="5">
        <v>2</v>
      </c>
      <c r="J1480" s="6">
        <v>164.58</v>
      </c>
      <c r="K1480" s="7">
        <v>0.1</v>
      </c>
      <c r="L1480" s="6">
        <v>86.55</v>
      </c>
      <c r="M1480" s="6">
        <f t="shared" si="92"/>
        <v>296.24400000000003</v>
      </c>
      <c r="N1480" s="6">
        <f t="shared" si="93"/>
        <v>173.1</v>
      </c>
      <c r="O1480" s="6">
        <f t="shared" si="94"/>
        <v>123.14400000000003</v>
      </c>
      <c r="P1480" s="8">
        <f t="shared" si="95"/>
        <v>0.41568436829100341</v>
      </c>
      <c r="Q1480" s="9">
        <f>YEAR(SalesDataTable[[#This Row],[Order Date]])</f>
        <v>2026</v>
      </c>
      <c r="R1480" s="8" t="str">
        <f>"Q"&amp;ROUNDUP(MONTH(SalesDataTable[[#This Row],[Order Date]])/3,0)</f>
        <v>Q3</v>
      </c>
      <c r="S1480" s="5">
        <f>MONTH(SalesDataTable[[#This Row],[Order Date]])</f>
        <v>7</v>
      </c>
      <c r="T1480" s="8" t="str">
        <f>TEXT(SalesDataTable[[#This Row],[Order Date]],"mmm")</f>
        <v>Jul</v>
      </c>
    </row>
    <row r="1481" spans="1:20" ht="15.6" x14ac:dyDescent="0.3">
      <c r="A1481" s="2" t="s">
        <v>1552</v>
      </c>
      <c r="B1481" s="3">
        <v>46229</v>
      </c>
      <c r="C1481" s="4" t="s">
        <v>21</v>
      </c>
      <c r="D1481" s="4" t="s">
        <v>72</v>
      </c>
      <c r="E1481" s="4" t="s">
        <v>23</v>
      </c>
      <c r="F1481" s="4" t="s">
        <v>36</v>
      </c>
      <c r="G1481" s="4" t="s">
        <v>25</v>
      </c>
      <c r="H1481" s="4" t="s">
        <v>55</v>
      </c>
      <c r="I1481" s="5">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9">
        <f>YEAR(SalesDataTable[[#This Row],[Order Date]])</f>
        <v>2026</v>
      </c>
      <c r="R1481" s="8" t="str">
        <f>"Q"&amp;ROUNDUP(MONTH(SalesDataTable[[#This Row],[Order Date]])/3,0)</f>
        <v>Q3</v>
      </c>
      <c r="S1481" s="5">
        <f>MONTH(SalesDataTable[[#This Row],[Order Date]])</f>
        <v>7</v>
      </c>
      <c r="T1481" s="8" t="str">
        <f>TEXT(SalesDataTable[[#This Row],[Order Date]],"mmm")</f>
        <v>Jul</v>
      </c>
    </row>
    <row r="1482" spans="1:20" ht="15.6" x14ac:dyDescent="0.3">
      <c r="A1482" s="2" t="s">
        <v>1553</v>
      </c>
      <c r="B1482" s="3">
        <v>46229</v>
      </c>
      <c r="C1482" s="4" t="s">
        <v>28</v>
      </c>
      <c r="D1482" s="4" t="s">
        <v>89</v>
      </c>
      <c r="E1482" s="4" t="s">
        <v>45</v>
      </c>
      <c r="F1482" s="4" t="s">
        <v>36</v>
      </c>
      <c r="G1482" s="4" t="s">
        <v>31</v>
      </c>
      <c r="H1482" s="4" t="s">
        <v>41</v>
      </c>
      <c r="I1482" s="5">
        <v>1</v>
      </c>
      <c r="J1482" s="6">
        <v>140.44</v>
      </c>
      <c r="K1482" s="7">
        <v>0</v>
      </c>
      <c r="L1482" s="6">
        <v>77.08</v>
      </c>
      <c r="M1482" s="6">
        <f t="shared" si="92"/>
        <v>140.44</v>
      </c>
      <c r="N1482" s="6">
        <f t="shared" si="93"/>
        <v>77.08</v>
      </c>
      <c r="O1482" s="6">
        <f t="shared" si="94"/>
        <v>63.36</v>
      </c>
      <c r="P1482" s="8">
        <f t="shared" si="95"/>
        <v>0.45115351751637711</v>
      </c>
      <c r="Q1482" s="9">
        <f>YEAR(SalesDataTable[[#This Row],[Order Date]])</f>
        <v>2026</v>
      </c>
      <c r="R1482" s="8" t="str">
        <f>"Q"&amp;ROUNDUP(MONTH(SalesDataTable[[#This Row],[Order Date]])/3,0)</f>
        <v>Q3</v>
      </c>
      <c r="S1482" s="5">
        <f>MONTH(SalesDataTable[[#This Row],[Order Date]])</f>
        <v>7</v>
      </c>
      <c r="T1482" s="8" t="str">
        <f>TEXT(SalesDataTable[[#This Row],[Order Date]],"mmm")</f>
        <v>Jul</v>
      </c>
    </row>
    <row r="1483" spans="1:20" ht="15.6" x14ac:dyDescent="0.3">
      <c r="A1483" s="2" t="s">
        <v>1554</v>
      </c>
      <c r="B1483" s="3">
        <v>46229</v>
      </c>
      <c r="C1483" s="4" t="s">
        <v>34</v>
      </c>
      <c r="D1483" s="4" t="s">
        <v>81</v>
      </c>
      <c r="E1483" s="4" t="s">
        <v>59</v>
      </c>
      <c r="F1483" s="4" t="s">
        <v>36</v>
      </c>
      <c r="G1483" s="4" t="s">
        <v>69</v>
      </c>
      <c r="H1483" s="4" t="s">
        <v>75</v>
      </c>
      <c r="I1483" s="5">
        <v>2</v>
      </c>
      <c r="J1483" s="6">
        <v>123.73</v>
      </c>
      <c r="K1483" s="7">
        <v>0.05</v>
      </c>
      <c r="L1483" s="6">
        <v>68.22</v>
      </c>
      <c r="M1483" s="6">
        <f t="shared" si="92"/>
        <v>235.08699999999999</v>
      </c>
      <c r="N1483" s="6">
        <f t="shared" si="93"/>
        <v>136.44</v>
      </c>
      <c r="O1483" s="6">
        <f t="shared" si="94"/>
        <v>98.646999999999991</v>
      </c>
      <c r="P1483" s="8">
        <f t="shared" si="95"/>
        <v>0.41961911973014243</v>
      </c>
      <c r="Q1483" s="9">
        <f>YEAR(SalesDataTable[[#This Row],[Order Date]])</f>
        <v>2026</v>
      </c>
      <c r="R1483" s="8" t="str">
        <f>"Q"&amp;ROUNDUP(MONTH(SalesDataTable[[#This Row],[Order Date]])/3,0)</f>
        <v>Q3</v>
      </c>
      <c r="S1483" s="5">
        <f>MONTH(SalesDataTable[[#This Row],[Order Date]])</f>
        <v>7</v>
      </c>
      <c r="T1483" s="8" t="str">
        <f>TEXT(SalesDataTable[[#This Row],[Order Date]],"mmm")</f>
        <v>Jul</v>
      </c>
    </row>
    <row r="1484" spans="1:20" ht="15.6" x14ac:dyDescent="0.3">
      <c r="A1484" s="2" t="s">
        <v>1555</v>
      </c>
      <c r="B1484" s="3">
        <v>46229</v>
      </c>
      <c r="C1484" s="4" t="s">
        <v>47</v>
      </c>
      <c r="D1484" s="4" t="s">
        <v>102</v>
      </c>
      <c r="E1484" s="4" t="s">
        <v>30</v>
      </c>
      <c r="F1484" s="4" t="s">
        <v>36</v>
      </c>
      <c r="G1484" s="4" t="s">
        <v>37</v>
      </c>
      <c r="H1484" s="4" t="s">
        <v>91</v>
      </c>
      <c r="I1484" s="5">
        <v>3</v>
      </c>
      <c r="J1484" s="6">
        <v>132.68</v>
      </c>
      <c r="K1484" s="7">
        <v>0.15</v>
      </c>
      <c r="L1484" s="6">
        <v>67.38</v>
      </c>
      <c r="M1484" s="6">
        <f t="shared" si="92"/>
        <v>338.334</v>
      </c>
      <c r="N1484" s="6">
        <f t="shared" si="93"/>
        <v>202.14</v>
      </c>
      <c r="O1484" s="6">
        <f t="shared" si="94"/>
        <v>136.19400000000002</v>
      </c>
      <c r="P1484" s="8">
        <f t="shared" si="95"/>
        <v>0.40254304917625783</v>
      </c>
      <c r="Q1484" s="9">
        <f>YEAR(SalesDataTable[[#This Row],[Order Date]])</f>
        <v>2026</v>
      </c>
      <c r="R1484" s="8" t="str">
        <f>"Q"&amp;ROUNDUP(MONTH(SalesDataTable[[#This Row],[Order Date]])/3,0)</f>
        <v>Q3</v>
      </c>
      <c r="S1484" s="5">
        <f>MONTH(SalesDataTable[[#This Row],[Order Date]])</f>
        <v>7</v>
      </c>
      <c r="T1484" s="8" t="str">
        <f>TEXT(SalesDataTable[[#This Row],[Order Date]],"mmm")</f>
        <v>Jul</v>
      </c>
    </row>
    <row r="1485" spans="1:20" ht="15.6" x14ac:dyDescent="0.3">
      <c r="A1485" s="2" t="s">
        <v>1556</v>
      </c>
      <c r="B1485" s="3">
        <v>46229</v>
      </c>
      <c r="C1485" s="4" t="s">
        <v>47</v>
      </c>
      <c r="D1485" s="4" t="s">
        <v>65</v>
      </c>
      <c r="E1485" s="4" t="s">
        <v>45</v>
      </c>
      <c r="F1485" s="4" t="s">
        <v>36</v>
      </c>
      <c r="G1485" s="4" t="s">
        <v>69</v>
      </c>
      <c r="H1485" s="4" t="s">
        <v>87</v>
      </c>
      <c r="I1485" s="5">
        <v>1</v>
      </c>
      <c r="J1485" s="6">
        <v>35.479999999999997</v>
      </c>
      <c r="K1485" s="7">
        <v>0.05</v>
      </c>
      <c r="L1485" s="6">
        <v>14.15</v>
      </c>
      <c r="M1485" s="6">
        <f t="shared" si="92"/>
        <v>33.705999999999996</v>
      </c>
      <c r="N1485" s="6">
        <f t="shared" si="93"/>
        <v>14.15</v>
      </c>
      <c r="O1485" s="6">
        <f t="shared" si="94"/>
        <v>19.555999999999997</v>
      </c>
      <c r="P1485" s="8">
        <f t="shared" si="95"/>
        <v>0.58019343737020113</v>
      </c>
      <c r="Q1485" s="9">
        <f>YEAR(SalesDataTable[[#This Row],[Order Date]])</f>
        <v>2026</v>
      </c>
      <c r="R1485" s="8" t="str">
        <f>"Q"&amp;ROUNDUP(MONTH(SalesDataTable[[#This Row],[Order Date]])/3,0)</f>
        <v>Q3</v>
      </c>
      <c r="S1485" s="5">
        <f>MONTH(SalesDataTable[[#This Row],[Order Date]])</f>
        <v>7</v>
      </c>
      <c r="T1485" s="8" t="str">
        <f>TEXT(SalesDataTable[[#This Row],[Order Date]],"mmm")</f>
        <v>Jul</v>
      </c>
    </row>
    <row r="1486" spans="1:20" ht="15.6" x14ac:dyDescent="0.3">
      <c r="A1486" s="2" t="s">
        <v>1557</v>
      </c>
      <c r="B1486" s="3">
        <v>46229</v>
      </c>
      <c r="C1486" s="4" t="s">
        <v>47</v>
      </c>
      <c r="D1486" s="4" t="s">
        <v>65</v>
      </c>
      <c r="E1486" s="4" t="s">
        <v>23</v>
      </c>
      <c r="F1486" s="4" t="s">
        <v>40</v>
      </c>
      <c r="G1486" s="4" t="s">
        <v>37</v>
      </c>
      <c r="H1486" s="4" t="s">
        <v>91</v>
      </c>
      <c r="I1486" s="5">
        <v>3</v>
      </c>
      <c r="J1486" s="6">
        <v>134.63</v>
      </c>
      <c r="K1486" s="7">
        <v>0</v>
      </c>
      <c r="L1486" s="6">
        <v>67.2</v>
      </c>
      <c r="M1486" s="6">
        <f t="shared" si="92"/>
        <v>403.89</v>
      </c>
      <c r="N1486" s="6">
        <f t="shared" si="93"/>
        <v>201.60000000000002</v>
      </c>
      <c r="O1486" s="6">
        <f t="shared" si="94"/>
        <v>202.28999999999996</v>
      </c>
      <c r="P1486" s="8">
        <f t="shared" si="95"/>
        <v>0.50085419297333422</v>
      </c>
      <c r="Q1486" s="9">
        <f>YEAR(SalesDataTable[[#This Row],[Order Date]])</f>
        <v>2026</v>
      </c>
      <c r="R1486" s="8" t="str">
        <f>"Q"&amp;ROUNDUP(MONTH(SalesDataTable[[#This Row],[Order Date]])/3,0)</f>
        <v>Q3</v>
      </c>
      <c r="S1486" s="5">
        <f>MONTH(SalesDataTable[[#This Row],[Order Date]])</f>
        <v>7</v>
      </c>
      <c r="T1486" s="8" t="str">
        <f>TEXT(SalesDataTable[[#This Row],[Order Date]],"mmm")</f>
        <v>Jul</v>
      </c>
    </row>
    <row r="1487" spans="1:20" ht="15.6" x14ac:dyDescent="0.3">
      <c r="A1487" s="2" t="s">
        <v>1558</v>
      </c>
      <c r="B1487" s="3">
        <v>46230</v>
      </c>
      <c r="C1487" s="4" t="s">
        <v>21</v>
      </c>
      <c r="D1487" s="4" t="s">
        <v>72</v>
      </c>
      <c r="E1487" s="4" t="s">
        <v>59</v>
      </c>
      <c r="F1487" s="4" t="s">
        <v>36</v>
      </c>
      <c r="G1487" s="4" t="s">
        <v>31</v>
      </c>
      <c r="H1487" s="4" t="s">
        <v>99</v>
      </c>
      <c r="I1487" s="5">
        <v>3</v>
      </c>
      <c r="J1487" s="6">
        <v>72.03</v>
      </c>
      <c r="K1487" s="7">
        <v>0</v>
      </c>
      <c r="L1487" s="6">
        <v>32.46</v>
      </c>
      <c r="M1487" s="6">
        <f t="shared" si="92"/>
        <v>216.09</v>
      </c>
      <c r="N1487" s="6">
        <f t="shared" si="93"/>
        <v>97.38</v>
      </c>
      <c r="O1487" s="6">
        <f t="shared" si="94"/>
        <v>118.71000000000001</v>
      </c>
      <c r="P1487" s="8">
        <f t="shared" si="95"/>
        <v>0.54935443565181175</v>
      </c>
      <c r="Q1487" s="9">
        <f>YEAR(SalesDataTable[[#This Row],[Order Date]])</f>
        <v>2026</v>
      </c>
      <c r="R1487" s="8" t="str">
        <f>"Q"&amp;ROUNDUP(MONTH(SalesDataTable[[#This Row],[Order Date]])/3,0)</f>
        <v>Q3</v>
      </c>
      <c r="S1487" s="5">
        <f>MONTH(SalesDataTable[[#This Row],[Order Date]])</f>
        <v>7</v>
      </c>
      <c r="T1487" s="8" t="str">
        <f>TEXT(SalesDataTable[[#This Row],[Order Date]],"mmm")</f>
        <v>Jul</v>
      </c>
    </row>
    <row r="1488" spans="1:20" ht="15.6" x14ac:dyDescent="0.3">
      <c r="A1488" s="2" t="s">
        <v>1559</v>
      </c>
      <c r="B1488" s="3">
        <v>46230</v>
      </c>
      <c r="C1488" s="4" t="s">
        <v>47</v>
      </c>
      <c r="D1488" s="4" t="s">
        <v>65</v>
      </c>
      <c r="E1488" s="4" t="s">
        <v>59</v>
      </c>
      <c r="F1488" s="4" t="s">
        <v>24</v>
      </c>
      <c r="G1488" s="4" t="s">
        <v>69</v>
      </c>
      <c r="H1488" s="4" t="s">
        <v>70</v>
      </c>
      <c r="I1488" s="5">
        <v>1</v>
      </c>
      <c r="J1488" s="6">
        <v>40.24</v>
      </c>
      <c r="K1488" s="7">
        <v>0</v>
      </c>
      <c r="L1488" s="6">
        <v>15.05</v>
      </c>
      <c r="M1488" s="6">
        <f t="shared" si="92"/>
        <v>40.24</v>
      </c>
      <c r="N1488" s="6">
        <f t="shared" si="93"/>
        <v>15.05</v>
      </c>
      <c r="O1488" s="6">
        <f t="shared" si="94"/>
        <v>25.19</v>
      </c>
      <c r="P1488" s="8">
        <f t="shared" si="95"/>
        <v>0.62599403578528823</v>
      </c>
      <c r="Q1488" s="9">
        <f>YEAR(SalesDataTable[[#This Row],[Order Date]])</f>
        <v>2026</v>
      </c>
      <c r="R1488" s="8" t="str">
        <f>"Q"&amp;ROUNDUP(MONTH(SalesDataTable[[#This Row],[Order Date]])/3,0)</f>
        <v>Q3</v>
      </c>
      <c r="S1488" s="5">
        <f>MONTH(SalesDataTable[[#This Row],[Order Date]])</f>
        <v>7</v>
      </c>
      <c r="T1488" s="8" t="str">
        <f>TEXT(SalesDataTable[[#This Row],[Order Date]],"mmm")</f>
        <v>Jul</v>
      </c>
    </row>
    <row r="1489" spans="1:20" ht="15.6" x14ac:dyDescent="0.3">
      <c r="A1489" s="2" t="s">
        <v>1560</v>
      </c>
      <c r="B1489" s="3">
        <v>46230</v>
      </c>
      <c r="C1489" s="4" t="s">
        <v>34</v>
      </c>
      <c r="D1489" s="4" t="s">
        <v>54</v>
      </c>
      <c r="E1489" s="4" t="s">
        <v>45</v>
      </c>
      <c r="F1489" s="4" t="s">
        <v>24</v>
      </c>
      <c r="G1489" s="4" t="s">
        <v>37</v>
      </c>
      <c r="H1489" s="4" t="s">
        <v>38</v>
      </c>
      <c r="I1489" s="5">
        <v>1</v>
      </c>
      <c r="J1489" s="6">
        <v>36.14</v>
      </c>
      <c r="K1489" s="7">
        <v>0</v>
      </c>
      <c r="L1489" s="6">
        <v>13.52</v>
      </c>
      <c r="M1489" s="6">
        <f t="shared" si="92"/>
        <v>36.14</v>
      </c>
      <c r="N1489" s="6">
        <f t="shared" si="93"/>
        <v>13.52</v>
      </c>
      <c r="O1489" s="6">
        <f t="shared" si="94"/>
        <v>22.62</v>
      </c>
      <c r="P1489" s="8">
        <f t="shared" si="95"/>
        <v>0.62589928057553956</v>
      </c>
      <c r="Q1489" s="9">
        <f>YEAR(SalesDataTable[[#This Row],[Order Date]])</f>
        <v>2026</v>
      </c>
      <c r="R1489" s="8" t="str">
        <f>"Q"&amp;ROUNDUP(MONTH(SalesDataTable[[#This Row],[Order Date]])/3,0)</f>
        <v>Q3</v>
      </c>
      <c r="S1489" s="5">
        <f>MONTH(SalesDataTable[[#This Row],[Order Date]])</f>
        <v>7</v>
      </c>
      <c r="T1489" s="8" t="str">
        <f>TEXT(SalesDataTable[[#This Row],[Order Date]],"mmm")</f>
        <v>Jul</v>
      </c>
    </row>
    <row r="1490" spans="1:20" ht="15.6" x14ac:dyDescent="0.3">
      <c r="A1490" s="2" t="s">
        <v>1561</v>
      </c>
      <c r="B1490" s="3">
        <v>46230</v>
      </c>
      <c r="C1490" s="4" t="s">
        <v>28</v>
      </c>
      <c r="D1490" s="4" t="s">
        <v>86</v>
      </c>
      <c r="E1490" s="4" t="s">
        <v>23</v>
      </c>
      <c r="F1490" s="4" t="s">
        <v>36</v>
      </c>
      <c r="G1490" s="4" t="s">
        <v>69</v>
      </c>
      <c r="H1490" s="4" t="s">
        <v>70</v>
      </c>
      <c r="I1490" s="5">
        <v>2</v>
      </c>
      <c r="J1490" s="6">
        <v>40.22</v>
      </c>
      <c r="K1490" s="7">
        <v>0.05</v>
      </c>
      <c r="L1490" s="6">
        <v>14.72</v>
      </c>
      <c r="M1490" s="6">
        <f t="shared" si="92"/>
        <v>76.417999999999992</v>
      </c>
      <c r="N1490" s="6">
        <f t="shared" si="93"/>
        <v>29.44</v>
      </c>
      <c r="O1490" s="6">
        <f t="shared" si="94"/>
        <v>46.977999999999994</v>
      </c>
      <c r="P1490" s="8">
        <f t="shared" si="95"/>
        <v>0.61475045146431473</v>
      </c>
      <c r="Q1490" s="9">
        <f>YEAR(SalesDataTable[[#This Row],[Order Date]])</f>
        <v>2026</v>
      </c>
      <c r="R1490" s="8" t="str">
        <f>"Q"&amp;ROUNDUP(MONTH(SalesDataTable[[#This Row],[Order Date]])/3,0)</f>
        <v>Q3</v>
      </c>
      <c r="S1490" s="5">
        <f>MONTH(SalesDataTable[[#This Row],[Order Date]])</f>
        <v>7</v>
      </c>
      <c r="T1490" s="8" t="str">
        <f>TEXT(SalesDataTable[[#This Row],[Order Date]],"mmm")</f>
        <v>Jul</v>
      </c>
    </row>
    <row r="1491" spans="1:20" ht="15.6" x14ac:dyDescent="0.3">
      <c r="A1491" s="2" t="s">
        <v>1562</v>
      </c>
      <c r="B1491" s="3">
        <v>46230</v>
      </c>
      <c r="C1491" s="4" t="s">
        <v>47</v>
      </c>
      <c r="D1491" s="4" t="s">
        <v>65</v>
      </c>
      <c r="E1491" s="4" t="s">
        <v>23</v>
      </c>
      <c r="F1491" s="4" t="s">
        <v>24</v>
      </c>
      <c r="G1491" s="4" t="s">
        <v>69</v>
      </c>
      <c r="H1491" s="4" t="s">
        <v>87</v>
      </c>
      <c r="I1491" s="5">
        <v>3</v>
      </c>
      <c r="J1491" s="6">
        <v>37.130000000000003</v>
      </c>
      <c r="K1491" s="7">
        <v>0.05</v>
      </c>
      <c r="L1491" s="6">
        <v>14.29</v>
      </c>
      <c r="M1491" s="6">
        <f t="shared" si="92"/>
        <v>105.82050000000001</v>
      </c>
      <c r="N1491" s="6">
        <f t="shared" si="93"/>
        <v>42.87</v>
      </c>
      <c r="O1491" s="6">
        <f t="shared" si="94"/>
        <v>62.950500000000012</v>
      </c>
      <c r="P1491" s="8">
        <f t="shared" si="95"/>
        <v>0.59488000907196625</v>
      </c>
      <c r="Q1491" s="9">
        <f>YEAR(SalesDataTable[[#This Row],[Order Date]])</f>
        <v>2026</v>
      </c>
      <c r="R1491" s="8" t="str">
        <f>"Q"&amp;ROUNDUP(MONTH(SalesDataTable[[#This Row],[Order Date]])/3,0)</f>
        <v>Q3</v>
      </c>
      <c r="S1491" s="5">
        <f>MONTH(SalesDataTable[[#This Row],[Order Date]])</f>
        <v>7</v>
      </c>
      <c r="T1491" s="8" t="str">
        <f>TEXT(SalesDataTable[[#This Row],[Order Date]],"mmm")</f>
        <v>Jul</v>
      </c>
    </row>
    <row r="1492" spans="1:20" ht="15.6" x14ac:dyDescent="0.3">
      <c r="A1492" s="2" t="s">
        <v>1563</v>
      </c>
      <c r="B1492" s="3">
        <v>46230</v>
      </c>
      <c r="C1492" s="4" t="s">
        <v>21</v>
      </c>
      <c r="D1492" s="4" t="s">
        <v>72</v>
      </c>
      <c r="E1492" s="4" t="s">
        <v>23</v>
      </c>
      <c r="F1492" s="4" t="s">
        <v>36</v>
      </c>
      <c r="G1492" s="4" t="s">
        <v>51</v>
      </c>
      <c r="H1492" s="4" t="s">
        <v>110</v>
      </c>
      <c r="I1492" s="5">
        <v>4</v>
      </c>
      <c r="J1492" s="6">
        <v>125.07</v>
      </c>
      <c r="K1492" s="7">
        <v>0.05</v>
      </c>
      <c r="L1492" s="6">
        <v>60</v>
      </c>
      <c r="M1492" s="6">
        <f t="shared" si="92"/>
        <v>475.26599999999996</v>
      </c>
      <c r="N1492" s="6">
        <f t="shared" si="93"/>
        <v>240</v>
      </c>
      <c r="O1492" s="6">
        <f t="shared" si="94"/>
        <v>235.26599999999996</v>
      </c>
      <c r="P1492" s="8">
        <f t="shared" si="95"/>
        <v>0.4950196311118405</v>
      </c>
      <c r="Q1492" s="9">
        <f>YEAR(SalesDataTable[[#This Row],[Order Date]])</f>
        <v>2026</v>
      </c>
      <c r="R1492" s="8" t="str">
        <f>"Q"&amp;ROUNDUP(MONTH(SalesDataTable[[#This Row],[Order Date]])/3,0)</f>
        <v>Q3</v>
      </c>
      <c r="S1492" s="5">
        <f>MONTH(SalesDataTable[[#This Row],[Order Date]])</f>
        <v>7</v>
      </c>
      <c r="T1492" s="8" t="str">
        <f>TEXT(SalesDataTable[[#This Row],[Order Date]],"mmm")</f>
        <v>Jul</v>
      </c>
    </row>
    <row r="1493" spans="1:20" ht="15.6" x14ac:dyDescent="0.3">
      <c r="A1493" s="2" t="s">
        <v>1564</v>
      </c>
      <c r="B1493" s="3">
        <v>46230</v>
      </c>
      <c r="C1493" s="4" t="s">
        <v>47</v>
      </c>
      <c r="D1493" s="4" t="s">
        <v>102</v>
      </c>
      <c r="E1493" s="4" t="s">
        <v>30</v>
      </c>
      <c r="F1493" s="4" t="s">
        <v>24</v>
      </c>
      <c r="G1493" s="4" t="s">
        <v>69</v>
      </c>
      <c r="H1493" s="4" t="s">
        <v>75</v>
      </c>
      <c r="I1493" s="5">
        <v>5</v>
      </c>
      <c r="J1493" s="6">
        <v>122.14</v>
      </c>
      <c r="K1493" s="7">
        <v>0.05</v>
      </c>
      <c r="L1493" s="6">
        <v>70.64</v>
      </c>
      <c r="M1493" s="6">
        <f t="shared" si="92"/>
        <v>580.16499999999996</v>
      </c>
      <c r="N1493" s="6">
        <f t="shared" si="93"/>
        <v>353.2</v>
      </c>
      <c r="O1493" s="6">
        <f t="shared" si="94"/>
        <v>226.96499999999997</v>
      </c>
      <c r="P1493" s="8">
        <f t="shared" si="95"/>
        <v>0.39120767367903958</v>
      </c>
      <c r="Q1493" s="9">
        <f>YEAR(SalesDataTable[[#This Row],[Order Date]])</f>
        <v>2026</v>
      </c>
      <c r="R1493" s="8" t="str">
        <f>"Q"&amp;ROUNDUP(MONTH(SalesDataTable[[#This Row],[Order Date]])/3,0)</f>
        <v>Q3</v>
      </c>
      <c r="S1493" s="5">
        <f>MONTH(SalesDataTable[[#This Row],[Order Date]])</f>
        <v>7</v>
      </c>
      <c r="T1493" s="8" t="str">
        <f>TEXT(SalesDataTable[[#This Row],[Order Date]],"mmm")</f>
        <v>Jul</v>
      </c>
    </row>
    <row r="1494" spans="1:20" ht="15.6" x14ac:dyDescent="0.3">
      <c r="A1494" s="2" t="s">
        <v>1565</v>
      </c>
      <c r="B1494" s="3">
        <v>46231</v>
      </c>
      <c r="C1494" s="4" t="s">
        <v>28</v>
      </c>
      <c r="D1494" s="4" t="s">
        <v>86</v>
      </c>
      <c r="E1494" s="4" t="s">
        <v>23</v>
      </c>
      <c r="F1494" s="4" t="s">
        <v>40</v>
      </c>
      <c r="G1494" s="4" t="s">
        <v>51</v>
      </c>
      <c r="H1494" s="4" t="s">
        <v>110</v>
      </c>
      <c r="I1494" s="5">
        <v>1</v>
      </c>
      <c r="J1494" s="6">
        <v>120.09</v>
      </c>
      <c r="K1494" s="7">
        <v>0</v>
      </c>
      <c r="L1494" s="6">
        <v>62.18</v>
      </c>
      <c r="M1494" s="6">
        <f t="shared" si="92"/>
        <v>120.09</v>
      </c>
      <c r="N1494" s="6">
        <f t="shared" si="93"/>
        <v>62.18</v>
      </c>
      <c r="O1494" s="6">
        <f t="shared" si="94"/>
        <v>57.910000000000004</v>
      </c>
      <c r="P1494" s="8">
        <f t="shared" si="95"/>
        <v>0.48222166708302111</v>
      </c>
      <c r="Q1494" s="9">
        <f>YEAR(SalesDataTable[[#This Row],[Order Date]])</f>
        <v>2026</v>
      </c>
      <c r="R1494" s="8" t="str">
        <f>"Q"&amp;ROUNDUP(MONTH(SalesDataTable[[#This Row],[Order Date]])/3,0)</f>
        <v>Q3</v>
      </c>
      <c r="S1494" s="5">
        <f>MONTH(SalesDataTable[[#This Row],[Order Date]])</f>
        <v>7</v>
      </c>
      <c r="T1494" s="8" t="str">
        <f>TEXT(SalesDataTable[[#This Row],[Order Date]],"mmm")</f>
        <v>Jul</v>
      </c>
    </row>
    <row r="1495" spans="1:20" ht="15.6" x14ac:dyDescent="0.3">
      <c r="A1495" s="2" t="s">
        <v>1566</v>
      </c>
      <c r="B1495" s="3">
        <v>46231</v>
      </c>
      <c r="C1495" s="4" t="s">
        <v>47</v>
      </c>
      <c r="D1495" s="4" t="s">
        <v>48</v>
      </c>
      <c r="E1495" s="4" t="s">
        <v>59</v>
      </c>
      <c r="F1495" s="4" t="s">
        <v>24</v>
      </c>
      <c r="G1495" s="4" t="s">
        <v>25</v>
      </c>
      <c r="H1495" s="4" t="s">
        <v>63</v>
      </c>
      <c r="I1495" s="5">
        <v>6</v>
      </c>
      <c r="J1495" s="6">
        <v>102.75</v>
      </c>
      <c r="K1495" s="7">
        <v>0</v>
      </c>
      <c r="L1495" s="6">
        <v>51.55</v>
      </c>
      <c r="M1495" s="6">
        <f t="shared" si="92"/>
        <v>616.5</v>
      </c>
      <c r="N1495" s="6">
        <f t="shared" si="93"/>
        <v>309.29999999999995</v>
      </c>
      <c r="O1495" s="6">
        <f t="shared" si="94"/>
        <v>307.20000000000005</v>
      </c>
      <c r="P1495" s="8">
        <f t="shared" si="95"/>
        <v>0.49829683698296845</v>
      </c>
      <c r="Q1495" s="9">
        <f>YEAR(SalesDataTable[[#This Row],[Order Date]])</f>
        <v>2026</v>
      </c>
      <c r="R1495" s="8" t="str">
        <f>"Q"&amp;ROUNDUP(MONTH(SalesDataTable[[#This Row],[Order Date]])/3,0)</f>
        <v>Q3</v>
      </c>
      <c r="S1495" s="5">
        <f>MONTH(SalesDataTable[[#This Row],[Order Date]])</f>
        <v>7</v>
      </c>
      <c r="T1495" s="8" t="str">
        <f>TEXT(SalesDataTable[[#This Row],[Order Date]],"mmm")</f>
        <v>Jul</v>
      </c>
    </row>
    <row r="1496" spans="1:20" ht="15.6" x14ac:dyDescent="0.3">
      <c r="A1496" s="2" t="s">
        <v>1567</v>
      </c>
      <c r="B1496" s="3">
        <v>46231</v>
      </c>
      <c r="C1496" s="4" t="s">
        <v>34</v>
      </c>
      <c r="D1496" s="4" t="s">
        <v>35</v>
      </c>
      <c r="E1496" s="4" t="s">
        <v>23</v>
      </c>
      <c r="F1496" s="4" t="s">
        <v>24</v>
      </c>
      <c r="G1496" s="4" t="s">
        <v>51</v>
      </c>
      <c r="H1496" s="4" t="s">
        <v>61</v>
      </c>
      <c r="I1496" s="5">
        <v>4</v>
      </c>
      <c r="J1496" s="6">
        <v>191.15</v>
      </c>
      <c r="K1496" s="7">
        <v>0</v>
      </c>
      <c r="L1496" s="6">
        <v>105.01</v>
      </c>
      <c r="M1496" s="6">
        <f t="shared" si="92"/>
        <v>764.6</v>
      </c>
      <c r="N1496" s="6">
        <f t="shared" si="93"/>
        <v>420.04</v>
      </c>
      <c r="O1496" s="6">
        <f t="shared" si="94"/>
        <v>344.56</v>
      </c>
      <c r="P1496" s="8">
        <f t="shared" si="95"/>
        <v>0.45064085796494896</v>
      </c>
      <c r="Q1496" s="9">
        <f>YEAR(SalesDataTable[[#This Row],[Order Date]])</f>
        <v>2026</v>
      </c>
      <c r="R1496" s="8" t="str">
        <f>"Q"&amp;ROUNDUP(MONTH(SalesDataTable[[#This Row],[Order Date]])/3,0)</f>
        <v>Q3</v>
      </c>
      <c r="S1496" s="5">
        <f>MONTH(SalesDataTable[[#This Row],[Order Date]])</f>
        <v>7</v>
      </c>
      <c r="T1496" s="8" t="str">
        <f>TEXT(SalesDataTable[[#This Row],[Order Date]],"mmm")</f>
        <v>Jul</v>
      </c>
    </row>
    <row r="1497" spans="1:20" ht="15.6" x14ac:dyDescent="0.3">
      <c r="A1497" s="2" t="s">
        <v>1568</v>
      </c>
      <c r="B1497" s="3">
        <v>46231</v>
      </c>
      <c r="C1497" s="4" t="s">
        <v>21</v>
      </c>
      <c r="D1497" s="4" t="s">
        <v>72</v>
      </c>
      <c r="E1497" s="4" t="s">
        <v>23</v>
      </c>
      <c r="F1497" s="4" t="s">
        <v>40</v>
      </c>
      <c r="G1497" s="4" t="s">
        <v>69</v>
      </c>
      <c r="H1497" s="4" t="s">
        <v>70</v>
      </c>
      <c r="I1497" s="5">
        <v>2</v>
      </c>
      <c r="J1497" s="6">
        <v>40.15</v>
      </c>
      <c r="K1497" s="7">
        <v>0.1</v>
      </c>
      <c r="L1497" s="6">
        <v>14.86</v>
      </c>
      <c r="M1497" s="6">
        <f t="shared" si="92"/>
        <v>72.27</v>
      </c>
      <c r="N1497" s="6">
        <f t="shared" si="93"/>
        <v>29.72</v>
      </c>
      <c r="O1497" s="6">
        <f t="shared" si="94"/>
        <v>42.55</v>
      </c>
      <c r="P1497" s="8">
        <f t="shared" si="95"/>
        <v>0.58876435588764353</v>
      </c>
      <c r="Q1497" s="9">
        <f>YEAR(SalesDataTable[[#This Row],[Order Date]])</f>
        <v>2026</v>
      </c>
      <c r="R1497" s="8" t="str">
        <f>"Q"&amp;ROUNDUP(MONTH(SalesDataTable[[#This Row],[Order Date]])/3,0)</f>
        <v>Q3</v>
      </c>
      <c r="S1497" s="5">
        <f>MONTH(SalesDataTable[[#This Row],[Order Date]])</f>
        <v>7</v>
      </c>
      <c r="T1497" s="8" t="str">
        <f>TEXT(SalesDataTable[[#This Row],[Order Date]],"mmm")</f>
        <v>Jul</v>
      </c>
    </row>
    <row r="1498" spans="1:20" ht="15.6" x14ac:dyDescent="0.3">
      <c r="A1498" s="2" t="s">
        <v>1569</v>
      </c>
      <c r="B1498" s="3">
        <v>46231</v>
      </c>
      <c r="C1498" s="4" t="s">
        <v>28</v>
      </c>
      <c r="D1498" s="4" t="s">
        <v>86</v>
      </c>
      <c r="E1498" s="4" t="s">
        <v>59</v>
      </c>
      <c r="F1498" s="4" t="s">
        <v>40</v>
      </c>
      <c r="G1498" s="4" t="s">
        <v>51</v>
      </c>
      <c r="H1498" s="4" t="s">
        <v>84</v>
      </c>
      <c r="I1498" s="5">
        <v>1</v>
      </c>
      <c r="J1498" s="6">
        <v>83.05</v>
      </c>
      <c r="K1498" s="7">
        <v>0</v>
      </c>
      <c r="L1498" s="6">
        <v>38.86</v>
      </c>
      <c r="M1498" s="6">
        <f t="shared" si="92"/>
        <v>83.05</v>
      </c>
      <c r="N1498" s="6">
        <f t="shared" si="93"/>
        <v>38.86</v>
      </c>
      <c r="O1498" s="6">
        <f t="shared" si="94"/>
        <v>44.19</v>
      </c>
      <c r="P1498" s="8">
        <f t="shared" si="95"/>
        <v>0.53208910295003009</v>
      </c>
      <c r="Q1498" s="9">
        <f>YEAR(SalesDataTable[[#This Row],[Order Date]])</f>
        <v>2026</v>
      </c>
      <c r="R1498" s="8" t="str">
        <f>"Q"&amp;ROUNDUP(MONTH(SalesDataTable[[#This Row],[Order Date]])/3,0)</f>
        <v>Q3</v>
      </c>
      <c r="S1498" s="5">
        <f>MONTH(SalesDataTable[[#This Row],[Order Date]])</f>
        <v>7</v>
      </c>
      <c r="T1498" s="8" t="str">
        <f>TEXT(SalesDataTable[[#This Row],[Order Date]],"mmm")</f>
        <v>Jul</v>
      </c>
    </row>
    <row r="1499" spans="1:20" ht="15.6" x14ac:dyDescent="0.3">
      <c r="A1499" s="2" t="s">
        <v>1570</v>
      </c>
      <c r="B1499" s="3">
        <v>46231</v>
      </c>
      <c r="C1499" s="4" t="s">
        <v>21</v>
      </c>
      <c r="D1499" s="4" t="s">
        <v>72</v>
      </c>
      <c r="E1499" s="4" t="s">
        <v>23</v>
      </c>
      <c r="F1499" s="4" t="s">
        <v>24</v>
      </c>
      <c r="G1499" s="4" t="s">
        <v>31</v>
      </c>
      <c r="H1499" s="4" t="s">
        <v>41</v>
      </c>
      <c r="I1499" s="5">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9">
        <f>YEAR(SalesDataTable[[#This Row],[Order Date]])</f>
        <v>2026</v>
      </c>
      <c r="R1499" s="8" t="str">
        <f>"Q"&amp;ROUNDUP(MONTH(SalesDataTable[[#This Row],[Order Date]])/3,0)</f>
        <v>Q3</v>
      </c>
      <c r="S1499" s="5">
        <f>MONTH(SalesDataTable[[#This Row],[Order Date]])</f>
        <v>7</v>
      </c>
      <c r="T1499" s="8" t="str">
        <f>TEXT(SalesDataTable[[#This Row],[Order Date]],"mmm")</f>
        <v>Jul</v>
      </c>
    </row>
    <row r="1500" spans="1:20" ht="15.6" x14ac:dyDescent="0.3">
      <c r="A1500" s="2" t="s">
        <v>1571</v>
      </c>
      <c r="B1500" s="3">
        <v>46231</v>
      </c>
      <c r="C1500" s="4" t="s">
        <v>28</v>
      </c>
      <c r="D1500" s="4" t="s">
        <v>106</v>
      </c>
      <c r="E1500" s="4" t="s">
        <v>23</v>
      </c>
      <c r="F1500" s="4" t="s">
        <v>24</v>
      </c>
      <c r="G1500" s="4" t="s">
        <v>31</v>
      </c>
      <c r="H1500" s="4" t="s">
        <v>41</v>
      </c>
      <c r="I1500" s="5">
        <v>2</v>
      </c>
      <c r="J1500" s="6">
        <v>144.09</v>
      </c>
      <c r="K1500" s="7">
        <v>0</v>
      </c>
      <c r="L1500" s="6">
        <v>77.67</v>
      </c>
      <c r="M1500" s="6">
        <f t="shared" si="92"/>
        <v>288.18</v>
      </c>
      <c r="N1500" s="6">
        <f t="shared" si="93"/>
        <v>155.34</v>
      </c>
      <c r="O1500" s="6">
        <f t="shared" si="94"/>
        <v>132.84</v>
      </c>
      <c r="P1500" s="8">
        <f t="shared" si="95"/>
        <v>0.46096189881324173</v>
      </c>
      <c r="Q1500" s="9">
        <f>YEAR(SalesDataTable[[#This Row],[Order Date]])</f>
        <v>2026</v>
      </c>
      <c r="R1500" s="8" t="str">
        <f>"Q"&amp;ROUNDUP(MONTH(SalesDataTable[[#This Row],[Order Date]])/3,0)</f>
        <v>Q3</v>
      </c>
      <c r="S1500" s="5">
        <f>MONTH(SalesDataTable[[#This Row],[Order Date]])</f>
        <v>7</v>
      </c>
      <c r="T1500" s="8" t="str">
        <f>TEXT(SalesDataTable[[#This Row],[Order Date]],"mmm")</f>
        <v>Jul</v>
      </c>
    </row>
    <row r="1501" spans="1:20" ht="15.6" x14ac:dyDescent="0.3">
      <c r="A1501" s="2" t="s">
        <v>1572</v>
      </c>
      <c r="B1501" s="3">
        <v>46231</v>
      </c>
      <c r="C1501" s="4" t="s">
        <v>34</v>
      </c>
      <c r="D1501" s="4" t="s">
        <v>81</v>
      </c>
      <c r="E1501" s="4" t="s">
        <v>45</v>
      </c>
      <c r="F1501" s="4" t="s">
        <v>40</v>
      </c>
      <c r="G1501" s="4" t="s">
        <v>31</v>
      </c>
      <c r="H1501" s="4" t="s">
        <v>32</v>
      </c>
      <c r="I1501" s="5">
        <v>3</v>
      </c>
      <c r="J1501" s="6">
        <v>93.01</v>
      </c>
      <c r="K1501" s="7">
        <v>0.15</v>
      </c>
      <c r="L1501" s="6">
        <v>46.68</v>
      </c>
      <c r="M1501" s="6">
        <f t="shared" si="92"/>
        <v>237.17550000000003</v>
      </c>
      <c r="N1501" s="6">
        <f t="shared" si="93"/>
        <v>140.04</v>
      </c>
      <c r="O1501" s="6">
        <f t="shared" si="94"/>
        <v>97.135500000000036</v>
      </c>
      <c r="P1501" s="8">
        <f t="shared" si="95"/>
        <v>0.4095511551572571</v>
      </c>
      <c r="Q1501" s="9">
        <f>YEAR(SalesDataTable[[#This Row],[Order Date]])</f>
        <v>2026</v>
      </c>
      <c r="R1501" s="8" t="str">
        <f>"Q"&amp;ROUNDUP(MONTH(SalesDataTable[[#This Row],[Order Date]])/3,0)</f>
        <v>Q3</v>
      </c>
      <c r="S1501" s="5">
        <f>MONTH(SalesDataTable[[#This Row],[Order Date]])</f>
        <v>7</v>
      </c>
      <c r="T1501" s="8" t="str">
        <f>TEXT(SalesDataTable[[#This Row],[Order Date]],"mmm")</f>
        <v>Jul</v>
      </c>
    </row>
    <row r="1502" spans="1:20" ht="15.6" x14ac:dyDescent="0.3">
      <c r="A1502" s="2" t="s">
        <v>1573</v>
      </c>
      <c r="B1502" s="3">
        <v>46231</v>
      </c>
      <c r="C1502" s="4" t="s">
        <v>21</v>
      </c>
      <c r="D1502" s="4" t="s">
        <v>22</v>
      </c>
      <c r="E1502" s="4" t="s">
        <v>45</v>
      </c>
      <c r="F1502" s="4" t="s">
        <v>36</v>
      </c>
      <c r="G1502" s="4" t="s">
        <v>51</v>
      </c>
      <c r="H1502" s="4" t="s">
        <v>110</v>
      </c>
      <c r="I1502" s="5">
        <v>1</v>
      </c>
      <c r="J1502" s="6">
        <v>121.61</v>
      </c>
      <c r="K1502" s="7">
        <v>0.1</v>
      </c>
      <c r="L1502" s="6">
        <v>60.58</v>
      </c>
      <c r="M1502" s="6">
        <f t="shared" si="92"/>
        <v>109.449</v>
      </c>
      <c r="N1502" s="6">
        <f t="shared" si="93"/>
        <v>60.58</v>
      </c>
      <c r="O1502" s="6">
        <f t="shared" si="94"/>
        <v>48.869</v>
      </c>
      <c r="P1502" s="8">
        <f t="shared" si="95"/>
        <v>0.4465001964385239</v>
      </c>
      <c r="Q1502" s="9">
        <f>YEAR(SalesDataTable[[#This Row],[Order Date]])</f>
        <v>2026</v>
      </c>
      <c r="R1502" s="8" t="str">
        <f>"Q"&amp;ROUNDUP(MONTH(SalesDataTable[[#This Row],[Order Date]])/3,0)</f>
        <v>Q3</v>
      </c>
      <c r="S1502" s="5">
        <f>MONTH(SalesDataTable[[#This Row],[Order Date]])</f>
        <v>7</v>
      </c>
      <c r="T1502" s="8" t="str">
        <f>TEXT(SalesDataTable[[#This Row],[Order Date]],"mmm")</f>
        <v>Jul</v>
      </c>
    </row>
    <row r="1503" spans="1:20" ht="15.6" x14ac:dyDescent="0.3">
      <c r="A1503" s="2" t="s">
        <v>1574</v>
      </c>
      <c r="B1503" s="3">
        <v>46232</v>
      </c>
      <c r="C1503" s="4" t="s">
        <v>47</v>
      </c>
      <c r="D1503" s="4" t="s">
        <v>48</v>
      </c>
      <c r="E1503" s="4" t="s">
        <v>23</v>
      </c>
      <c r="F1503" s="4" t="s">
        <v>40</v>
      </c>
      <c r="G1503" s="4" t="s">
        <v>51</v>
      </c>
      <c r="H1503" s="4" t="s">
        <v>61</v>
      </c>
      <c r="I1503" s="5">
        <v>2</v>
      </c>
      <c r="J1503" s="6">
        <v>195.09</v>
      </c>
      <c r="K1503" s="7">
        <v>0</v>
      </c>
      <c r="L1503" s="6">
        <v>106.82</v>
      </c>
      <c r="M1503" s="6">
        <f t="shared" si="92"/>
        <v>390.18</v>
      </c>
      <c r="N1503" s="6">
        <f t="shared" si="93"/>
        <v>213.64</v>
      </c>
      <c r="O1503" s="6">
        <f t="shared" si="94"/>
        <v>176.54000000000002</v>
      </c>
      <c r="P1503" s="8">
        <f t="shared" si="95"/>
        <v>0.45245783997129535</v>
      </c>
      <c r="Q1503" s="9">
        <f>YEAR(SalesDataTable[[#This Row],[Order Date]])</f>
        <v>2026</v>
      </c>
      <c r="R1503" s="8" t="str">
        <f>"Q"&amp;ROUNDUP(MONTH(SalesDataTable[[#This Row],[Order Date]])/3,0)</f>
        <v>Q3</v>
      </c>
      <c r="S1503" s="5">
        <f>MONTH(SalesDataTable[[#This Row],[Order Date]])</f>
        <v>7</v>
      </c>
      <c r="T1503" s="8" t="str">
        <f>TEXT(SalesDataTable[[#This Row],[Order Date]],"mmm")</f>
        <v>Jul</v>
      </c>
    </row>
    <row r="1504" spans="1:20" ht="15.6" x14ac:dyDescent="0.3">
      <c r="A1504" s="2" t="s">
        <v>1575</v>
      </c>
      <c r="B1504" s="3">
        <v>46232</v>
      </c>
      <c r="C1504" s="4" t="s">
        <v>34</v>
      </c>
      <c r="D1504" s="4" t="s">
        <v>81</v>
      </c>
      <c r="E1504" s="4" t="s">
        <v>45</v>
      </c>
      <c r="F1504" s="4" t="s">
        <v>24</v>
      </c>
      <c r="G1504" s="4" t="s">
        <v>37</v>
      </c>
      <c r="H1504" s="4" t="s">
        <v>103</v>
      </c>
      <c r="I1504" s="5">
        <v>3</v>
      </c>
      <c r="J1504" s="6">
        <v>167.52</v>
      </c>
      <c r="K1504" s="7">
        <v>0</v>
      </c>
      <c r="L1504" s="6">
        <v>87.26</v>
      </c>
      <c r="M1504" s="6">
        <f t="shared" si="92"/>
        <v>502.56000000000006</v>
      </c>
      <c r="N1504" s="6">
        <f t="shared" si="93"/>
        <v>261.78000000000003</v>
      </c>
      <c r="O1504" s="6">
        <f t="shared" si="94"/>
        <v>240.78000000000003</v>
      </c>
      <c r="P1504" s="8">
        <f t="shared" si="95"/>
        <v>0.4791069723018147</v>
      </c>
      <c r="Q1504" s="9">
        <f>YEAR(SalesDataTable[[#This Row],[Order Date]])</f>
        <v>2026</v>
      </c>
      <c r="R1504" s="8" t="str">
        <f>"Q"&amp;ROUNDUP(MONTH(SalesDataTable[[#This Row],[Order Date]])/3,0)</f>
        <v>Q3</v>
      </c>
      <c r="S1504" s="5">
        <f>MONTH(SalesDataTable[[#This Row],[Order Date]])</f>
        <v>7</v>
      </c>
      <c r="T1504" s="8" t="str">
        <f>TEXT(SalesDataTable[[#This Row],[Order Date]],"mmm")</f>
        <v>Jul</v>
      </c>
    </row>
    <row r="1505" spans="1:20" ht="15.6" x14ac:dyDescent="0.3">
      <c r="A1505" s="2" t="s">
        <v>1576</v>
      </c>
      <c r="B1505" s="3">
        <v>46232</v>
      </c>
      <c r="C1505" s="4" t="s">
        <v>28</v>
      </c>
      <c r="D1505" s="4" t="s">
        <v>106</v>
      </c>
      <c r="E1505" s="4" t="s">
        <v>59</v>
      </c>
      <c r="F1505" s="4" t="s">
        <v>36</v>
      </c>
      <c r="G1505" s="4" t="s">
        <v>25</v>
      </c>
      <c r="H1505" s="4" t="s">
        <v>49</v>
      </c>
      <c r="I1505" s="5">
        <v>3</v>
      </c>
      <c r="J1505" s="6">
        <v>50.98</v>
      </c>
      <c r="K1505" s="7">
        <v>0</v>
      </c>
      <c r="L1505" s="6">
        <v>22.63</v>
      </c>
      <c r="M1505" s="6">
        <f t="shared" si="92"/>
        <v>152.94</v>
      </c>
      <c r="N1505" s="6">
        <f t="shared" si="93"/>
        <v>67.89</v>
      </c>
      <c r="O1505" s="6">
        <f t="shared" si="94"/>
        <v>85.05</v>
      </c>
      <c r="P1505" s="8">
        <f t="shared" si="95"/>
        <v>0.55610043154178113</v>
      </c>
      <c r="Q1505" s="9">
        <f>YEAR(SalesDataTable[[#This Row],[Order Date]])</f>
        <v>2026</v>
      </c>
      <c r="R1505" s="8" t="str">
        <f>"Q"&amp;ROUNDUP(MONTH(SalesDataTable[[#This Row],[Order Date]])/3,0)</f>
        <v>Q3</v>
      </c>
      <c r="S1505" s="5">
        <f>MONTH(SalesDataTable[[#This Row],[Order Date]])</f>
        <v>7</v>
      </c>
      <c r="T1505" s="8" t="str">
        <f>TEXT(SalesDataTable[[#This Row],[Order Date]],"mmm")</f>
        <v>Jul</v>
      </c>
    </row>
    <row r="1506" spans="1:20" ht="15.6" x14ac:dyDescent="0.3">
      <c r="A1506" s="2" t="s">
        <v>1577</v>
      </c>
      <c r="B1506" s="3">
        <v>46232</v>
      </c>
      <c r="C1506" s="4" t="s">
        <v>28</v>
      </c>
      <c r="D1506" s="4" t="s">
        <v>86</v>
      </c>
      <c r="E1506" s="4" t="s">
        <v>59</v>
      </c>
      <c r="F1506" s="4" t="s">
        <v>36</v>
      </c>
      <c r="G1506" s="4" t="s">
        <v>69</v>
      </c>
      <c r="H1506" s="4" t="s">
        <v>94</v>
      </c>
      <c r="I1506" s="5">
        <v>2</v>
      </c>
      <c r="J1506" s="6">
        <v>49.98</v>
      </c>
      <c r="K1506" s="7">
        <v>0.1</v>
      </c>
      <c r="L1506" s="6">
        <v>21.91</v>
      </c>
      <c r="M1506" s="6">
        <f t="shared" si="92"/>
        <v>89.963999999999999</v>
      </c>
      <c r="N1506" s="6">
        <f t="shared" si="93"/>
        <v>43.82</v>
      </c>
      <c r="O1506" s="6">
        <f t="shared" si="94"/>
        <v>46.143999999999998</v>
      </c>
      <c r="P1506" s="8">
        <f t="shared" si="95"/>
        <v>0.51291627762215997</v>
      </c>
      <c r="Q1506" s="9">
        <f>YEAR(SalesDataTable[[#This Row],[Order Date]])</f>
        <v>2026</v>
      </c>
      <c r="R1506" s="8" t="str">
        <f>"Q"&amp;ROUNDUP(MONTH(SalesDataTable[[#This Row],[Order Date]])/3,0)</f>
        <v>Q3</v>
      </c>
      <c r="S1506" s="5">
        <f>MONTH(SalesDataTable[[#This Row],[Order Date]])</f>
        <v>7</v>
      </c>
      <c r="T1506" s="8" t="str">
        <f>TEXT(SalesDataTable[[#This Row],[Order Date]],"mmm")</f>
        <v>Jul</v>
      </c>
    </row>
    <row r="1507" spans="1:20" ht="15.6" x14ac:dyDescent="0.3">
      <c r="A1507" s="2" t="s">
        <v>1578</v>
      </c>
      <c r="B1507" s="3">
        <v>46232</v>
      </c>
      <c r="C1507" s="4" t="s">
        <v>47</v>
      </c>
      <c r="D1507" s="4" t="s">
        <v>48</v>
      </c>
      <c r="E1507" s="4" t="s">
        <v>30</v>
      </c>
      <c r="F1507" s="4" t="s">
        <v>40</v>
      </c>
      <c r="G1507" s="4" t="s">
        <v>37</v>
      </c>
      <c r="H1507" s="4" t="s">
        <v>38</v>
      </c>
      <c r="I1507" s="5">
        <v>4</v>
      </c>
      <c r="J1507" s="6">
        <v>36.44</v>
      </c>
      <c r="K1507" s="7">
        <v>0.15</v>
      </c>
      <c r="L1507" s="6">
        <v>13.32</v>
      </c>
      <c r="M1507" s="6">
        <f t="shared" si="92"/>
        <v>123.89599999999999</v>
      </c>
      <c r="N1507" s="6">
        <f t="shared" si="93"/>
        <v>53.28</v>
      </c>
      <c r="O1507" s="6">
        <f t="shared" si="94"/>
        <v>70.615999999999985</v>
      </c>
      <c r="P1507" s="8">
        <f t="shared" si="95"/>
        <v>0.5699619035319945</v>
      </c>
      <c r="Q1507" s="9">
        <f>YEAR(SalesDataTable[[#This Row],[Order Date]])</f>
        <v>2026</v>
      </c>
      <c r="R1507" s="8" t="str">
        <f>"Q"&amp;ROUNDUP(MONTH(SalesDataTable[[#This Row],[Order Date]])/3,0)</f>
        <v>Q3</v>
      </c>
      <c r="S1507" s="5">
        <f>MONTH(SalesDataTable[[#This Row],[Order Date]])</f>
        <v>7</v>
      </c>
      <c r="T1507" s="8" t="str">
        <f>TEXT(SalesDataTable[[#This Row],[Order Date]],"mmm")</f>
        <v>Jul</v>
      </c>
    </row>
    <row r="1508" spans="1:20" ht="15.6" x14ac:dyDescent="0.3">
      <c r="A1508" s="2" t="s">
        <v>1579</v>
      </c>
      <c r="B1508" s="3">
        <v>46232</v>
      </c>
      <c r="C1508" s="4" t="s">
        <v>21</v>
      </c>
      <c r="D1508" s="4" t="s">
        <v>22</v>
      </c>
      <c r="E1508" s="4" t="s">
        <v>23</v>
      </c>
      <c r="F1508" s="4" t="s">
        <v>24</v>
      </c>
      <c r="G1508" s="4" t="s">
        <v>51</v>
      </c>
      <c r="H1508" s="4" t="s">
        <v>61</v>
      </c>
      <c r="I1508" s="5">
        <v>1</v>
      </c>
      <c r="J1508" s="6">
        <v>195.34</v>
      </c>
      <c r="K1508" s="7">
        <v>0.05</v>
      </c>
      <c r="L1508" s="6">
        <v>106.6</v>
      </c>
      <c r="M1508" s="6">
        <f t="shared" si="92"/>
        <v>185.57300000000001</v>
      </c>
      <c r="N1508" s="6">
        <f t="shared" si="93"/>
        <v>106.6</v>
      </c>
      <c r="O1508" s="6">
        <f t="shared" si="94"/>
        <v>78.973000000000013</v>
      </c>
      <c r="P1508" s="8">
        <f t="shared" si="95"/>
        <v>0.42556298599472991</v>
      </c>
      <c r="Q1508" s="9">
        <f>YEAR(SalesDataTable[[#This Row],[Order Date]])</f>
        <v>2026</v>
      </c>
      <c r="R1508" s="8" t="str">
        <f>"Q"&amp;ROUNDUP(MONTH(SalesDataTable[[#This Row],[Order Date]])/3,0)</f>
        <v>Q3</v>
      </c>
      <c r="S1508" s="5">
        <f>MONTH(SalesDataTable[[#This Row],[Order Date]])</f>
        <v>7</v>
      </c>
      <c r="T1508" s="8" t="str">
        <f>TEXT(SalesDataTable[[#This Row],[Order Date]],"mmm")</f>
        <v>Jul</v>
      </c>
    </row>
    <row r="1509" spans="1:20" ht="15.6" x14ac:dyDescent="0.3">
      <c r="A1509" s="2" t="s">
        <v>1580</v>
      </c>
      <c r="B1509" s="3">
        <v>46232</v>
      </c>
      <c r="C1509" s="4" t="s">
        <v>34</v>
      </c>
      <c r="D1509" s="4" t="s">
        <v>54</v>
      </c>
      <c r="E1509" s="4" t="s">
        <v>23</v>
      </c>
      <c r="F1509" s="4" t="s">
        <v>40</v>
      </c>
      <c r="G1509" s="4" t="s">
        <v>25</v>
      </c>
      <c r="H1509" s="4" t="s">
        <v>63</v>
      </c>
      <c r="I1509" s="5">
        <v>1</v>
      </c>
      <c r="J1509" s="6">
        <v>103.31</v>
      </c>
      <c r="K1509" s="7">
        <v>0</v>
      </c>
      <c r="L1509" s="6">
        <v>50.93</v>
      </c>
      <c r="M1509" s="6">
        <f t="shared" si="92"/>
        <v>103.31</v>
      </c>
      <c r="N1509" s="6">
        <f t="shared" si="93"/>
        <v>50.93</v>
      </c>
      <c r="O1509" s="6">
        <f t="shared" si="94"/>
        <v>52.38</v>
      </c>
      <c r="P1509" s="8">
        <f t="shared" si="95"/>
        <v>0.50701771367728199</v>
      </c>
      <c r="Q1509" s="9">
        <f>YEAR(SalesDataTable[[#This Row],[Order Date]])</f>
        <v>2026</v>
      </c>
      <c r="R1509" s="8" t="str">
        <f>"Q"&amp;ROUNDUP(MONTH(SalesDataTable[[#This Row],[Order Date]])/3,0)</f>
        <v>Q3</v>
      </c>
      <c r="S1509" s="5">
        <f>MONTH(SalesDataTable[[#This Row],[Order Date]])</f>
        <v>7</v>
      </c>
      <c r="T1509" s="8" t="str">
        <f>TEXT(SalesDataTable[[#This Row],[Order Date]],"mmm")</f>
        <v>Jul</v>
      </c>
    </row>
    <row r="1510" spans="1:20" ht="15.6" x14ac:dyDescent="0.3">
      <c r="A1510" s="2" t="s">
        <v>1581</v>
      </c>
      <c r="B1510" s="3">
        <v>46232</v>
      </c>
      <c r="C1510" s="4" t="s">
        <v>21</v>
      </c>
      <c r="D1510" s="4" t="s">
        <v>22</v>
      </c>
      <c r="E1510" s="4" t="s">
        <v>23</v>
      </c>
      <c r="F1510" s="4" t="s">
        <v>36</v>
      </c>
      <c r="G1510" s="4" t="s">
        <v>51</v>
      </c>
      <c r="H1510" s="4" t="s">
        <v>110</v>
      </c>
      <c r="I1510" s="5">
        <v>3</v>
      </c>
      <c r="J1510" s="6">
        <v>123.31</v>
      </c>
      <c r="K1510" s="7">
        <v>0</v>
      </c>
      <c r="L1510" s="6">
        <v>59.16</v>
      </c>
      <c r="M1510" s="6">
        <f t="shared" si="92"/>
        <v>369.93</v>
      </c>
      <c r="N1510" s="6">
        <f t="shared" si="93"/>
        <v>177.48</v>
      </c>
      <c r="O1510" s="6">
        <f t="shared" si="94"/>
        <v>192.45000000000002</v>
      </c>
      <c r="P1510" s="8">
        <f t="shared" si="95"/>
        <v>0.52023355770010549</v>
      </c>
      <c r="Q1510" s="9">
        <f>YEAR(SalesDataTable[[#This Row],[Order Date]])</f>
        <v>2026</v>
      </c>
      <c r="R1510" s="8" t="str">
        <f>"Q"&amp;ROUNDUP(MONTH(SalesDataTable[[#This Row],[Order Date]])/3,0)</f>
        <v>Q3</v>
      </c>
      <c r="S1510" s="5">
        <f>MONTH(SalesDataTable[[#This Row],[Order Date]])</f>
        <v>7</v>
      </c>
      <c r="T1510" s="8" t="str">
        <f>TEXT(SalesDataTable[[#This Row],[Order Date]],"mmm")</f>
        <v>Jul</v>
      </c>
    </row>
    <row r="1511" spans="1:20" ht="15.6" x14ac:dyDescent="0.3">
      <c r="A1511" s="2" t="s">
        <v>1582</v>
      </c>
      <c r="B1511" s="3">
        <v>46232</v>
      </c>
      <c r="C1511" s="4" t="s">
        <v>21</v>
      </c>
      <c r="D1511" s="4" t="s">
        <v>108</v>
      </c>
      <c r="E1511" s="4" t="s">
        <v>23</v>
      </c>
      <c r="F1511" s="4" t="s">
        <v>36</v>
      </c>
      <c r="G1511" s="4" t="s">
        <v>69</v>
      </c>
      <c r="H1511" s="4" t="s">
        <v>70</v>
      </c>
      <c r="I1511" s="5">
        <v>1</v>
      </c>
      <c r="J1511" s="6">
        <v>40.36</v>
      </c>
      <c r="K1511" s="7">
        <v>0.1</v>
      </c>
      <c r="L1511" s="6">
        <v>14.82</v>
      </c>
      <c r="M1511" s="6">
        <f t="shared" si="92"/>
        <v>36.323999999999998</v>
      </c>
      <c r="N1511" s="6">
        <f t="shared" si="93"/>
        <v>14.82</v>
      </c>
      <c r="O1511" s="6">
        <f t="shared" si="94"/>
        <v>21.503999999999998</v>
      </c>
      <c r="P1511" s="8">
        <f t="shared" si="95"/>
        <v>0.59200528576148004</v>
      </c>
      <c r="Q1511" s="9">
        <f>YEAR(SalesDataTable[[#This Row],[Order Date]])</f>
        <v>2026</v>
      </c>
      <c r="R1511" s="8" t="str">
        <f>"Q"&amp;ROUNDUP(MONTH(SalesDataTable[[#This Row],[Order Date]])/3,0)</f>
        <v>Q3</v>
      </c>
      <c r="S1511" s="5">
        <f>MONTH(SalesDataTable[[#This Row],[Order Date]])</f>
        <v>7</v>
      </c>
      <c r="T1511" s="8" t="str">
        <f>TEXT(SalesDataTable[[#This Row],[Order Date]],"mmm")</f>
        <v>Jul</v>
      </c>
    </row>
    <row r="1512" spans="1:20" ht="15.6" x14ac:dyDescent="0.3">
      <c r="A1512" s="2" t="s">
        <v>1583</v>
      </c>
      <c r="B1512" s="3">
        <v>46232</v>
      </c>
      <c r="C1512" s="4" t="s">
        <v>21</v>
      </c>
      <c r="D1512" s="4" t="s">
        <v>108</v>
      </c>
      <c r="E1512" s="4" t="s">
        <v>45</v>
      </c>
      <c r="F1512" s="4" t="s">
        <v>36</v>
      </c>
      <c r="G1512" s="4" t="s">
        <v>51</v>
      </c>
      <c r="H1512" s="4" t="s">
        <v>84</v>
      </c>
      <c r="I1512" s="5">
        <v>2</v>
      </c>
      <c r="J1512" s="6">
        <v>83.06</v>
      </c>
      <c r="K1512" s="7">
        <v>0</v>
      </c>
      <c r="L1512" s="6">
        <v>38.74</v>
      </c>
      <c r="M1512" s="6">
        <f t="shared" si="92"/>
        <v>166.12</v>
      </c>
      <c r="N1512" s="6">
        <f t="shared" si="93"/>
        <v>77.48</v>
      </c>
      <c r="O1512" s="6">
        <f t="shared" si="94"/>
        <v>88.64</v>
      </c>
      <c r="P1512" s="8">
        <f t="shared" si="95"/>
        <v>0.5335901757765471</v>
      </c>
      <c r="Q1512" s="9">
        <f>YEAR(SalesDataTable[[#This Row],[Order Date]])</f>
        <v>2026</v>
      </c>
      <c r="R1512" s="8" t="str">
        <f>"Q"&amp;ROUNDUP(MONTH(SalesDataTable[[#This Row],[Order Date]])/3,0)</f>
        <v>Q3</v>
      </c>
      <c r="S1512" s="5">
        <f>MONTH(SalesDataTable[[#This Row],[Order Date]])</f>
        <v>7</v>
      </c>
      <c r="T1512" s="8" t="str">
        <f>TEXT(SalesDataTable[[#This Row],[Order Date]],"mmm")</f>
        <v>Jul</v>
      </c>
    </row>
    <row r="1513" spans="1:20" ht="15.6" x14ac:dyDescent="0.3">
      <c r="A1513" s="2" t="s">
        <v>1584</v>
      </c>
      <c r="B1513" s="3">
        <v>46232</v>
      </c>
      <c r="C1513" s="4" t="s">
        <v>34</v>
      </c>
      <c r="D1513" s="4" t="s">
        <v>44</v>
      </c>
      <c r="E1513" s="4" t="s">
        <v>23</v>
      </c>
      <c r="F1513" s="4" t="s">
        <v>24</v>
      </c>
      <c r="G1513" s="4" t="s">
        <v>31</v>
      </c>
      <c r="H1513" s="4" t="s">
        <v>73</v>
      </c>
      <c r="I1513" s="5">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9">
        <f>YEAR(SalesDataTable[[#This Row],[Order Date]])</f>
        <v>2026</v>
      </c>
      <c r="R1513" s="8" t="str">
        <f>"Q"&amp;ROUNDUP(MONTH(SalesDataTable[[#This Row],[Order Date]])/3,0)</f>
        <v>Q3</v>
      </c>
      <c r="S1513" s="5">
        <f>MONTH(SalesDataTable[[#This Row],[Order Date]])</f>
        <v>7</v>
      </c>
      <c r="T1513" s="8" t="str">
        <f>TEXT(SalesDataTable[[#This Row],[Order Date]],"mmm")</f>
        <v>Jul</v>
      </c>
    </row>
    <row r="1514" spans="1:20" ht="15.6" x14ac:dyDescent="0.3">
      <c r="A1514" s="2" t="s">
        <v>1585</v>
      </c>
      <c r="B1514" s="3">
        <v>46232</v>
      </c>
      <c r="C1514" s="4" t="s">
        <v>47</v>
      </c>
      <c r="D1514" s="4" t="s">
        <v>68</v>
      </c>
      <c r="E1514" s="4" t="s">
        <v>23</v>
      </c>
      <c r="F1514" s="4" t="s">
        <v>36</v>
      </c>
      <c r="G1514" s="4" t="s">
        <v>31</v>
      </c>
      <c r="H1514" s="4" t="s">
        <v>99</v>
      </c>
      <c r="I1514" s="5">
        <v>4</v>
      </c>
      <c r="J1514" s="6">
        <v>72.010000000000005</v>
      </c>
      <c r="K1514" s="7">
        <v>0.05</v>
      </c>
      <c r="L1514" s="6">
        <v>32.36</v>
      </c>
      <c r="M1514" s="6">
        <f t="shared" si="92"/>
        <v>273.63800000000003</v>
      </c>
      <c r="N1514" s="6">
        <f t="shared" si="93"/>
        <v>129.44</v>
      </c>
      <c r="O1514" s="6">
        <f t="shared" si="94"/>
        <v>144.19800000000004</v>
      </c>
      <c r="P1514" s="8">
        <f t="shared" si="95"/>
        <v>0.52696628392255473</v>
      </c>
      <c r="Q1514" s="9">
        <f>YEAR(SalesDataTable[[#This Row],[Order Date]])</f>
        <v>2026</v>
      </c>
      <c r="R1514" s="8" t="str">
        <f>"Q"&amp;ROUNDUP(MONTH(SalesDataTable[[#This Row],[Order Date]])/3,0)</f>
        <v>Q3</v>
      </c>
      <c r="S1514" s="5">
        <f>MONTH(SalesDataTable[[#This Row],[Order Date]])</f>
        <v>7</v>
      </c>
      <c r="T1514" s="8" t="str">
        <f>TEXT(SalesDataTable[[#This Row],[Order Date]],"mmm")</f>
        <v>Jul</v>
      </c>
    </row>
    <row r="1515" spans="1:20" ht="15.6" x14ac:dyDescent="0.3">
      <c r="A1515" s="2" t="s">
        <v>1586</v>
      </c>
      <c r="B1515" s="3">
        <v>46232</v>
      </c>
      <c r="C1515" s="4" t="s">
        <v>28</v>
      </c>
      <c r="D1515" s="4" t="s">
        <v>86</v>
      </c>
      <c r="E1515" s="4" t="s">
        <v>23</v>
      </c>
      <c r="F1515" s="4" t="s">
        <v>40</v>
      </c>
      <c r="G1515" s="4" t="s">
        <v>31</v>
      </c>
      <c r="H1515" s="4" t="s">
        <v>73</v>
      </c>
      <c r="I1515" s="5">
        <v>1</v>
      </c>
      <c r="J1515" s="6">
        <v>154.87</v>
      </c>
      <c r="K1515" s="7">
        <v>0</v>
      </c>
      <c r="L1515" s="6">
        <v>80.459999999999994</v>
      </c>
      <c r="M1515" s="6">
        <f t="shared" si="92"/>
        <v>154.87</v>
      </c>
      <c r="N1515" s="6">
        <f t="shared" si="93"/>
        <v>80.459999999999994</v>
      </c>
      <c r="O1515" s="6">
        <f t="shared" si="94"/>
        <v>74.410000000000011</v>
      </c>
      <c r="P1515" s="8">
        <f t="shared" si="95"/>
        <v>0.48046748886162594</v>
      </c>
      <c r="Q1515" s="9">
        <f>YEAR(SalesDataTable[[#This Row],[Order Date]])</f>
        <v>2026</v>
      </c>
      <c r="R1515" s="8" t="str">
        <f>"Q"&amp;ROUNDUP(MONTH(SalesDataTable[[#This Row],[Order Date]])/3,0)</f>
        <v>Q3</v>
      </c>
      <c r="S1515" s="5">
        <f>MONTH(SalesDataTable[[#This Row],[Order Date]])</f>
        <v>7</v>
      </c>
      <c r="T1515" s="8" t="str">
        <f>TEXT(SalesDataTable[[#This Row],[Order Date]],"mmm")</f>
        <v>Jul</v>
      </c>
    </row>
    <row r="1516" spans="1:20" ht="15.6" x14ac:dyDescent="0.3">
      <c r="A1516" s="2" t="s">
        <v>1587</v>
      </c>
      <c r="B1516" s="3">
        <v>46233</v>
      </c>
      <c r="C1516" s="4" t="s">
        <v>28</v>
      </c>
      <c r="D1516" s="4" t="s">
        <v>29</v>
      </c>
      <c r="E1516" s="4" t="s">
        <v>23</v>
      </c>
      <c r="F1516" s="4" t="s">
        <v>36</v>
      </c>
      <c r="G1516" s="4" t="s">
        <v>37</v>
      </c>
      <c r="H1516" s="4" t="s">
        <v>91</v>
      </c>
      <c r="I1516" s="5">
        <v>3</v>
      </c>
      <c r="J1516" s="6">
        <v>134.61000000000001</v>
      </c>
      <c r="K1516" s="7">
        <v>0.1</v>
      </c>
      <c r="L1516" s="6">
        <v>65.77</v>
      </c>
      <c r="M1516" s="6">
        <f t="shared" si="92"/>
        <v>363.44700000000006</v>
      </c>
      <c r="N1516" s="6">
        <f t="shared" si="93"/>
        <v>197.31</v>
      </c>
      <c r="O1516" s="6">
        <f t="shared" si="94"/>
        <v>166.13700000000006</v>
      </c>
      <c r="P1516" s="8">
        <f t="shared" si="95"/>
        <v>0.45711479252820914</v>
      </c>
      <c r="Q1516" s="9">
        <f>YEAR(SalesDataTable[[#This Row],[Order Date]])</f>
        <v>2026</v>
      </c>
      <c r="R1516" s="8" t="str">
        <f>"Q"&amp;ROUNDUP(MONTH(SalesDataTable[[#This Row],[Order Date]])/3,0)</f>
        <v>Q3</v>
      </c>
      <c r="S1516" s="5">
        <f>MONTH(SalesDataTable[[#This Row],[Order Date]])</f>
        <v>7</v>
      </c>
      <c r="T1516" s="8" t="str">
        <f>TEXT(SalesDataTable[[#This Row],[Order Date]],"mmm")</f>
        <v>Jul</v>
      </c>
    </row>
    <row r="1517" spans="1:20" ht="15.6" x14ac:dyDescent="0.3">
      <c r="A1517" s="2" t="s">
        <v>1588</v>
      </c>
      <c r="B1517" s="3">
        <v>46233</v>
      </c>
      <c r="C1517" s="4" t="s">
        <v>47</v>
      </c>
      <c r="D1517" s="4" t="s">
        <v>102</v>
      </c>
      <c r="E1517" s="4" t="s">
        <v>23</v>
      </c>
      <c r="F1517" s="4" t="s">
        <v>24</v>
      </c>
      <c r="G1517" s="4" t="s">
        <v>25</v>
      </c>
      <c r="H1517" s="4" t="s">
        <v>26</v>
      </c>
      <c r="I1517" s="5">
        <v>3</v>
      </c>
      <c r="J1517" s="6">
        <v>81.5</v>
      </c>
      <c r="K1517" s="7">
        <v>0.05</v>
      </c>
      <c r="L1517" s="6">
        <v>43.85</v>
      </c>
      <c r="M1517" s="6">
        <f t="shared" si="92"/>
        <v>232.27499999999998</v>
      </c>
      <c r="N1517" s="6">
        <f t="shared" si="93"/>
        <v>131.55000000000001</v>
      </c>
      <c r="O1517" s="6">
        <f t="shared" si="94"/>
        <v>100.72499999999997</v>
      </c>
      <c r="P1517" s="8">
        <f t="shared" si="95"/>
        <v>0.43364546335163051</v>
      </c>
      <c r="Q1517" s="9">
        <f>YEAR(SalesDataTable[[#This Row],[Order Date]])</f>
        <v>2026</v>
      </c>
      <c r="R1517" s="8" t="str">
        <f>"Q"&amp;ROUNDUP(MONTH(SalesDataTable[[#This Row],[Order Date]])/3,0)</f>
        <v>Q3</v>
      </c>
      <c r="S1517" s="5">
        <f>MONTH(SalesDataTable[[#This Row],[Order Date]])</f>
        <v>7</v>
      </c>
      <c r="T1517" s="8" t="str">
        <f>TEXT(SalesDataTable[[#This Row],[Order Date]],"mmm")</f>
        <v>Jul</v>
      </c>
    </row>
    <row r="1518" spans="1:20" ht="15.6" x14ac:dyDescent="0.3">
      <c r="A1518" s="2" t="s">
        <v>1589</v>
      </c>
      <c r="B1518" s="3">
        <v>46233</v>
      </c>
      <c r="C1518" s="4" t="s">
        <v>21</v>
      </c>
      <c r="D1518" s="4" t="s">
        <v>22</v>
      </c>
      <c r="E1518" s="4" t="s">
        <v>59</v>
      </c>
      <c r="F1518" s="4" t="s">
        <v>40</v>
      </c>
      <c r="G1518" s="4" t="s">
        <v>37</v>
      </c>
      <c r="H1518" s="4" t="s">
        <v>91</v>
      </c>
      <c r="I1518" s="5">
        <v>2</v>
      </c>
      <c r="J1518" s="6">
        <v>135.63</v>
      </c>
      <c r="K1518" s="7">
        <v>0</v>
      </c>
      <c r="L1518" s="6">
        <v>66.63</v>
      </c>
      <c r="M1518" s="6">
        <f t="shared" si="92"/>
        <v>271.26</v>
      </c>
      <c r="N1518" s="6">
        <f t="shared" si="93"/>
        <v>133.26</v>
      </c>
      <c r="O1518" s="6">
        <f t="shared" si="94"/>
        <v>138</v>
      </c>
      <c r="P1518" s="8">
        <f t="shared" si="95"/>
        <v>0.50873700508737008</v>
      </c>
      <c r="Q1518" s="9">
        <f>YEAR(SalesDataTable[[#This Row],[Order Date]])</f>
        <v>2026</v>
      </c>
      <c r="R1518" s="8" t="str">
        <f>"Q"&amp;ROUNDUP(MONTH(SalesDataTable[[#This Row],[Order Date]])/3,0)</f>
        <v>Q3</v>
      </c>
      <c r="S1518" s="5">
        <f>MONTH(SalesDataTable[[#This Row],[Order Date]])</f>
        <v>7</v>
      </c>
      <c r="T1518" s="8" t="str">
        <f>TEXT(SalesDataTable[[#This Row],[Order Date]],"mmm")</f>
        <v>Jul</v>
      </c>
    </row>
    <row r="1519" spans="1:20" ht="15.6" x14ac:dyDescent="0.3">
      <c r="A1519" s="2" t="s">
        <v>1590</v>
      </c>
      <c r="B1519" s="3">
        <v>46233</v>
      </c>
      <c r="C1519" s="4" t="s">
        <v>21</v>
      </c>
      <c r="D1519" s="4" t="s">
        <v>72</v>
      </c>
      <c r="E1519" s="4" t="s">
        <v>30</v>
      </c>
      <c r="F1519" s="4" t="s">
        <v>40</v>
      </c>
      <c r="G1519" s="4" t="s">
        <v>37</v>
      </c>
      <c r="H1519" s="4" t="s">
        <v>91</v>
      </c>
      <c r="I1519" s="5">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9">
        <f>YEAR(SalesDataTable[[#This Row],[Order Date]])</f>
        <v>2026</v>
      </c>
      <c r="R1519" s="8" t="str">
        <f>"Q"&amp;ROUNDUP(MONTH(SalesDataTable[[#This Row],[Order Date]])/3,0)</f>
        <v>Q3</v>
      </c>
      <c r="S1519" s="5">
        <f>MONTH(SalesDataTable[[#This Row],[Order Date]])</f>
        <v>7</v>
      </c>
      <c r="T1519" s="8" t="str">
        <f>TEXT(SalesDataTable[[#This Row],[Order Date]],"mmm")</f>
        <v>Jul</v>
      </c>
    </row>
    <row r="1520" spans="1:20" ht="15.6" x14ac:dyDescent="0.3">
      <c r="A1520" s="2" t="s">
        <v>1591</v>
      </c>
      <c r="B1520" s="3">
        <v>46233</v>
      </c>
      <c r="C1520" s="4" t="s">
        <v>21</v>
      </c>
      <c r="D1520" s="4" t="s">
        <v>108</v>
      </c>
      <c r="E1520" s="4" t="s">
        <v>23</v>
      </c>
      <c r="F1520" s="4" t="s">
        <v>40</v>
      </c>
      <c r="G1520" s="4" t="s">
        <v>51</v>
      </c>
      <c r="H1520" s="4" t="s">
        <v>110</v>
      </c>
      <c r="I1520" s="5">
        <v>1</v>
      </c>
      <c r="J1520" s="6">
        <v>120.94</v>
      </c>
      <c r="K1520" s="7">
        <v>0</v>
      </c>
      <c r="L1520" s="6">
        <v>62.24</v>
      </c>
      <c r="M1520" s="6">
        <f t="shared" si="92"/>
        <v>120.94</v>
      </c>
      <c r="N1520" s="6">
        <f t="shared" si="93"/>
        <v>62.24</v>
      </c>
      <c r="O1520" s="6">
        <f t="shared" si="94"/>
        <v>58.699999999999996</v>
      </c>
      <c r="P1520" s="8">
        <f t="shared" si="95"/>
        <v>0.48536464362493797</v>
      </c>
      <c r="Q1520" s="9">
        <f>YEAR(SalesDataTable[[#This Row],[Order Date]])</f>
        <v>2026</v>
      </c>
      <c r="R1520" s="8" t="str">
        <f>"Q"&amp;ROUNDUP(MONTH(SalesDataTable[[#This Row],[Order Date]])/3,0)</f>
        <v>Q3</v>
      </c>
      <c r="S1520" s="5">
        <f>MONTH(SalesDataTable[[#This Row],[Order Date]])</f>
        <v>7</v>
      </c>
      <c r="T1520" s="8" t="str">
        <f>TEXT(SalesDataTable[[#This Row],[Order Date]],"mmm")</f>
        <v>Jul</v>
      </c>
    </row>
    <row r="1521" spans="1:20" ht="15.6" x14ac:dyDescent="0.3">
      <c r="A1521" s="2" t="s">
        <v>1592</v>
      </c>
      <c r="B1521" s="3">
        <v>46233</v>
      </c>
      <c r="C1521" s="4" t="s">
        <v>28</v>
      </c>
      <c r="D1521" s="4" t="s">
        <v>86</v>
      </c>
      <c r="E1521" s="4" t="s">
        <v>23</v>
      </c>
      <c r="F1521" s="4" t="s">
        <v>24</v>
      </c>
      <c r="G1521" s="4" t="s">
        <v>51</v>
      </c>
      <c r="H1521" s="4" t="s">
        <v>52</v>
      </c>
      <c r="I1521" s="5">
        <v>2</v>
      </c>
      <c r="J1521" s="6">
        <v>332.99</v>
      </c>
      <c r="K1521" s="7">
        <v>0.15</v>
      </c>
      <c r="L1521" s="6">
        <v>199.09</v>
      </c>
      <c r="M1521" s="6">
        <f t="shared" si="92"/>
        <v>566.08299999999997</v>
      </c>
      <c r="N1521" s="6">
        <f t="shared" si="93"/>
        <v>398.18</v>
      </c>
      <c r="O1521" s="6">
        <f t="shared" si="94"/>
        <v>167.90299999999996</v>
      </c>
      <c r="P1521" s="8">
        <f t="shared" si="95"/>
        <v>0.29660491482697759</v>
      </c>
      <c r="Q1521" s="9">
        <f>YEAR(SalesDataTable[[#This Row],[Order Date]])</f>
        <v>2026</v>
      </c>
      <c r="R1521" s="8" t="str">
        <f>"Q"&amp;ROUNDUP(MONTH(SalesDataTable[[#This Row],[Order Date]])/3,0)</f>
        <v>Q3</v>
      </c>
      <c r="S1521" s="5">
        <f>MONTH(SalesDataTable[[#This Row],[Order Date]])</f>
        <v>7</v>
      </c>
      <c r="T1521" s="8" t="str">
        <f>TEXT(SalesDataTable[[#This Row],[Order Date]],"mmm")</f>
        <v>Jul</v>
      </c>
    </row>
    <row r="1522" spans="1:20" ht="15.6" x14ac:dyDescent="0.3">
      <c r="A1522" s="2" t="s">
        <v>1593</v>
      </c>
      <c r="B1522" s="3">
        <v>46233</v>
      </c>
      <c r="C1522" s="4" t="s">
        <v>21</v>
      </c>
      <c r="D1522" s="4" t="s">
        <v>108</v>
      </c>
      <c r="E1522" s="4" t="s">
        <v>23</v>
      </c>
      <c r="F1522" s="4" t="s">
        <v>24</v>
      </c>
      <c r="G1522" s="4" t="s">
        <v>51</v>
      </c>
      <c r="H1522" s="4" t="s">
        <v>110</v>
      </c>
      <c r="I1522" s="5">
        <v>3</v>
      </c>
      <c r="J1522" s="6">
        <v>120.88</v>
      </c>
      <c r="K1522" s="7">
        <v>0</v>
      </c>
      <c r="L1522" s="6">
        <v>60.97</v>
      </c>
      <c r="M1522" s="6">
        <f t="shared" si="92"/>
        <v>362.64</v>
      </c>
      <c r="N1522" s="6">
        <f t="shared" si="93"/>
        <v>182.91</v>
      </c>
      <c r="O1522" s="6">
        <f t="shared" si="94"/>
        <v>179.73</v>
      </c>
      <c r="P1522" s="8">
        <f t="shared" si="95"/>
        <v>0.49561548643282594</v>
      </c>
      <c r="Q1522" s="9">
        <f>YEAR(SalesDataTable[[#This Row],[Order Date]])</f>
        <v>2026</v>
      </c>
      <c r="R1522" s="8" t="str">
        <f>"Q"&amp;ROUNDUP(MONTH(SalesDataTable[[#This Row],[Order Date]])/3,0)</f>
        <v>Q3</v>
      </c>
      <c r="S1522" s="5">
        <f>MONTH(SalesDataTable[[#This Row],[Order Date]])</f>
        <v>7</v>
      </c>
      <c r="T1522" s="8" t="str">
        <f>TEXT(SalesDataTable[[#This Row],[Order Date]],"mmm")</f>
        <v>Jul</v>
      </c>
    </row>
    <row r="1523" spans="1:20" ht="15.6" x14ac:dyDescent="0.3">
      <c r="A1523" s="2" t="s">
        <v>1594</v>
      </c>
      <c r="B1523" s="3">
        <v>46233</v>
      </c>
      <c r="C1523" s="4" t="s">
        <v>47</v>
      </c>
      <c r="D1523" s="4" t="s">
        <v>68</v>
      </c>
      <c r="E1523" s="4" t="s">
        <v>23</v>
      </c>
      <c r="F1523" s="4" t="s">
        <v>24</v>
      </c>
      <c r="G1523" s="4" t="s">
        <v>25</v>
      </c>
      <c r="H1523" s="4" t="s">
        <v>63</v>
      </c>
      <c r="I1523" s="5">
        <v>1</v>
      </c>
      <c r="J1523" s="6">
        <v>101.73</v>
      </c>
      <c r="K1523" s="7">
        <v>0.05</v>
      </c>
      <c r="L1523" s="6">
        <v>51.63</v>
      </c>
      <c r="M1523" s="6">
        <f t="shared" si="92"/>
        <v>96.643500000000003</v>
      </c>
      <c r="N1523" s="6">
        <f t="shared" si="93"/>
        <v>51.63</v>
      </c>
      <c r="O1523" s="6">
        <f t="shared" si="94"/>
        <v>45.013500000000001</v>
      </c>
      <c r="P1523" s="8">
        <f t="shared" si="95"/>
        <v>0.46576852038678235</v>
      </c>
      <c r="Q1523" s="9">
        <f>YEAR(SalesDataTable[[#This Row],[Order Date]])</f>
        <v>2026</v>
      </c>
      <c r="R1523" s="8" t="str">
        <f>"Q"&amp;ROUNDUP(MONTH(SalesDataTable[[#This Row],[Order Date]])/3,0)</f>
        <v>Q3</v>
      </c>
      <c r="S1523" s="5">
        <f>MONTH(SalesDataTable[[#This Row],[Order Date]])</f>
        <v>7</v>
      </c>
      <c r="T1523" s="8" t="str">
        <f>TEXT(SalesDataTable[[#This Row],[Order Date]],"mmm")</f>
        <v>Jul</v>
      </c>
    </row>
    <row r="1524" spans="1:20" ht="15.6" x14ac:dyDescent="0.3">
      <c r="A1524" s="2" t="s">
        <v>1595</v>
      </c>
      <c r="B1524" s="3">
        <v>46233</v>
      </c>
      <c r="C1524" s="4" t="s">
        <v>47</v>
      </c>
      <c r="D1524" s="4" t="s">
        <v>65</v>
      </c>
      <c r="E1524" s="4" t="s">
        <v>23</v>
      </c>
      <c r="F1524" s="4" t="s">
        <v>24</v>
      </c>
      <c r="G1524" s="4" t="s">
        <v>37</v>
      </c>
      <c r="H1524" s="4" t="s">
        <v>38</v>
      </c>
      <c r="I1524" s="5">
        <v>2</v>
      </c>
      <c r="J1524" s="6">
        <v>36.21</v>
      </c>
      <c r="K1524" s="7">
        <v>0</v>
      </c>
      <c r="L1524" s="6">
        <v>13.5</v>
      </c>
      <c r="M1524" s="6">
        <f t="shared" si="92"/>
        <v>72.42</v>
      </c>
      <c r="N1524" s="6">
        <f t="shared" si="93"/>
        <v>27</v>
      </c>
      <c r="O1524" s="6">
        <f t="shared" si="94"/>
        <v>45.42</v>
      </c>
      <c r="P1524" s="8">
        <f t="shared" si="95"/>
        <v>0.62717481358740679</v>
      </c>
      <c r="Q1524" s="9">
        <f>YEAR(SalesDataTable[[#This Row],[Order Date]])</f>
        <v>2026</v>
      </c>
      <c r="R1524" s="8" t="str">
        <f>"Q"&amp;ROUNDUP(MONTH(SalesDataTable[[#This Row],[Order Date]])/3,0)</f>
        <v>Q3</v>
      </c>
      <c r="S1524" s="5">
        <f>MONTH(SalesDataTable[[#This Row],[Order Date]])</f>
        <v>7</v>
      </c>
      <c r="T1524" s="8" t="str">
        <f>TEXT(SalesDataTable[[#This Row],[Order Date]],"mmm")</f>
        <v>Jul</v>
      </c>
    </row>
    <row r="1525" spans="1:20" ht="15.6" x14ac:dyDescent="0.3">
      <c r="A1525" s="2" t="s">
        <v>1596</v>
      </c>
      <c r="B1525" s="3">
        <v>46234</v>
      </c>
      <c r="C1525" s="4" t="s">
        <v>47</v>
      </c>
      <c r="D1525" s="4" t="s">
        <v>65</v>
      </c>
      <c r="E1525" s="4" t="s">
        <v>23</v>
      </c>
      <c r="F1525" s="4" t="s">
        <v>40</v>
      </c>
      <c r="G1525" s="4" t="s">
        <v>25</v>
      </c>
      <c r="H1525" s="4" t="s">
        <v>63</v>
      </c>
      <c r="I1525" s="5">
        <v>5</v>
      </c>
      <c r="J1525" s="6">
        <v>104.65</v>
      </c>
      <c r="K1525" s="7">
        <v>0</v>
      </c>
      <c r="L1525" s="6">
        <v>49.2</v>
      </c>
      <c r="M1525" s="6">
        <f t="shared" si="92"/>
        <v>523.25</v>
      </c>
      <c r="N1525" s="6">
        <f t="shared" si="93"/>
        <v>246</v>
      </c>
      <c r="O1525" s="6">
        <f t="shared" si="94"/>
        <v>277.25</v>
      </c>
      <c r="P1525" s="8">
        <f t="shared" si="95"/>
        <v>0.52986144290492121</v>
      </c>
      <c r="Q1525" s="9">
        <f>YEAR(SalesDataTable[[#This Row],[Order Date]])</f>
        <v>2026</v>
      </c>
      <c r="R1525" s="8" t="str">
        <f>"Q"&amp;ROUNDUP(MONTH(SalesDataTable[[#This Row],[Order Date]])/3,0)</f>
        <v>Q3</v>
      </c>
      <c r="S1525" s="5">
        <f>MONTH(SalesDataTable[[#This Row],[Order Date]])</f>
        <v>7</v>
      </c>
      <c r="T1525" s="8" t="str">
        <f>TEXT(SalesDataTable[[#This Row],[Order Date]],"mmm")</f>
        <v>Jul</v>
      </c>
    </row>
    <row r="1526" spans="1:20" ht="15.6" x14ac:dyDescent="0.3">
      <c r="A1526" s="2" t="s">
        <v>1597</v>
      </c>
      <c r="B1526" s="3">
        <v>46234</v>
      </c>
      <c r="C1526" s="4" t="s">
        <v>34</v>
      </c>
      <c r="D1526" s="4" t="s">
        <v>54</v>
      </c>
      <c r="E1526" s="4" t="s">
        <v>30</v>
      </c>
      <c r="F1526" s="4" t="s">
        <v>24</v>
      </c>
      <c r="G1526" s="4" t="s">
        <v>51</v>
      </c>
      <c r="H1526" s="4" t="s">
        <v>61</v>
      </c>
      <c r="I1526" s="5">
        <v>5</v>
      </c>
      <c r="J1526" s="6">
        <v>198.35</v>
      </c>
      <c r="K1526" s="7">
        <v>0.05</v>
      </c>
      <c r="L1526" s="6">
        <v>104.96</v>
      </c>
      <c r="M1526" s="6">
        <f t="shared" si="92"/>
        <v>942.16249999999991</v>
      </c>
      <c r="N1526" s="6">
        <f t="shared" si="93"/>
        <v>524.79999999999995</v>
      </c>
      <c r="O1526" s="6">
        <f t="shared" si="94"/>
        <v>417.36249999999995</v>
      </c>
      <c r="P1526" s="8">
        <f t="shared" si="95"/>
        <v>0.44298356175288234</v>
      </c>
      <c r="Q1526" s="9">
        <f>YEAR(SalesDataTable[[#This Row],[Order Date]])</f>
        <v>2026</v>
      </c>
      <c r="R1526" s="8" t="str">
        <f>"Q"&amp;ROUNDUP(MONTH(SalesDataTable[[#This Row],[Order Date]])/3,0)</f>
        <v>Q3</v>
      </c>
      <c r="S1526" s="5">
        <f>MONTH(SalesDataTable[[#This Row],[Order Date]])</f>
        <v>7</v>
      </c>
      <c r="T1526" s="8" t="str">
        <f>TEXT(SalesDataTable[[#This Row],[Order Date]],"mmm")</f>
        <v>Jul</v>
      </c>
    </row>
    <row r="1527" spans="1:20" ht="15.6" x14ac:dyDescent="0.3">
      <c r="A1527" s="2" t="s">
        <v>1598</v>
      </c>
      <c r="B1527" s="3">
        <v>46234</v>
      </c>
      <c r="C1527" s="4" t="s">
        <v>21</v>
      </c>
      <c r="D1527" s="4" t="s">
        <v>22</v>
      </c>
      <c r="E1527" s="4" t="s">
        <v>59</v>
      </c>
      <c r="F1527" s="4" t="s">
        <v>24</v>
      </c>
      <c r="G1527" s="4" t="s">
        <v>69</v>
      </c>
      <c r="H1527" s="4" t="s">
        <v>87</v>
      </c>
      <c r="I1527" s="5">
        <v>2</v>
      </c>
      <c r="J1527" s="6">
        <v>36.56</v>
      </c>
      <c r="K1527" s="7">
        <v>0.05</v>
      </c>
      <c r="L1527" s="6">
        <v>13.76</v>
      </c>
      <c r="M1527" s="6">
        <f t="shared" si="92"/>
        <v>69.463999999999999</v>
      </c>
      <c r="N1527" s="6">
        <f t="shared" si="93"/>
        <v>27.52</v>
      </c>
      <c r="O1527" s="6">
        <f t="shared" si="94"/>
        <v>41.944000000000003</v>
      </c>
      <c r="P1527" s="8">
        <f t="shared" si="95"/>
        <v>0.60382356328457909</v>
      </c>
      <c r="Q1527" s="9">
        <f>YEAR(SalesDataTable[[#This Row],[Order Date]])</f>
        <v>2026</v>
      </c>
      <c r="R1527" s="8" t="str">
        <f>"Q"&amp;ROUNDUP(MONTH(SalesDataTable[[#This Row],[Order Date]])/3,0)</f>
        <v>Q3</v>
      </c>
      <c r="S1527" s="5">
        <f>MONTH(SalesDataTable[[#This Row],[Order Date]])</f>
        <v>7</v>
      </c>
      <c r="T1527" s="8" t="str">
        <f>TEXT(SalesDataTable[[#This Row],[Order Date]],"mmm")</f>
        <v>Jul</v>
      </c>
    </row>
    <row r="1528" spans="1:20" ht="15.6" x14ac:dyDescent="0.3">
      <c r="A1528" s="2" t="s">
        <v>1599</v>
      </c>
      <c r="B1528" s="3">
        <v>46234</v>
      </c>
      <c r="C1528" s="4" t="s">
        <v>28</v>
      </c>
      <c r="D1528" s="4" t="s">
        <v>106</v>
      </c>
      <c r="E1528" s="4" t="s">
        <v>23</v>
      </c>
      <c r="F1528" s="4" t="s">
        <v>24</v>
      </c>
      <c r="G1528" s="4" t="s">
        <v>31</v>
      </c>
      <c r="H1528" s="4" t="s">
        <v>32</v>
      </c>
      <c r="I1528" s="5">
        <v>5</v>
      </c>
      <c r="J1528" s="6">
        <v>92.41</v>
      </c>
      <c r="K1528" s="7">
        <v>0</v>
      </c>
      <c r="L1528" s="6">
        <v>44.29</v>
      </c>
      <c r="M1528" s="6">
        <f t="shared" si="92"/>
        <v>462.04999999999995</v>
      </c>
      <c r="N1528" s="6">
        <f t="shared" si="93"/>
        <v>221.45</v>
      </c>
      <c r="O1528" s="6">
        <f t="shared" si="94"/>
        <v>240.59999999999997</v>
      </c>
      <c r="P1528" s="8">
        <f t="shared" si="95"/>
        <v>0.52072286549074775</v>
      </c>
      <c r="Q1528" s="9">
        <f>YEAR(SalesDataTable[[#This Row],[Order Date]])</f>
        <v>2026</v>
      </c>
      <c r="R1528" s="8" t="str">
        <f>"Q"&amp;ROUNDUP(MONTH(SalesDataTable[[#This Row],[Order Date]])/3,0)</f>
        <v>Q3</v>
      </c>
      <c r="S1528" s="5">
        <f>MONTH(SalesDataTable[[#This Row],[Order Date]])</f>
        <v>7</v>
      </c>
      <c r="T1528" s="8" t="str">
        <f>TEXT(SalesDataTable[[#This Row],[Order Date]],"mmm")</f>
        <v>Jul</v>
      </c>
    </row>
    <row r="1529" spans="1:20" ht="15.6" x14ac:dyDescent="0.3">
      <c r="A1529" s="2" t="s">
        <v>1600</v>
      </c>
      <c r="B1529" s="3">
        <v>46235</v>
      </c>
      <c r="C1529" s="4" t="s">
        <v>47</v>
      </c>
      <c r="D1529" s="4" t="s">
        <v>102</v>
      </c>
      <c r="E1529" s="4" t="s">
        <v>23</v>
      </c>
      <c r="F1529" s="4" t="s">
        <v>24</v>
      </c>
      <c r="G1529" s="4" t="s">
        <v>51</v>
      </c>
      <c r="H1529" s="4" t="s">
        <v>110</v>
      </c>
      <c r="I1529" s="5">
        <v>4</v>
      </c>
      <c r="J1529" s="6">
        <v>121.87</v>
      </c>
      <c r="K1529" s="7">
        <v>0</v>
      </c>
      <c r="L1529" s="6">
        <v>59.89</v>
      </c>
      <c r="M1529" s="6">
        <f t="shared" si="92"/>
        <v>487.48</v>
      </c>
      <c r="N1529" s="6">
        <f t="shared" si="93"/>
        <v>239.56</v>
      </c>
      <c r="O1529" s="6">
        <f t="shared" si="94"/>
        <v>247.92000000000002</v>
      </c>
      <c r="P1529" s="8">
        <f t="shared" si="95"/>
        <v>0.50857471075736438</v>
      </c>
      <c r="Q1529" s="9">
        <f>YEAR(SalesDataTable[[#This Row],[Order Date]])</f>
        <v>2026</v>
      </c>
      <c r="R1529" s="8" t="str">
        <f>"Q"&amp;ROUNDUP(MONTH(SalesDataTable[[#This Row],[Order Date]])/3,0)</f>
        <v>Q3</v>
      </c>
      <c r="S1529" s="5">
        <f>MONTH(SalesDataTable[[#This Row],[Order Date]])</f>
        <v>8</v>
      </c>
      <c r="T1529" s="8" t="str">
        <f>TEXT(SalesDataTable[[#This Row],[Order Date]],"mmm")</f>
        <v>Aug</v>
      </c>
    </row>
    <row r="1530" spans="1:20" ht="15.6" x14ac:dyDescent="0.3">
      <c r="A1530" s="2" t="s">
        <v>1601</v>
      </c>
      <c r="B1530" s="3">
        <v>46235</v>
      </c>
      <c r="C1530" s="4" t="s">
        <v>47</v>
      </c>
      <c r="D1530" s="4" t="s">
        <v>68</v>
      </c>
      <c r="E1530" s="4" t="s">
        <v>23</v>
      </c>
      <c r="F1530" s="4" t="s">
        <v>24</v>
      </c>
      <c r="G1530" s="4" t="s">
        <v>37</v>
      </c>
      <c r="H1530" s="4" t="s">
        <v>91</v>
      </c>
      <c r="I1530" s="5">
        <v>2</v>
      </c>
      <c r="J1530" s="6">
        <v>130.9</v>
      </c>
      <c r="K1530" s="7">
        <v>0.05</v>
      </c>
      <c r="L1530" s="6">
        <v>67.959999999999994</v>
      </c>
      <c r="M1530" s="6">
        <f t="shared" si="92"/>
        <v>248.71</v>
      </c>
      <c r="N1530" s="6">
        <f t="shared" si="93"/>
        <v>135.91999999999999</v>
      </c>
      <c r="O1530" s="6">
        <f t="shared" si="94"/>
        <v>112.79000000000002</v>
      </c>
      <c r="P1530" s="8">
        <f t="shared" si="95"/>
        <v>0.45350006031120588</v>
      </c>
      <c r="Q1530" s="9">
        <f>YEAR(SalesDataTable[[#This Row],[Order Date]])</f>
        <v>2026</v>
      </c>
      <c r="R1530" s="8" t="str">
        <f>"Q"&amp;ROUNDUP(MONTH(SalesDataTable[[#This Row],[Order Date]])/3,0)</f>
        <v>Q3</v>
      </c>
      <c r="S1530" s="5">
        <f>MONTH(SalesDataTable[[#This Row],[Order Date]])</f>
        <v>8</v>
      </c>
      <c r="T1530" s="8" t="str">
        <f>TEXT(SalesDataTable[[#This Row],[Order Date]],"mmm")</f>
        <v>Aug</v>
      </c>
    </row>
    <row r="1531" spans="1:20" ht="15.6" x14ac:dyDescent="0.3">
      <c r="A1531" s="2" t="s">
        <v>1602</v>
      </c>
      <c r="B1531" s="3">
        <v>46235</v>
      </c>
      <c r="C1531" s="4" t="s">
        <v>34</v>
      </c>
      <c r="D1531" s="4" t="s">
        <v>35</v>
      </c>
      <c r="E1531" s="4" t="s">
        <v>45</v>
      </c>
      <c r="F1531" s="4" t="s">
        <v>36</v>
      </c>
      <c r="G1531" s="4" t="s">
        <v>25</v>
      </c>
      <c r="H1531" s="4" t="s">
        <v>49</v>
      </c>
      <c r="I1531" s="5">
        <v>1</v>
      </c>
      <c r="J1531" s="6">
        <v>50.98</v>
      </c>
      <c r="K1531" s="7">
        <v>0</v>
      </c>
      <c r="L1531" s="6">
        <v>22.92</v>
      </c>
      <c r="M1531" s="6">
        <f t="shared" si="92"/>
        <v>50.98</v>
      </c>
      <c r="N1531" s="6">
        <f t="shared" si="93"/>
        <v>22.92</v>
      </c>
      <c r="O1531" s="6">
        <f t="shared" si="94"/>
        <v>28.059999999999995</v>
      </c>
      <c r="P1531" s="8">
        <f t="shared" si="95"/>
        <v>0.55041192624558644</v>
      </c>
      <c r="Q1531" s="9">
        <f>YEAR(SalesDataTable[[#This Row],[Order Date]])</f>
        <v>2026</v>
      </c>
      <c r="R1531" s="8" t="str">
        <f>"Q"&amp;ROUNDUP(MONTH(SalesDataTable[[#This Row],[Order Date]])/3,0)</f>
        <v>Q3</v>
      </c>
      <c r="S1531" s="5">
        <f>MONTH(SalesDataTable[[#This Row],[Order Date]])</f>
        <v>8</v>
      </c>
      <c r="T1531" s="8" t="str">
        <f>TEXT(SalesDataTable[[#This Row],[Order Date]],"mmm")</f>
        <v>Aug</v>
      </c>
    </row>
    <row r="1532" spans="1:20" ht="15.6" x14ac:dyDescent="0.3">
      <c r="A1532" s="2" t="s">
        <v>1603</v>
      </c>
      <c r="B1532" s="3">
        <v>46235</v>
      </c>
      <c r="C1532" s="4" t="s">
        <v>34</v>
      </c>
      <c r="D1532" s="4" t="s">
        <v>35</v>
      </c>
      <c r="E1532" s="4" t="s">
        <v>23</v>
      </c>
      <c r="F1532" s="4" t="s">
        <v>24</v>
      </c>
      <c r="G1532" s="4" t="s">
        <v>31</v>
      </c>
      <c r="H1532" s="4" t="s">
        <v>32</v>
      </c>
      <c r="I1532" s="5">
        <v>2</v>
      </c>
      <c r="J1532" s="6">
        <v>91.11</v>
      </c>
      <c r="K1532" s="7">
        <v>0</v>
      </c>
      <c r="L1532" s="6">
        <v>44.19</v>
      </c>
      <c r="M1532" s="6">
        <f t="shared" si="92"/>
        <v>182.22</v>
      </c>
      <c r="N1532" s="6">
        <f t="shared" si="93"/>
        <v>88.38</v>
      </c>
      <c r="O1532" s="6">
        <f t="shared" si="94"/>
        <v>93.84</v>
      </c>
      <c r="P1532" s="8">
        <f t="shared" si="95"/>
        <v>0.51498189002304906</v>
      </c>
      <c r="Q1532" s="9">
        <f>YEAR(SalesDataTable[[#This Row],[Order Date]])</f>
        <v>2026</v>
      </c>
      <c r="R1532" s="8" t="str">
        <f>"Q"&amp;ROUNDUP(MONTH(SalesDataTable[[#This Row],[Order Date]])/3,0)</f>
        <v>Q3</v>
      </c>
      <c r="S1532" s="5">
        <f>MONTH(SalesDataTable[[#This Row],[Order Date]])</f>
        <v>8</v>
      </c>
      <c r="T1532" s="8" t="str">
        <f>TEXT(SalesDataTable[[#This Row],[Order Date]],"mmm")</f>
        <v>Aug</v>
      </c>
    </row>
    <row r="1533" spans="1:20" ht="15.6" x14ac:dyDescent="0.3">
      <c r="A1533" s="2" t="s">
        <v>1604</v>
      </c>
      <c r="B1533" s="3">
        <v>46235</v>
      </c>
      <c r="C1533" s="4" t="s">
        <v>21</v>
      </c>
      <c r="D1533" s="4" t="s">
        <v>22</v>
      </c>
      <c r="E1533" s="4" t="s">
        <v>59</v>
      </c>
      <c r="F1533" s="4" t="s">
        <v>24</v>
      </c>
      <c r="G1533" s="4" t="s">
        <v>37</v>
      </c>
      <c r="H1533" s="4" t="s">
        <v>38</v>
      </c>
      <c r="I1533" s="5">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9">
        <f>YEAR(SalesDataTable[[#This Row],[Order Date]])</f>
        <v>2026</v>
      </c>
      <c r="R1533" s="8" t="str">
        <f>"Q"&amp;ROUNDUP(MONTH(SalesDataTable[[#This Row],[Order Date]])/3,0)</f>
        <v>Q3</v>
      </c>
      <c r="S1533" s="5">
        <f>MONTH(SalesDataTable[[#This Row],[Order Date]])</f>
        <v>8</v>
      </c>
      <c r="T1533" s="8" t="str">
        <f>TEXT(SalesDataTable[[#This Row],[Order Date]],"mmm")</f>
        <v>Aug</v>
      </c>
    </row>
    <row r="1534" spans="1:20" ht="15.6" x14ac:dyDescent="0.3">
      <c r="A1534" s="2" t="s">
        <v>1605</v>
      </c>
      <c r="B1534" s="3">
        <v>46235</v>
      </c>
      <c r="C1534" s="4" t="s">
        <v>47</v>
      </c>
      <c r="D1534" s="4" t="s">
        <v>102</v>
      </c>
      <c r="E1534" s="4" t="s">
        <v>23</v>
      </c>
      <c r="F1534" s="4" t="s">
        <v>36</v>
      </c>
      <c r="G1534" s="4" t="s">
        <v>31</v>
      </c>
      <c r="H1534" s="4" t="s">
        <v>32</v>
      </c>
      <c r="I1534" s="5">
        <v>1</v>
      </c>
      <c r="J1534" s="6">
        <v>91.95</v>
      </c>
      <c r="K1534" s="7">
        <v>0.05</v>
      </c>
      <c r="L1534" s="6">
        <v>46.47</v>
      </c>
      <c r="M1534" s="6">
        <f t="shared" si="92"/>
        <v>87.352499999999992</v>
      </c>
      <c r="N1534" s="6">
        <f t="shared" si="93"/>
        <v>46.47</v>
      </c>
      <c r="O1534" s="6">
        <f t="shared" si="94"/>
        <v>40.882499999999993</v>
      </c>
      <c r="P1534" s="8">
        <f t="shared" si="95"/>
        <v>0.46801751523997592</v>
      </c>
      <c r="Q1534" s="9">
        <f>YEAR(SalesDataTable[[#This Row],[Order Date]])</f>
        <v>2026</v>
      </c>
      <c r="R1534" s="8" t="str">
        <f>"Q"&amp;ROUNDUP(MONTH(SalesDataTable[[#This Row],[Order Date]])/3,0)</f>
        <v>Q3</v>
      </c>
      <c r="S1534" s="5">
        <f>MONTH(SalesDataTable[[#This Row],[Order Date]])</f>
        <v>8</v>
      </c>
      <c r="T1534" s="8" t="str">
        <f>TEXT(SalesDataTable[[#This Row],[Order Date]],"mmm")</f>
        <v>Aug</v>
      </c>
    </row>
    <row r="1535" spans="1:20" ht="15.6" x14ac:dyDescent="0.3">
      <c r="A1535" s="2" t="s">
        <v>1606</v>
      </c>
      <c r="B1535" s="3">
        <v>46235</v>
      </c>
      <c r="C1535" s="4" t="s">
        <v>21</v>
      </c>
      <c r="D1535" s="4" t="s">
        <v>72</v>
      </c>
      <c r="E1535" s="4" t="s">
        <v>23</v>
      </c>
      <c r="F1535" s="4" t="s">
        <v>24</v>
      </c>
      <c r="G1535" s="4" t="s">
        <v>69</v>
      </c>
      <c r="H1535" s="4" t="s">
        <v>94</v>
      </c>
      <c r="I1535" s="5">
        <v>1</v>
      </c>
      <c r="J1535" s="6">
        <v>49.46</v>
      </c>
      <c r="K1535" s="7">
        <v>0</v>
      </c>
      <c r="L1535" s="6">
        <v>21.47</v>
      </c>
      <c r="M1535" s="6">
        <f t="shared" si="92"/>
        <v>49.46</v>
      </c>
      <c r="N1535" s="6">
        <f t="shared" si="93"/>
        <v>21.47</v>
      </c>
      <c r="O1535" s="6">
        <f t="shared" si="94"/>
        <v>27.990000000000002</v>
      </c>
      <c r="P1535" s="8">
        <f t="shared" si="95"/>
        <v>0.5659118479579458</v>
      </c>
      <c r="Q1535" s="9">
        <f>YEAR(SalesDataTable[[#This Row],[Order Date]])</f>
        <v>2026</v>
      </c>
      <c r="R1535" s="8" t="str">
        <f>"Q"&amp;ROUNDUP(MONTH(SalesDataTable[[#This Row],[Order Date]])/3,0)</f>
        <v>Q3</v>
      </c>
      <c r="S1535" s="5">
        <f>MONTH(SalesDataTable[[#This Row],[Order Date]])</f>
        <v>8</v>
      </c>
      <c r="T1535" s="8" t="str">
        <f>TEXT(SalesDataTable[[#This Row],[Order Date]],"mmm")</f>
        <v>Aug</v>
      </c>
    </row>
    <row r="1536" spans="1:20" ht="15.6" x14ac:dyDescent="0.3">
      <c r="A1536" s="2" t="s">
        <v>1607</v>
      </c>
      <c r="B1536" s="3">
        <v>46235</v>
      </c>
      <c r="C1536" s="4" t="s">
        <v>21</v>
      </c>
      <c r="D1536" s="4" t="s">
        <v>108</v>
      </c>
      <c r="E1536" s="4" t="s">
        <v>23</v>
      </c>
      <c r="F1536" s="4" t="s">
        <v>36</v>
      </c>
      <c r="G1536" s="4" t="s">
        <v>25</v>
      </c>
      <c r="H1536" s="4" t="s">
        <v>55</v>
      </c>
      <c r="I1536" s="5">
        <v>1</v>
      </c>
      <c r="J1536" s="6">
        <v>41.25</v>
      </c>
      <c r="K1536" s="7">
        <v>0.05</v>
      </c>
      <c r="L1536" s="6">
        <v>16.98</v>
      </c>
      <c r="M1536" s="6">
        <f t="shared" si="92"/>
        <v>39.1875</v>
      </c>
      <c r="N1536" s="6">
        <f t="shared" si="93"/>
        <v>16.98</v>
      </c>
      <c r="O1536" s="6">
        <f t="shared" si="94"/>
        <v>22.2075</v>
      </c>
      <c r="P1536" s="8">
        <f t="shared" si="95"/>
        <v>0.56669856459330148</v>
      </c>
      <c r="Q1536" s="9">
        <f>YEAR(SalesDataTable[[#This Row],[Order Date]])</f>
        <v>2026</v>
      </c>
      <c r="R1536" s="8" t="str">
        <f>"Q"&amp;ROUNDUP(MONTH(SalesDataTable[[#This Row],[Order Date]])/3,0)</f>
        <v>Q3</v>
      </c>
      <c r="S1536" s="5">
        <f>MONTH(SalesDataTable[[#This Row],[Order Date]])</f>
        <v>8</v>
      </c>
      <c r="T1536" s="8" t="str">
        <f>TEXT(SalesDataTable[[#This Row],[Order Date]],"mmm")</f>
        <v>Aug</v>
      </c>
    </row>
    <row r="1537" spans="1:20" ht="15.6" x14ac:dyDescent="0.3">
      <c r="A1537" s="2" t="s">
        <v>1608</v>
      </c>
      <c r="B1537" s="3">
        <v>46236</v>
      </c>
      <c r="C1537" s="4" t="s">
        <v>34</v>
      </c>
      <c r="D1537" s="4" t="s">
        <v>54</v>
      </c>
      <c r="E1537" s="4" t="s">
        <v>23</v>
      </c>
      <c r="F1537" s="4" t="s">
        <v>24</v>
      </c>
      <c r="G1537" s="4" t="s">
        <v>37</v>
      </c>
      <c r="H1537" s="4" t="s">
        <v>91</v>
      </c>
      <c r="I1537" s="5">
        <v>4</v>
      </c>
      <c r="J1537" s="6">
        <v>133.65</v>
      </c>
      <c r="K1537" s="7">
        <v>0</v>
      </c>
      <c r="L1537" s="6">
        <v>66</v>
      </c>
      <c r="M1537" s="6">
        <f t="shared" si="92"/>
        <v>534.6</v>
      </c>
      <c r="N1537" s="6">
        <f t="shared" si="93"/>
        <v>264</v>
      </c>
      <c r="O1537" s="6">
        <f t="shared" si="94"/>
        <v>270.60000000000002</v>
      </c>
      <c r="P1537" s="8">
        <f t="shared" si="95"/>
        <v>0.50617283950617287</v>
      </c>
      <c r="Q1537" s="9">
        <f>YEAR(SalesDataTable[[#This Row],[Order Date]])</f>
        <v>2026</v>
      </c>
      <c r="R1537" s="8" t="str">
        <f>"Q"&amp;ROUNDUP(MONTH(SalesDataTable[[#This Row],[Order Date]])/3,0)</f>
        <v>Q3</v>
      </c>
      <c r="S1537" s="5">
        <f>MONTH(SalesDataTable[[#This Row],[Order Date]])</f>
        <v>8</v>
      </c>
      <c r="T1537" s="8" t="str">
        <f>TEXT(SalesDataTable[[#This Row],[Order Date]],"mmm")</f>
        <v>Aug</v>
      </c>
    </row>
    <row r="1538" spans="1:20" ht="15.6" x14ac:dyDescent="0.3">
      <c r="A1538" s="2" t="s">
        <v>1609</v>
      </c>
      <c r="B1538" s="3">
        <v>46236</v>
      </c>
      <c r="C1538" s="4" t="s">
        <v>47</v>
      </c>
      <c r="D1538" s="4" t="s">
        <v>48</v>
      </c>
      <c r="E1538" s="4" t="s">
        <v>23</v>
      </c>
      <c r="F1538" s="4" t="s">
        <v>24</v>
      </c>
      <c r="G1538" s="4" t="s">
        <v>51</v>
      </c>
      <c r="H1538" s="4" t="s">
        <v>61</v>
      </c>
      <c r="I1538" s="5">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9">
        <f>YEAR(SalesDataTable[[#This Row],[Order Date]])</f>
        <v>2026</v>
      </c>
      <c r="R1538" s="8" t="str">
        <f>"Q"&amp;ROUNDUP(MONTH(SalesDataTable[[#This Row],[Order Date]])/3,0)</f>
        <v>Q3</v>
      </c>
      <c r="S1538" s="5">
        <f>MONTH(SalesDataTable[[#This Row],[Order Date]])</f>
        <v>8</v>
      </c>
      <c r="T1538" s="8" t="str">
        <f>TEXT(SalesDataTable[[#This Row],[Order Date]],"mmm")</f>
        <v>Aug</v>
      </c>
    </row>
    <row r="1539" spans="1:20" ht="15.6" x14ac:dyDescent="0.3">
      <c r="A1539" s="2" t="s">
        <v>1610</v>
      </c>
      <c r="B1539" s="3">
        <v>46236</v>
      </c>
      <c r="C1539" s="4" t="s">
        <v>21</v>
      </c>
      <c r="D1539" s="4" t="s">
        <v>22</v>
      </c>
      <c r="E1539" s="4" t="s">
        <v>59</v>
      </c>
      <c r="F1539" s="4" t="s">
        <v>24</v>
      </c>
      <c r="G1539" s="4" t="s">
        <v>25</v>
      </c>
      <c r="H1539" s="4" t="s">
        <v>49</v>
      </c>
      <c r="I1539" s="5">
        <v>2</v>
      </c>
      <c r="J1539" s="6">
        <v>51.87</v>
      </c>
      <c r="K1539" s="7">
        <v>0.05</v>
      </c>
      <c r="L1539" s="6">
        <v>21.98</v>
      </c>
      <c r="M1539" s="6">
        <f t="shared" si="96"/>
        <v>98.552999999999997</v>
      </c>
      <c r="N1539" s="6">
        <f t="shared" si="97"/>
        <v>43.96</v>
      </c>
      <c r="O1539" s="6">
        <f t="shared" si="98"/>
        <v>54.592999999999996</v>
      </c>
      <c r="P1539" s="8">
        <f t="shared" si="99"/>
        <v>0.55394559272675614</v>
      </c>
      <c r="Q1539" s="9">
        <f>YEAR(SalesDataTable[[#This Row],[Order Date]])</f>
        <v>2026</v>
      </c>
      <c r="R1539" s="8" t="str">
        <f>"Q"&amp;ROUNDUP(MONTH(SalesDataTable[[#This Row],[Order Date]])/3,0)</f>
        <v>Q3</v>
      </c>
      <c r="S1539" s="5">
        <f>MONTH(SalesDataTable[[#This Row],[Order Date]])</f>
        <v>8</v>
      </c>
      <c r="T1539" s="8" t="str">
        <f>TEXT(SalesDataTable[[#This Row],[Order Date]],"mmm")</f>
        <v>Aug</v>
      </c>
    </row>
    <row r="1540" spans="1:20" ht="15.6" x14ac:dyDescent="0.3">
      <c r="A1540" s="2" t="s">
        <v>1611</v>
      </c>
      <c r="B1540" s="3">
        <v>46236</v>
      </c>
      <c r="C1540" s="4" t="s">
        <v>47</v>
      </c>
      <c r="D1540" s="4" t="s">
        <v>102</v>
      </c>
      <c r="E1540" s="4" t="s">
        <v>23</v>
      </c>
      <c r="F1540" s="4" t="s">
        <v>24</v>
      </c>
      <c r="G1540" s="4" t="s">
        <v>51</v>
      </c>
      <c r="H1540" s="4" t="s">
        <v>84</v>
      </c>
      <c r="I1540" s="5">
        <v>1</v>
      </c>
      <c r="J1540" s="6">
        <v>83.6</v>
      </c>
      <c r="K1540" s="7">
        <v>0.05</v>
      </c>
      <c r="L1540" s="6">
        <v>38.51</v>
      </c>
      <c r="M1540" s="6">
        <f t="shared" si="96"/>
        <v>79.419999999999987</v>
      </c>
      <c r="N1540" s="6">
        <f t="shared" si="97"/>
        <v>38.51</v>
      </c>
      <c r="O1540" s="6">
        <f t="shared" si="98"/>
        <v>40.909999999999989</v>
      </c>
      <c r="P1540" s="8">
        <f t="shared" si="99"/>
        <v>0.51510954419541677</v>
      </c>
      <c r="Q1540" s="9">
        <f>YEAR(SalesDataTable[[#This Row],[Order Date]])</f>
        <v>2026</v>
      </c>
      <c r="R1540" s="8" t="str">
        <f>"Q"&amp;ROUNDUP(MONTH(SalesDataTable[[#This Row],[Order Date]])/3,0)</f>
        <v>Q3</v>
      </c>
      <c r="S1540" s="5">
        <f>MONTH(SalesDataTable[[#This Row],[Order Date]])</f>
        <v>8</v>
      </c>
      <c r="T1540" s="8" t="str">
        <f>TEXT(SalesDataTable[[#This Row],[Order Date]],"mmm")</f>
        <v>Aug</v>
      </c>
    </row>
    <row r="1541" spans="1:20" ht="15.6" x14ac:dyDescent="0.3">
      <c r="A1541" s="2" t="s">
        <v>1612</v>
      </c>
      <c r="B1541" s="3">
        <v>46236</v>
      </c>
      <c r="C1541" s="4" t="s">
        <v>34</v>
      </c>
      <c r="D1541" s="4" t="s">
        <v>146</v>
      </c>
      <c r="E1541" s="4" t="s">
        <v>23</v>
      </c>
      <c r="F1541" s="4" t="s">
        <v>36</v>
      </c>
      <c r="G1541" s="4" t="s">
        <v>37</v>
      </c>
      <c r="H1541" s="4" t="s">
        <v>38</v>
      </c>
      <c r="I1541" s="5">
        <v>1</v>
      </c>
      <c r="J1541" s="6">
        <v>35.74</v>
      </c>
      <c r="K1541" s="7">
        <v>0</v>
      </c>
      <c r="L1541" s="6">
        <v>13.49</v>
      </c>
      <c r="M1541" s="6">
        <f t="shared" si="96"/>
        <v>35.74</v>
      </c>
      <c r="N1541" s="6">
        <f t="shared" si="97"/>
        <v>13.49</v>
      </c>
      <c r="O1541" s="6">
        <f t="shared" si="98"/>
        <v>22.25</v>
      </c>
      <c r="P1541" s="8">
        <f t="shared" si="99"/>
        <v>0.62255176273083379</v>
      </c>
      <c r="Q1541" s="9">
        <f>YEAR(SalesDataTable[[#This Row],[Order Date]])</f>
        <v>2026</v>
      </c>
      <c r="R1541" s="8" t="str">
        <f>"Q"&amp;ROUNDUP(MONTH(SalesDataTable[[#This Row],[Order Date]])/3,0)</f>
        <v>Q3</v>
      </c>
      <c r="S1541" s="5">
        <f>MONTH(SalesDataTable[[#This Row],[Order Date]])</f>
        <v>8</v>
      </c>
      <c r="T1541" s="8" t="str">
        <f>TEXT(SalesDataTable[[#This Row],[Order Date]],"mmm")</f>
        <v>Aug</v>
      </c>
    </row>
    <row r="1542" spans="1:20" ht="15.6" x14ac:dyDescent="0.3">
      <c r="A1542" s="2" t="s">
        <v>1613</v>
      </c>
      <c r="B1542" s="3">
        <v>46236</v>
      </c>
      <c r="C1542" s="4" t="s">
        <v>47</v>
      </c>
      <c r="D1542" s="4" t="s">
        <v>48</v>
      </c>
      <c r="E1542" s="4" t="s">
        <v>23</v>
      </c>
      <c r="F1542" s="4" t="s">
        <v>24</v>
      </c>
      <c r="G1542" s="4" t="s">
        <v>25</v>
      </c>
      <c r="H1542" s="4" t="s">
        <v>26</v>
      </c>
      <c r="I1542" s="5">
        <v>1</v>
      </c>
      <c r="J1542" s="6">
        <v>79.849999999999994</v>
      </c>
      <c r="K1542" s="7">
        <v>0.1</v>
      </c>
      <c r="L1542" s="6">
        <v>43.11</v>
      </c>
      <c r="M1542" s="6">
        <f t="shared" si="96"/>
        <v>71.864999999999995</v>
      </c>
      <c r="N1542" s="6">
        <f t="shared" si="97"/>
        <v>43.11</v>
      </c>
      <c r="O1542" s="6">
        <f t="shared" si="98"/>
        <v>28.754999999999995</v>
      </c>
      <c r="P1542" s="8">
        <f t="shared" si="99"/>
        <v>0.40012523481527862</v>
      </c>
      <c r="Q1542" s="9">
        <f>YEAR(SalesDataTable[[#This Row],[Order Date]])</f>
        <v>2026</v>
      </c>
      <c r="R1542" s="8" t="str">
        <f>"Q"&amp;ROUNDUP(MONTH(SalesDataTable[[#This Row],[Order Date]])/3,0)</f>
        <v>Q3</v>
      </c>
      <c r="S1542" s="5">
        <f>MONTH(SalesDataTable[[#This Row],[Order Date]])</f>
        <v>8</v>
      </c>
      <c r="T1542" s="8" t="str">
        <f>TEXT(SalesDataTable[[#This Row],[Order Date]],"mmm")</f>
        <v>Aug</v>
      </c>
    </row>
    <row r="1543" spans="1:20" ht="15.6" x14ac:dyDescent="0.3">
      <c r="A1543" s="2" t="s">
        <v>1614</v>
      </c>
      <c r="B1543" s="3">
        <v>46236</v>
      </c>
      <c r="C1543" s="4" t="s">
        <v>21</v>
      </c>
      <c r="D1543" s="4" t="s">
        <v>108</v>
      </c>
      <c r="E1543" s="4" t="s">
        <v>23</v>
      </c>
      <c r="F1543" s="4" t="s">
        <v>24</v>
      </c>
      <c r="G1543" s="4" t="s">
        <v>37</v>
      </c>
      <c r="H1543" s="4" t="s">
        <v>66</v>
      </c>
      <c r="I1543" s="5">
        <v>2</v>
      </c>
      <c r="J1543" s="6">
        <v>46.44</v>
      </c>
      <c r="K1543" s="7">
        <v>0</v>
      </c>
      <c r="L1543" s="6">
        <v>18.489999999999998</v>
      </c>
      <c r="M1543" s="6">
        <f t="shared" si="96"/>
        <v>92.88</v>
      </c>
      <c r="N1543" s="6">
        <f t="shared" si="97"/>
        <v>36.979999999999997</v>
      </c>
      <c r="O1543" s="6">
        <f t="shared" si="98"/>
        <v>55.9</v>
      </c>
      <c r="P1543" s="8">
        <f t="shared" si="99"/>
        <v>0.60185185185185186</v>
      </c>
      <c r="Q1543" s="9">
        <f>YEAR(SalesDataTable[[#This Row],[Order Date]])</f>
        <v>2026</v>
      </c>
      <c r="R1543" s="8" t="str">
        <f>"Q"&amp;ROUNDUP(MONTH(SalesDataTable[[#This Row],[Order Date]])/3,0)</f>
        <v>Q3</v>
      </c>
      <c r="S1543" s="5">
        <f>MONTH(SalesDataTable[[#This Row],[Order Date]])</f>
        <v>8</v>
      </c>
      <c r="T1543" s="8" t="str">
        <f>TEXT(SalesDataTable[[#This Row],[Order Date]],"mmm")</f>
        <v>Aug</v>
      </c>
    </row>
    <row r="1544" spans="1:20" ht="15.6" x14ac:dyDescent="0.3">
      <c r="A1544" s="2" t="s">
        <v>1615</v>
      </c>
      <c r="B1544" s="3">
        <v>46236</v>
      </c>
      <c r="C1544" s="4" t="s">
        <v>47</v>
      </c>
      <c r="D1544" s="4" t="s">
        <v>68</v>
      </c>
      <c r="E1544" s="4" t="s">
        <v>45</v>
      </c>
      <c r="F1544" s="4" t="s">
        <v>24</v>
      </c>
      <c r="G1544" s="4" t="s">
        <v>25</v>
      </c>
      <c r="H1544" s="4" t="s">
        <v>49</v>
      </c>
      <c r="I1544" s="5">
        <v>2</v>
      </c>
      <c r="J1544" s="6">
        <v>50.44</v>
      </c>
      <c r="K1544" s="7">
        <v>0</v>
      </c>
      <c r="L1544" s="6">
        <v>22.99</v>
      </c>
      <c r="M1544" s="6">
        <f t="shared" si="96"/>
        <v>100.88</v>
      </c>
      <c r="N1544" s="6">
        <f t="shared" si="97"/>
        <v>45.98</v>
      </c>
      <c r="O1544" s="6">
        <f t="shared" si="98"/>
        <v>54.9</v>
      </c>
      <c r="P1544" s="8">
        <f t="shared" si="99"/>
        <v>0.54421094369547984</v>
      </c>
      <c r="Q1544" s="9">
        <f>YEAR(SalesDataTable[[#This Row],[Order Date]])</f>
        <v>2026</v>
      </c>
      <c r="R1544" s="8" t="str">
        <f>"Q"&amp;ROUNDUP(MONTH(SalesDataTable[[#This Row],[Order Date]])/3,0)</f>
        <v>Q3</v>
      </c>
      <c r="S1544" s="5">
        <f>MONTH(SalesDataTable[[#This Row],[Order Date]])</f>
        <v>8</v>
      </c>
      <c r="T1544" s="8" t="str">
        <f>TEXT(SalesDataTable[[#This Row],[Order Date]],"mmm")</f>
        <v>Aug</v>
      </c>
    </row>
    <row r="1545" spans="1:20" ht="15.6" x14ac:dyDescent="0.3">
      <c r="A1545" s="2" t="s">
        <v>1616</v>
      </c>
      <c r="B1545" s="3">
        <v>46236</v>
      </c>
      <c r="C1545" s="4" t="s">
        <v>47</v>
      </c>
      <c r="D1545" s="4" t="s">
        <v>68</v>
      </c>
      <c r="E1545" s="4" t="s">
        <v>23</v>
      </c>
      <c r="F1545" s="4" t="s">
        <v>24</v>
      </c>
      <c r="G1545" s="4" t="s">
        <v>25</v>
      </c>
      <c r="H1545" s="4" t="s">
        <v>26</v>
      </c>
      <c r="I1545" s="5">
        <v>2</v>
      </c>
      <c r="J1545" s="6">
        <v>81.38</v>
      </c>
      <c r="K1545" s="7">
        <v>0</v>
      </c>
      <c r="L1545" s="6">
        <v>42.19</v>
      </c>
      <c r="M1545" s="6">
        <f t="shared" si="96"/>
        <v>162.76</v>
      </c>
      <c r="N1545" s="6">
        <f t="shared" si="97"/>
        <v>84.38</v>
      </c>
      <c r="O1545" s="6">
        <f t="shared" si="98"/>
        <v>78.38</v>
      </c>
      <c r="P1545" s="8">
        <f t="shared" si="99"/>
        <v>0.4815679528139592</v>
      </c>
      <c r="Q1545" s="9">
        <f>YEAR(SalesDataTable[[#This Row],[Order Date]])</f>
        <v>2026</v>
      </c>
      <c r="R1545" s="8" t="str">
        <f>"Q"&amp;ROUNDUP(MONTH(SalesDataTable[[#This Row],[Order Date]])/3,0)</f>
        <v>Q3</v>
      </c>
      <c r="S1545" s="5">
        <f>MONTH(SalesDataTable[[#This Row],[Order Date]])</f>
        <v>8</v>
      </c>
      <c r="T1545" s="8" t="str">
        <f>TEXT(SalesDataTable[[#This Row],[Order Date]],"mmm")</f>
        <v>Aug</v>
      </c>
    </row>
    <row r="1546" spans="1:20" ht="15.6" x14ac:dyDescent="0.3">
      <c r="A1546" s="2" t="s">
        <v>1617</v>
      </c>
      <c r="B1546" s="3">
        <v>46237</v>
      </c>
      <c r="C1546" s="4" t="s">
        <v>34</v>
      </c>
      <c r="D1546" s="4" t="s">
        <v>146</v>
      </c>
      <c r="E1546" s="4" t="s">
        <v>23</v>
      </c>
      <c r="F1546" s="4" t="s">
        <v>24</v>
      </c>
      <c r="G1546" s="4" t="s">
        <v>69</v>
      </c>
      <c r="H1546" s="4" t="s">
        <v>70</v>
      </c>
      <c r="I1546" s="5">
        <v>1</v>
      </c>
      <c r="J1546" s="6">
        <v>41.3</v>
      </c>
      <c r="K1546" s="7">
        <v>0</v>
      </c>
      <c r="L1546" s="6">
        <v>14.52</v>
      </c>
      <c r="M1546" s="6">
        <f t="shared" si="96"/>
        <v>41.3</v>
      </c>
      <c r="N1546" s="6">
        <f t="shared" si="97"/>
        <v>14.52</v>
      </c>
      <c r="O1546" s="6">
        <f t="shared" si="98"/>
        <v>26.779999999999998</v>
      </c>
      <c r="P1546" s="8">
        <f t="shared" si="99"/>
        <v>0.64842615012106541</v>
      </c>
      <c r="Q1546" s="9">
        <f>YEAR(SalesDataTable[[#This Row],[Order Date]])</f>
        <v>2026</v>
      </c>
      <c r="R1546" s="8" t="str">
        <f>"Q"&amp;ROUNDUP(MONTH(SalesDataTable[[#This Row],[Order Date]])/3,0)</f>
        <v>Q3</v>
      </c>
      <c r="S1546" s="5">
        <f>MONTH(SalesDataTable[[#This Row],[Order Date]])</f>
        <v>8</v>
      </c>
      <c r="T1546" s="8" t="str">
        <f>TEXT(SalesDataTable[[#This Row],[Order Date]],"mmm")</f>
        <v>Aug</v>
      </c>
    </row>
    <row r="1547" spans="1:20" ht="15.6" x14ac:dyDescent="0.3">
      <c r="A1547" s="2" t="s">
        <v>1618</v>
      </c>
      <c r="B1547" s="3">
        <v>46237</v>
      </c>
      <c r="C1547" s="4" t="s">
        <v>47</v>
      </c>
      <c r="D1547" s="4" t="s">
        <v>68</v>
      </c>
      <c r="E1547" s="4" t="s">
        <v>59</v>
      </c>
      <c r="F1547" s="4" t="s">
        <v>24</v>
      </c>
      <c r="G1547" s="4" t="s">
        <v>37</v>
      </c>
      <c r="H1547" s="4" t="s">
        <v>38</v>
      </c>
      <c r="I1547" s="5">
        <v>2</v>
      </c>
      <c r="J1547" s="6">
        <v>36.15</v>
      </c>
      <c r="K1547" s="7">
        <v>0.1</v>
      </c>
      <c r="L1547" s="6">
        <v>13.19</v>
      </c>
      <c r="M1547" s="6">
        <f t="shared" si="96"/>
        <v>65.069999999999993</v>
      </c>
      <c r="N1547" s="6">
        <f t="shared" si="97"/>
        <v>26.38</v>
      </c>
      <c r="O1547" s="6">
        <f t="shared" si="98"/>
        <v>38.69</v>
      </c>
      <c r="P1547" s="8">
        <f t="shared" si="99"/>
        <v>0.59459044106347014</v>
      </c>
      <c r="Q1547" s="9">
        <f>YEAR(SalesDataTable[[#This Row],[Order Date]])</f>
        <v>2026</v>
      </c>
      <c r="R1547" s="8" t="str">
        <f>"Q"&amp;ROUNDUP(MONTH(SalesDataTable[[#This Row],[Order Date]])/3,0)</f>
        <v>Q3</v>
      </c>
      <c r="S1547" s="5">
        <f>MONTH(SalesDataTable[[#This Row],[Order Date]])</f>
        <v>8</v>
      </c>
      <c r="T1547" s="8" t="str">
        <f>TEXT(SalesDataTable[[#This Row],[Order Date]],"mmm")</f>
        <v>Aug</v>
      </c>
    </row>
    <row r="1548" spans="1:20" ht="15.6" x14ac:dyDescent="0.3">
      <c r="A1548" s="2" t="s">
        <v>1619</v>
      </c>
      <c r="B1548" s="3">
        <v>46237</v>
      </c>
      <c r="C1548" s="4" t="s">
        <v>28</v>
      </c>
      <c r="D1548" s="4" t="s">
        <v>89</v>
      </c>
      <c r="E1548" s="4" t="s">
        <v>23</v>
      </c>
      <c r="F1548" s="4" t="s">
        <v>24</v>
      </c>
      <c r="G1548" s="4" t="s">
        <v>37</v>
      </c>
      <c r="H1548" s="4" t="s">
        <v>91</v>
      </c>
      <c r="I1548" s="5">
        <v>3</v>
      </c>
      <c r="J1548" s="6">
        <v>132.59</v>
      </c>
      <c r="K1548" s="7">
        <v>0.1</v>
      </c>
      <c r="L1548" s="6">
        <v>66.040000000000006</v>
      </c>
      <c r="M1548" s="6">
        <f t="shared" si="96"/>
        <v>357.99299999999999</v>
      </c>
      <c r="N1548" s="6">
        <f t="shared" si="97"/>
        <v>198.12</v>
      </c>
      <c r="O1548" s="6">
        <f t="shared" si="98"/>
        <v>159.87299999999999</v>
      </c>
      <c r="P1548" s="8">
        <f t="shared" si="99"/>
        <v>0.44658135773604507</v>
      </c>
      <c r="Q1548" s="9">
        <f>YEAR(SalesDataTable[[#This Row],[Order Date]])</f>
        <v>2026</v>
      </c>
      <c r="R1548" s="8" t="str">
        <f>"Q"&amp;ROUNDUP(MONTH(SalesDataTable[[#This Row],[Order Date]])/3,0)</f>
        <v>Q3</v>
      </c>
      <c r="S1548" s="5">
        <f>MONTH(SalesDataTable[[#This Row],[Order Date]])</f>
        <v>8</v>
      </c>
      <c r="T1548" s="8" t="str">
        <f>TEXT(SalesDataTable[[#This Row],[Order Date]],"mmm")</f>
        <v>Aug</v>
      </c>
    </row>
    <row r="1549" spans="1:20" ht="15.6" x14ac:dyDescent="0.3">
      <c r="A1549" s="2" t="s">
        <v>1620</v>
      </c>
      <c r="B1549" s="3">
        <v>46237</v>
      </c>
      <c r="C1549" s="4" t="s">
        <v>34</v>
      </c>
      <c r="D1549" s="4" t="s">
        <v>44</v>
      </c>
      <c r="E1549" s="4" t="s">
        <v>23</v>
      </c>
      <c r="F1549" s="4" t="s">
        <v>36</v>
      </c>
      <c r="G1549" s="4" t="s">
        <v>31</v>
      </c>
      <c r="H1549" s="4" t="s">
        <v>41</v>
      </c>
      <c r="I1549" s="5">
        <v>3</v>
      </c>
      <c r="J1549" s="6">
        <v>144</v>
      </c>
      <c r="K1549" s="7">
        <v>0</v>
      </c>
      <c r="L1549" s="6">
        <v>78.89</v>
      </c>
      <c r="M1549" s="6">
        <f t="shared" si="96"/>
        <v>432</v>
      </c>
      <c r="N1549" s="6">
        <f t="shared" si="97"/>
        <v>236.67000000000002</v>
      </c>
      <c r="O1549" s="6">
        <f t="shared" si="98"/>
        <v>195.32999999999998</v>
      </c>
      <c r="P1549" s="8">
        <f t="shared" si="99"/>
        <v>0.45215277777777774</v>
      </c>
      <c r="Q1549" s="9">
        <f>YEAR(SalesDataTable[[#This Row],[Order Date]])</f>
        <v>2026</v>
      </c>
      <c r="R1549" s="8" t="str">
        <f>"Q"&amp;ROUNDUP(MONTH(SalesDataTable[[#This Row],[Order Date]])/3,0)</f>
        <v>Q3</v>
      </c>
      <c r="S1549" s="5">
        <f>MONTH(SalesDataTable[[#This Row],[Order Date]])</f>
        <v>8</v>
      </c>
      <c r="T1549" s="8" t="str">
        <f>TEXT(SalesDataTable[[#This Row],[Order Date]],"mmm")</f>
        <v>Aug</v>
      </c>
    </row>
    <row r="1550" spans="1:20" ht="15.6" x14ac:dyDescent="0.3">
      <c r="A1550" s="2" t="s">
        <v>1621</v>
      </c>
      <c r="B1550" s="3">
        <v>46237</v>
      </c>
      <c r="C1550" s="4" t="s">
        <v>21</v>
      </c>
      <c r="D1550" s="4" t="s">
        <v>22</v>
      </c>
      <c r="E1550" s="4" t="s">
        <v>23</v>
      </c>
      <c r="F1550" s="4" t="s">
        <v>24</v>
      </c>
      <c r="G1550" s="4" t="s">
        <v>37</v>
      </c>
      <c r="H1550" s="4" t="s">
        <v>66</v>
      </c>
      <c r="I1550" s="5">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9">
        <f>YEAR(SalesDataTable[[#This Row],[Order Date]])</f>
        <v>2026</v>
      </c>
      <c r="R1550" s="8" t="str">
        <f>"Q"&amp;ROUNDUP(MONTH(SalesDataTable[[#This Row],[Order Date]])/3,0)</f>
        <v>Q3</v>
      </c>
      <c r="S1550" s="5">
        <f>MONTH(SalesDataTable[[#This Row],[Order Date]])</f>
        <v>8</v>
      </c>
      <c r="T1550" s="8" t="str">
        <f>TEXT(SalesDataTable[[#This Row],[Order Date]],"mmm")</f>
        <v>Aug</v>
      </c>
    </row>
    <row r="1551" spans="1:20" ht="15.6" x14ac:dyDescent="0.3">
      <c r="A1551" s="2" t="s">
        <v>1622</v>
      </c>
      <c r="B1551" s="3">
        <v>46237</v>
      </c>
      <c r="C1551" s="4" t="s">
        <v>28</v>
      </c>
      <c r="D1551" s="4" t="s">
        <v>58</v>
      </c>
      <c r="E1551" s="4" t="s">
        <v>23</v>
      </c>
      <c r="F1551" s="4" t="s">
        <v>24</v>
      </c>
      <c r="G1551" s="4" t="s">
        <v>25</v>
      </c>
      <c r="H1551" s="4" t="s">
        <v>55</v>
      </c>
      <c r="I1551" s="5">
        <v>1</v>
      </c>
      <c r="J1551" s="6">
        <v>41.16</v>
      </c>
      <c r="K1551" s="7">
        <v>0.05</v>
      </c>
      <c r="L1551" s="6">
        <v>16.66</v>
      </c>
      <c r="M1551" s="6">
        <f t="shared" si="96"/>
        <v>39.101999999999997</v>
      </c>
      <c r="N1551" s="6">
        <f t="shared" si="97"/>
        <v>16.66</v>
      </c>
      <c r="O1551" s="6">
        <f t="shared" si="98"/>
        <v>22.441999999999997</v>
      </c>
      <c r="P1551" s="8">
        <f t="shared" si="99"/>
        <v>0.57393483709273174</v>
      </c>
      <c r="Q1551" s="9">
        <f>YEAR(SalesDataTable[[#This Row],[Order Date]])</f>
        <v>2026</v>
      </c>
      <c r="R1551" s="8" t="str">
        <f>"Q"&amp;ROUNDUP(MONTH(SalesDataTable[[#This Row],[Order Date]])/3,0)</f>
        <v>Q3</v>
      </c>
      <c r="S1551" s="5">
        <f>MONTH(SalesDataTable[[#This Row],[Order Date]])</f>
        <v>8</v>
      </c>
      <c r="T1551" s="8" t="str">
        <f>TEXT(SalesDataTable[[#This Row],[Order Date]],"mmm")</f>
        <v>Aug</v>
      </c>
    </row>
    <row r="1552" spans="1:20" ht="15.6" x14ac:dyDescent="0.3">
      <c r="A1552" s="2" t="s">
        <v>1623</v>
      </c>
      <c r="B1552" s="3">
        <v>46237</v>
      </c>
      <c r="C1552" s="4" t="s">
        <v>21</v>
      </c>
      <c r="D1552" s="4" t="s">
        <v>22</v>
      </c>
      <c r="E1552" s="4" t="s">
        <v>45</v>
      </c>
      <c r="F1552" s="4" t="s">
        <v>24</v>
      </c>
      <c r="G1552" s="4" t="s">
        <v>37</v>
      </c>
      <c r="H1552" s="4" t="s">
        <v>103</v>
      </c>
      <c r="I1552" s="5">
        <v>1</v>
      </c>
      <c r="J1552" s="6">
        <v>162.78</v>
      </c>
      <c r="K1552" s="7">
        <v>0</v>
      </c>
      <c r="L1552" s="6">
        <v>85.08</v>
      </c>
      <c r="M1552" s="6">
        <f t="shared" si="96"/>
        <v>162.78</v>
      </c>
      <c r="N1552" s="6">
        <f t="shared" si="97"/>
        <v>85.08</v>
      </c>
      <c r="O1552" s="6">
        <f t="shared" si="98"/>
        <v>77.7</v>
      </c>
      <c r="P1552" s="8">
        <f t="shared" si="99"/>
        <v>0.47733136748986366</v>
      </c>
      <c r="Q1552" s="9">
        <f>YEAR(SalesDataTable[[#This Row],[Order Date]])</f>
        <v>2026</v>
      </c>
      <c r="R1552" s="8" t="str">
        <f>"Q"&amp;ROUNDUP(MONTH(SalesDataTable[[#This Row],[Order Date]])/3,0)</f>
        <v>Q3</v>
      </c>
      <c r="S1552" s="5">
        <f>MONTH(SalesDataTable[[#This Row],[Order Date]])</f>
        <v>8</v>
      </c>
      <c r="T1552" s="8" t="str">
        <f>TEXT(SalesDataTable[[#This Row],[Order Date]],"mmm")</f>
        <v>Aug</v>
      </c>
    </row>
    <row r="1553" spans="1:20" ht="15.6" x14ac:dyDescent="0.3">
      <c r="A1553" s="2" t="s">
        <v>1624</v>
      </c>
      <c r="B1553" s="3">
        <v>46237</v>
      </c>
      <c r="C1553" s="4" t="s">
        <v>34</v>
      </c>
      <c r="D1553" s="4" t="s">
        <v>146</v>
      </c>
      <c r="E1553" s="4" t="s">
        <v>45</v>
      </c>
      <c r="F1553" s="4" t="s">
        <v>36</v>
      </c>
      <c r="G1553" s="4" t="s">
        <v>25</v>
      </c>
      <c r="H1553" s="4" t="s">
        <v>26</v>
      </c>
      <c r="I1553" s="5">
        <v>1</v>
      </c>
      <c r="J1553" s="6">
        <v>80.040000000000006</v>
      </c>
      <c r="K1553" s="7">
        <v>0.1</v>
      </c>
      <c r="L1553" s="6">
        <v>41.88</v>
      </c>
      <c r="M1553" s="6">
        <f t="shared" si="96"/>
        <v>72.036000000000001</v>
      </c>
      <c r="N1553" s="6">
        <f t="shared" si="97"/>
        <v>41.88</v>
      </c>
      <c r="O1553" s="6">
        <f t="shared" si="98"/>
        <v>30.155999999999999</v>
      </c>
      <c r="P1553" s="8">
        <f t="shared" si="99"/>
        <v>0.41862402132267196</v>
      </c>
      <c r="Q1553" s="9">
        <f>YEAR(SalesDataTable[[#This Row],[Order Date]])</f>
        <v>2026</v>
      </c>
      <c r="R1553" s="8" t="str">
        <f>"Q"&amp;ROUNDUP(MONTH(SalesDataTable[[#This Row],[Order Date]])/3,0)</f>
        <v>Q3</v>
      </c>
      <c r="S1553" s="5">
        <f>MONTH(SalesDataTable[[#This Row],[Order Date]])</f>
        <v>8</v>
      </c>
      <c r="T1553" s="8" t="str">
        <f>TEXT(SalesDataTable[[#This Row],[Order Date]],"mmm")</f>
        <v>Aug</v>
      </c>
    </row>
    <row r="1554" spans="1:20" ht="15.6" x14ac:dyDescent="0.3">
      <c r="A1554" s="2" t="s">
        <v>1625</v>
      </c>
      <c r="B1554" s="3">
        <v>46237</v>
      </c>
      <c r="C1554" s="4" t="s">
        <v>34</v>
      </c>
      <c r="D1554" s="4" t="s">
        <v>54</v>
      </c>
      <c r="E1554" s="4" t="s">
        <v>23</v>
      </c>
      <c r="F1554" s="4" t="s">
        <v>36</v>
      </c>
      <c r="G1554" s="4" t="s">
        <v>31</v>
      </c>
      <c r="H1554" s="4" t="s">
        <v>32</v>
      </c>
      <c r="I1554" s="5">
        <v>1</v>
      </c>
      <c r="J1554" s="6">
        <v>90.21</v>
      </c>
      <c r="K1554" s="7">
        <v>0</v>
      </c>
      <c r="L1554" s="6">
        <v>46.31</v>
      </c>
      <c r="M1554" s="6">
        <f t="shared" si="96"/>
        <v>90.21</v>
      </c>
      <c r="N1554" s="6">
        <f t="shared" si="97"/>
        <v>46.31</v>
      </c>
      <c r="O1554" s="6">
        <f t="shared" si="98"/>
        <v>43.899999999999991</v>
      </c>
      <c r="P1554" s="8">
        <f t="shared" si="99"/>
        <v>0.48664227912648261</v>
      </c>
      <c r="Q1554" s="9">
        <f>YEAR(SalesDataTable[[#This Row],[Order Date]])</f>
        <v>2026</v>
      </c>
      <c r="R1554" s="8" t="str">
        <f>"Q"&amp;ROUNDUP(MONTH(SalesDataTable[[#This Row],[Order Date]])/3,0)</f>
        <v>Q3</v>
      </c>
      <c r="S1554" s="5">
        <f>MONTH(SalesDataTable[[#This Row],[Order Date]])</f>
        <v>8</v>
      </c>
      <c r="T1554" s="8" t="str">
        <f>TEXT(SalesDataTable[[#This Row],[Order Date]],"mmm")</f>
        <v>Aug</v>
      </c>
    </row>
    <row r="1555" spans="1:20" ht="15.6" x14ac:dyDescent="0.3">
      <c r="A1555" s="2" t="s">
        <v>1626</v>
      </c>
      <c r="B1555" s="3">
        <v>46238</v>
      </c>
      <c r="C1555" s="4" t="s">
        <v>21</v>
      </c>
      <c r="D1555" s="4" t="s">
        <v>72</v>
      </c>
      <c r="E1555" s="4" t="s">
        <v>45</v>
      </c>
      <c r="F1555" s="4" t="s">
        <v>40</v>
      </c>
      <c r="G1555" s="4" t="s">
        <v>37</v>
      </c>
      <c r="H1555" s="4" t="s">
        <v>91</v>
      </c>
      <c r="I1555" s="5">
        <v>1</v>
      </c>
      <c r="J1555" s="6">
        <v>133.6</v>
      </c>
      <c r="K1555" s="7">
        <v>0.1</v>
      </c>
      <c r="L1555" s="6">
        <v>67.3</v>
      </c>
      <c r="M1555" s="6">
        <f t="shared" si="96"/>
        <v>120.24</v>
      </c>
      <c r="N1555" s="6">
        <f t="shared" si="97"/>
        <v>67.3</v>
      </c>
      <c r="O1555" s="6">
        <f t="shared" si="98"/>
        <v>52.94</v>
      </c>
      <c r="P1555" s="8">
        <f t="shared" si="99"/>
        <v>0.44028609447771122</v>
      </c>
      <c r="Q1555" s="9">
        <f>YEAR(SalesDataTable[[#This Row],[Order Date]])</f>
        <v>2026</v>
      </c>
      <c r="R1555" s="8" t="str">
        <f>"Q"&amp;ROUNDUP(MONTH(SalesDataTable[[#This Row],[Order Date]])/3,0)</f>
        <v>Q3</v>
      </c>
      <c r="S1555" s="5">
        <f>MONTH(SalesDataTable[[#This Row],[Order Date]])</f>
        <v>8</v>
      </c>
      <c r="T1555" s="8" t="str">
        <f>TEXT(SalesDataTable[[#This Row],[Order Date]],"mmm")</f>
        <v>Aug</v>
      </c>
    </row>
    <row r="1556" spans="1:20" ht="15.6" x14ac:dyDescent="0.3">
      <c r="A1556" s="2" t="s">
        <v>1627</v>
      </c>
      <c r="B1556" s="3">
        <v>46238</v>
      </c>
      <c r="C1556" s="4" t="s">
        <v>47</v>
      </c>
      <c r="D1556" s="4" t="s">
        <v>48</v>
      </c>
      <c r="E1556" s="4" t="s">
        <v>23</v>
      </c>
      <c r="F1556" s="4" t="s">
        <v>24</v>
      </c>
      <c r="G1556" s="4" t="s">
        <v>37</v>
      </c>
      <c r="H1556" s="4" t="s">
        <v>66</v>
      </c>
      <c r="I1556" s="5">
        <v>1</v>
      </c>
      <c r="J1556" s="6">
        <v>47.53</v>
      </c>
      <c r="K1556" s="7">
        <v>0</v>
      </c>
      <c r="L1556" s="6">
        <v>18.04</v>
      </c>
      <c r="M1556" s="6">
        <f t="shared" si="96"/>
        <v>47.53</v>
      </c>
      <c r="N1556" s="6">
        <f t="shared" si="97"/>
        <v>18.04</v>
      </c>
      <c r="O1556" s="6">
        <f t="shared" si="98"/>
        <v>29.490000000000002</v>
      </c>
      <c r="P1556" s="8">
        <f t="shared" si="99"/>
        <v>0.62045024195245113</v>
      </c>
      <c r="Q1556" s="9">
        <f>YEAR(SalesDataTable[[#This Row],[Order Date]])</f>
        <v>2026</v>
      </c>
      <c r="R1556" s="8" t="str">
        <f>"Q"&amp;ROUNDUP(MONTH(SalesDataTable[[#This Row],[Order Date]])/3,0)</f>
        <v>Q3</v>
      </c>
      <c r="S1556" s="5">
        <f>MONTH(SalesDataTable[[#This Row],[Order Date]])</f>
        <v>8</v>
      </c>
      <c r="T1556" s="8" t="str">
        <f>TEXT(SalesDataTable[[#This Row],[Order Date]],"mmm")</f>
        <v>Aug</v>
      </c>
    </row>
    <row r="1557" spans="1:20" ht="15.6" x14ac:dyDescent="0.3">
      <c r="A1557" s="2" t="s">
        <v>1628</v>
      </c>
      <c r="B1557" s="3">
        <v>46238</v>
      </c>
      <c r="C1557" s="4" t="s">
        <v>21</v>
      </c>
      <c r="D1557" s="4" t="s">
        <v>108</v>
      </c>
      <c r="E1557" s="4" t="s">
        <v>23</v>
      </c>
      <c r="F1557" s="4" t="s">
        <v>24</v>
      </c>
      <c r="G1557" s="4" t="s">
        <v>37</v>
      </c>
      <c r="H1557" s="4" t="s">
        <v>66</v>
      </c>
      <c r="I1557" s="5">
        <v>2</v>
      </c>
      <c r="J1557" s="6">
        <v>46.71</v>
      </c>
      <c r="K1557" s="7">
        <v>0</v>
      </c>
      <c r="L1557" s="6">
        <v>18.41</v>
      </c>
      <c r="M1557" s="6">
        <f t="shared" si="96"/>
        <v>93.42</v>
      </c>
      <c r="N1557" s="6">
        <f t="shared" si="97"/>
        <v>36.82</v>
      </c>
      <c r="O1557" s="6">
        <f t="shared" si="98"/>
        <v>56.6</v>
      </c>
      <c r="P1557" s="8">
        <f t="shared" si="99"/>
        <v>0.60586598158852489</v>
      </c>
      <c r="Q1557" s="9">
        <f>YEAR(SalesDataTable[[#This Row],[Order Date]])</f>
        <v>2026</v>
      </c>
      <c r="R1557" s="8" t="str">
        <f>"Q"&amp;ROUNDUP(MONTH(SalesDataTable[[#This Row],[Order Date]])/3,0)</f>
        <v>Q3</v>
      </c>
      <c r="S1557" s="5">
        <f>MONTH(SalesDataTable[[#This Row],[Order Date]])</f>
        <v>8</v>
      </c>
      <c r="T1557" s="8" t="str">
        <f>TEXT(SalesDataTable[[#This Row],[Order Date]],"mmm")</f>
        <v>Aug</v>
      </c>
    </row>
    <row r="1558" spans="1:20" ht="15.6" x14ac:dyDescent="0.3">
      <c r="A1558" s="2" t="s">
        <v>1629</v>
      </c>
      <c r="B1558" s="3">
        <v>46238</v>
      </c>
      <c r="C1558" s="4" t="s">
        <v>34</v>
      </c>
      <c r="D1558" s="4" t="s">
        <v>146</v>
      </c>
      <c r="E1558" s="4" t="s">
        <v>59</v>
      </c>
      <c r="F1558" s="4" t="s">
        <v>36</v>
      </c>
      <c r="G1558" s="4" t="s">
        <v>51</v>
      </c>
      <c r="H1558" s="4" t="s">
        <v>61</v>
      </c>
      <c r="I1558" s="5">
        <v>1</v>
      </c>
      <c r="J1558" s="6">
        <v>197.26</v>
      </c>
      <c r="K1558" s="7">
        <v>0</v>
      </c>
      <c r="L1558" s="6">
        <v>104.09</v>
      </c>
      <c r="M1558" s="6">
        <f t="shared" si="96"/>
        <v>197.26</v>
      </c>
      <c r="N1558" s="6">
        <f t="shared" si="97"/>
        <v>104.09</v>
      </c>
      <c r="O1558" s="6">
        <f t="shared" si="98"/>
        <v>93.169999999999987</v>
      </c>
      <c r="P1558" s="8">
        <f t="shared" si="99"/>
        <v>0.47232079488999285</v>
      </c>
      <c r="Q1558" s="9">
        <f>YEAR(SalesDataTable[[#This Row],[Order Date]])</f>
        <v>2026</v>
      </c>
      <c r="R1558" s="8" t="str">
        <f>"Q"&amp;ROUNDUP(MONTH(SalesDataTable[[#This Row],[Order Date]])/3,0)</f>
        <v>Q3</v>
      </c>
      <c r="S1558" s="5">
        <f>MONTH(SalesDataTable[[#This Row],[Order Date]])</f>
        <v>8</v>
      </c>
      <c r="T1558" s="8" t="str">
        <f>TEXT(SalesDataTable[[#This Row],[Order Date]],"mmm")</f>
        <v>Aug</v>
      </c>
    </row>
    <row r="1559" spans="1:20" ht="15.6" x14ac:dyDescent="0.3">
      <c r="A1559" s="2" t="s">
        <v>1630</v>
      </c>
      <c r="B1559" s="3">
        <v>46238</v>
      </c>
      <c r="C1559" s="4" t="s">
        <v>34</v>
      </c>
      <c r="D1559" s="4" t="s">
        <v>146</v>
      </c>
      <c r="E1559" s="4" t="s">
        <v>59</v>
      </c>
      <c r="F1559" s="4" t="s">
        <v>36</v>
      </c>
      <c r="G1559" s="4" t="s">
        <v>31</v>
      </c>
      <c r="H1559" s="4" t="s">
        <v>99</v>
      </c>
      <c r="I1559" s="5">
        <v>1</v>
      </c>
      <c r="J1559" s="6">
        <v>70.56</v>
      </c>
      <c r="K1559" s="7">
        <v>0</v>
      </c>
      <c r="L1559" s="6">
        <v>32.11</v>
      </c>
      <c r="M1559" s="6">
        <f t="shared" si="96"/>
        <v>70.56</v>
      </c>
      <c r="N1559" s="6">
        <f t="shared" si="97"/>
        <v>32.11</v>
      </c>
      <c r="O1559" s="6">
        <f t="shared" si="98"/>
        <v>38.450000000000003</v>
      </c>
      <c r="P1559" s="8">
        <f t="shared" si="99"/>
        <v>0.54492630385487528</v>
      </c>
      <c r="Q1559" s="9">
        <f>YEAR(SalesDataTable[[#This Row],[Order Date]])</f>
        <v>2026</v>
      </c>
      <c r="R1559" s="8" t="str">
        <f>"Q"&amp;ROUNDUP(MONTH(SalesDataTable[[#This Row],[Order Date]])/3,0)</f>
        <v>Q3</v>
      </c>
      <c r="S1559" s="5">
        <f>MONTH(SalesDataTable[[#This Row],[Order Date]])</f>
        <v>8</v>
      </c>
      <c r="T1559" s="8" t="str">
        <f>TEXT(SalesDataTable[[#This Row],[Order Date]],"mmm")</f>
        <v>Aug</v>
      </c>
    </row>
    <row r="1560" spans="1:20" ht="15.6" x14ac:dyDescent="0.3">
      <c r="A1560" s="2" t="s">
        <v>1631</v>
      </c>
      <c r="B1560" s="3">
        <v>46238</v>
      </c>
      <c r="C1560" s="4" t="s">
        <v>28</v>
      </c>
      <c r="D1560" s="4" t="s">
        <v>89</v>
      </c>
      <c r="E1560" s="4" t="s">
        <v>23</v>
      </c>
      <c r="F1560" s="4" t="s">
        <v>40</v>
      </c>
      <c r="G1560" s="4" t="s">
        <v>69</v>
      </c>
      <c r="H1560" s="4" t="s">
        <v>87</v>
      </c>
      <c r="I1560" s="5">
        <v>1</v>
      </c>
      <c r="J1560" s="6">
        <v>36.58</v>
      </c>
      <c r="K1560" s="7">
        <v>0</v>
      </c>
      <c r="L1560" s="6">
        <v>13.98</v>
      </c>
      <c r="M1560" s="6">
        <f t="shared" si="96"/>
        <v>36.58</v>
      </c>
      <c r="N1560" s="6">
        <f t="shared" si="97"/>
        <v>13.98</v>
      </c>
      <c r="O1560" s="6">
        <f t="shared" si="98"/>
        <v>22.599999999999998</v>
      </c>
      <c r="P1560" s="8">
        <f t="shared" si="99"/>
        <v>0.61782394751230174</v>
      </c>
      <c r="Q1560" s="9">
        <f>YEAR(SalesDataTable[[#This Row],[Order Date]])</f>
        <v>2026</v>
      </c>
      <c r="R1560" s="8" t="str">
        <f>"Q"&amp;ROUNDUP(MONTH(SalesDataTable[[#This Row],[Order Date]])/3,0)</f>
        <v>Q3</v>
      </c>
      <c r="S1560" s="5">
        <f>MONTH(SalesDataTable[[#This Row],[Order Date]])</f>
        <v>8</v>
      </c>
      <c r="T1560" s="8" t="str">
        <f>TEXT(SalesDataTable[[#This Row],[Order Date]],"mmm")</f>
        <v>Aug</v>
      </c>
    </row>
    <row r="1561" spans="1:20" ht="15.6" x14ac:dyDescent="0.3">
      <c r="A1561" s="2" t="s">
        <v>1632</v>
      </c>
      <c r="B1561" s="3">
        <v>46238</v>
      </c>
      <c r="C1561" s="4" t="s">
        <v>47</v>
      </c>
      <c r="D1561" s="4" t="s">
        <v>102</v>
      </c>
      <c r="E1561" s="4" t="s">
        <v>30</v>
      </c>
      <c r="F1561" s="4" t="s">
        <v>40</v>
      </c>
      <c r="G1561" s="4" t="s">
        <v>25</v>
      </c>
      <c r="H1561" s="4" t="s">
        <v>26</v>
      </c>
      <c r="I1561" s="5">
        <v>4</v>
      </c>
      <c r="J1561" s="6">
        <v>82.98</v>
      </c>
      <c r="K1561" s="7">
        <v>0.05</v>
      </c>
      <c r="L1561" s="6">
        <v>43.79</v>
      </c>
      <c r="M1561" s="6">
        <f t="shared" si="96"/>
        <v>315.32400000000001</v>
      </c>
      <c r="N1561" s="6">
        <f t="shared" si="97"/>
        <v>175.16</v>
      </c>
      <c r="O1561" s="6">
        <f t="shared" si="98"/>
        <v>140.16400000000002</v>
      </c>
      <c r="P1561" s="8">
        <f t="shared" si="99"/>
        <v>0.44450787126891711</v>
      </c>
      <c r="Q1561" s="9">
        <f>YEAR(SalesDataTable[[#This Row],[Order Date]])</f>
        <v>2026</v>
      </c>
      <c r="R1561" s="8" t="str">
        <f>"Q"&amp;ROUNDUP(MONTH(SalesDataTable[[#This Row],[Order Date]])/3,0)</f>
        <v>Q3</v>
      </c>
      <c r="S1561" s="5">
        <f>MONTH(SalesDataTable[[#This Row],[Order Date]])</f>
        <v>8</v>
      </c>
      <c r="T1561" s="8" t="str">
        <f>TEXT(SalesDataTable[[#This Row],[Order Date]],"mmm")</f>
        <v>Aug</v>
      </c>
    </row>
    <row r="1562" spans="1:20" ht="15.6" x14ac:dyDescent="0.3">
      <c r="A1562" s="2" t="s">
        <v>1633</v>
      </c>
      <c r="B1562" s="3">
        <v>46238</v>
      </c>
      <c r="C1562" s="4" t="s">
        <v>21</v>
      </c>
      <c r="D1562" s="4" t="s">
        <v>22</v>
      </c>
      <c r="E1562" s="4" t="s">
        <v>23</v>
      </c>
      <c r="F1562" s="4" t="s">
        <v>36</v>
      </c>
      <c r="G1562" s="4" t="s">
        <v>25</v>
      </c>
      <c r="H1562" s="4" t="s">
        <v>55</v>
      </c>
      <c r="I1562" s="5">
        <v>1</v>
      </c>
      <c r="J1562" s="6">
        <v>41.25</v>
      </c>
      <c r="K1562" s="7">
        <v>0</v>
      </c>
      <c r="L1562" s="6">
        <v>17.02</v>
      </c>
      <c r="M1562" s="6">
        <f t="shared" si="96"/>
        <v>41.25</v>
      </c>
      <c r="N1562" s="6">
        <f t="shared" si="97"/>
        <v>17.02</v>
      </c>
      <c r="O1562" s="6">
        <f t="shared" si="98"/>
        <v>24.23</v>
      </c>
      <c r="P1562" s="8">
        <f t="shared" si="99"/>
        <v>0.58739393939393936</v>
      </c>
      <c r="Q1562" s="9">
        <f>YEAR(SalesDataTable[[#This Row],[Order Date]])</f>
        <v>2026</v>
      </c>
      <c r="R1562" s="8" t="str">
        <f>"Q"&amp;ROUNDUP(MONTH(SalesDataTable[[#This Row],[Order Date]])/3,0)</f>
        <v>Q3</v>
      </c>
      <c r="S1562" s="5">
        <f>MONTH(SalesDataTable[[#This Row],[Order Date]])</f>
        <v>8</v>
      </c>
      <c r="T1562" s="8" t="str">
        <f>TEXT(SalesDataTable[[#This Row],[Order Date]],"mmm")</f>
        <v>Aug</v>
      </c>
    </row>
    <row r="1563" spans="1:20" ht="15.6" x14ac:dyDescent="0.3">
      <c r="A1563" s="2" t="s">
        <v>1634</v>
      </c>
      <c r="B1563" s="3">
        <v>46238</v>
      </c>
      <c r="C1563" s="4" t="s">
        <v>34</v>
      </c>
      <c r="D1563" s="4" t="s">
        <v>44</v>
      </c>
      <c r="E1563" s="4" t="s">
        <v>23</v>
      </c>
      <c r="F1563" s="4" t="s">
        <v>24</v>
      </c>
      <c r="G1563" s="4" t="s">
        <v>25</v>
      </c>
      <c r="H1563" s="4" t="s">
        <v>63</v>
      </c>
      <c r="I1563" s="5">
        <v>1</v>
      </c>
      <c r="J1563" s="6">
        <v>101.37</v>
      </c>
      <c r="K1563" s="7">
        <v>0</v>
      </c>
      <c r="L1563" s="6">
        <v>51.56</v>
      </c>
      <c r="M1563" s="6">
        <f t="shared" si="96"/>
        <v>101.37</v>
      </c>
      <c r="N1563" s="6">
        <f t="shared" si="97"/>
        <v>51.56</v>
      </c>
      <c r="O1563" s="6">
        <f t="shared" si="98"/>
        <v>49.81</v>
      </c>
      <c r="P1563" s="8">
        <f t="shared" si="99"/>
        <v>0.49136825490776365</v>
      </c>
      <c r="Q1563" s="9">
        <f>YEAR(SalesDataTable[[#This Row],[Order Date]])</f>
        <v>2026</v>
      </c>
      <c r="R1563" s="8" t="str">
        <f>"Q"&amp;ROUNDUP(MONTH(SalesDataTable[[#This Row],[Order Date]])/3,0)</f>
        <v>Q3</v>
      </c>
      <c r="S1563" s="5">
        <f>MONTH(SalesDataTable[[#This Row],[Order Date]])</f>
        <v>8</v>
      </c>
      <c r="T1563" s="8" t="str">
        <f>TEXT(SalesDataTable[[#This Row],[Order Date]],"mmm")</f>
        <v>Aug</v>
      </c>
    </row>
    <row r="1564" spans="1:20" ht="15.6" x14ac:dyDescent="0.3">
      <c r="A1564" s="2" t="s">
        <v>1635</v>
      </c>
      <c r="B1564" s="3">
        <v>46238</v>
      </c>
      <c r="C1564" s="4" t="s">
        <v>34</v>
      </c>
      <c r="D1564" s="4" t="s">
        <v>146</v>
      </c>
      <c r="E1564" s="4" t="s">
        <v>23</v>
      </c>
      <c r="F1564" s="4" t="s">
        <v>24</v>
      </c>
      <c r="G1564" s="4" t="s">
        <v>51</v>
      </c>
      <c r="H1564" s="4" t="s">
        <v>52</v>
      </c>
      <c r="I1564" s="5">
        <v>1</v>
      </c>
      <c r="J1564" s="6">
        <v>340.66</v>
      </c>
      <c r="K1564" s="7">
        <v>0.05</v>
      </c>
      <c r="L1564" s="6">
        <v>194.13</v>
      </c>
      <c r="M1564" s="6">
        <f t="shared" si="96"/>
        <v>323.62700000000001</v>
      </c>
      <c r="N1564" s="6">
        <f t="shared" si="97"/>
        <v>194.13</v>
      </c>
      <c r="O1564" s="6">
        <f t="shared" si="98"/>
        <v>129.49700000000001</v>
      </c>
      <c r="P1564" s="8">
        <f t="shared" si="99"/>
        <v>0.40014275693931595</v>
      </c>
      <c r="Q1564" s="9">
        <f>YEAR(SalesDataTable[[#This Row],[Order Date]])</f>
        <v>2026</v>
      </c>
      <c r="R1564" s="8" t="str">
        <f>"Q"&amp;ROUNDUP(MONTH(SalesDataTable[[#This Row],[Order Date]])/3,0)</f>
        <v>Q3</v>
      </c>
      <c r="S1564" s="5">
        <f>MONTH(SalesDataTable[[#This Row],[Order Date]])</f>
        <v>8</v>
      </c>
      <c r="T1564" s="8" t="str">
        <f>TEXT(SalesDataTable[[#This Row],[Order Date]],"mmm")</f>
        <v>Aug</v>
      </c>
    </row>
    <row r="1565" spans="1:20" ht="15.6" x14ac:dyDescent="0.3">
      <c r="A1565" s="2" t="s">
        <v>1636</v>
      </c>
      <c r="B1565" s="3">
        <v>46238</v>
      </c>
      <c r="C1565" s="4" t="s">
        <v>34</v>
      </c>
      <c r="D1565" s="4" t="s">
        <v>35</v>
      </c>
      <c r="E1565" s="4" t="s">
        <v>59</v>
      </c>
      <c r="F1565" s="4" t="s">
        <v>40</v>
      </c>
      <c r="G1565" s="4" t="s">
        <v>25</v>
      </c>
      <c r="H1565" s="4" t="s">
        <v>49</v>
      </c>
      <c r="I1565" s="5">
        <v>1</v>
      </c>
      <c r="J1565" s="6">
        <v>50.43</v>
      </c>
      <c r="K1565" s="7">
        <v>0.15</v>
      </c>
      <c r="L1565" s="6">
        <v>22.94</v>
      </c>
      <c r="M1565" s="6">
        <f t="shared" si="96"/>
        <v>42.865499999999997</v>
      </c>
      <c r="N1565" s="6">
        <f t="shared" si="97"/>
        <v>22.94</v>
      </c>
      <c r="O1565" s="6">
        <f t="shared" si="98"/>
        <v>19.925499999999996</v>
      </c>
      <c r="P1565" s="8">
        <f t="shared" si="99"/>
        <v>0.46483768998378644</v>
      </c>
      <c r="Q1565" s="9">
        <f>YEAR(SalesDataTable[[#This Row],[Order Date]])</f>
        <v>2026</v>
      </c>
      <c r="R1565" s="8" t="str">
        <f>"Q"&amp;ROUNDUP(MONTH(SalesDataTable[[#This Row],[Order Date]])/3,0)</f>
        <v>Q3</v>
      </c>
      <c r="S1565" s="5">
        <f>MONTH(SalesDataTable[[#This Row],[Order Date]])</f>
        <v>8</v>
      </c>
      <c r="T1565" s="8" t="str">
        <f>TEXT(SalesDataTable[[#This Row],[Order Date]],"mmm")</f>
        <v>Aug</v>
      </c>
    </row>
    <row r="1566" spans="1:20" ht="15.6" x14ac:dyDescent="0.3">
      <c r="A1566" s="2" t="s">
        <v>1637</v>
      </c>
      <c r="B1566" s="3">
        <v>46239</v>
      </c>
      <c r="C1566" s="4" t="s">
        <v>47</v>
      </c>
      <c r="D1566" s="4" t="s">
        <v>68</v>
      </c>
      <c r="E1566" s="4" t="s">
        <v>23</v>
      </c>
      <c r="F1566" s="4" t="s">
        <v>36</v>
      </c>
      <c r="G1566" s="4" t="s">
        <v>69</v>
      </c>
      <c r="H1566" s="4" t="s">
        <v>70</v>
      </c>
      <c r="I1566" s="5">
        <v>1</v>
      </c>
      <c r="J1566" s="6">
        <v>40.42</v>
      </c>
      <c r="K1566" s="7">
        <v>0.05</v>
      </c>
      <c r="L1566" s="6">
        <v>14.33</v>
      </c>
      <c r="M1566" s="6">
        <f t="shared" si="96"/>
        <v>38.399000000000001</v>
      </c>
      <c r="N1566" s="6">
        <f t="shared" si="97"/>
        <v>14.33</v>
      </c>
      <c r="O1566" s="6">
        <f t="shared" si="98"/>
        <v>24.069000000000003</v>
      </c>
      <c r="P1566" s="8">
        <f t="shared" si="99"/>
        <v>0.62681319826037141</v>
      </c>
      <c r="Q1566" s="9">
        <f>YEAR(SalesDataTable[[#This Row],[Order Date]])</f>
        <v>2026</v>
      </c>
      <c r="R1566" s="8" t="str">
        <f>"Q"&amp;ROUNDUP(MONTH(SalesDataTable[[#This Row],[Order Date]])/3,0)</f>
        <v>Q3</v>
      </c>
      <c r="S1566" s="5">
        <f>MONTH(SalesDataTable[[#This Row],[Order Date]])</f>
        <v>8</v>
      </c>
      <c r="T1566" s="8" t="str">
        <f>TEXT(SalesDataTable[[#This Row],[Order Date]],"mmm")</f>
        <v>Aug</v>
      </c>
    </row>
    <row r="1567" spans="1:20" ht="15.6" x14ac:dyDescent="0.3">
      <c r="A1567" s="2" t="s">
        <v>1638</v>
      </c>
      <c r="B1567" s="3">
        <v>46239</v>
      </c>
      <c r="C1567" s="4" t="s">
        <v>21</v>
      </c>
      <c r="D1567" s="4" t="s">
        <v>22</v>
      </c>
      <c r="E1567" s="4" t="s">
        <v>23</v>
      </c>
      <c r="F1567" s="4" t="s">
        <v>36</v>
      </c>
      <c r="G1567" s="4" t="s">
        <v>25</v>
      </c>
      <c r="H1567" s="4" t="s">
        <v>49</v>
      </c>
      <c r="I1567" s="5">
        <v>1</v>
      </c>
      <c r="J1567" s="6">
        <v>51.81</v>
      </c>
      <c r="K1567" s="7">
        <v>0.05</v>
      </c>
      <c r="L1567" s="6">
        <v>22.28</v>
      </c>
      <c r="M1567" s="6">
        <f t="shared" si="96"/>
        <v>49.219499999999996</v>
      </c>
      <c r="N1567" s="6">
        <f t="shared" si="97"/>
        <v>22.28</v>
      </c>
      <c r="O1567" s="6">
        <f t="shared" si="98"/>
        <v>26.939499999999995</v>
      </c>
      <c r="P1567" s="8">
        <f t="shared" si="99"/>
        <v>0.54733388189640275</v>
      </c>
      <c r="Q1567" s="9">
        <f>YEAR(SalesDataTable[[#This Row],[Order Date]])</f>
        <v>2026</v>
      </c>
      <c r="R1567" s="8" t="str">
        <f>"Q"&amp;ROUNDUP(MONTH(SalesDataTable[[#This Row],[Order Date]])/3,0)</f>
        <v>Q3</v>
      </c>
      <c r="S1567" s="5">
        <f>MONTH(SalesDataTable[[#This Row],[Order Date]])</f>
        <v>8</v>
      </c>
      <c r="T1567" s="8" t="str">
        <f>TEXT(SalesDataTable[[#This Row],[Order Date]],"mmm")</f>
        <v>Aug</v>
      </c>
    </row>
    <row r="1568" spans="1:20" ht="15.6" x14ac:dyDescent="0.3">
      <c r="A1568" s="2" t="s">
        <v>1639</v>
      </c>
      <c r="B1568" s="3">
        <v>46239</v>
      </c>
      <c r="C1568" s="4" t="s">
        <v>34</v>
      </c>
      <c r="D1568" s="4" t="s">
        <v>35</v>
      </c>
      <c r="E1568" s="4" t="s">
        <v>45</v>
      </c>
      <c r="F1568" s="4" t="s">
        <v>36</v>
      </c>
      <c r="G1568" s="4" t="s">
        <v>69</v>
      </c>
      <c r="H1568" s="4" t="s">
        <v>87</v>
      </c>
      <c r="I1568" s="5">
        <v>3</v>
      </c>
      <c r="J1568" s="6">
        <v>35.9</v>
      </c>
      <c r="K1568" s="7">
        <v>0</v>
      </c>
      <c r="L1568" s="6">
        <v>14.11</v>
      </c>
      <c r="M1568" s="6">
        <f t="shared" si="96"/>
        <v>107.69999999999999</v>
      </c>
      <c r="N1568" s="6">
        <f t="shared" si="97"/>
        <v>42.33</v>
      </c>
      <c r="O1568" s="6">
        <f t="shared" si="98"/>
        <v>65.36999999999999</v>
      </c>
      <c r="P1568" s="8">
        <f t="shared" si="99"/>
        <v>0.60696378830083564</v>
      </c>
      <c r="Q1568" s="9">
        <f>YEAR(SalesDataTable[[#This Row],[Order Date]])</f>
        <v>2026</v>
      </c>
      <c r="R1568" s="8" t="str">
        <f>"Q"&amp;ROUNDUP(MONTH(SalesDataTable[[#This Row],[Order Date]])/3,0)</f>
        <v>Q3</v>
      </c>
      <c r="S1568" s="5">
        <f>MONTH(SalesDataTable[[#This Row],[Order Date]])</f>
        <v>8</v>
      </c>
      <c r="T1568" s="8" t="str">
        <f>TEXT(SalesDataTable[[#This Row],[Order Date]],"mmm")</f>
        <v>Aug</v>
      </c>
    </row>
    <row r="1569" spans="1:20" ht="15.6" x14ac:dyDescent="0.3">
      <c r="A1569" s="2" t="s">
        <v>1640</v>
      </c>
      <c r="B1569" s="3">
        <v>46239</v>
      </c>
      <c r="C1569" s="4" t="s">
        <v>28</v>
      </c>
      <c r="D1569" s="4" t="s">
        <v>106</v>
      </c>
      <c r="E1569" s="4" t="s">
        <v>45</v>
      </c>
      <c r="F1569" s="4" t="s">
        <v>40</v>
      </c>
      <c r="G1569" s="4" t="s">
        <v>31</v>
      </c>
      <c r="H1569" s="4" t="s">
        <v>32</v>
      </c>
      <c r="I1569" s="5">
        <v>2</v>
      </c>
      <c r="J1569" s="6">
        <v>90.27</v>
      </c>
      <c r="K1569" s="7">
        <v>0.05</v>
      </c>
      <c r="L1569" s="6">
        <v>46.38</v>
      </c>
      <c r="M1569" s="6">
        <f t="shared" si="96"/>
        <v>171.51299999999998</v>
      </c>
      <c r="N1569" s="6">
        <f t="shared" si="97"/>
        <v>92.76</v>
      </c>
      <c r="O1569" s="6">
        <f t="shared" si="98"/>
        <v>78.752999999999972</v>
      </c>
      <c r="P1569" s="8">
        <f t="shared" si="99"/>
        <v>0.45916636056742044</v>
      </c>
      <c r="Q1569" s="9">
        <f>YEAR(SalesDataTable[[#This Row],[Order Date]])</f>
        <v>2026</v>
      </c>
      <c r="R1569" s="8" t="str">
        <f>"Q"&amp;ROUNDUP(MONTH(SalesDataTable[[#This Row],[Order Date]])/3,0)</f>
        <v>Q3</v>
      </c>
      <c r="S1569" s="5">
        <f>MONTH(SalesDataTable[[#This Row],[Order Date]])</f>
        <v>8</v>
      </c>
      <c r="T1569" s="8" t="str">
        <f>TEXT(SalesDataTable[[#This Row],[Order Date]],"mmm")</f>
        <v>Aug</v>
      </c>
    </row>
    <row r="1570" spans="1:20" ht="15.6" x14ac:dyDescent="0.3">
      <c r="A1570" s="2" t="s">
        <v>1641</v>
      </c>
      <c r="B1570" s="3">
        <v>46239</v>
      </c>
      <c r="C1570" s="4" t="s">
        <v>28</v>
      </c>
      <c r="D1570" s="4" t="s">
        <v>86</v>
      </c>
      <c r="E1570" s="4" t="s">
        <v>23</v>
      </c>
      <c r="F1570" s="4" t="s">
        <v>36</v>
      </c>
      <c r="G1570" s="4" t="s">
        <v>25</v>
      </c>
      <c r="H1570" s="4" t="s">
        <v>49</v>
      </c>
      <c r="I1570" s="5">
        <v>1</v>
      </c>
      <c r="J1570" s="6">
        <v>49.68</v>
      </c>
      <c r="K1570" s="7">
        <v>0.05</v>
      </c>
      <c r="L1570" s="6">
        <v>22.02</v>
      </c>
      <c r="M1570" s="6">
        <f t="shared" si="96"/>
        <v>47.195999999999998</v>
      </c>
      <c r="N1570" s="6">
        <f t="shared" si="97"/>
        <v>22.02</v>
      </c>
      <c r="O1570" s="6">
        <f t="shared" si="98"/>
        <v>25.175999999999998</v>
      </c>
      <c r="P1570" s="8">
        <f t="shared" si="99"/>
        <v>0.53343503686753113</v>
      </c>
      <c r="Q1570" s="9">
        <f>YEAR(SalesDataTable[[#This Row],[Order Date]])</f>
        <v>2026</v>
      </c>
      <c r="R1570" s="8" t="str">
        <f>"Q"&amp;ROUNDUP(MONTH(SalesDataTable[[#This Row],[Order Date]])/3,0)</f>
        <v>Q3</v>
      </c>
      <c r="S1570" s="5">
        <f>MONTH(SalesDataTable[[#This Row],[Order Date]])</f>
        <v>8</v>
      </c>
      <c r="T1570" s="8" t="str">
        <f>TEXT(SalesDataTable[[#This Row],[Order Date]],"mmm")</f>
        <v>Aug</v>
      </c>
    </row>
    <row r="1571" spans="1:20" ht="15.6" x14ac:dyDescent="0.3">
      <c r="A1571" s="2" t="s">
        <v>1642</v>
      </c>
      <c r="B1571" s="3">
        <v>46239</v>
      </c>
      <c r="C1571" s="4" t="s">
        <v>28</v>
      </c>
      <c r="D1571" s="4" t="s">
        <v>89</v>
      </c>
      <c r="E1571" s="4" t="s">
        <v>23</v>
      </c>
      <c r="F1571" s="4" t="s">
        <v>36</v>
      </c>
      <c r="G1571" s="4" t="s">
        <v>37</v>
      </c>
      <c r="H1571" s="4" t="s">
        <v>91</v>
      </c>
      <c r="I1571" s="5">
        <v>2</v>
      </c>
      <c r="J1571" s="6">
        <v>131.25</v>
      </c>
      <c r="K1571" s="7">
        <v>0.05</v>
      </c>
      <c r="L1571" s="6">
        <v>65.42</v>
      </c>
      <c r="M1571" s="6">
        <f t="shared" si="96"/>
        <v>249.375</v>
      </c>
      <c r="N1571" s="6">
        <f t="shared" si="97"/>
        <v>130.84</v>
      </c>
      <c r="O1571" s="6">
        <f t="shared" si="98"/>
        <v>118.535</v>
      </c>
      <c r="P1571" s="8">
        <f t="shared" si="99"/>
        <v>0.47532832080200499</v>
      </c>
      <c r="Q1571" s="9">
        <f>YEAR(SalesDataTable[[#This Row],[Order Date]])</f>
        <v>2026</v>
      </c>
      <c r="R1571" s="8" t="str">
        <f>"Q"&amp;ROUNDUP(MONTH(SalesDataTable[[#This Row],[Order Date]])/3,0)</f>
        <v>Q3</v>
      </c>
      <c r="S1571" s="5">
        <f>MONTH(SalesDataTable[[#This Row],[Order Date]])</f>
        <v>8</v>
      </c>
      <c r="T1571" s="8" t="str">
        <f>TEXT(SalesDataTable[[#This Row],[Order Date]],"mmm")</f>
        <v>Aug</v>
      </c>
    </row>
    <row r="1572" spans="1:20" ht="15.6" x14ac:dyDescent="0.3">
      <c r="A1572" s="2" t="s">
        <v>1643</v>
      </c>
      <c r="B1572" s="3">
        <v>46239</v>
      </c>
      <c r="C1572" s="4" t="s">
        <v>47</v>
      </c>
      <c r="D1572" s="4" t="s">
        <v>48</v>
      </c>
      <c r="E1572" s="4" t="s">
        <v>45</v>
      </c>
      <c r="F1572" s="4" t="s">
        <v>36</v>
      </c>
      <c r="G1572" s="4" t="s">
        <v>69</v>
      </c>
      <c r="H1572" s="4" t="s">
        <v>87</v>
      </c>
      <c r="I1572" s="5">
        <v>2</v>
      </c>
      <c r="J1572" s="6">
        <v>36.78</v>
      </c>
      <c r="K1572" s="7">
        <v>0.05</v>
      </c>
      <c r="L1572" s="6">
        <v>13.85</v>
      </c>
      <c r="M1572" s="6">
        <f t="shared" si="96"/>
        <v>69.882000000000005</v>
      </c>
      <c r="N1572" s="6">
        <f t="shared" si="97"/>
        <v>27.7</v>
      </c>
      <c r="O1572" s="6">
        <f t="shared" si="98"/>
        <v>42.182000000000002</v>
      </c>
      <c r="P1572" s="8">
        <f t="shared" si="99"/>
        <v>0.60361752668784519</v>
      </c>
      <c r="Q1572" s="9">
        <f>YEAR(SalesDataTable[[#This Row],[Order Date]])</f>
        <v>2026</v>
      </c>
      <c r="R1572" s="8" t="str">
        <f>"Q"&amp;ROUNDUP(MONTH(SalesDataTable[[#This Row],[Order Date]])/3,0)</f>
        <v>Q3</v>
      </c>
      <c r="S1572" s="5">
        <f>MONTH(SalesDataTable[[#This Row],[Order Date]])</f>
        <v>8</v>
      </c>
      <c r="T1572" s="8" t="str">
        <f>TEXT(SalesDataTable[[#This Row],[Order Date]],"mmm")</f>
        <v>Aug</v>
      </c>
    </row>
    <row r="1573" spans="1:20" ht="15.6" x14ac:dyDescent="0.3">
      <c r="A1573" s="2" t="s">
        <v>1644</v>
      </c>
      <c r="B1573" s="3">
        <v>46239</v>
      </c>
      <c r="C1573" s="4" t="s">
        <v>34</v>
      </c>
      <c r="D1573" s="4" t="s">
        <v>35</v>
      </c>
      <c r="E1573" s="4" t="s">
        <v>45</v>
      </c>
      <c r="F1573" s="4" t="s">
        <v>24</v>
      </c>
      <c r="G1573" s="4" t="s">
        <v>25</v>
      </c>
      <c r="H1573" s="4" t="s">
        <v>26</v>
      </c>
      <c r="I1573" s="5">
        <v>1</v>
      </c>
      <c r="J1573" s="6">
        <v>80.790000000000006</v>
      </c>
      <c r="K1573" s="7">
        <v>0.1</v>
      </c>
      <c r="L1573" s="6">
        <v>43.65</v>
      </c>
      <c r="M1573" s="6">
        <f t="shared" si="96"/>
        <v>72.711000000000013</v>
      </c>
      <c r="N1573" s="6">
        <f t="shared" si="97"/>
        <v>43.65</v>
      </c>
      <c r="O1573" s="6">
        <f t="shared" si="98"/>
        <v>29.061000000000014</v>
      </c>
      <c r="P1573" s="8">
        <f t="shared" si="99"/>
        <v>0.39967817799232591</v>
      </c>
      <c r="Q1573" s="9">
        <f>YEAR(SalesDataTable[[#This Row],[Order Date]])</f>
        <v>2026</v>
      </c>
      <c r="R1573" s="8" t="str">
        <f>"Q"&amp;ROUNDUP(MONTH(SalesDataTable[[#This Row],[Order Date]])/3,0)</f>
        <v>Q3</v>
      </c>
      <c r="S1573" s="5">
        <f>MONTH(SalesDataTable[[#This Row],[Order Date]])</f>
        <v>8</v>
      </c>
      <c r="T1573" s="8" t="str">
        <f>TEXT(SalesDataTable[[#This Row],[Order Date]],"mmm")</f>
        <v>Aug</v>
      </c>
    </row>
    <row r="1574" spans="1:20" ht="15.6" x14ac:dyDescent="0.3">
      <c r="A1574" s="2" t="s">
        <v>1645</v>
      </c>
      <c r="B1574" s="3">
        <v>46239</v>
      </c>
      <c r="C1574" s="4" t="s">
        <v>21</v>
      </c>
      <c r="D1574" s="4" t="s">
        <v>72</v>
      </c>
      <c r="E1574" s="4" t="s">
        <v>23</v>
      </c>
      <c r="F1574" s="4" t="s">
        <v>24</v>
      </c>
      <c r="G1574" s="4" t="s">
        <v>25</v>
      </c>
      <c r="H1574" s="4" t="s">
        <v>55</v>
      </c>
      <c r="I1574" s="5">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9">
        <f>YEAR(SalesDataTable[[#This Row],[Order Date]])</f>
        <v>2026</v>
      </c>
      <c r="R1574" s="8" t="str">
        <f>"Q"&amp;ROUNDUP(MONTH(SalesDataTable[[#This Row],[Order Date]])/3,0)</f>
        <v>Q3</v>
      </c>
      <c r="S1574" s="5">
        <f>MONTH(SalesDataTable[[#This Row],[Order Date]])</f>
        <v>8</v>
      </c>
      <c r="T1574" s="8" t="str">
        <f>TEXT(SalesDataTable[[#This Row],[Order Date]],"mmm")</f>
        <v>Aug</v>
      </c>
    </row>
    <row r="1575" spans="1:20" ht="15.6" x14ac:dyDescent="0.3">
      <c r="A1575" s="2" t="s">
        <v>1646</v>
      </c>
      <c r="B1575" s="3">
        <v>46239</v>
      </c>
      <c r="C1575" s="4" t="s">
        <v>34</v>
      </c>
      <c r="D1575" s="4" t="s">
        <v>35</v>
      </c>
      <c r="E1575" s="4" t="s">
        <v>59</v>
      </c>
      <c r="F1575" s="4" t="s">
        <v>36</v>
      </c>
      <c r="G1575" s="4" t="s">
        <v>25</v>
      </c>
      <c r="H1575" s="4" t="s">
        <v>26</v>
      </c>
      <c r="I1575" s="5">
        <v>2</v>
      </c>
      <c r="J1575" s="6">
        <v>81.66</v>
      </c>
      <c r="K1575" s="7">
        <v>0</v>
      </c>
      <c r="L1575" s="6">
        <v>42.11</v>
      </c>
      <c r="M1575" s="6">
        <f t="shared" si="96"/>
        <v>163.32</v>
      </c>
      <c r="N1575" s="6">
        <f t="shared" si="97"/>
        <v>84.22</v>
      </c>
      <c r="O1575" s="6">
        <f t="shared" si="98"/>
        <v>79.099999999999994</v>
      </c>
      <c r="P1575" s="8">
        <f t="shared" si="99"/>
        <v>0.48432525104090129</v>
      </c>
      <c r="Q1575" s="9">
        <f>YEAR(SalesDataTable[[#This Row],[Order Date]])</f>
        <v>2026</v>
      </c>
      <c r="R1575" s="8" t="str">
        <f>"Q"&amp;ROUNDUP(MONTH(SalesDataTable[[#This Row],[Order Date]])/3,0)</f>
        <v>Q3</v>
      </c>
      <c r="S1575" s="5">
        <f>MONTH(SalesDataTable[[#This Row],[Order Date]])</f>
        <v>8</v>
      </c>
      <c r="T1575" s="8" t="str">
        <f>TEXT(SalesDataTable[[#This Row],[Order Date]],"mmm")</f>
        <v>Aug</v>
      </c>
    </row>
    <row r="1576" spans="1:20" ht="15.6" x14ac:dyDescent="0.3">
      <c r="A1576" s="2" t="s">
        <v>1647</v>
      </c>
      <c r="B1576" s="3">
        <v>46239</v>
      </c>
      <c r="C1576" s="4" t="s">
        <v>28</v>
      </c>
      <c r="D1576" s="4" t="s">
        <v>89</v>
      </c>
      <c r="E1576" s="4" t="s">
        <v>59</v>
      </c>
      <c r="F1576" s="4" t="s">
        <v>24</v>
      </c>
      <c r="G1576" s="4" t="s">
        <v>31</v>
      </c>
      <c r="H1576" s="4" t="s">
        <v>41</v>
      </c>
      <c r="I1576" s="5">
        <v>1</v>
      </c>
      <c r="J1576" s="6">
        <v>146.55000000000001</v>
      </c>
      <c r="K1576" s="7">
        <v>0</v>
      </c>
      <c r="L1576" s="6">
        <v>78.8</v>
      </c>
      <c r="M1576" s="6">
        <f t="shared" si="96"/>
        <v>146.55000000000001</v>
      </c>
      <c r="N1576" s="6">
        <f t="shared" si="97"/>
        <v>78.8</v>
      </c>
      <c r="O1576" s="6">
        <f t="shared" si="98"/>
        <v>67.750000000000014</v>
      </c>
      <c r="P1576" s="8">
        <f t="shared" si="99"/>
        <v>0.46229955646537024</v>
      </c>
      <c r="Q1576" s="9">
        <f>YEAR(SalesDataTable[[#This Row],[Order Date]])</f>
        <v>2026</v>
      </c>
      <c r="R1576" s="8" t="str">
        <f>"Q"&amp;ROUNDUP(MONTH(SalesDataTable[[#This Row],[Order Date]])/3,0)</f>
        <v>Q3</v>
      </c>
      <c r="S1576" s="5">
        <f>MONTH(SalesDataTable[[#This Row],[Order Date]])</f>
        <v>8</v>
      </c>
      <c r="T1576" s="8" t="str">
        <f>TEXT(SalesDataTable[[#This Row],[Order Date]],"mmm")</f>
        <v>Aug</v>
      </c>
    </row>
    <row r="1577" spans="1:20" ht="15.6" x14ac:dyDescent="0.3">
      <c r="A1577" s="2" t="s">
        <v>1648</v>
      </c>
      <c r="B1577" s="3">
        <v>46239</v>
      </c>
      <c r="C1577" s="4" t="s">
        <v>28</v>
      </c>
      <c r="D1577" s="4" t="s">
        <v>29</v>
      </c>
      <c r="E1577" s="4" t="s">
        <v>45</v>
      </c>
      <c r="F1577" s="4" t="s">
        <v>24</v>
      </c>
      <c r="G1577" s="4" t="s">
        <v>37</v>
      </c>
      <c r="H1577" s="4" t="s">
        <v>103</v>
      </c>
      <c r="I1577" s="5">
        <v>2</v>
      </c>
      <c r="J1577" s="6">
        <v>161.75</v>
      </c>
      <c r="K1577" s="7">
        <v>0.1</v>
      </c>
      <c r="L1577" s="6">
        <v>85.85</v>
      </c>
      <c r="M1577" s="6">
        <f t="shared" si="96"/>
        <v>291.15000000000003</v>
      </c>
      <c r="N1577" s="6">
        <f t="shared" si="97"/>
        <v>171.7</v>
      </c>
      <c r="O1577" s="6">
        <f t="shared" si="98"/>
        <v>119.45000000000005</v>
      </c>
      <c r="P1577" s="8">
        <f t="shared" si="99"/>
        <v>0.41026962047054794</v>
      </c>
      <c r="Q1577" s="9">
        <f>YEAR(SalesDataTable[[#This Row],[Order Date]])</f>
        <v>2026</v>
      </c>
      <c r="R1577" s="8" t="str">
        <f>"Q"&amp;ROUNDUP(MONTH(SalesDataTable[[#This Row],[Order Date]])/3,0)</f>
        <v>Q3</v>
      </c>
      <c r="S1577" s="5">
        <f>MONTH(SalesDataTable[[#This Row],[Order Date]])</f>
        <v>8</v>
      </c>
      <c r="T1577" s="8" t="str">
        <f>TEXT(SalesDataTable[[#This Row],[Order Date]],"mmm")</f>
        <v>Aug</v>
      </c>
    </row>
    <row r="1578" spans="1:20" ht="15.6" x14ac:dyDescent="0.3">
      <c r="A1578" s="2" t="s">
        <v>1649</v>
      </c>
      <c r="B1578" s="3">
        <v>46239</v>
      </c>
      <c r="C1578" s="4" t="s">
        <v>28</v>
      </c>
      <c r="D1578" s="4" t="s">
        <v>29</v>
      </c>
      <c r="E1578" s="4" t="s">
        <v>59</v>
      </c>
      <c r="F1578" s="4" t="s">
        <v>24</v>
      </c>
      <c r="G1578" s="4" t="s">
        <v>51</v>
      </c>
      <c r="H1578" s="4" t="s">
        <v>110</v>
      </c>
      <c r="I1578" s="5">
        <v>2</v>
      </c>
      <c r="J1578" s="6">
        <v>122.47</v>
      </c>
      <c r="K1578" s="7">
        <v>0</v>
      </c>
      <c r="L1578" s="6">
        <v>59.73</v>
      </c>
      <c r="M1578" s="6">
        <f t="shared" si="96"/>
        <v>244.94</v>
      </c>
      <c r="N1578" s="6">
        <f t="shared" si="97"/>
        <v>119.46</v>
      </c>
      <c r="O1578" s="6">
        <f t="shared" si="98"/>
        <v>125.48</v>
      </c>
      <c r="P1578" s="8">
        <f t="shared" si="99"/>
        <v>0.5122887237690863</v>
      </c>
      <c r="Q1578" s="9">
        <f>YEAR(SalesDataTable[[#This Row],[Order Date]])</f>
        <v>2026</v>
      </c>
      <c r="R1578" s="8" t="str">
        <f>"Q"&amp;ROUNDUP(MONTH(SalesDataTable[[#This Row],[Order Date]])/3,0)</f>
        <v>Q3</v>
      </c>
      <c r="S1578" s="5">
        <f>MONTH(SalesDataTable[[#This Row],[Order Date]])</f>
        <v>8</v>
      </c>
      <c r="T1578" s="8" t="str">
        <f>TEXT(SalesDataTable[[#This Row],[Order Date]],"mmm")</f>
        <v>Aug</v>
      </c>
    </row>
    <row r="1579" spans="1:20" ht="15.6" x14ac:dyDescent="0.3">
      <c r="A1579" s="2" t="s">
        <v>1650</v>
      </c>
      <c r="B1579" s="3">
        <v>46240</v>
      </c>
      <c r="C1579" s="4" t="s">
        <v>47</v>
      </c>
      <c r="D1579" s="4" t="s">
        <v>65</v>
      </c>
      <c r="E1579" s="4" t="s">
        <v>59</v>
      </c>
      <c r="F1579" s="4" t="s">
        <v>24</v>
      </c>
      <c r="G1579" s="4" t="s">
        <v>31</v>
      </c>
      <c r="H1579" s="4" t="s">
        <v>99</v>
      </c>
      <c r="I1579" s="5">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9">
        <f>YEAR(SalesDataTable[[#This Row],[Order Date]])</f>
        <v>2026</v>
      </c>
      <c r="R1579" s="8" t="str">
        <f>"Q"&amp;ROUNDUP(MONTH(SalesDataTable[[#This Row],[Order Date]])/3,0)</f>
        <v>Q3</v>
      </c>
      <c r="S1579" s="5">
        <f>MONTH(SalesDataTable[[#This Row],[Order Date]])</f>
        <v>8</v>
      </c>
      <c r="T1579" s="8" t="str">
        <f>TEXT(SalesDataTable[[#This Row],[Order Date]],"mmm")</f>
        <v>Aug</v>
      </c>
    </row>
    <row r="1580" spans="1:20" ht="15.6" x14ac:dyDescent="0.3">
      <c r="A1580" s="2" t="s">
        <v>1651</v>
      </c>
      <c r="B1580" s="3">
        <v>46240</v>
      </c>
      <c r="C1580" s="4" t="s">
        <v>21</v>
      </c>
      <c r="D1580" s="4" t="s">
        <v>108</v>
      </c>
      <c r="E1580" s="4" t="s">
        <v>23</v>
      </c>
      <c r="F1580" s="4" t="s">
        <v>24</v>
      </c>
      <c r="G1580" s="4" t="s">
        <v>51</v>
      </c>
      <c r="H1580" s="4" t="s">
        <v>61</v>
      </c>
      <c r="I1580" s="5">
        <v>1</v>
      </c>
      <c r="J1580" s="6">
        <v>191.44</v>
      </c>
      <c r="K1580" s="7">
        <v>0</v>
      </c>
      <c r="L1580" s="6">
        <v>102.13</v>
      </c>
      <c r="M1580" s="6">
        <f t="shared" si="96"/>
        <v>191.44</v>
      </c>
      <c r="N1580" s="6">
        <f t="shared" si="97"/>
        <v>102.13</v>
      </c>
      <c r="O1580" s="6">
        <f t="shared" si="98"/>
        <v>89.31</v>
      </c>
      <c r="P1580" s="8">
        <f t="shared" si="99"/>
        <v>0.46651692436272463</v>
      </c>
      <c r="Q1580" s="9">
        <f>YEAR(SalesDataTable[[#This Row],[Order Date]])</f>
        <v>2026</v>
      </c>
      <c r="R1580" s="8" t="str">
        <f>"Q"&amp;ROUNDUP(MONTH(SalesDataTable[[#This Row],[Order Date]])/3,0)</f>
        <v>Q3</v>
      </c>
      <c r="S1580" s="5">
        <f>MONTH(SalesDataTable[[#This Row],[Order Date]])</f>
        <v>8</v>
      </c>
      <c r="T1580" s="8" t="str">
        <f>TEXT(SalesDataTable[[#This Row],[Order Date]],"mmm")</f>
        <v>Aug</v>
      </c>
    </row>
    <row r="1581" spans="1:20" ht="15.6" x14ac:dyDescent="0.3">
      <c r="A1581" s="2" t="s">
        <v>1652</v>
      </c>
      <c r="B1581" s="3">
        <v>46240</v>
      </c>
      <c r="C1581" s="4" t="s">
        <v>47</v>
      </c>
      <c r="D1581" s="4" t="s">
        <v>68</v>
      </c>
      <c r="E1581" s="4" t="s">
        <v>23</v>
      </c>
      <c r="F1581" s="4" t="s">
        <v>24</v>
      </c>
      <c r="G1581" s="4" t="s">
        <v>25</v>
      </c>
      <c r="H1581" s="4" t="s">
        <v>26</v>
      </c>
      <c r="I1581" s="5">
        <v>2</v>
      </c>
      <c r="J1581" s="6">
        <v>82.92</v>
      </c>
      <c r="K1581" s="7">
        <v>0</v>
      </c>
      <c r="L1581" s="6">
        <v>41.64</v>
      </c>
      <c r="M1581" s="6">
        <f t="shared" si="96"/>
        <v>165.84</v>
      </c>
      <c r="N1581" s="6">
        <f t="shared" si="97"/>
        <v>83.28</v>
      </c>
      <c r="O1581" s="6">
        <f t="shared" si="98"/>
        <v>82.56</v>
      </c>
      <c r="P1581" s="8">
        <f t="shared" si="99"/>
        <v>0.49782923299565845</v>
      </c>
      <c r="Q1581" s="9">
        <f>YEAR(SalesDataTable[[#This Row],[Order Date]])</f>
        <v>2026</v>
      </c>
      <c r="R1581" s="8" t="str">
        <f>"Q"&amp;ROUNDUP(MONTH(SalesDataTable[[#This Row],[Order Date]])/3,0)</f>
        <v>Q3</v>
      </c>
      <c r="S1581" s="5">
        <f>MONTH(SalesDataTable[[#This Row],[Order Date]])</f>
        <v>8</v>
      </c>
      <c r="T1581" s="8" t="str">
        <f>TEXT(SalesDataTable[[#This Row],[Order Date]],"mmm")</f>
        <v>Aug</v>
      </c>
    </row>
    <row r="1582" spans="1:20" ht="15.6" x14ac:dyDescent="0.3">
      <c r="A1582" s="2" t="s">
        <v>1653</v>
      </c>
      <c r="B1582" s="3">
        <v>46240</v>
      </c>
      <c r="C1582" s="4" t="s">
        <v>34</v>
      </c>
      <c r="D1582" s="4" t="s">
        <v>44</v>
      </c>
      <c r="E1582" s="4" t="s">
        <v>45</v>
      </c>
      <c r="F1582" s="4" t="s">
        <v>24</v>
      </c>
      <c r="G1582" s="4" t="s">
        <v>51</v>
      </c>
      <c r="H1582" s="4" t="s">
        <v>84</v>
      </c>
      <c r="I1582" s="5">
        <v>1</v>
      </c>
      <c r="J1582" s="6">
        <v>82.82</v>
      </c>
      <c r="K1582" s="7">
        <v>0</v>
      </c>
      <c r="L1582" s="6">
        <v>38.83</v>
      </c>
      <c r="M1582" s="6">
        <f t="shared" si="96"/>
        <v>82.82</v>
      </c>
      <c r="N1582" s="6">
        <f t="shared" si="97"/>
        <v>38.83</v>
      </c>
      <c r="O1582" s="6">
        <f t="shared" si="98"/>
        <v>43.989999999999995</v>
      </c>
      <c r="P1582" s="8">
        <f t="shared" si="99"/>
        <v>0.53115189567737264</v>
      </c>
      <c r="Q1582" s="9">
        <f>YEAR(SalesDataTable[[#This Row],[Order Date]])</f>
        <v>2026</v>
      </c>
      <c r="R1582" s="8" t="str">
        <f>"Q"&amp;ROUNDUP(MONTH(SalesDataTable[[#This Row],[Order Date]])/3,0)</f>
        <v>Q3</v>
      </c>
      <c r="S1582" s="5">
        <f>MONTH(SalesDataTable[[#This Row],[Order Date]])</f>
        <v>8</v>
      </c>
      <c r="T1582" s="8" t="str">
        <f>TEXT(SalesDataTable[[#This Row],[Order Date]],"mmm")</f>
        <v>Aug</v>
      </c>
    </row>
    <row r="1583" spans="1:20" ht="15.6" x14ac:dyDescent="0.3">
      <c r="A1583" s="2" t="s">
        <v>1654</v>
      </c>
      <c r="B1583" s="3">
        <v>46240</v>
      </c>
      <c r="C1583" s="4" t="s">
        <v>47</v>
      </c>
      <c r="D1583" s="4" t="s">
        <v>68</v>
      </c>
      <c r="E1583" s="4" t="s">
        <v>23</v>
      </c>
      <c r="F1583" s="4" t="s">
        <v>36</v>
      </c>
      <c r="G1583" s="4" t="s">
        <v>51</v>
      </c>
      <c r="H1583" s="4" t="s">
        <v>52</v>
      </c>
      <c r="I1583" s="5">
        <v>1</v>
      </c>
      <c r="J1583" s="6">
        <v>335.26</v>
      </c>
      <c r="K1583" s="7">
        <v>0.05</v>
      </c>
      <c r="L1583" s="6">
        <v>193.73</v>
      </c>
      <c r="M1583" s="6">
        <f t="shared" si="96"/>
        <v>318.49699999999996</v>
      </c>
      <c r="N1583" s="6">
        <f t="shared" si="97"/>
        <v>193.73</v>
      </c>
      <c r="O1583" s="6">
        <f t="shared" si="98"/>
        <v>124.76699999999997</v>
      </c>
      <c r="P1583" s="8">
        <f t="shared" si="99"/>
        <v>0.39173681384754011</v>
      </c>
      <c r="Q1583" s="9">
        <f>YEAR(SalesDataTable[[#This Row],[Order Date]])</f>
        <v>2026</v>
      </c>
      <c r="R1583" s="8" t="str">
        <f>"Q"&amp;ROUNDUP(MONTH(SalesDataTable[[#This Row],[Order Date]])/3,0)</f>
        <v>Q3</v>
      </c>
      <c r="S1583" s="5">
        <f>MONTH(SalesDataTable[[#This Row],[Order Date]])</f>
        <v>8</v>
      </c>
      <c r="T1583" s="8" t="str">
        <f>TEXT(SalesDataTable[[#This Row],[Order Date]],"mmm")</f>
        <v>Aug</v>
      </c>
    </row>
    <row r="1584" spans="1:20" ht="15.6" x14ac:dyDescent="0.3">
      <c r="A1584" s="2" t="s">
        <v>1655</v>
      </c>
      <c r="B1584" s="3">
        <v>46240</v>
      </c>
      <c r="C1584" s="4" t="s">
        <v>34</v>
      </c>
      <c r="D1584" s="4" t="s">
        <v>146</v>
      </c>
      <c r="E1584" s="4" t="s">
        <v>59</v>
      </c>
      <c r="F1584" s="4" t="s">
        <v>40</v>
      </c>
      <c r="G1584" s="4" t="s">
        <v>37</v>
      </c>
      <c r="H1584" s="4" t="s">
        <v>66</v>
      </c>
      <c r="I1584" s="5">
        <v>1</v>
      </c>
      <c r="J1584" s="6">
        <v>47.19</v>
      </c>
      <c r="K1584" s="7">
        <v>0.05</v>
      </c>
      <c r="L1584" s="6">
        <v>18.11</v>
      </c>
      <c r="M1584" s="6">
        <f t="shared" si="96"/>
        <v>44.830499999999994</v>
      </c>
      <c r="N1584" s="6">
        <f t="shared" si="97"/>
        <v>18.11</v>
      </c>
      <c r="O1584" s="6">
        <f t="shared" si="98"/>
        <v>26.720499999999994</v>
      </c>
      <c r="P1584" s="8">
        <f t="shared" si="99"/>
        <v>0.59603395010093574</v>
      </c>
      <c r="Q1584" s="9">
        <f>YEAR(SalesDataTable[[#This Row],[Order Date]])</f>
        <v>2026</v>
      </c>
      <c r="R1584" s="8" t="str">
        <f>"Q"&amp;ROUNDUP(MONTH(SalesDataTable[[#This Row],[Order Date]])/3,0)</f>
        <v>Q3</v>
      </c>
      <c r="S1584" s="5">
        <f>MONTH(SalesDataTable[[#This Row],[Order Date]])</f>
        <v>8</v>
      </c>
      <c r="T1584" s="8" t="str">
        <f>TEXT(SalesDataTable[[#This Row],[Order Date]],"mmm")</f>
        <v>Aug</v>
      </c>
    </row>
    <row r="1585" spans="1:20" ht="15.6" x14ac:dyDescent="0.3">
      <c r="A1585" s="2" t="s">
        <v>1656</v>
      </c>
      <c r="B1585" s="3">
        <v>46240</v>
      </c>
      <c r="C1585" s="4" t="s">
        <v>34</v>
      </c>
      <c r="D1585" s="4" t="s">
        <v>146</v>
      </c>
      <c r="E1585" s="4" t="s">
        <v>59</v>
      </c>
      <c r="F1585" s="4" t="s">
        <v>24</v>
      </c>
      <c r="G1585" s="4" t="s">
        <v>31</v>
      </c>
      <c r="H1585" s="4" t="s">
        <v>32</v>
      </c>
      <c r="I1585" s="5">
        <v>3</v>
      </c>
      <c r="J1585" s="6">
        <v>91.57</v>
      </c>
      <c r="K1585" s="7">
        <v>0</v>
      </c>
      <c r="L1585" s="6">
        <v>44.52</v>
      </c>
      <c r="M1585" s="6">
        <f t="shared" si="96"/>
        <v>274.70999999999998</v>
      </c>
      <c r="N1585" s="6">
        <f t="shared" si="97"/>
        <v>133.56</v>
      </c>
      <c r="O1585" s="6">
        <f t="shared" si="98"/>
        <v>141.14999999999998</v>
      </c>
      <c r="P1585" s="8">
        <f t="shared" si="99"/>
        <v>0.51381456808998571</v>
      </c>
      <c r="Q1585" s="9">
        <f>YEAR(SalesDataTable[[#This Row],[Order Date]])</f>
        <v>2026</v>
      </c>
      <c r="R1585" s="8" t="str">
        <f>"Q"&amp;ROUNDUP(MONTH(SalesDataTable[[#This Row],[Order Date]])/3,0)</f>
        <v>Q3</v>
      </c>
      <c r="S1585" s="5">
        <f>MONTH(SalesDataTable[[#This Row],[Order Date]])</f>
        <v>8</v>
      </c>
      <c r="T1585" s="8" t="str">
        <f>TEXT(SalesDataTable[[#This Row],[Order Date]],"mmm")</f>
        <v>Aug</v>
      </c>
    </row>
    <row r="1586" spans="1:20" ht="15.6" x14ac:dyDescent="0.3">
      <c r="A1586" s="2" t="s">
        <v>1657</v>
      </c>
      <c r="B1586" s="3">
        <v>46240</v>
      </c>
      <c r="C1586" s="4" t="s">
        <v>47</v>
      </c>
      <c r="D1586" s="4" t="s">
        <v>102</v>
      </c>
      <c r="E1586" s="4" t="s">
        <v>23</v>
      </c>
      <c r="F1586" s="4" t="s">
        <v>36</v>
      </c>
      <c r="G1586" s="4" t="s">
        <v>31</v>
      </c>
      <c r="H1586" s="4" t="s">
        <v>73</v>
      </c>
      <c r="I1586" s="5">
        <v>4</v>
      </c>
      <c r="J1586" s="6">
        <v>154.41999999999999</v>
      </c>
      <c r="K1586" s="7">
        <v>0</v>
      </c>
      <c r="L1586" s="6">
        <v>77.86</v>
      </c>
      <c r="M1586" s="6">
        <f t="shared" si="96"/>
        <v>617.67999999999995</v>
      </c>
      <c r="N1586" s="6">
        <f t="shared" si="97"/>
        <v>311.44</v>
      </c>
      <c r="O1586" s="6">
        <f t="shared" si="98"/>
        <v>306.23999999999995</v>
      </c>
      <c r="P1586" s="8">
        <f t="shared" si="99"/>
        <v>0.49579070068643954</v>
      </c>
      <c r="Q1586" s="9">
        <f>YEAR(SalesDataTable[[#This Row],[Order Date]])</f>
        <v>2026</v>
      </c>
      <c r="R1586" s="8" t="str">
        <f>"Q"&amp;ROUNDUP(MONTH(SalesDataTable[[#This Row],[Order Date]])/3,0)</f>
        <v>Q3</v>
      </c>
      <c r="S1586" s="5">
        <f>MONTH(SalesDataTable[[#This Row],[Order Date]])</f>
        <v>8</v>
      </c>
      <c r="T1586" s="8" t="str">
        <f>TEXT(SalesDataTable[[#This Row],[Order Date]],"mmm")</f>
        <v>Aug</v>
      </c>
    </row>
    <row r="1587" spans="1:20" ht="15.6" x14ac:dyDescent="0.3">
      <c r="A1587" s="2" t="s">
        <v>1658</v>
      </c>
      <c r="B1587" s="3">
        <v>46240</v>
      </c>
      <c r="C1587" s="4" t="s">
        <v>21</v>
      </c>
      <c r="D1587" s="4" t="s">
        <v>22</v>
      </c>
      <c r="E1587" s="4" t="s">
        <v>59</v>
      </c>
      <c r="F1587" s="4" t="s">
        <v>24</v>
      </c>
      <c r="G1587" s="4" t="s">
        <v>25</v>
      </c>
      <c r="H1587" s="4" t="s">
        <v>49</v>
      </c>
      <c r="I1587" s="5">
        <v>2</v>
      </c>
      <c r="J1587" s="6">
        <v>49.91</v>
      </c>
      <c r="K1587" s="7">
        <v>0.05</v>
      </c>
      <c r="L1587" s="6">
        <v>21.86</v>
      </c>
      <c r="M1587" s="6">
        <f t="shared" si="96"/>
        <v>94.828999999999994</v>
      </c>
      <c r="N1587" s="6">
        <f t="shared" si="97"/>
        <v>43.72</v>
      </c>
      <c r="O1587" s="6">
        <f t="shared" si="98"/>
        <v>51.108999999999995</v>
      </c>
      <c r="P1587" s="8">
        <f t="shared" si="99"/>
        <v>0.53895960096594919</v>
      </c>
      <c r="Q1587" s="9">
        <f>YEAR(SalesDataTable[[#This Row],[Order Date]])</f>
        <v>2026</v>
      </c>
      <c r="R1587" s="8" t="str">
        <f>"Q"&amp;ROUNDUP(MONTH(SalesDataTable[[#This Row],[Order Date]])/3,0)</f>
        <v>Q3</v>
      </c>
      <c r="S1587" s="5">
        <f>MONTH(SalesDataTable[[#This Row],[Order Date]])</f>
        <v>8</v>
      </c>
      <c r="T1587" s="8" t="str">
        <f>TEXT(SalesDataTable[[#This Row],[Order Date]],"mmm")</f>
        <v>Aug</v>
      </c>
    </row>
    <row r="1588" spans="1:20" ht="15.6" x14ac:dyDescent="0.3">
      <c r="A1588" s="2" t="s">
        <v>1659</v>
      </c>
      <c r="B1588" s="3">
        <v>46240</v>
      </c>
      <c r="C1588" s="4" t="s">
        <v>47</v>
      </c>
      <c r="D1588" s="4" t="s">
        <v>68</v>
      </c>
      <c r="E1588" s="4" t="s">
        <v>59</v>
      </c>
      <c r="F1588" s="4" t="s">
        <v>24</v>
      </c>
      <c r="G1588" s="4" t="s">
        <v>31</v>
      </c>
      <c r="H1588" s="4" t="s">
        <v>32</v>
      </c>
      <c r="I1588" s="5">
        <v>1</v>
      </c>
      <c r="J1588" s="6">
        <v>91.58</v>
      </c>
      <c r="K1588" s="7">
        <v>0.1</v>
      </c>
      <c r="L1588" s="6">
        <v>44.87</v>
      </c>
      <c r="M1588" s="6">
        <f t="shared" si="96"/>
        <v>82.421999999999997</v>
      </c>
      <c r="N1588" s="6">
        <f t="shared" si="97"/>
        <v>44.87</v>
      </c>
      <c r="O1588" s="6">
        <f t="shared" si="98"/>
        <v>37.552</v>
      </c>
      <c r="P1588" s="8">
        <f t="shared" si="99"/>
        <v>0.45560651282424597</v>
      </c>
      <c r="Q1588" s="9">
        <f>YEAR(SalesDataTable[[#This Row],[Order Date]])</f>
        <v>2026</v>
      </c>
      <c r="R1588" s="8" t="str">
        <f>"Q"&amp;ROUNDUP(MONTH(SalesDataTable[[#This Row],[Order Date]])/3,0)</f>
        <v>Q3</v>
      </c>
      <c r="S1588" s="5">
        <f>MONTH(SalesDataTable[[#This Row],[Order Date]])</f>
        <v>8</v>
      </c>
      <c r="T1588" s="8" t="str">
        <f>TEXT(SalesDataTable[[#This Row],[Order Date]],"mmm")</f>
        <v>Aug</v>
      </c>
    </row>
    <row r="1589" spans="1:20" ht="15.6" x14ac:dyDescent="0.3">
      <c r="A1589" s="2" t="s">
        <v>1660</v>
      </c>
      <c r="B1589" s="3">
        <v>46240</v>
      </c>
      <c r="C1589" s="4" t="s">
        <v>34</v>
      </c>
      <c r="D1589" s="4" t="s">
        <v>81</v>
      </c>
      <c r="E1589" s="4" t="s">
        <v>23</v>
      </c>
      <c r="F1589" s="4" t="s">
        <v>36</v>
      </c>
      <c r="G1589" s="4" t="s">
        <v>69</v>
      </c>
      <c r="H1589" s="4" t="s">
        <v>70</v>
      </c>
      <c r="I1589" s="5">
        <v>3</v>
      </c>
      <c r="J1589" s="6">
        <v>41.11</v>
      </c>
      <c r="K1589" s="7">
        <v>0</v>
      </c>
      <c r="L1589" s="6">
        <v>14.49</v>
      </c>
      <c r="M1589" s="6">
        <f t="shared" si="96"/>
        <v>123.33</v>
      </c>
      <c r="N1589" s="6">
        <f t="shared" si="97"/>
        <v>43.47</v>
      </c>
      <c r="O1589" s="6">
        <f t="shared" si="98"/>
        <v>79.86</v>
      </c>
      <c r="P1589" s="8">
        <f t="shared" si="99"/>
        <v>0.64753101435173921</v>
      </c>
      <c r="Q1589" s="9">
        <f>YEAR(SalesDataTable[[#This Row],[Order Date]])</f>
        <v>2026</v>
      </c>
      <c r="R1589" s="8" t="str">
        <f>"Q"&amp;ROUNDUP(MONTH(SalesDataTable[[#This Row],[Order Date]])/3,0)</f>
        <v>Q3</v>
      </c>
      <c r="S1589" s="5">
        <f>MONTH(SalesDataTable[[#This Row],[Order Date]])</f>
        <v>8</v>
      </c>
      <c r="T1589" s="8" t="str">
        <f>TEXT(SalesDataTable[[#This Row],[Order Date]],"mmm")</f>
        <v>Aug</v>
      </c>
    </row>
    <row r="1590" spans="1:20" ht="15.6" x14ac:dyDescent="0.3">
      <c r="A1590" s="2" t="s">
        <v>1661</v>
      </c>
      <c r="B1590" s="3">
        <v>46240</v>
      </c>
      <c r="C1590" s="4" t="s">
        <v>28</v>
      </c>
      <c r="D1590" s="4" t="s">
        <v>89</v>
      </c>
      <c r="E1590" s="4" t="s">
        <v>23</v>
      </c>
      <c r="F1590" s="4" t="s">
        <v>24</v>
      </c>
      <c r="G1590" s="4" t="s">
        <v>37</v>
      </c>
      <c r="H1590" s="4" t="s">
        <v>38</v>
      </c>
      <c r="I1590" s="5">
        <v>4</v>
      </c>
      <c r="J1590" s="6">
        <v>35.9</v>
      </c>
      <c r="K1590" s="7">
        <v>0</v>
      </c>
      <c r="L1590" s="6">
        <v>13.49</v>
      </c>
      <c r="M1590" s="6">
        <f t="shared" si="96"/>
        <v>143.6</v>
      </c>
      <c r="N1590" s="6">
        <f t="shared" si="97"/>
        <v>53.96</v>
      </c>
      <c r="O1590" s="6">
        <f t="shared" si="98"/>
        <v>89.639999999999986</v>
      </c>
      <c r="P1590" s="8">
        <f t="shared" si="99"/>
        <v>0.62423398328690805</v>
      </c>
      <c r="Q1590" s="9">
        <f>YEAR(SalesDataTable[[#This Row],[Order Date]])</f>
        <v>2026</v>
      </c>
      <c r="R1590" s="8" t="str">
        <f>"Q"&amp;ROUNDUP(MONTH(SalesDataTable[[#This Row],[Order Date]])/3,0)</f>
        <v>Q3</v>
      </c>
      <c r="S1590" s="5">
        <f>MONTH(SalesDataTable[[#This Row],[Order Date]])</f>
        <v>8</v>
      </c>
      <c r="T1590" s="8" t="str">
        <f>TEXT(SalesDataTable[[#This Row],[Order Date]],"mmm")</f>
        <v>Aug</v>
      </c>
    </row>
    <row r="1591" spans="1:20" ht="15.6" x14ac:dyDescent="0.3">
      <c r="A1591" s="2" t="s">
        <v>1662</v>
      </c>
      <c r="B1591" s="3">
        <v>46241</v>
      </c>
      <c r="C1591" s="4" t="s">
        <v>34</v>
      </c>
      <c r="D1591" s="4" t="s">
        <v>146</v>
      </c>
      <c r="E1591" s="4" t="s">
        <v>23</v>
      </c>
      <c r="F1591" s="4" t="s">
        <v>24</v>
      </c>
      <c r="G1591" s="4" t="s">
        <v>69</v>
      </c>
      <c r="H1591" s="4" t="s">
        <v>87</v>
      </c>
      <c r="I1591" s="5">
        <v>1</v>
      </c>
      <c r="J1591" s="6">
        <v>36.33</v>
      </c>
      <c r="K1591" s="7">
        <v>0.05</v>
      </c>
      <c r="L1591" s="6">
        <v>13.78</v>
      </c>
      <c r="M1591" s="6">
        <f t="shared" si="96"/>
        <v>34.513499999999993</v>
      </c>
      <c r="N1591" s="6">
        <f t="shared" si="97"/>
        <v>13.78</v>
      </c>
      <c r="O1591" s="6">
        <f t="shared" si="98"/>
        <v>20.733499999999992</v>
      </c>
      <c r="P1591" s="8">
        <f t="shared" si="99"/>
        <v>0.60073594390600771</v>
      </c>
      <c r="Q1591" s="9">
        <f>YEAR(SalesDataTable[[#This Row],[Order Date]])</f>
        <v>2026</v>
      </c>
      <c r="R1591" s="8" t="str">
        <f>"Q"&amp;ROUNDUP(MONTH(SalesDataTable[[#This Row],[Order Date]])/3,0)</f>
        <v>Q3</v>
      </c>
      <c r="S1591" s="5">
        <f>MONTH(SalesDataTable[[#This Row],[Order Date]])</f>
        <v>8</v>
      </c>
      <c r="T1591" s="8" t="str">
        <f>TEXT(SalesDataTable[[#This Row],[Order Date]],"mmm")</f>
        <v>Aug</v>
      </c>
    </row>
    <row r="1592" spans="1:20" ht="15.6" x14ac:dyDescent="0.3">
      <c r="A1592" s="2" t="s">
        <v>1663</v>
      </c>
      <c r="B1592" s="3">
        <v>46241</v>
      </c>
      <c r="C1592" s="4" t="s">
        <v>28</v>
      </c>
      <c r="D1592" s="4" t="s">
        <v>106</v>
      </c>
      <c r="E1592" s="4" t="s">
        <v>59</v>
      </c>
      <c r="F1592" s="4" t="s">
        <v>36</v>
      </c>
      <c r="G1592" s="4" t="s">
        <v>37</v>
      </c>
      <c r="H1592" s="4" t="s">
        <v>66</v>
      </c>
      <c r="I1592" s="5">
        <v>5</v>
      </c>
      <c r="J1592" s="6">
        <v>45.94</v>
      </c>
      <c r="K1592" s="7">
        <v>0.05</v>
      </c>
      <c r="L1592" s="6">
        <v>18.059999999999999</v>
      </c>
      <c r="M1592" s="6">
        <f t="shared" si="96"/>
        <v>218.21499999999997</v>
      </c>
      <c r="N1592" s="6">
        <f t="shared" si="97"/>
        <v>90.3</v>
      </c>
      <c r="O1592" s="6">
        <f t="shared" si="98"/>
        <v>127.91499999999998</v>
      </c>
      <c r="P1592" s="8">
        <f t="shared" si="99"/>
        <v>0.5861879339183832</v>
      </c>
      <c r="Q1592" s="9">
        <f>YEAR(SalesDataTable[[#This Row],[Order Date]])</f>
        <v>2026</v>
      </c>
      <c r="R1592" s="8" t="str">
        <f>"Q"&amp;ROUNDUP(MONTH(SalesDataTable[[#This Row],[Order Date]])/3,0)</f>
        <v>Q3</v>
      </c>
      <c r="S1592" s="5">
        <f>MONTH(SalesDataTable[[#This Row],[Order Date]])</f>
        <v>8</v>
      </c>
      <c r="T1592" s="8" t="str">
        <f>TEXT(SalesDataTable[[#This Row],[Order Date]],"mmm")</f>
        <v>Aug</v>
      </c>
    </row>
    <row r="1593" spans="1:20" ht="15.6" x14ac:dyDescent="0.3">
      <c r="A1593" s="2" t="s">
        <v>1664</v>
      </c>
      <c r="B1593" s="3">
        <v>46241</v>
      </c>
      <c r="C1593" s="4" t="s">
        <v>21</v>
      </c>
      <c r="D1593" s="4" t="s">
        <v>108</v>
      </c>
      <c r="E1593" s="4" t="s">
        <v>45</v>
      </c>
      <c r="F1593" s="4" t="s">
        <v>24</v>
      </c>
      <c r="G1593" s="4" t="s">
        <v>69</v>
      </c>
      <c r="H1593" s="4" t="s">
        <v>87</v>
      </c>
      <c r="I1593" s="5">
        <v>1</v>
      </c>
      <c r="J1593" s="6">
        <v>36.630000000000003</v>
      </c>
      <c r="K1593" s="7">
        <v>0</v>
      </c>
      <c r="L1593" s="6">
        <v>13.7</v>
      </c>
      <c r="M1593" s="6">
        <f t="shared" si="96"/>
        <v>36.630000000000003</v>
      </c>
      <c r="N1593" s="6">
        <f t="shared" si="97"/>
        <v>13.7</v>
      </c>
      <c r="O1593" s="6">
        <f t="shared" si="98"/>
        <v>22.930000000000003</v>
      </c>
      <c r="P1593" s="8">
        <f t="shared" si="99"/>
        <v>0.62598962598962604</v>
      </c>
      <c r="Q1593" s="9">
        <f>YEAR(SalesDataTable[[#This Row],[Order Date]])</f>
        <v>2026</v>
      </c>
      <c r="R1593" s="8" t="str">
        <f>"Q"&amp;ROUNDUP(MONTH(SalesDataTable[[#This Row],[Order Date]])/3,0)</f>
        <v>Q3</v>
      </c>
      <c r="S1593" s="5">
        <f>MONTH(SalesDataTable[[#This Row],[Order Date]])</f>
        <v>8</v>
      </c>
      <c r="T1593" s="8" t="str">
        <f>TEXT(SalesDataTable[[#This Row],[Order Date]],"mmm")</f>
        <v>Aug</v>
      </c>
    </row>
    <row r="1594" spans="1:20" ht="15.6" x14ac:dyDescent="0.3">
      <c r="A1594" s="2" t="s">
        <v>1665</v>
      </c>
      <c r="B1594" s="3">
        <v>46241</v>
      </c>
      <c r="C1594" s="4" t="s">
        <v>28</v>
      </c>
      <c r="D1594" s="4" t="s">
        <v>29</v>
      </c>
      <c r="E1594" s="4" t="s">
        <v>23</v>
      </c>
      <c r="F1594" s="4" t="s">
        <v>24</v>
      </c>
      <c r="G1594" s="4" t="s">
        <v>31</v>
      </c>
      <c r="H1594" s="4" t="s">
        <v>41</v>
      </c>
      <c r="I1594" s="5">
        <v>1</v>
      </c>
      <c r="J1594" s="6">
        <v>141.38</v>
      </c>
      <c r="K1594" s="7">
        <v>0.05</v>
      </c>
      <c r="L1594" s="6">
        <v>77.14</v>
      </c>
      <c r="M1594" s="6">
        <f t="shared" si="96"/>
        <v>134.31099999999998</v>
      </c>
      <c r="N1594" s="6">
        <f t="shared" si="97"/>
        <v>77.14</v>
      </c>
      <c r="O1594" s="6">
        <f t="shared" si="98"/>
        <v>57.170999999999978</v>
      </c>
      <c r="P1594" s="8">
        <f t="shared" si="99"/>
        <v>0.42566133823737434</v>
      </c>
      <c r="Q1594" s="9">
        <f>YEAR(SalesDataTable[[#This Row],[Order Date]])</f>
        <v>2026</v>
      </c>
      <c r="R1594" s="8" t="str">
        <f>"Q"&amp;ROUNDUP(MONTH(SalesDataTable[[#This Row],[Order Date]])/3,0)</f>
        <v>Q3</v>
      </c>
      <c r="S1594" s="5">
        <f>MONTH(SalesDataTable[[#This Row],[Order Date]])</f>
        <v>8</v>
      </c>
      <c r="T1594" s="8" t="str">
        <f>TEXT(SalesDataTable[[#This Row],[Order Date]],"mmm")</f>
        <v>Aug</v>
      </c>
    </row>
    <row r="1595" spans="1:20" ht="15.6" x14ac:dyDescent="0.3">
      <c r="A1595" s="2" t="s">
        <v>1666</v>
      </c>
      <c r="B1595" s="3">
        <v>46241</v>
      </c>
      <c r="C1595" s="4" t="s">
        <v>28</v>
      </c>
      <c r="D1595" s="4" t="s">
        <v>106</v>
      </c>
      <c r="E1595" s="4" t="s">
        <v>45</v>
      </c>
      <c r="F1595" s="4" t="s">
        <v>24</v>
      </c>
      <c r="G1595" s="4" t="s">
        <v>51</v>
      </c>
      <c r="H1595" s="4" t="s">
        <v>52</v>
      </c>
      <c r="I1595" s="5">
        <v>3</v>
      </c>
      <c r="J1595" s="6">
        <v>343.45</v>
      </c>
      <c r="K1595" s="7">
        <v>0.05</v>
      </c>
      <c r="L1595" s="6">
        <v>195.73</v>
      </c>
      <c r="M1595" s="6">
        <f t="shared" si="96"/>
        <v>978.83249999999987</v>
      </c>
      <c r="N1595" s="6">
        <f t="shared" si="97"/>
        <v>587.18999999999994</v>
      </c>
      <c r="O1595" s="6">
        <f t="shared" si="98"/>
        <v>391.64249999999993</v>
      </c>
      <c r="P1595" s="8">
        <f t="shared" si="99"/>
        <v>0.40011186796515236</v>
      </c>
      <c r="Q1595" s="9">
        <f>YEAR(SalesDataTable[[#This Row],[Order Date]])</f>
        <v>2026</v>
      </c>
      <c r="R1595" s="8" t="str">
        <f>"Q"&amp;ROUNDUP(MONTH(SalesDataTable[[#This Row],[Order Date]])/3,0)</f>
        <v>Q3</v>
      </c>
      <c r="S1595" s="5">
        <f>MONTH(SalesDataTable[[#This Row],[Order Date]])</f>
        <v>8</v>
      </c>
      <c r="T1595" s="8" t="str">
        <f>TEXT(SalesDataTable[[#This Row],[Order Date]],"mmm")</f>
        <v>Aug</v>
      </c>
    </row>
    <row r="1596" spans="1:20" ht="15.6" x14ac:dyDescent="0.3">
      <c r="A1596" s="2" t="s">
        <v>1667</v>
      </c>
      <c r="B1596" s="3">
        <v>46242</v>
      </c>
      <c r="C1596" s="4" t="s">
        <v>47</v>
      </c>
      <c r="D1596" s="4" t="s">
        <v>68</v>
      </c>
      <c r="E1596" s="4" t="s">
        <v>23</v>
      </c>
      <c r="F1596" s="4" t="s">
        <v>24</v>
      </c>
      <c r="G1596" s="4" t="s">
        <v>25</v>
      </c>
      <c r="H1596" s="4" t="s">
        <v>63</v>
      </c>
      <c r="I1596" s="5">
        <v>1</v>
      </c>
      <c r="J1596" s="6">
        <v>104.69</v>
      </c>
      <c r="K1596" s="7">
        <v>0</v>
      </c>
      <c r="L1596" s="6">
        <v>49.06</v>
      </c>
      <c r="M1596" s="6">
        <f t="shared" si="96"/>
        <v>104.69</v>
      </c>
      <c r="N1596" s="6">
        <f t="shared" si="97"/>
        <v>49.06</v>
      </c>
      <c r="O1596" s="6">
        <f t="shared" si="98"/>
        <v>55.629999999999995</v>
      </c>
      <c r="P1596" s="8">
        <f t="shared" si="99"/>
        <v>0.53137835514375775</v>
      </c>
      <c r="Q1596" s="9">
        <f>YEAR(SalesDataTable[[#This Row],[Order Date]])</f>
        <v>2026</v>
      </c>
      <c r="R1596" s="8" t="str">
        <f>"Q"&amp;ROUNDUP(MONTH(SalesDataTable[[#This Row],[Order Date]])/3,0)</f>
        <v>Q3</v>
      </c>
      <c r="S1596" s="5">
        <f>MONTH(SalesDataTable[[#This Row],[Order Date]])</f>
        <v>8</v>
      </c>
      <c r="T1596" s="8" t="str">
        <f>TEXT(SalesDataTable[[#This Row],[Order Date]],"mmm")</f>
        <v>Aug</v>
      </c>
    </row>
    <row r="1597" spans="1:20" ht="15.6" x14ac:dyDescent="0.3">
      <c r="A1597" s="2" t="s">
        <v>1668</v>
      </c>
      <c r="B1597" s="3">
        <v>46242</v>
      </c>
      <c r="C1597" s="4" t="s">
        <v>47</v>
      </c>
      <c r="D1597" s="4" t="s">
        <v>68</v>
      </c>
      <c r="E1597" s="4" t="s">
        <v>23</v>
      </c>
      <c r="F1597" s="4" t="s">
        <v>36</v>
      </c>
      <c r="G1597" s="4" t="s">
        <v>51</v>
      </c>
      <c r="H1597" s="4" t="s">
        <v>52</v>
      </c>
      <c r="I1597" s="5">
        <v>2</v>
      </c>
      <c r="J1597" s="6">
        <v>341.23</v>
      </c>
      <c r="K1597" s="7">
        <v>0.05</v>
      </c>
      <c r="L1597" s="6">
        <v>192.5</v>
      </c>
      <c r="M1597" s="6">
        <f t="shared" si="96"/>
        <v>648.33699999999999</v>
      </c>
      <c r="N1597" s="6">
        <f t="shared" si="97"/>
        <v>385</v>
      </c>
      <c r="O1597" s="6">
        <f t="shared" si="98"/>
        <v>263.33699999999999</v>
      </c>
      <c r="P1597" s="8">
        <f t="shared" si="99"/>
        <v>0.40617302421425894</v>
      </c>
      <c r="Q1597" s="9">
        <f>YEAR(SalesDataTable[[#This Row],[Order Date]])</f>
        <v>2026</v>
      </c>
      <c r="R1597" s="8" t="str">
        <f>"Q"&amp;ROUNDUP(MONTH(SalesDataTable[[#This Row],[Order Date]])/3,0)</f>
        <v>Q3</v>
      </c>
      <c r="S1597" s="5">
        <f>MONTH(SalesDataTable[[#This Row],[Order Date]])</f>
        <v>8</v>
      </c>
      <c r="T1597" s="8" t="str">
        <f>TEXT(SalesDataTable[[#This Row],[Order Date]],"mmm")</f>
        <v>Aug</v>
      </c>
    </row>
    <row r="1598" spans="1:20" ht="15.6" x14ac:dyDescent="0.3">
      <c r="A1598" s="2" t="s">
        <v>1669</v>
      </c>
      <c r="B1598" s="3">
        <v>46242</v>
      </c>
      <c r="C1598" s="4" t="s">
        <v>47</v>
      </c>
      <c r="D1598" s="4" t="s">
        <v>68</v>
      </c>
      <c r="E1598" s="4" t="s">
        <v>45</v>
      </c>
      <c r="F1598" s="4" t="s">
        <v>36</v>
      </c>
      <c r="G1598" s="4" t="s">
        <v>51</v>
      </c>
      <c r="H1598" s="4" t="s">
        <v>110</v>
      </c>
      <c r="I1598" s="5">
        <v>1</v>
      </c>
      <c r="J1598" s="6">
        <v>125.95</v>
      </c>
      <c r="K1598" s="7">
        <v>0.05</v>
      </c>
      <c r="L1598" s="6">
        <v>61.9</v>
      </c>
      <c r="M1598" s="6">
        <f t="shared" si="96"/>
        <v>119.6525</v>
      </c>
      <c r="N1598" s="6">
        <f t="shared" si="97"/>
        <v>61.9</v>
      </c>
      <c r="O1598" s="6">
        <f t="shared" si="98"/>
        <v>57.752500000000005</v>
      </c>
      <c r="P1598" s="8">
        <f t="shared" si="99"/>
        <v>0.48266856104134892</v>
      </c>
      <c r="Q1598" s="9">
        <f>YEAR(SalesDataTable[[#This Row],[Order Date]])</f>
        <v>2026</v>
      </c>
      <c r="R1598" s="8" t="str">
        <f>"Q"&amp;ROUNDUP(MONTH(SalesDataTable[[#This Row],[Order Date]])/3,0)</f>
        <v>Q3</v>
      </c>
      <c r="S1598" s="5">
        <f>MONTH(SalesDataTable[[#This Row],[Order Date]])</f>
        <v>8</v>
      </c>
      <c r="T1598" s="8" t="str">
        <f>TEXT(SalesDataTable[[#This Row],[Order Date]],"mmm")</f>
        <v>Aug</v>
      </c>
    </row>
    <row r="1599" spans="1:20" ht="15.6" x14ac:dyDescent="0.3">
      <c r="A1599" s="2" t="s">
        <v>1670</v>
      </c>
      <c r="B1599" s="3">
        <v>46242</v>
      </c>
      <c r="C1599" s="4" t="s">
        <v>28</v>
      </c>
      <c r="D1599" s="4" t="s">
        <v>29</v>
      </c>
      <c r="E1599" s="4" t="s">
        <v>23</v>
      </c>
      <c r="F1599" s="4" t="s">
        <v>24</v>
      </c>
      <c r="G1599" s="4" t="s">
        <v>31</v>
      </c>
      <c r="H1599" s="4" t="s">
        <v>32</v>
      </c>
      <c r="I1599" s="5">
        <v>6</v>
      </c>
      <c r="J1599" s="6">
        <v>91.9</v>
      </c>
      <c r="K1599" s="7">
        <v>0.05</v>
      </c>
      <c r="L1599" s="6">
        <v>44.69</v>
      </c>
      <c r="M1599" s="6">
        <f t="shared" si="96"/>
        <v>523.83000000000004</v>
      </c>
      <c r="N1599" s="6">
        <f t="shared" si="97"/>
        <v>268.14</v>
      </c>
      <c r="O1599" s="6">
        <f t="shared" si="98"/>
        <v>255.69000000000005</v>
      </c>
      <c r="P1599" s="8">
        <f t="shared" si="99"/>
        <v>0.48811637363266713</v>
      </c>
      <c r="Q1599" s="9">
        <f>YEAR(SalesDataTable[[#This Row],[Order Date]])</f>
        <v>2026</v>
      </c>
      <c r="R1599" s="8" t="str">
        <f>"Q"&amp;ROUNDUP(MONTH(SalesDataTable[[#This Row],[Order Date]])/3,0)</f>
        <v>Q3</v>
      </c>
      <c r="S1599" s="5">
        <f>MONTH(SalesDataTable[[#This Row],[Order Date]])</f>
        <v>8</v>
      </c>
      <c r="T1599" s="8" t="str">
        <f>TEXT(SalesDataTable[[#This Row],[Order Date]],"mmm")</f>
        <v>Aug</v>
      </c>
    </row>
    <row r="1600" spans="1:20" ht="15.6" x14ac:dyDescent="0.3">
      <c r="A1600" s="2" t="s">
        <v>1671</v>
      </c>
      <c r="B1600" s="3">
        <v>46242</v>
      </c>
      <c r="C1600" s="4" t="s">
        <v>47</v>
      </c>
      <c r="D1600" s="4" t="s">
        <v>68</v>
      </c>
      <c r="E1600" s="4" t="s">
        <v>45</v>
      </c>
      <c r="F1600" s="4" t="s">
        <v>24</v>
      </c>
      <c r="G1600" s="4" t="s">
        <v>51</v>
      </c>
      <c r="H1600" s="4" t="s">
        <v>84</v>
      </c>
      <c r="I1600" s="5">
        <v>1</v>
      </c>
      <c r="J1600" s="6">
        <v>81.22</v>
      </c>
      <c r="K1600" s="7">
        <v>0</v>
      </c>
      <c r="L1600" s="6">
        <v>39.18</v>
      </c>
      <c r="M1600" s="6">
        <f t="shared" si="96"/>
        <v>81.22</v>
      </c>
      <c r="N1600" s="6">
        <f t="shared" si="97"/>
        <v>39.18</v>
      </c>
      <c r="O1600" s="6">
        <f t="shared" si="98"/>
        <v>42.04</v>
      </c>
      <c r="P1600" s="8">
        <f t="shared" si="99"/>
        <v>0.51760650086185667</v>
      </c>
      <c r="Q1600" s="9">
        <f>YEAR(SalesDataTable[[#This Row],[Order Date]])</f>
        <v>2026</v>
      </c>
      <c r="R1600" s="8" t="str">
        <f>"Q"&amp;ROUNDUP(MONTH(SalesDataTable[[#This Row],[Order Date]])/3,0)</f>
        <v>Q3</v>
      </c>
      <c r="S1600" s="5">
        <f>MONTH(SalesDataTable[[#This Row],[Order Date]])</f>
        <v>8</v>
      </c>
      <c r="T1600" s="8" t="str">
        <f>TEXT(SalesDataTable[[#This Row],[Order Date]],"mmm")</f>
        <v>Aug</v>
      </c>
    </row>
    <row r="1601" spans="1:20" ht="15.6" x14ac:dyDescent="0.3">
      <c r="A1601" s="2" t="s">
        <v>1672</v>
      </c>
      <c r="B1601" s="3">
        <v>46242</v>
      </c>
      <c r="C1601" s="4" t="s">
        <v>21</v>
      </c>
      <c r="D1601" s="4" t="s">
        <v>22</v>
      </c>
      <c r="E1601" s="4" t="s">
        <v>23</v>
      </c>
      <c r="F1601" s="4" t="s">
        <v>40</v>
      </c>
      <c r="G1601" s="4" t="s">
        <v>31</v>
      </c>
      <c r="H1601" s="4" t="s">
        <v>99</v>
      </c>
      <c r="I1601" s="5">
        <v>2</v>
      </c>
      <c r="J1601" s="6">
        <v>72.31</v>
      </c>
      <c r="K1601" s="7">
        <v>0</v>
      </c>
      <c r="L1601" s="6">
        <v>31.75</v>
      </c>
      <c r="M1601" s="6">
        <f t="shared" si="96"/>
        <v>144.62</v>
      </c>
      <c r="N1601" s="6">
        <f t="shared" si="97"/>
        <v>63.5</v>
      </c>
      <c r="O1601" s="6">
        <f t="shared" si="98"/>
        <v>81.12</v>
      </c>
      <c r="P1601" s="8">
        <f t="shared" si="99"/>
        <v>0.56091826856589688</v>
      </c>
      <c r="Q1601" s="9">
        <f>YEAR(SalesDataTable[[#This Row],[Order Date]])</f>
        <v>2026</v>
      </c>
      <c r="R1601" s="8" t="str">
        <f>"Q"&amp;ROUNDUP(MONTH(SalesDataTable[[#This Row],[Order Date]])/3,0)</f>
        <v>Q3</v>
      </c>
      <c r="S1601" s="5">
        <f>MONTH(SalesDataTable[[#This Row],[Order Date]])</f>
        <v>8</v>
      </c>
      <c r="T1601" s="8" t="str">
        <f>TEXT(SalesDataTable[[#This Row],[Order Date]],"mmm")</f>
        <v>Aug</v>
      </c>
    </row>
    <row r="1602" spans="1:20" ht="15.6" x14ac:dyDescent="0.3">
      <c r="A1602" s="2" t="s">
        <v>1673</v>
      </c>
      <c r="B1602" s="3">
        <v>46242</v>
      </c>
      <c r="C1602" s="4" t="s">
        <v>34</v>
      </c>
      <c r="D1602" s="4" t="s">
        <v>35</v>
      </c>
      <c r="E1602" s="4" t="s">
        <v>45</v>
      </c>
      <c r="F1602" s="4" t="s">
        <v>24</v>
      </c>
      <c r="G1602" s="4" t="s">
        <v>51</v>
      </c>
      <c r="H1602" s="4" t="s">
        <v>84</v>
      </c>
      <c r="I1602" s="5">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9">
        <f>YEAR(SalesDataTable[[#This Row],[Order Date]])</f>
        <v>2026</v>
      </c>
      <c r="R1602" s="8" t="str">
        <f>"Q"&amp;ROUNDUP(MONTH(SalesDataTable[[#This Row],[Order Date]])/3,0)</f>
        <v>Q3</v>
      </c>
      <c r="S1602" s="5">
        <f>MONTH(SalesDataTable[[#This Row],[Order Date]])</f>
        <v>8</v>
      </c>
      <c r="T1602" s="8" t="str">
        <f>TEXT(SalesDataTable[[#This Row],[Order Date]],"mmm")</f>
        <v>Aug</v>
      </c>
    </row>
    <row r="1603" spans="1:20" ht="15.6" x14ac:dyDescent="0.3">
      <c r="A1603" s="2" t="s">
        <v>1674</v>
      </c>
      <c r="B1603" s="3">
        <v>46242</v>
      </c>
      <c r="C1603" s="4" t="s">
        <v>47</v>
      </c>
      <c r="D1603" s="4" t="s">
        <v>102</v>
      </c>
      <c r="E1603" s="4" t="s">
        <v>23</v>
      </c>
      <c r="F1603" s="4" t="s">
        <v>36</v>
      </c>
      <c r="G1603" s="4" t="s">
        <v>31</v>
      </c>
      <c r="H1603" s="4" t="s">
        <v>73</v>
      </c>
      <c r="I1603" s="5">
        <v>1</v>
      </c>
      <c r="J1603" s="6">
        <v>151.87</v>
      </c>
      <c r="K1603" s="7">
        <v>0.1</v>
      </c>
      <c r="L1603" s="6">
        <v>76.97</v>
      </c>
      <c r="M1603" s="6">
        <f t="shared" si="100"/>
        <v>136.68300000000002</v>
      </c>
      <c r="N1603" s="6">
        <f t="shared" si="101"/>
        <v>76.97</v>
      </c>
      <c r="O1603" s="6">
        <f t="shared" si="102"/>
        <v>59.713000000000022</v>
      </c>
      <c r="P1603" s="8">
        <f t="shared" si="103"/>
        <v>0.4368721786908395</v>
      </c>
      <c r="Q1603" s="9">
        <f>YEAR(SalesDataTable[[#This Row],[Order Date]])</f>
        <v>2026</v>
      </c>
      <c r="R1603" s="8" t="str">
        <f>"Q"&amp;ROUNDUP(MONTH(SalesDataTable[[#This Row],[Order Date]])/3,0)</f>
        <v>Q3</v>
      </c>
      <c r="S1603" s="5">
        <f>MONTH(SalesDataTable[[#This Row],[Order Date]])</f>
        <v>8</v>
      </c>
      <c r="T1603" s="8" t="str">
        <f>TEXT(SalesDataTable[[#This Row],[Order Date]],"mmm")</f>
        <v>Aug</v>
      </c>
    </row>
    <row r="1604" spans="1:20" ht="15.6" x14ac:dyDescent="0.3">
      <c r="A1604" s="2" t="s">
        <v>1675</v>
      </c>
      <c r="B1604" s="3">
        <v>46242</v>
      </c>
      <c r="C1604" s="4" t="s">
        <v>47</v>
      </c>
      <c r="D1604" s="4" t="s">
        <v>68</v>
      </c>
      <c r="E1604" s="4" t="s">
        <v>59</v>
      </c>
      <c r="F1604" s="4" t="s">
        <v>36</v>
      </c>
      <c r="G1604" s="4" t="s">
        <v>31</v>
      </c>
      <c r="H1604" s="4" t="s">
        <v>73</v>
      </c>
      <c r="I1604" s="5">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9">
        <f>YEAR(SalesDataTable[[#This Row],[Order Date]])</f>
        <v>2026</v>
      </c>
      <c r="R1604" s="8" t="str">
        <f>"Q"&amp;ROUNDUP(MONTH(SalesDataTable[[#This Row],[Order Date]])/3,0)</f>
        <v>Q3</v>
      </c>
      <c r="S1604" s="5">
        <f>MONTH(SalesDataTable[[#This Row],[Order Date]])</f>
        <v>8</v>
      </c>
      <c r="T1604" s="8" t="str">
        <f>TEXT(SalesDataTable[[#This Row],[Order Date]],"mmm")</f>
        <v>Aug</v>
      </c>
    </row>
    <row r="1605" spans="1:20" ht="15.6" x14ac:dyDescent="0.3">
      <c r="A1605" s="2" t="s">
        <v>1676</v>
      </c>
      <c r="B1605" s="3">
        <v>46242</v>
      </c>
      <c r="C1605" s="4" t="s">
        <v>28</v>
      </c>
      <c r="D1605" s="4" t="s">
        <v>89</v>
      </c>
      <c r="E1605" s="4" t="s">
        <v>45</v>
      </c>
      <c r="F1605" s="4" t="s">
        <v>36</v>
      </c>
      <c r="G1605" s="4" t="s">
        <v>31</v>
      </c>
      <c r="H1605" s="4" t="s">
        <v>73</v>
      </c>
      <c r="I1605" s="5">
        <v>1</v>
      </c>
      <c r="J1605" s="6">
        <v>152.72</v>
      </c>
      <c r="K1605" s="7">
        <v>0</v>
      </c>
      <c r="L1605" s="6">
        <v>77.73</v>
      </c>
      <c r="M1605" s="6">
        <f t="shared" si="100"/>
        <v>152.72</v>
      </c>
      <c r="N1605" s="6">
        <f t="shared" si="101"/>
        <v>77.73</v>
      </c>
      <c r="O1605" s="6">
        <f t="shared" si="102"/>
        <v>74.989999999999995</v>
      </c>
      <c r="P1605" s="8">
        <f t="shared" si="103"/>
        <v>0.4910293347302252</v>
      </c>
      <c r="Q1605" s="9">
        <f>YEAR(SalesDataTable[[#This Row],[Order Date]])</f>
        <v>2026</v>
      </c>
      <c r="R1605" s="8" t="str">
        <f>"Q"&amp;ROUNDUP(MONTH(SalesDataTable[[#This Row],[Order Date]])/3,0)</f>
        <v>Q3</v>
      </c>
      <c r="S1605" s="5">
        <f>MONTH(SalesDataTable[[#This Row],[Order Date]])</f>
        <v>8</v>
      </c>
      <c r="T1605" s="8" t="str">
        <f>TEXT(SalesDataTable[[#This Row],[Order Date]],"mmm")</f>
        <v>Aug</v>
      </c>
    </row>
    <row r="1606" spans="1:20" ht="15.6" x14ac:dyDescent="0.3">
      <c r="A1606" s="2" t="s">
        <v>1677</v>
      </c>
      <c r="B1606" s="3">
        <v>46242</v>
      </c>
      <c r="C1606" s="4" t="s">
        <v>28</v>
      </c>
      <c r="D1606" s="4" t="s">
        <v>89</v>
      </c>
      <c r="E1606" s="4" t="s">
        <v>23</v>
      </c>
      <c r="F1606" s="4" t="s">
        <v>40</v>
      </c>
      <c r="G1606" s="4" t="s">
        <v>25</v>
      </c>
      <c r="H1606" s="4" t="s">
        <v>55</v>
      </c>
      <c r="I1606" s="5">
        <v>1</v>
      </c>
      <c r="J1606" s="6">
        <v>40.51</v>
      </c>
      <c r="K1606" s="7">
        <v>0.05</v>
      </c>
      <c r="L1606" s="6">
        <v>16.29</v>
      </c>
      <c r="M1606" s="6">
        <f t="shared" si="100"/>
        <v>38.484499999999997</v>
      </c>
      <c r="N1606" s="6">
        <f t="shared" si="101"/>
        <v>16.29</v>
      </c>
      <c r="O1606" s="6">
        <f t="shared" si="102"/>
        <v>22.194499999999998</v>
      </c>
      <c r="P1606" s="8">
        <f t="shared" si="103"/>
        <v>0.57671270251659756</v>
      </c>
      <c r="Q1606" s="9">
        <f>YEAR(SalesDataTable[[#This Row],[Order Date]])</f>
        <v>2026</v>
      </c>
      <c r="R1606" s="8" t="str">
        <f>"Q"&amp;ROUNDUP(MONTH(SalesDataTable[[#This Row],[Order Date]])/3,0)</f>
        <v>Q3</v>
      </c>
      <c r="S1606" s="5">
        <f>MONTH(SalesDataTable[[#This Row],[Order Date]])</f>
        <v>8</v>
      </c>
      <c r="T1606" s="8" t="str">
        <f>TEXT(SalesDataTable[[#This Row],[Order Date]],"mmm")</f>
        <v>Aug</v>
      </c>
    </row>
    <row r="1607" spans="1:20" ht="15.6" x14ac:dyDescent="0.3">
      <c r="A1607" s="2" t="s">
        <v>1678</v>
      </c>
      <c r="B1607" s="3">
        <v>46243</v>
      </c>
      <c r="C1607" s="4" t="s">
        <v>47</v>
      </c>
      <c r="D1607" s="4" t="s">
        <v>65</v>
      </c>
      <c r="E1607" s="4" t="s">
        <v>59</v>
      </c>
      <c r="F1607" s="4" t="s">
        <v>24</v>
      </c>
      <c r="G1607" s="4" t="s">
        <v>69</v>
      </c>
      <c r="H1607" s="4" t="s">
        <v>70</v>
      </c>
      <c r="I1607" s="5">
        <v>3</v>
      </c>
      <c r="J1607" s="6">
        <v>40.61</v>
      </c>
      <c r="K1607" s="7">
        <v>0</v>
      </c>
      <c r="L1607" s="6">
        <v>14.72</v>
      </c>
      <c r="M1607" s="6">
        <f t="shared" si="100"/>
        <v>121.83</v>
      </c>
      <c r="N1607" s="6">
        <f t="shared" si="101"/>
        <v>44.160000000000004</v>
      </c>
      <c r="O1607" s="6">
        <f t="shared" si="102"/>
        <v>77.669999999999987</v>
      </c>
      <c r="P1607" s="8">
        <f t="shared" si="103"/>
        <v>0.63752770253632096</v>
      </c>
      <c r="Q1607" s="9">
        <f>YEAR(SalesDataTable[[#This Row],[Order Date]])</f>
        <v>2026</v>
      </c>
      <c r="R1607" s="8" t="str">
        <f>"Q"&amp;ROUNDUP(MONTH(SalesDataTable[[#This Row],[Order Date]])/3,0)</f>
        <v>Q3</v>
      </c>
      <c r="S1607" s="5">
        <f>MONTH(SalesDataTable[[#This Row],[Order Date]])</f>
        <v>8</v>
      </c>
      <c r="T1607" s="8" t="str">
        <f>TEXT(SalesDataTable[[#This Row],[Order Date]],"mmm")</f>
        <v>Aug</v>
      </c>
    </row>
    <row r="1608" spans="1:20" ht="15.6" x14ac:dyDescent="0.3">
      <c r="A1608" s="2" t="s">
        <v>1679</v>
      </c>
      <c r="B1608" s="3">
        <v>46243</v>
      </c>
      <c r="C1608" s="4" t="s">
        <v>34</v>
      </c>
      <c r="D1608" s="4" t="s">
        <v>54</v>
      </c>
      <c r="E1608" s="4" t="s">
        <v>45</v>
      </c>
      <c r="F1608" s="4" t="s">
        <v>36</v>
      </c>
      <c r="G1608" s="4" t="s">
        <v>31</v>
      </c>
      <c r="H1608" s="4" t="s">
        <v>32</v>
      </c>
      <c r="I1608" s="5">
        <v>1</v>
      </c>
      <c r="J1608" s="6">
        <v>93.41</v>
      </c>
      <c r="K1608" s="7">
        <v>0.05</v>
      </c>
      <c r="L1608" s="6">
        <v>44.7</v>
      </c>
      <c r="M1608" s="6">
        <f t="shared" si="100"/>
        <v>88.739499999999992</v>
      </c>
      <c r="N1608" s="6">
        <f t="shared" si="101"/>
        <v>44.7</v>
      </c>
      <c r="O1608" s="6">
        <f t="shared" si="102"/>
        <v>44.03949999999999</v>
      </c>
      <c r="P1608" s="8">
        <f t="shared" si="103"/>
        <v>0.49627843294136198</v>
      </c>
      <c r="Q1608" s="9">
        <f>YEAR(SalesDataTable[[#This Row],[Order Date]])</f>
        <v>2026</v>
      </c>
      <c r="R1608" s="8" t="str">
        <f>"Q"&amp;ROUNDUP(MONTH(SalesDataTable[[#This Row],[Order Date]])/3,0)</f>
        <v>Q3</v>
      </c>
      <c r="S1608" s="5">
        <f>MONTH(SalesDataTable[[#This Row],[Order Date]])</f>
        <v>8</v>
      </c>
      <c r="T1608" s="8" t="str">
        <f>TEXT(SalesDataTable[[#This Row],[Order Date]],"mmm")</f>
        <v>Aug</v>
      </c>
    </row>
    <row r="1609" spans="1:20" ht="15.6" x14ac:dyDescent="0.3">
      <c r="A1609" s="2" t="s">
        <v>1680</v>
      </c>
      <c r="B1609" s="3">
        <v>46243</v>
      </c>
      <c r="C1609" s="4" t="s">
        <v>21</v>
      </c>
      <c r="D1609" s="4" t="s">
        <v>22</v>
      </c>
      <c r="E1609" s="4" t="s">
        <v>45</v>
      </c>
      <c r="F1609" s="4" t="s">
        <v>36</v>
      </c>
      <c r="G1609" s="4" t="s">
        <v>31</v>
      </c>
      <c r="H1609" s="4" t="s">
        <v>32</v>
      </c>
      <c r="I1609" s="5">
        <v>2</v>
      </c>
      <c r="J1609" s="6">
        <v>90.23</v>
      </c>
      <c r="K1609" s="7">
        <v>0</v>
      </c>
      <c r="L1609" s="6">
        <v>44.22</v>
      </c>
      <c r="M1609" s="6">
        <f t="shared" si="100"/>
        <v>180.46</v>
      </c>
      <c r="N1609" s="6">
        <f t="shared" si="101"/>
        <v>88.44</v>
      </c>
      <c r="O1609" s="6">
        <f t="shared" si="102"/>
        <v>92.02000000000001</v>
      </c>
      <c r="P1609" s="8">
        <f t="shared" si="103"/>
        <v>0.50991909564446414</v>
      </c>
      <c r="Q1609" s="9">
        <f>YEAR(SalesDataTable[[#This Row],[Order Date]])</f>
        <v>2026</v>
      </c>
      <c r="R1609" s="8" t="str">
        <f>"Q"&amp;ROUNDUP(MONTH(SalesDataTable[[#This Row],[Order Date]])/3,0)</f>
        <v>Q3</v>
      </c>
      <c r="S1609" s="5">
        <f>MONTH(SalesDataTable[[#This Row],[Order Date]])</f>
        <v>8</v>
      </c>
      <c r="T1609" s="8" t="str">
        <f>TEXT(SalesDataTable[[#This Row],[Order Date]],"mmm")</f>
        <v>Aug</v>
      </c>
    </row>
    <row r="1610" spans="1:20" ht="15.6" x14ac:dyDescent="0.3">
      <c r="A1610" s="2" t="s">
        <v>1681</v>
      </c>
      <c r="B1610" s="3">
        <v>46243</v>
      </c>
      <c r="C1610" s="4" t="s">
        <v>28</v>
      </c>
      <c r="D1610" s="4" t="s">
        <v>86</v>
      </c>
      <c r="E1610" s="4" t="s">
        <v>45</v>
      </c>
      <c r="F1610" s="4" t="s">
        <v>24</v>
      </c>
      <c r="G1610" s="4" t="s">
        <v>25</v>
      </c>
      <c r="H1610" s="4" t="s">
        <v>49</v>
      </c>
      <c r="I1610" s="5">
        <v>1</v>
      </c>
      <c r="J1610" s="6">
        <v>51.75</v>
      </c>
      <c r="K1610" s="7">
        <v>0</v>
      </c>
      <c r="L1610" s="6">
        <v>22.36</v>
      </c>
      <c r="M1610" s="6">
        <f t="shared" si="100"/>
        <v>51.75</v>
      </c>
      <c r="N1610" s="6">
        <f t="shared" si="101"/>
        <v>22.36</v>
      </c>
      <c r="O1610" s="6">
        <f t="shared" si="102"/>
        <v>29.39</v>
      </c>
      <c r="P1610" s="8">
        <f t="shared" si="103"/>
        <v>0.56792270531400968</v>
      </c>
      <c r="Q1610" s="9">
        <f>YEAR(SalesDataTable[[#This Row],[Order Date]])</f>
        <v>2026</v>
      </c>
      <c r="R1610" s="8" t="str">
        <f>"Q"&amp;ROUNDUP(MONTH(SalesDataTable[[#This Row],[Order Date]])/3,0)</f>
        <v>Q3</v>
      </c>
      <c r="S1610" s="5">
        <f>MONTH(SalesDataTable[[#This Row],[Order Date]])</f>
        <v>8</v>
      </c>
      <c r="T1610" s="8" t="str">
        <f>TEXT(SalesDataTable[[#This Row],[Order Date]],"mmm")</f>
        <v>Aug</v>
      </c>
    </row>
    <row r="1611" spans="1:20" ht="15.6" x14ac:dyDescent="0.3">
      <c r="A1611" s="2" t="s">
        <v>1682</v>
      </c>
      <c r="B1611" s="3">
        <v>46243</v>
      </c>
      <c r="C1611" s="4" t="s">
        <v>47</v>
      </c>
      <c r="D1611" s="4" t="s">
        <v>102</v>
      </c>
      <c r="E1611" s="4" t="s">
        <v>45</v>
      </c>
      <c r="F1611" s="4" t="s">
        <v>36</v>
      </c>
      <c r="G1611" s="4" t="s">
        <v>25</v>
      </c>
      <c r="H1611" s="4" t="s">
        <v>63</v>
      </c>
      <c r="I1611" s="5">
        <v>3</v>
      </c>
      <c r="J1611" s="6">
        <v>102.91</v>
      </c>
      <c r="K1611" s="7">
        <v>0.1</v>
      </c>
      <c r="L1611" s="6">
        <v>50.23</v>
      </c>
      <c r="M1611" s="6">
        <f t="shared" si="100"/>
        <v>277.85700000000003</v>
      </c>
      <c r="N1611" s="6">
        <f t="shared" si="101"/>
        <v>150.69</v>
      </c>
      <c r="O1611" s="6">
        <f t="shared" si="102"/>
        <v>127.16700000000003</v>
      </c>
      <c r="P1611" s="8">
        <f t="shared" si="103"/>
        <v>0.45767067232425318</v>
      </c>
      <c r="Q1611" s="9">
        <f>YEAR(SalesDataTable[[#This Row],[Order Date]])</f>
        <v>2026</v>
      </c>
      <c r="R1611" s="8" t="str">
        <f>"Q"&amp;ROUNDUP(MONTH(SalesDataTable[[#This Row],[Order Date]])/3,0)</f>
        <v>Q3</v>
      </c>
      <c r="S1611" s="5">
        <f>MONTH(SalesDataTable[[#This Row],[Order Date]])</f>
        <v>8</v>
      </c>
      <c r="T1611" s="8" t="str">
        <f>TEXT(SalesDataTable[[#This Row],[Order Date]],"mmm")</f>
        <v>Aug</v>
      </c>
    </row>
    <row r="1612" spans="1:20" ht="15.6" x14ac:dyDescent="0.3">
      <c r="A1612" s="2" t="s">
        <v>1683</v>
      </c>
      <c r="B1612" s="3">
        <v>46243</v>
      </c>
      <c r="C1612" s="4" t="s">
        <v>34</v>
      </c>
      <c r="D1612" s="4" t="s">
        <v>146</v>
      </c>
      <c r="E1612" s="4" t="s">
        <v>23</v>
      </c>
      <c r="F1612" s="4" t="s">
        <v>36</v>
      </c>
      <c r="G1612" s="4" t="s">
        <v>25</v>
      </c>
      <c r="H1612" s="4" t="s">
        <v>26</v>
      </c>
      <c r="I1612" s="5">
        <v>4</v>
      </c>
      <c r="J1612" s="6">
        <v>82.63</v>
      </c>
      <c r="K1612" s="7">
        <v>0.1</v>
      </c>
      <c r="L1612" s="6">
        <v>43.78</v>
      </c>
      <c r="M1612" s="6">
        <f t="shared" si="100"/>
        <v>297.46800000000002</v>
      </c>
      <c r="N1612" s="6">
        <f t="shared" si="101"/>
        <v>175.12</v>
      </c>
      <c r="O1612" s="6">
        <f t="shared" si="102"/>
        <v>122.34800000000001</v>
      </c>
      <c r="P1612" s="8">
        <f t="shared" si="103"/>
        <v>0.41129802197211129</v>
      </c>
      <c r="Q1612" s="9">
        <f>YEAR(SalesDataTable[[#This Row],[Order Date]])</f>
        <v>2026</v>
      </c>
      <c r="R1612" s="8" t="str">
        <f>"Q"&amp;ROUNDUP(MONTH(SalesDataTable[[#This Row],[Order Date]])/3,0)</f>
        <v>Q3</v>
      </c>
      <c r="S1612" s="5">
        <f>MONTH(SalesDataTable[[#This Row],[Order Date]])</f>
        <v>8</v>
      </c>
      <c r="T1612" s="8" t="str">
        <f>TEXT(SalesDataTable[[#This Row],[Order Date]],"mmm")</f>
        <v>Aug</v>
      </c>
    </row>
    <row r="1613" spans="1:20" ht="15.6" x14ac:dyDescent="0.3">
      <c r="A1613" s="2" t="s">
        <v>1684</v>
      </c>
      <c r="B1613" s="3">
        <v>46244</v>
      </c>
      <c r="C1613" s="4" t="s">
        <v>21</v>
      </c>
      <c r="D1613" s="4" t="s">
        <v>22</v>
      </c>
      <c r="E1613" s="4" t="s">
        <v>45</v>
      </c>
      <c r="F1613" s="4" t="s">
        <v>24</v>
      </c>
      <c r="G1613" s="4" t="s">
        <v>51</v>
      </c>
      <c r="H1613" s="4" t="s">
        <v>61</v>
      </c>
      <c r="I1613" s="5">
        <v>1</v>
      </c>
      <c r="J1613" s="6">
        <v>196.39</v>
      </c>
      <c r="K1613" s="7">
        <v>0</v>
      </c>
      <c r="L1613" s="6">
        <v>102.92</v>
      </c>
      <c r="M1613" s="6">
        <f t="shared" si="100"/>
        <v>196.39</v>
      </c>
      <c r="N1613" s="6">
        <f t="shared" si="101"/>
        <v>102.92</v>
      </c>
      <c r="O1613" s="6">
        <f t="shared" si="102"/>
        <v>93.469999999999985</v>
      </c>
      <c r="P1613" s="8">
        <f t="shared" si="103"/>
        <v>0.47594073017974436</v>
      </c>
      <c r="Q1613" s="9">
        <f>YEAR(SalesDataTable[[#This Row],[Order Date]])</f>
        <v>2026</v>
      </c>
      <c r="R1613" s="8" t="str">
        <f>"Q"&amp;ROUNDUP(MONTH(SalesDataTable[[#This Row],[Order Date]])/3,0)</f>
        <v>Q3</v>
      </c>
      <c r="S1613" s="5">
        <f>MONTH(SalesDataTable[[#This Row],[Order Date]])</f>
        <v>8</v>
      </c>
      <c r="T1613" s="8" t="str">
        <f>TEXT(SalesDataTable[[#This Row],[Order Date]],"mmm")</f>
        <v>Aug</v>
      </c>
    </row>
    <row r="1614" spans="1:20" ht="15.6" x14ac:dyDescent="0.3">
      <c r="A1614" s="2" t="s">
        <v>1685</v>
      </c>
      <c r="B1614" s="3">
        <v>46244</v>
      </c>
      <c r="C1614" s="4" t="s">
        <v>34</v>
      </c>
      <c r="D1614" s="4" t="s">
        <v>81</v>
      </c>
      <c r="E1614" s="4" t="s">
        <v>59</v>
      </c>
      <c r="F1614" s="4" t="s">
        <v>40</v>
      </c>
      <c r="G1614" s="4" t="s">
        <v>37</v>
      </c>
      <c r="H1614" s="4" t="s">
        <v>38</v>
      </c>
      <c r="I1614" s="5">
        <v>2</v>
      </c>
      <c r="J1614" s="6">
        <v>36.25</v>
      </c>
      <c r="K1614" s="7">
        <v>0</v>
      </c>
      <c r="L1614" s="6">
        <v>13.77</v>
      </c>
      <c r="M1614" s="6">
        <f t="shared" si="100"/>
        <v>72.5</v>
      </c>
      <c r="N1614" s="6">
        <f t="shared" si="101"/>
        <v>27.54</v>
      </c>
      <c r="O1614" s="6">
        <f t="shared" si="102"/>
        <v>44.96</v>
      </c>
      <c r="P1614" s="8">
        <f t="shared" si="103"/>
        <v>0.62013793103448278</v>
      </c>
      <c r="Q1614" s="9">
        <f>YEAR(SalesDataTable[[#This Row],[Order Date]])</f>
        <v>2026</v>
      </c>
      <c r="R1614" s="8" t="str">
        <f>"Q"&amp;ROUNDUP(MONTH(SalesDataTable[[#This Row],[Order Date]])/3,0)</f>
        <v>Q3</v>
      </c>
      <c r="S1614" s="5">
        <f>MONTH(SalesDataTable[[#This Row],[Order Date]])</f>
        <v>8</v>
      </c>
      <c r="T1614" s="8" t="str">
        <f>TEXT(SalesDataTable[[#This Row],[Order Date]],"mmm")</f>
        <v>Aug</v>
      </c>
    </row>
    <row r="1615" spans="1:20" ht="15.6" x14ac:dyDescent="0.3">
      <c r="A1615" s="2" t="s">
        <v>1686</v>
      </c>
      <c r="B1615" s="3">
        <v>46244</v>
      </c>
      <c r="C1615" s="4" t="s">
        <v>28</v>
      </c>
      <c r="D1615" s="4" t="s">
        <v>29</v>
      </c>
      <c r="E1615" s="4" t="s">
        <v>45</v>
      </c>
      <c r="F1615" s="4" t="s">
        <v>24</v>
      </c>
      <c r="G1615" s="4" t="s">
        <v>51</v>
      </c>
      <c r="H1615" s="4" t="s">
        <v>61</v>
      </c>
      <c r="I1615" s="5">
        <v>2</v>
      </c>
      <c r="J1615" s="6">
        <v>199.85</v>
      </c>
      <c r="K1615" s="7">
        <v>0.05</v>
      </c>
      <c r="L1615" s="6">
        <v>104.34</v>
      </c>
      <c r="M1615" s="6">
        <f t="shared" si="100"/>
        <v>379.71499999999997</v>
      </c>
      <c r="N1615" s="6">
        <f t="shared" si="101"/>
        <v>208.68</v>
      </c>
      <c r="O1615" s="6">
        <f t="shared" si="102"/>
        <v>171.03499999999997</v>
      </c>
      <c r="P1615" s="8">
        <f t="shared" si="103"/>
        <v>0.45042992770893953</v>
      </c>
      <c r="Q1615" s="9">
        <f>YEAR(SalesDataTable[[#This Row],[Order Date]])</f>
        <v>2026</v>
      </c>
      <c r="R1615" s="8" t="str">
        <f>"Q"&amp;ROUNDUP(MONTH(SalesDataTable[[#This Row],[Order Date]])/3,0)</f>
        <v>Q3</v>
      </c>
      <c r="S1615" s="5">
        <f>MONTH(SalesDataTable[[#This Row],[Order Date]])</f>
        <v>8</v>
      </c>
      <c r="T1615" s="8" t="str">
        <f>TEXT(SalesDataTable[[#This Row],[Order Date]],"mmm")</f>
        <v>Aug</v>
      </c>
    </row>
    <row r="1616" spans="1:20" ht="15.6" x14ac:dyDescent="0.3">
      <c r="A1616" s="2" t="s">
        <v>1687</v>
      </c>
      <c r="B1616" s="3">
        <v>46244</v>
      </c>
      <c r="C1616" s="4" t="s">
        <v>34</v>
      </c>
      <c r="D1616" s="4" t="s">
        <v>35</v>
      </c>
      <c r="E1616" s="4" t="s">
        <v>45</v>
      </c>
      <c r="F1616" s="4" t="s">
        <v>36</v>
      </c>
      <c r="G1616" s="4" t="s">
        <v>37</v>
      </c>
      <c r="H1616" s="4" t="s">
        <v>66</v>
      </c>
      <c r="I1616" s="5">
        <v>1</v>
      </c>
      <c r="J1616" s="6">
        <v>46.32</v>
      </c>
      <c r="K1616" s="7">
        <v>0.05</v>
      </c>
      <c r="L1616" s="6">
        <v>18.34</v>
      </c>
      <c r="M1616" s="6">
        <f t="shared" si="100"/>
        <v>44.003999999999998</v>
      </c>
      <c r="N1616" s="6">
        <f t="shared" si="101"/>
        <v>18.34</v>
      </c>
      <c r="O1616" s="6">
        <f t="shared" si="102"/>
        <v>25.663999999999998</v>
      </c>
      <c r="P1616" s="8">
        <f t="shared" si="103"/>
        <v>0.58321970729933637</v>
      </c>
      <c r="Q1616" s="9">
        <f>YEAR(SalesDataTable[[#This Row],[Order Date]])</f>
        <v>2026</v>
      </c>
      <c r="R1616" s="8" t="str">
        <f>"Q"&amp;ROUNDUP(MONTH(SalesDataTable[[#This Row],[Order Date]])/3,0)</f>
        <v>Q3</v>
      </c>
      <c r="S1616" s="5">
        <f>MONTH(SalesDataTable[[#This Row],[Order Date]])</f>
        <v>8</v>
      </c>
      <c r="T1616" s="8" t="str">
        <f>TEXT(SalesDataTable[[#This Row],[Order Date]],"mmm")</f>
        <v>Aug</v>
      </c>
    </row>
    <row r="1617" spans="1:20" ht="15.6" x14ac:dyDescent="0.3">
      <c r="A1617" s="2" t="s">
        <v>1688</v>
      </c>
      <c r="B1617" s="3">
        <v>46244</v>
      </c>
      <c r="C1617" s="4" t="s">
        <v>28</v>
      </c>
      <c r="D1617" s="4" t="s">
        <v>106</v>
      </c>
      <c r="E1617" s="4" t="s">
        <v>23</v>
      </c>
      <c r="F1617" s="4" t="s">
        <v>36</v>
      </c>
      <c r="G1617" s="4" t="s">
        <v>31</v>
      </c>
      <c r="H1617" s="4" t="s">
        <v>73</v>
      </c>
      <c r="I1617" s="5">
        <v>4</v>
      </c>
      <c r="J1617" s="6">
        <v>151.06</v>
      </c>
      <c r="K1617" s="7">
        <v>0</v>
      </c>
      <c r="L1617" s="6">
        <v>77.67</v>
      </c>
      <c r="M1617" s="6">
        <f t="shared" si="100"/>
        <v>604.24</v>
      </c>
      <c r="N1617" s="6">
        <f t="shared" si="101"/>
        <v>310.68</v>
      </c>
      <c r="O1617" s="6">
        <f t="shared" si="102"/>
        <v>293.56</v>
      </c>
      <c r="P1617" s="8">
        <f t="shared" si="103"/>
        <v>0.48583344366476894</v>
      </c>
      <c r="Q1617" s="9">
        <f>YEAR(SalesDataTable[[#This Row],[Order Date]])</f>
        <v>2026</v>
      </c>
      <c r="R1617" s="8" t="str">
        <f>"Q"&amp;ROUNDUP(MONTH(SalesDataTable[[#This Row],[Order Date]])/3,0)</f>
        <v>Q3</v>
      </c>
      <c r="S1617" s="5">
        <f>MONTH(SalesDataTable[[#This Row],[Order Date]])</f>
        <v>8</v>
      </c>
      <c r="T1617" s="8" t="str">
        <f>TEXT(SalesDataTable[[#This Row],[Order Date]],"mmm")</f>
        <v>Aug</v>
      </c>
    </row>
    <row r="1618" spans="1:20" ht="15.6" x14ac:dyDescent="0.3">
      <c r="A1618" s="2" t="s">
        <v>1689</v>
      </c>
      <c r="B1618" s="3">
        <v>46244</v>
      </c>
      <c r="C1618" s="4" t="s">
        <v>47</v>
      </c>
      <c r="D1618" s="4" t="s">
        <v>65</v>
      </c>
      <c r="E1618" s="4" t="s">
        <v>23</v>
      </c>
      <c r="F1618" s="4" t="s">
        <v>24</v>
      </c>
      <c r="G1618" s="4" t="s">
        <v>31</v>
      </c>
      <c r="H1618" s="4" t="s">
        <v>99</v>
      </c>
      <c r="I1618" s="5">
        <v>1</v>
      </c>
      <c r="J1618" s="6">
        <v>72.39</v>
      </c>
      <c r="K1618" s="7">
        <v>0.1</v>
      </c>
      <c r="L1618" s="6">
        <v>31.64</v>
      </c>
      <c r="M1618" s="6">
        <f t="shared" si="100"/>
        <v>65.150999999999996</v>
      </c>
      <c r="N1618" s="6">
        <f t="shared" si="101"/>
        <v>31.64</v>
      </c>
      <c r="O1618" s="6">
        <f t="shared" si="102"/>
        <v>33.510999999999996</v>
      </c>
      <c r="P1618" s="8">
        <f t="shared" si="103"/>
        <v>0.51435895074519189</v>
      </c>
      <c r="Q1618" s="9">
        <f>YEAR(SalesDataTable[[#This Row],[Order Date]])</f>
        <v>2026</v>
      </c>
      <c r="R1618" s="8" t="str">
        <f>"Q"&amp;ROUNDUP(MONTH(SalesDataTable[[#This Row],[Order Date]])/3,0)</f>
        <v>Q3</v>
      </c>
      <c r="S1618" s="5">
        <f>MONTH(SalesDataTable[[#This Row],[Order Date]])</f>
        <v>8</v>
      </c>
      <c r="T1618" s="8" t="str">
        <f>TEXT(SalesDataTable[[#This Row],[Order Date]],"mmm")</f>
        <v>Aug</v>
      </c>
    </row>
    <row r="1619" spans="1:20" ht="15.6" x14ac:dyDescent="0.3">
      <c r="A1619" s="2" t="s">
        <v>1690</v>
      </c>
      <c r="B1619" s="3">
        <v>46245</v>
      </c>
      <c r="C1619" s="4" t="s">
        <v>21</v>
      </c>
      <c r="D1619" s="4" t="s">
        <v>72</v>
      </c>
      <c r="E1619" s="4" t="s">
        <v>45</v>
      </c>
      <c r="F1619" s="4" t="s">
        <v>24</v>
      </c>
      <c r="G1619" s="4" t="s">
        <v>31</v>
      </c>
      <c r="H1619" s="4" t="s">
        <v>99</v>
      </c>
      <c r="I1619" s="5">
        <v>1</v>
      </c>
      <c r="J1619" s="6">
        <v>72.650000000000006</v>
      </c>
      <c r="K1619" s="7">
        <v>0</v>
      </c>
      <c r="L1619" s="6">
        <v>31.72</v>
      </c>
      <c r="M1619" s="6">
        <f t="shared" si="100"/>
        <v>72.650000000000006</v>
      </c>
      <c r="N1619" s="6">
        <f t="shared" si="101"/>
        <v>31.72</v>
      </c>
      <c r="O1619" s="6">
        <f t="shared" si="102"/>
        <v>40.930000000000007</v>
      </c>
      <c r="P1619" s="8">
        <f t="shared" si="103"/>
        <v>0.56338609772883697</v>
      </c>
      <c r="Q1619" s="9">
        <f>YEAR(SalesDataTable[[#This Row],[Order Date]])</f>
        <v>2026</v>
      </c>
      <c r="R1619" s="8" t="str">
        <f>"Q"&amp;ROUNDUP(MONTH(SalesDataTable[[#This Row],[Order Date]])/3,0)</f>
        <v>Q3</v>
      </c>
      <c r="S1619" s="5">
        <f>MONTH(SalesDataTable[[#This Row],[Order Date]])</f>
        <v>8</v>
      </c>
      <c r="T1619" s="8" t="str">
        <f>TEXT(SalesDataTable[[#This Row],[Order Date]],"mmm")</f>
        <v>Aug</v>
      </c>
    </row>
    <row r="1620" spans="1:20" ht="15.6" x14ac:dyDescent="0.3">
      <c r="A1620" s="2" t="s">
        <v>1691</v>
      </c>
      <c r="B1620" s="3">
        <v>46245</v>
      </c>
      <c r="C1620" s="4" t="s">
        <v>47</v>
      </c>
      <c r="D1620" s="4" t="s">
        <v>102</v>
      </c>
      <c r="E1620" s="4" t="s">
        <v>23</v>
      </c>
      <c r="F1620" s="4" t="s">
        <v>36</v>
      </c>
      <c r="G1620" s="4" t="s">
        <v>51</v>
      </c>
      <c r="H1620" s="4" t="s">
        <v>61</v>
      </c>
      <c r="I1620" s="5">
        <v>1</v>
      </c>
      <c r="J1620" s="6">
        <v>198.44</v>
      </c>
      <c r="K1620" s="7">
        <v>0</v>
      </c>
      <c r="L1620" s="6">
        <v>106.79</v>
      </c>
      <c r="M1620" s="6">
        <f t="shared" si="100"/>
        <v>198.44</v>
      </c>
      <c r="N1620" s="6">
        <f t="shared" si="101"/>
        <v>106.79</v>
      </c>
      <c r="O1620" s="6">
        <f t="shared" si="102"/>
        <v>91.649999999999991</v>
      </c>
      <c r="P1620" s="8">
        <f t="shared" si="103"/>
        <v>0.46185244910300338</v>
      </c>
      <c r="Q1620" s="9">
        <f>YEAR(SalesDataTable[[#This Row],[Order Date]])</f>
        <v>2026</v>
      </c>
      <c r="R1620" s="8" t="str">
        <f>"Q"&amp;ROUNDUP(MONTH(SalesDataTable[[#This Row],[Order Date]])/3,0)</f>
        <v>Q3</v>
      </c>
      <c r="S1620" s="5">
        <f>MONTH(SalesDataTable[[#This Row],[Order Date]])</f>
        <v>8</v>
      </c>
      <c r="T1620" s="8" t="str">
        <f>TEXT(SalesDataTable[[#This Row],[Order Date]],"mmm")</f>
        <v>Aug</v>
      </c>
    </row>
    <row r="1621" spans="1:20" ht="15.6" x14ac:dyDescent="0.3">
      <c r="A1621" s="2" t="s">
        <v>1692</v>
      </c>
      <c r="B1621" s="3">
        <v>46245</v>
      </c>
      <c r="C1621" s="4" t="s">
        <v>34</v>
      </c>
      <c r="D1621" s="4" t="s">
        <v>146</v>
      </c>
      <c r="E1621" s="4" t="s">
        <v>23</v>
      </c>
      <c r="F1621" s="4" t="s">
        <v>24</v>
      </c>
      <c r="G1621" s="4" t="s">
        <v>51</v>
      </c>
      <c r="H1621" s="4" t="s">
        <v>61</v>
      </c>
      <c r="I1621" s="5">
        <v>1</v>
      </c>
      <c r="J1621" s="6">
        <v>193.67</v>
      </c>
      <c r="K1621" s="7">
        <v>0</v>
      </c>
      <c r="L1621" s="6">
        <v>103.79</v>
      </c>
      <c r="M1621" s="6">
        <f t="shared" si="100"/>
        <v>193.67</v>
      </c>
      <c r="N1621" s="6">
        <f t="shared" si="101"/>
        <v>103.79</v>
      </c>
      <c r="O1621" s="6">
        <f t="shared" si="102"/>
        <v>89.879999999999981</v>
      </c>
      <c r="P1621" s="8">
        <f t="shared" si="103"/>
        <v>0.46408839779005517</v>
      </c>
      <c r="Q1621" s="9">
        <f>YEAR(SalesDataTable[[#This Row],[Order Date]])</f>
        <v>2026</v>
      </c>
      <c r="R1621" s="8" t="str">
        <f>"Q"&amp;ROUNDUP(MONTH(SalesDataTable[[#This Row],[Order Date]])/3,0)</f>
        <v>Q3</v>
      </c>
      <c r="S1621" s="5">
        <f>MONTH(SalesDataTable[[#This Row],[Order Date]])</f>
        <v>8</v>
      </c>
      <c r="T1621" s="8" t="str">
        <f>TEXT(SalesDataTable[[#This Row],[Order Date]],"mmm")</f>
        <v>Aug</v>
      </c>
    </row>
    <row r="1622" spans="1:20" ht="15.6" x14ac:dyDescent="0.3">
      <c r="A1622" s="2" t="s">
        <v>1693</v>
      </c>
      <c r="B1622" s="3">
        <v>46245</v>
      </c>
      <c r="C1622" s="4" t="s">
        <v>47</v>
      </c>
      <c r="D1622" s="4" t="s">
        <v>68</v>
      </c>
      <c r="E1622" s="4" t="s">
        <v>23</v>
      </c>
      <c r="F1622" s="4" t="s">
        <v>24</v>
      </c>
      <c r="G1622" s="4" t="s">
        <v>37</v>
      </c>
      <c r="H1622" s="4" t="s">
        <v>103</v>
      </c>
      <c r="I1622" s="5">
        <v>5</v>
      </c>
      <c r="J1622" s="6">
        <v>166.03</v>
      </c>
      <c r="K1622" s="7">
        <v>0</v>
      </c>
      <c r="L1622" s="6">
        <v>87.46</v>
      </c>
      <c r="M1622" s="6">
        <f t="shared" si="100"/>
        <v>830.15</v>
      </c>
      <c r="N1622" s="6">
        <f t="shared" si="101"/>
        <v>437.29999999999995</v>
      </c>
      <c r="O1622" s="6">
        <f t="shared" si="102"/>
        <v>392.85</v>
      </c>
      <c r="P1622" s="8">
        <f t="shared" si="103"/>
        <v>0.47322772992832624</v>
      </c>
      <c r="Q1622" s="9">
        <f>YEAR(SalesDataTable[[#This Row],[Order Date]])</f>
        <v>2026</v>
      </c>
      <c r="R1622" s="8" t="str">
        <f>"Q"&amp;ROUNDUP(MONTH(SalesDataTable[[#This Row],[Order Date]])/3,0)</f>
        <v>Q3</v>
      </c>
      <c r="S1622" s="5">
        <f>MONTH(SalesDataTable[[#This Row],[Order Date]])</f>
        <v>8</v>
      </c>
      <c r="T1622" s="8" t="str">
        <f>TEXT(SalesDataTable[[#This Row],[Order Date]],"mmm")</f>
        <v>Aug</v>
      </c>
    </row>
    <row r="1623" spans="1:20" ht="15.6" x14ac:dyDescent="0.3">
      <c r="A1623" s="2" t="s">
        <v>1694</v>
      </c>
      <c r="B1623" s="3">
        <v>46245</v>
      </c>
      <c r="C1623" s="4" t="s">
        <v>21</v>
      </c>
      <c r="D1623" s="4" t="s">
        <v>22</v>
      </c>
      <c r="E1623" s="4" t="s">
        <v>23</v>
      </c>
      <c r="F1623" s="4" t="s">
        <v>40</v>
      </c>
      <c r="G1623" s="4" t="s">
        <v>51</v>
      </c>
      <c r="H1623" s="4" t="s">
        <v>84</v>
      </c>
      <c r="I1623" s="5">
        <v>2</v>
      </c>
      <c r="J1623" s="6">
        <v>81.569999999999993</v>
      </c>
      <c r="K1623" s="7">
        <v>0</v>
      </c>
      <c r="L1623" s="6">
        <v>40.36</v>
      </c>
      <c r="M1623" s="6">
        <f t="shared" si="100"/>
        <v>163.13999999999999</v>
      </c>
      <c r="N1623" s="6">
        <f t="shared" si="101"/>
        <v>80.72</v>
      </c>
      <c r="O1623" s="6">
        <f t="shared" si="102"/>
        <v>82.419999999999987</v>
      </c>
      <c r="P1623" s="8">
        <f t="shared" si="103"/>
        <v>0.50521024886600463</v>
      </c>
      <c r="Q1623" s="9">
        <f>YEAR(SalesDataTable[[#This Row],[Order Date]])</f>
        <v>2026</v>
      </c>
      <c r="R1623" s="8" t="str">
        <f>"Q"&amp;ROUNDUP(MONTH(SalesDataTable[[#This Row],[Order Date]])/3,0)</f>
        <v>Q3</v>
      </c>
      <c r="S1623" s="5">
        <f>MONTH(SalesDataTable[[#This Row],[Order Date]])</f>
        <v>8</v>
      </c>
      <c r="T1623" s="8" t="str">
        <f>TEXT(SalesDataTable[[#This Row],[Order Date]],"mmm")</f>
        <v>Aug</v>
      </c>
    </row>
    <row r="1624" spans="1:20" ht="15.6" x14ac:dyDescent="0.3">
      <c r="A1624" s="2" t="s">
        <v>1695</v>
      </c>
      <c r="B1624" s="3">
        <v>46245</v>
      </c>
      <c r="C1624" s="4" t="s">
        <v>21</v>
      </c>
      <c r="D1624" s="4" t="s">
        <v>108</v>
      </c>
      <c r="E1624" s="4" t="s">
        <v>45</v>
      </c>
      <c r="F1624" s="4" t="s">
        <v>40</v>
      </c>
      <c r="G1624" s="4" t="s">
        <v>31</v>
      </c>
      <c r="H1624" s="4" t="s">
        <v>41</v>
      </c>
      <c r="I1624" s="5">
        <v>2</v>
      </c>
      <c r="J1624" s="6">
        <v>143.86000000000001</v>
      </c>
      <c r="K1624" s="7">
        <v>0</v>
      </c>
      <c r="L1624" s="6">
        <v>81.23</v>
      </c>
      <c r="M1624" s="6">
        <f t="shared" si="100"/>
        <v>287.72000000000003</v>
      </c>
      <c r="N1624" s="6">
        <f t="shared" si="101"/>
        <v>162.46</v>
      </c>
      <c r="O1624" s="6">
        <f t="shared" si="102"/>
        <v>125.26000000000002</v>
      </c>
      <c r="P1624" s="8">
        <f t="shared" si="103"/>
        <v>0.43535381621020441</v>
      </c>
      <c r="Q1624" s="9">
        <f>YEAR(SalesDataTable[[#This Row],[Order Date]])</f>
        <v>2026</v>
      </c>
      <c r="R1624" s="8" t="str">
        <f>"Q"&amp;ROUNDUP(MONTH(SalesDataTable[[#This Row],[Order Date]])/3,0)</f>
        <v>Q3</v>
      </c>
      <c r="S1624" s="5">
        <f>MONTH(SalesDataTable[[#This Row],[Order Date]])</f>
        <v>8</v>
      </c>
      <c r="T1624" s="8" t="str">
        <f>TEXT(SalesDataTable[[#This Row],[Order Date]],"mmm")</f>
        <v>Aug</v>
      </c>
    </row>
    <row r="1625" spans="1:20" ht="15.6" x14ac:dyDescent="0.3">
      <c r="A1625" s="2" t="s">
        <v>1696</v>
      </c>
      <c r="B1625" s="3">
        <v>46245</v>
      </c>
      <c r="C1625" s="4" t="s">
        <v>28</v>
      </c>
      <c r="D1625" s="4" t="s">
        <v>106</v>
      </c>
      <c r="E1625" s="4" t="s">
        <v>23</v>
      </c>
      <c r="F1625" s="4" t="s">
        <v>24</v>
      </c>
      <c r="G1625" s="4" t="s">
        <v>31</v>
      </c>
      <c r="H1625" s="4" t="s">
        <v>32</v>
      </c>
      <c r="I1625" s="5">
        <v>3</v>
      </c>
      <c r="J1625" s="6">
        <v>93.53</v>
      </c>
      <c r="K1625" s="7">
        <v>0</v>
      </c>
      <c r="L1625" s="6">
        <v>46.19</v>
      </c>
      <c r="M1625" s="6">
        <f t="shared" si="100"/>
        <v>280.59000000000003</v>
      </c>
      <c r="N1625" s="6">
        <f t="shared" si="101"/>
        <v>138.57</v>
      </c>
      <c r="O1625" s="6">
        <f t="shared" si="102"/>
        <v>142.02000000000004</v>
      </c>
      <c r="P1625" s="8">
        <f t="shared" si="103"/>
        <v>0.5061477600769807</v>
      </c>
      <c r="Q1625" s="9">
        <f>YEAR(SalesDataTable[[#This Row],[Order Date]])</f>
        <v>2026</v>
      </c>
      <c r="R1625" s="8" t="str">
        <f>"Q"&amp;ROUNDUP(MONTH(SalesDataTable[[#This Row],[Order Date]])/3,0)</f>
        <v>Q3</v>
      </c>
      <c r="S1625" s="5">
        <f>MONTH(SalesDataTable[[#This Row],[Order Date]])</f>
        <v>8</v>
      </c>
      <c r="T1625" s="8" t="str">
        <f>TEXT(SalesDataTable[[#This Row],[Order Date]],"mmm")</f>
        <v>Aug</v>
      </c>
    </row>
    <row r="1626" spans="1:20" ht="15.6" x14ac:dyDescent="0.3">
      <c r="A1626" s="2" t="s">
        <v>1697</v>
      </c>
      <c r="B1626" s="3">
        <v>46245</v>
      </c>
      <c r="C1626" s="4" t="s">
        <v>47</v>
      </c>
      <c r="D1626" s="4" t="s">
        <v>48</v>
      </c>
      <c r="E1626" s="4" t="s">
        <v>30</v>
      </c>
      <c r="F1626" s="4" t="s">
        <v>40</v>
      </c>
      <c r="G1626" s="4" t="s">
        <v>37</v>
      </c>
      <c r="H1626" s="4" t="s">
        <v>103</v>
      </c>
      <c r="I1626" s="5">
        <v>10</v>
      </c>
      <c r="J1626" s="6">
        <v>162.38</v>
      </c>
      <c r="K1626" s="7">
        <v>0.05</v>
      </c>
      <c r="L1626" s="6">
        <v>85.82</v>
      </c>
      <c r="M1626" s="6">
        <f t="shared" si="100"/>
        <v>1542.61</v>
      </c>
      <c r="N1626" s="6">
        <f t="shared" si="101"/>
        <v>858.19999999999993</v>
      </c>
      <c r="O1626" s="6">
        <f t="shared" si="102"/>
        <v>684.41</v>
      </c>
      <c r="P1626" s="8">
        <f t="shared" si="103"/>
        <v>0.44367014345816508</v>
      </c>
      <c r="Q1626" s="9">
        <f>YEAR(SalesDataTable[[#This Row],[Order Date]])</f>
        <v>2026</v>
      </c>
      <c r="R1626" s="8" t="str">
        <f>"Q"&amp;ROUNDUP(MONTH(SalesDataTable[[#This Row],[Order Date]])/3,0)</f>
        <v>Q3</v>
      </c>
      <c r="S1626" s="5">
        <f>MONTH(SalesDataTable[[#This Row],[Order Date]])</f>
        <v>8</v>
      </c>
      <c r="T1626" s="8" t="str">
        <f>TEXT(SalesDataTable[[#This Row],[Order Date]],"mmm")</f>
        <v>Aug</v>
      </c>
    </row>
    <row r="1627" spans="1:20" ht="15.6" x14ac:dyDescent="0.3">
      <c r="A1627" s="2" t="s">
        <v>1698</v>
      </c>
      <c r="B1627" s="3">
        <v>46245</v>
      </c>
      <c r="C1627" s="4" t="s">
        <v>21</v>
      </c>
      <c r="D1627" s="4" t="s">
        <v>108</v>
      </c>
      <c r="E1627" s="4" t="s">
        <v>59</v>
      </c>
      <c r="F1627" s="4" t="s">
        <v>40</v>
      </c>
      <c r="G1627" s="4" t="s">
        <v>69</v>
      </c>
      <c r="H1627" s="4" t="s">
        <v>75</v>
      </c>
      <c r="I1627" s="5">
        <v>1</v>
      </c>
      <c r="J1627" s="6">
        <v>122.52</v>
      </c>
      <c r="K1627" s="7">
        <v>0.05</v>
      </c>
      <c r="L1627" s="6">
        <v>69.66</v>
      </c>
      <c r="M1627" s="6">
        <f t="shared" si="100"/>
        <v>116.39399999999999</v>
      </c>
      <c r="N1627" s="6">
        <f t="shared" si="101"/>
        <v>69.66</v>
      </c>
      <c r="O1627" s="6">
        <f t="shared" si="102"/>
        <v>46.733999999999995</v>
      </c>
      <c r="P1627" s="8">
        <f t="shared" si="103"/>
        <v>0.40151554203824935</v>
      </c>
      <c r="Q1627" s="9">
        <f>YEAR(SalesDataTable[[#This Row],[Order Date]])</f>
        <v>2026</v>
      </c>
      <c r="R1627" s="8" t="str">
        <f>"Q"&amp;ROUNDUP(MONTH(SalesDataTable[[#This Row],[Order Date]])/3,0)</f>
        <v>Q3</v>
      </c>
      <c r="S1627" s="5">
        <f>MONTH(SalesDataTable[[#This Row],[Order Date]])</f>
        <v>8</v>
      </c>
      <c r="T1627" s="8" t="str">
        <f>TEXT(SalesDataTable[[#This Row],[Order Date]],"mmm")</f>
        <v>Aug</v>
      </c>
    </row>
    <row r="1628" spans="1:20" ht="15.6" x14ac:dyDescent="0.3">
      <c r="A1628" s="2" t="s">
        <v>1699</v>
      </c>
      <c r="B1628" s="3">
        <v>46246</v>
      </c>
      <c r="C1628" s="4" t="s">
        <v>47</v>
      </c>
      <c r="D1628" s="4" t="s">
        <v>102</v>
      </c>
      <c r="E1628" s="4" t="s">
        <v>59</v>
      </c>
      <c r="F1628" s="4" t="s">
        <v>24</v>
      </c>
      <c r="G1628" s="4" t="s">
        <v>31</v>
      </c>
      <c r="H1628" s="4" t="s">
        <v>41</v>
      </c>
      <c r="I1628" s="5">
        <v>1</v>
      </c>
      <c r="J1628" s="6">
        <v>142.84</v>
      </c>
      <c r="K1628" s="7">
        <v>0</v>
      </c>
      <c r="L1628" s="6">
        <v>77.7</v>
      </c>
      <c r="M1628" s="6">
        <f t="shared" si="100"/>
        <v>142.84</v>
      </c>
      <c r="N1628" s="6">
        <f t="shared" si="101"/>
        <v>77.7</v>
      </c>
      <c r="O1628" s="6">
        <f t="shared" si="102"/>
        <v>65.14</v>
      </c>
      <c r="P1628" s="8">
        <f t="shared" si="103"/>
        <v>0.4560347241669</v>
      </c>
      <c r="Q1628" s="9">
        <f>YEAR(SalesDataTable[[#This Row],[Order Date]])</f>
        <v>2026</v>
      </c>
      <c r="R1628" s="8" t="str">
        <f>"Q"&amp;ROUNDUP(MONTH(SalesDataTable[[#This Row],[Order Date]])/3,0)</f>
        <v>Q3</v>
      </c>
      <c r="S1628" s="5">
        <f>MONTH(SalesDataTable[[#This Row],[Order Date]])</f>
        <v>8</v>
      </c>
      <c r="T1628" s="8" t="str">
        <f>TEXT(SalesDataTable[[#This Row],[Order Date]],"mmm")</f>
        <v>Aug</v>
      </c>
    </row>
    <row r="1629" spans="1:20" ht="15.6" x14ac:dyDescent="0.3">
      <c r="A1629" s="2" t="s">
        <v>1700</v>
      </c>
      <c r="B1629" s="3">
        <v>46246</v>
      </c>
      <c r="C1629" s="4" t="s">
        <v>28</v>
      </c>
      <c r="D1629" s="4" t="s">
        <v>106</v>
      </c>
      <c r="E1629" s="4" t="s">
        <v>45</v>
      </c>
      <c r="F1629" s="4" t="s">
        <v>24</v>
      </c>
      <c r="G1629" s="4" t="s">
        <v>31</v>
      </c>
      <c r="H1629" s="4" t="s">
        <v>99</v>
      </c>
      <c r="I1629" s="5">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9">
        <f>YEAR(SalesDataTable[[#This Row],[Order Date]])</f>
        <v>2026</v>
      </c>
      <c r="R1629" s="8" t="str">
        <f>"Q"&amp;ROUNDUP(MONTH(SalesDataTable[[#This Row],[Order Date]])/3,0)</f>
        <v>Q3</v>
      </c>
      <c r="S1629" s="5">
        <f>MONTH(SalesDataTable[[#This Row],[Order Date]])</f>
        <v>8</v>
      </c>
      <c r="T1629" s="8" t="str">
        <f>TEXT(SalesDataTable[[#This Row],[Order Date]],"mmm")</f>
        <v>Aug</v>
      </c>
    </row>
    <row r="1630" spans="1:20" ht="15.6" x14ac:dyDescent="0.3">
      <c r="A1630" s="2" t="s">
        <v>1701</v>
      </c>
      <c r="B1630" s="3">
        <v>46246</v>
      </c>
      <c r="C1630" s="4" t="s">
        <v>47</v>
      </c>
      <c r="D1630" s="4" t="s">
        <v>48</v>
      </c>
      <c r="E1630" s="4" t="s">
        <v>23</v>
      </c>
      <c r="F1630" s="4" t="s">
        <v>36</v>
      </c>
      <c r="G1630" s="4" t="s">
        <v>69</v>
      </c>
      <c r="H1630" s="4" t="s">
        <v>70</v>
      </c>
      <c r="I1630" s="5">
        <v>3</v>
      </c>
      <c r="J1630" s="6">
        <v>40.14</v>
      </c>
      <c r="K1630" s="7">
        <v>0.05</v>
      </c>
      <c r="L1630" s="6">
        <v>14.53</v>
      </c>
      <c r="M1630" s="6">
        <f t="shared" si="100"/>
        <v>114.399</v>
      </c>
      <c r="N1630" s="6">
        <f t="shared" si="101"/>
        <v>43.589999999999996</v>
      </c>
      <c r="O1630" s="6">
        <f t="shared" si="102"/>
        <v>70.808999999999997</v>
      </c>
      <c r="P1630" s="8">
        <f t="shared" si="103"/>
        <v>0.61896520074476169</v>
      </c>
      <c r="Q1630" s="9">
        <f>YEAR(SalesDataTable[[#This Row],[Order Date]])</f>
        <v>2026</v>
      </c>
      <c r="R1630" s="8" t="str">
        <f>"Q"&amp;ROUNDUP(MONTH(SalesDataTable[[#This Row],[Order Date]])/3,0)</f>
        <v>Q3</v>
      </c>
      <c r="S1630" s="5">
        <f>MONTH(SalesDataTable[[#This Row],[Order Date]])</f>
        <v>8</v>
      </c>
      <c r="T1630" s="8" t="str">
        <f>TEXT(SalesDataTable[[#This Row],[Order Date]],"mmm")</f>
        <v>Aug</v>
      </c>
    </row>
    <row r="1631" spans="1:20" ht="15.6" x14ac:dyDescent="0.3">
      <c r="A1631" s="2" t="s">
        <v>1702</v>
      </c>
      <c r="B1631" s="3">
        <v>46246</v>
      </c>
      <c r="C1631" s="4" t="s">
        <v>47</v>
      </c>
      <c r="D1631" s="4" t="s">
        <v>102</v>
      </c>
      <c r="E1631" s="4" t="s">
        <v>23</v>
      </c>
      <c r="F1631" s="4" t="s">
        <v>36</v>
      </c>
      <c r="G1631" s="4" t="s">
        <v>69</v>
      </c>
      <c r="H1631" s="4" t="s">
        <v>94</v>
      </c>
      <c r="I1631" s="5">
        <v>2</v>
      </c>
      <c r="J1631" s="6">
        <v>51.84</v>
      </c>
      <c r="K1631" s="7">
        <v>0</v>
      </c>
      <c r="L1631" s="6">
        <v>21.62</v>
      </c>
      <c r="M1631" s="6">
        <f t="shared" si="100"/>
        <v>103.68</v>
      </c>
      <c r="N1631" s="6">
        <f t="shared" si="101"/>
        <v>43.24</v>
      </c>
      <c r="O1631" s="6">
        <f t="shared" si="102"/>
        <v>60.440000000000005</v>
      </c>
      <c r="P1631" s="8">
        <f t="shared" si="103"/>
        <v>0.58294753086419759</v>
      </c>
      <c r="Q1631" s="9">
        <f>YEAR(SalesDataTable[[#This Row],[Order Date]])</f>
        <v>2026</v>
      </c>
      <c r="R1631" s="8" t="str">
        <f>"Q"&amp;ROUNDUP(MONTH(SalesDataTable[[#This Row],[Order Date]])/3,0)</f>
        <v>Q3</v>
      </c>
      <c r="S1631" s="5">
        <f>MONTH(SalesDataTable[[#This Row],[Order Date]])</f>
        <v>8</v>
      </c>
      <c r="T1631" s="8" t="str">
        <f>TEXT(SalesDataTable[[#This Row],[Order Date]],"mmm")</f>
        <v>Aug</v>
      </c>
    </row>
    <row r="1632" spans="1:20" ht="15.6" x14ac:dyDescent="0.3">
      <c r="A1632" s="2" t="s">
        <v>1703</v>
      </c>
      <c r="B1632" s="3">
        <v>46246</v>
      </c>
      <c r="C1632" s="4" t="s">
        <v>47</v>
      </c>
      <c r="D1632" s="4" t="s">
        <v>68</v>
      </c>
      <c r="E1632" s="4" t="s">
        <v>23</v>
      </c>
      <c r="F1632" s="4" t="s">
        <v>36</v>
      </c>
      <c r="G1632" s="4" t="s">
        <v>25</v>
      </c>
      <c r="H1632" s="4" t="s">
        <v>26</v>
      </c>
      <c r="I1632" s="5">
        <v>3</v>
      </c>
      <c r="J1632" s="6">
        <v>82.32</v>
      </c>
      <c r="K1632" s="7">
        <v>0.15</v>
      </c>
      <c r="L1632" s="6">
        <v>41.95</v>
      </c>
      <c r="M1632" s="6">
        <f t="shared" si="100"/>
        <v>209.91599999999997</v>
      </c>
      <c r="N1632" s="6">
        <f t="shared" si="101"/>
        <v>125.85000000000001</v>
      </c>
      <c r="O1632" s="6">
        <f t="shared" si="102"/>
        <v>84.06599999999996</v>
      </c>
      <c r="P1632" s="8">
        <f t="shared" si="103"/>
        <v>0.40047447550448739</v>
      </c>
      <c r="Q1632" s="9">
        <f>YEAR(SalesDataTable[[#This Row],[Order Date]])</f>
        <v>2026</v>
      </c>
      <c r="R1632" s="8" t="str">
        <f>"Q"&amp;ROUNDUP(MONTH(SalesDataTable[[#This Row],[Order Date]])/3,0)</f>
        <v>Q3</v>
      </c>
      <c r="S1632" s="5">
        <f>MONTH(SalesDataTable[[#This Row],[Order Date]])</f>
        <v>8</v>
      </c>
      <c r="T1632" s="8" t="str">
        <f>TEXT(SalesDataTable[[#This Row],[Order Date]],"mmm")</f>
        <v>Aug</v>
      </c>
    </row>
    <row r="1633" spans="1:20" ht="15.6" x14ac:dyDescent="0.3">
      <c r="A1633" s="2" t="s">
        <v>1704</v>
      </c>
      <c r="B1633" s="3">
        <v>46247</v>
      </c>
      <c r="C1633" s="4" t="s">
        <v>34</v>
      </c>
      <c r="D1633" s="4" t="s">
        <v>54</v>
      </c>
      <c r="E1633" s="4" t="s">
        <v>23</v>
      </c>
      <c r="F1633" s="4" t="s">
        <v>24</v>
      </c>
      <c r="G1633" s="4" t="s">
        <v>31</v>
      </c>
      <c r="H1633" s="4" t="s">
        <v>32</v>
      </c>
      <c r="I1633" s="5">
        <v>1</v>
      </c>
      <c r="J1633" s="6">
        <v>91.78</v>
      </c>
      <c r="K1633" s="7">
        <v>0</v>
      </c>
      <c r="L1633" s="6">
        <v>46.15</v>
      </c>
      <c r="M1633" s="6">
        <f t="shared" si="100"/>
        <v>91.78</v>
      </c>
      <c r="N1633" s="6">
        <f t="shared" si="101"/>
        <v>46.15</v>
      </c>
      <c r="O1633" s="6">
        <f t="shared" si="102"/>
        <v>45.63</v>
      </c>
      <c r="P1633" s="8">
        <f t="shared" si="103"/>
        <v>0.49716713881019831</v>
      </c>
      <c r="Q1633" s="9">
        <f>YEAR(SalesDataTable[[#This Row],[Order Date]])</f>
        <v>2026</v>
      </c>
      <c r="R1633" s="8" t="str">
        <f>"Q"&amp;ROUNDUP(MONTH(SalesDataTable[[#This Row],[Order Date]])/3,0)</f>
        <v>Q3</v>
      </c>
      <c r="S1633" s="5">
        <f>MONTH(SalesDataTable[[#This Row],[Order Date]])</f>
        <v>8</v>
      </c>
      <c r="T1633" s="8" t="str">
        <f>TEXT(SalesDataTable[[#This Row],[Order Date]],"mmm")</f>
        <v>Aug</v>
      </c>
    </row>
    <row r="1634" spans="1:20" ht="15.6" x14ac:dyDescent="0.3">
      <c r="A1634" s="2" t="s">
        <v>1705</v>
      </c>
      <c r="B1634" s="3">
        <v>46247</v>
      </c>
      <c r="C1634" s="4" t="s">
        <v>28</v>
      </c>
      <c r="D1634" s="4" t="s">
        <v>106</v>
      </c>
      <c r="E1634" s="4" t="s">
        <v>23</v>
      </c>
      <c r="F1634" s="4" t="s">
        <v>40</v>
      </c>
      <c r="G1634" s="4" t="s">
        <v>31</v>
      </c>
      <c r="H1634" s="4" t="s">
        <v>32</v>
      </c>
      <c r="I1634" s="5">
        <v>2</v>
      </c>
      <c r="J1634" s="6">
        <v>93.13</v>
      </c>
      <c r="K1634" s="7">
        <v>0</v>
      </c>
      <c r="L1634" s="6">
        <v>45.68</v>
      </c>
      <c r="M1634" s="6">
        <f t="shared" si="100"/>
        <v>186.26</v>
      </c>
      <c r="N1634" s="6">
        <f t="shared" si="101"/>
        <v>91.36</v>
      </c>
      <c r="O1634" s="6">
        <f t="shared" si="102"/>
        <v>94.899999999999991</v>
      </c>
      <c r="P1634" s="8">
        <f t="shared" si="103"/>
        <v>0.50950284548480618</v>
      </c>
      <c r="Q1634" s="9">
        <f>YEAR(SalesDataTable[[#This Row],[Order Date]])</f>
        <v>2026</v>
      </c>
      <c r="R1634" s="8" t="str">
        <f>"Q"&amp;ROUNDUP(MONTH(SalesDataTable[[#This Row],[Order Date]])/3,0)</f>
        <v>Q3</v>
      </c>
      <c r="S1634" s="5">
        <f>MONTH(SalesDataTable[[#This Row],[Order Date]])</f>
        <v>8</v>
      </c>
      <c r="T1634" s="8" t="str">
        <f>TEXT(SalesDataTable[[#This Row],[Order Date]],"mmm")</f>
        <v>Aug</v>
      </c>
    </row>
    <row r="1635" spans="1:20" ht="15.6" x14ac:dyDescent="0.3">
      <c r="A1635" s="2" t="s">
        <v>1706</v>
      </c>
      <c r="B1635" s="3">
        <v>46247</v>
      </c>
      <c r="C1635" s="4" t="s">
        <v>28</v>
      </c>
      <c r="D1635" s="4" t="s">
        <v>89</v>
      </c>
      <c r="E1635" s="4" t="s">
        <v>23</v>
      </c>
      <c r="F1635" s="4" t="s">
        <v>24</v>
      </c>
      <c r="G1635" s="4" t="s">
        <v>37</v>
      </c>
      <c r="H1635" s="4" t="s">
        <v>38</v>
      </c>
      <c r="I1635" s="5">
        <v>1</v>
      </c>
      <c r="J1635" s="6">
        <v>36.67</v>
      </c>
      <c r="K1635" s="7">
        <v>0.1</v>
      </c>
      <c r="L1635" s="6">
        <v>13.18</v>
      </c>
      <c r="M1635" s="6">
        <f t="shared" si="100"/>
        <v>33.003</v>
      </c>
      <c r="N1635" s="6">
        <f t="shared" si="101"/>
        <v>13.18</v>
      </c>
      <c r="O1635" s="6">
        <f t="shared" si="102"/>
        <v>19.823</v>
      </c>
      <c r="P1635" s="8">
        <f t="shared" si="103"/>
        <v>0.60064236584552921</v>
      </c>
      <c r="Q1635" s="9">
        <f>YEAR(SalesDataTable[[#This Row],[Order Date]])</f>
        <v>2026</v>
      </c>
      <c r="R1635" s="8" t="str">
        <f>"Q"&amp;ROUNDUP(MONTH(SalesDataTable[[#This Row],[Order Date]])/3,0)</f>
        <v>Q3</v>
      </c>
      <c r="S1635" s="5">
        <f>MONTH(SalesDataTable[[#This Row],[Order Date]])</f>
        <v>8</v>
      </c>
      <c r="T1635" s="8" t="str">
        <f>TEXT(SalesDataTable[[#This Row],[Order Date]],"mmm")</f>
        <v>Aug</v>
      </c>
    </row>
    <row r="1636" spans="1:20" ht="15.6" x14ac:dyDescent="0.3">
      <c r="A1636" s="2" t="s">
        <v>1707</v>
      </c>
      <c r="B1636" s="3">
        <v>46247</v>
      </c>
      <c r="C1636" s="4" t="s">
        <v>47</v>
      </c>
      <c r="D1636" s="4" t="s">
        <v>68</v>
      </c>
      <c r="E1636" s="4" t="s">
        <v>30</v>
      </c>
      <c r="F1636" s="4" t="s">
        <v>24</v>
      </c>
      <c r="G1636" s="4" t="s">
        <v>69</v>
      </c>
      <c r="H1636" s="4" t="s">
        <v>94</v>
      </c>
      <c r="I1636" s="5">
        <v>4</v>
      </c>
      <c r="J1636" s="6">
        <v>51.25</v>
      </c>
      <c r="K1636" s="7">
        <v>0.1</v>
      </c>
      <c r="L1636" s="6">
        <v>21.77</v>
      </c>
      <c r="M1636" s="6">
        <f t="shared" si="100"/>
        <v>184.5</v>
      </c>
      <c r="N1636" s="6">
        <f t="shared" si="101"/>
        <v>87.08</v>
      </c>
      <c r="O1636" s="6">
        <f t="shared" si="102"/>
        <v>97.42</v>
      </c>
      <c r="P1636" s="8">
        <f t="shared" si="103"/>
        <v>0.52802168021680218</v>
      </c>
      <c r="Q1636" s="9">
        <f>YEAR(SalesDataTable[[#This Row],[Order Date]])</f>
        <v>2026</v>
      </c>
      <c r="R1636" s="8" t="str">
        <f>"Q"&amp;ROUNDUP(MONTH(SalesDataTable[[#This Row],[Order Date]])/3,0)</f>
        <v>Q3</v>
      </c>
      <c r="S1636" s="5">
        <f>MONTH(SalesDataTable[[#This Row],[Order Date]])</f>
        <v>8</v>
      </c>
      <c r="T1636" s="8" t="str">
        <f>TEXT(SalesDataTable[[#This Row],[Order Date]],"mmm")</f>
        <v>Aug</v>
      </c>
    </row>
    <row r="1637" spans="1:20" ht="15.6" x14ac:dyDescent="0.3">
      <c r="A1637" s="2" t="s">
        <v>1708</v>
      </c>
      <c r="B1637" s="3">
        <v>46247</v>
      </c>
      <c r="C1637" s="4" t="s">
        <v>47</v>
      </c>
      <c r="D1637" s="4" t="s">
        <v>68</v>
      </c>
      <c r="E1637" s="4" t="s">
        <v>59</v>
      </c>
      <c r="F1637" s="4" t="s">
        <v>40</v>
      </c>
      <c r="G1637" s="4" t="s">
        <v>69</v>
      </c>
      <c r="H1637" s="4" t="s">
        <v>70</v>
      </c>
      <c r="I1637" s="5">
        <v>1</v>
      </c>
      <c r="J1637" s="6">
        <v>39.61</v>
      </c>
      <c r="K1637" s="7">
        <v>0.1</v>
      </c>
      <c r="L1637" s="6">
        <v>14.85</v>
      </c>
      <c r="M1637" s="6">
        <f t="shared" si="100"/>
        <v>35.649000000000001</v>
      </c>
      <c r="N1637" s="6">
        <f t="shared" si="101"/>
        <v>14.85</v>
      </c>
      <c r="O1637" s="6">
        <f t="shared" si="102"/>
        <v>20.798999999999999</v>
      </c>
      <c r="P1637" s="8">
        <f t="shared" si="103"/>
        <v>0.58343852562484222</v>
      </c>
      <c r="Q1637" s="9">
        <f>YEAR(SalesDataTable[[#This Row],[Order Date]])</f>
        <v>2026</v>
      </c>
      <c r="R1637" s="8" t="str">
        <f>"Q"&amp;ROUNDUP(MONTH(SalesDataTable[[#This Row],[Order Date]])/3,0)</f>
        <v>Q3</v>
      </c>
      <c r="S1637" s="5">
        <f>MONTH(SalesDataTable[[#This Row],[Order Date]])</f>
        <v>8</v>
      </c>
      <c r="T1637" s="8" t="str">
        <f>TEXT(SalesDataTable[[#This Row],[Order Date]],"mmm")</f>
        <v>Aug</v>
      </c>
    </row>
    <row r="1638" spans="1:20" ht="15.6" x14ac:dyDescent="0.3">
      <c r="A1638" s="2" t="s">
        <v>1709</v>
      </c>
      <c r="B1638" s="3">
        <v>46247</v>
      </c>
      <c r="C1638" s="4" t="s">
        <v>21</v>
      </c>
      <c r="D1638" s="4" t="s">
        <v>108</v>
      </c>
      <c r="E1638" s="4" t="s">
        <v>59</v>
      </c>
      <c r="F1638" s="4" t="s">
        <v>24</v>
      </c>
      <c r="G1638" s="4" t="s">
        <v>25</v>
      </c>
      <c r="H1638" s="4" t="s">
        <v>26</v>
      </c>
      <c r="I1638" s="5">
        <v>2</v>
      </c>
      <c r="J1638" s="6">
        <v>81.59</v>
      </c>
      <c r="K1638" s="7">
        <v>0.15</v>
      </c>
      <c r="L1638" s="6">
        <v>43.9</v>
      </c>
      <c r="M1638" s="6">
        <f t="shared" si="100"/>
        <v>138.703</v>
      </c>
      <c r="N1638" s="6">
        <f t="shared" si="101"/>
        <v>87.8</v>
      </c>
      <c r="O1638" s="6">
        <f t="shared" si="102"/>
        <v>50.903000000000006</v>
      </c>
      <c r="P1638" s="8">
        <f t="shared" si="103"/>
        <v>0.3669927831409559</v>
      </c>
      <c r="Q1638" s="9">
        <f>YEAR(SalesDataTable[[#This Row],[Order Date]])</f>
        <v>2026</v>
      </c>
      <c r="R1638" s="8" t="str">
        <f>"Q"&amp;ROUNDUP(MONTH(SalesDataTable[[#This Row],[Order Date]])/3,0)</f>
        <v>Q3</v>
      </c>
      <c r="S1638" s="5">
        <f>MONTH(SalesDataTable[[#This Row],[Order Date]])</f>
        <v>8</v>
      </c>
      <c r="T1638" s="8" t="str">
        <f>TEXT(SalesDataTable[[#This Row],[Order Date]],"mmm")</f>
        <v>Aug</v>
      </c>
    </row>
    <row r="1639" spans="1:20" ht="15.6" x14ac:dyDescent="0.3">
      <c r="A1639" s="2" t="s">
        <v>1710</v>
      </c>
      <c r="B1639" s="3">
        <v>46248</v>
      </c>
      <c r="C1639" s="4" t="s">
        <v>28</v>
      </c>
      <c r="D1639" s="4" t="s">
        <v>29</v>
      </c>
      <c r="E1639" s="4" t="s">
        <v>45</v>
      </c>
      <c r="F1639" s="4" t="s">
        <v>36</v>
      </c>
      <c r="G1639" s="4" t="s">
        <v>69</v>
      </c>
      <c r="H1639" s="4" t="s">
        <v>75</v>
      </c>
      <c r="I1639" s="5">
        <v>3</v>
      </c>
      <c r="J1639" s="6">
        <v>122.96</v>
      </c>
      <c r="K1639" s="7">
        <v>0.1</v>
      </c>
      <c r="L1639" s="6">
        <v>67.62</v>
      </c>
      <c r="M1639" s="6">
        <f t="shared" si="100"/>
        <v>331.99200000000002</v>
      </c>
      <c r="N1639" s="6">
        <f t="shared" si="101"/>
        <v>202.86</v>
      </c>
      <c r="O1639" s="6">
        <f t="shared" si="102"/>
        <v>129.13200000000001</v>
      </c>
      <c r="P1639" s="8">
        <f t="shared" si="103"/>
        <v>0.38896117978746475</v>
      </c>
      <c r="Q1639" s="9">
        <f>YEAR(SalesDataTable[[#This Row],[Order Date]])</f>
        <v>2026</v>
      </c>
      <c r="R1639" s="8" t="str">
        <f>"Q"&amp;ROUNDUP(MONTH(SalesDataTable[[#This Row],[Order Date]])/3,0)</f>
        <v>Q3</v>
      </c>
      <c r="S1639" s="5">
        <f>MONTH(SalesDataTable[[#This Row],[Order Date]])</f>
        <v>8</v>
      </c>
      <c r="T1639" s="8" t="str">
        <f>TEXT(SalesDataTable[[#This Row],[Order Date]],"mmm")</f>
        <v>Aug</v>
      </c>
    </row>
    <row r="1640" spans="1:20" ht="15.6" x14ac:dyDescent="0.3">
      <c r="A1640" s="2" t="s">
        <v>1711</v>
      </c>
      <c r="B1640" s="3">
        <v>46248</v>
      </c>
      <c r="C1640" s="4" t="s">
        <v>28</v>
      </c>
      <c r="D1640" s="4" t="s">
        <v>86</v>
      </c>
      <c r="E1640" s="4" t="s">
        <v>45</v>
      </c>
      <c r="F1640" s="4" t="s">
        <v>24</v>
      </c>
      <c r="G1640" s="4" t="s">
        <v>31</v>
      </c>
      <c r="H1640" s="4" t="s">
        <v>99</v>
      </c>
      <c r="I1640" s="5">
        <v>1</v>
      </c>
      <c r="J1640" s="6">
        <v>70.91</v>
      </c>
      <c r="K1640" s="7">
        <v>0</v>
      </c>
      <c r="L1640" s="6">
        <v>33.11</v>
      </c>
      <c r="M1640" s="6">
        <f t="shared" si="100"/>
        <v>70.91</v>
      </c>
      <c r="N1640" s="6">
        <f t="shared" si="101"/>
        <v>33.11</v>
      </c>
      <c r="O1640" s="6">
        <f t="shared" si="102"/>
        <v>37.799999999999997</v>
      </c>
      <c r="P1640" s="8">
        <f t="shared" si="103"/>
        <v>0.53307008884501483</v>
      </c>
      <c r="Q1640" s="9">
        <f>YEAR(SalesDataTable[[#This Row],[Order Date]])</f>
        <v>2026</v>
      </c>
      <c r="R1640" s="8" t="str">
        <f>"Q"&amp;ROUNDUP(MONTH(SalesDataTable[[#This Row],[Order Date]])/3,0)</f>
        <v>Q3</v>
      </c>
      <c r="S1640" s="5">
        <f>MONTH(SalesDataTable[[#This Row],[Order Date]])</f>
        <v>8</v>
      </c>
      <c r="T1640" s="8" t="str">
        <f>TEXT(SalesDataTable[[#This Row],[Order Date]],"mmm")</f>
        <v>Aug</v>
      </c>
    </row>
    <row r="1641" spans="1:20" ht="15.6" x14ac:dyDescent="0.3">
      <c r="A1641" s="2" t="s">
        <v>1712</v>
      </c>
      <c r="B1641" s="3">
        <v>46248</v>
      </c>
      <c r="C1641" s="4" t="s">
        <v>28</v>
      </c>
      <c r="D1641" s="4" t="s">
        <v>58</v>
      </c>
      <c r="E1641" s="4" t="s">
        <v>30</v>
      </c>
      <c r="F1641" s="4" t="s">
        <v>40</v>
      </c>
      <c r="G1641" s="4" t="s">
        <v>25</v>
      </c>
      <c r="H1641" s="4" t="s">
        <v>49</v>
      </c>
      <c r="I1641" s="5">
        <v>6</v>
      </c>
      <c r="J1641" s="6">
        <v>50.94</v>
      </c>
      <c r="K1641" s="7">
        <v>0.1</v>
      </c>
      <c r="L1641" s="6">
        <v>22.76</v>
      </c>
      <c r="M1641" s="6">
        <f t="shared" si="100"/>
        <v>275.07600000000002</v>
      </c>
      <c r="N1641" s="6">
        <f t="shared" si="101"/>
        <v>136.56</v>
      </c>
      <c r="O1641" s="6">
        <f t="shared" si="102"/>
        <v>138.51600000000002</v>
      </c>
      <c r="P1641" s="8">
        <f t="shared" si="103"/>
        <v>0.50355538105832576</v>
      </c>
      <c r="Q1641" s="9">
        <f>YEAR(SalesDataTable[[#This Row],[Order Date]])</f>
        <v>2026</v>
      </c>
      <c r="R1641" s="8" t="str">
        <f>"Q"&amp;ROUNDUP(MONTH(SalesDataTable[[#This Row],[Order Date]])/3,0)</f>
        <v>Q3</v>
      </c>
      <c r="S1641" s="5">
        <f>MONTH(SalesDataTable[[#This Row],[Order Date]])</f>
        <v>8</v>
      </c>
      <c r="T1641" s="8" t="str">
        <f>TEXT(SalesDataTable[[#This Row],[Order Date]],"mmm")</f>
        <v>Aug</v>
      </c>
    </row>
    <row r="1642" spans="1:20" ht="15.6" x14ac:dyDescent="0.3">
      <c r="A1642" s="2" t="s">
        <v>1713</v>
      </c>
      <c r="B1642" s="3">
        <v>46248</v>
      </c>
      <c r="C1642" s="4" t="s">
        <v>28</v>
      </c>
      <c r="D1642" s="4" t="s">
        <v>29</v>
      </c>
      <c r="E1642" s="4" t="s">
        <v>23</v>
      </c>
      <c r="F1642" s="4" t="s">
        <v>36</v>
      </c>
      <c r="G1642" s="4" t="s">
        <v>31</v>
      </c>
      <c r="H1642" s="4" t="s">
        <v>41</v>
      </c>
      <c r="I1642" s="5">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9">
        <f>YEAR(SalesDataTable[[#This Row],[Order Date]])</f>
        <v>2026</v>
      </c>
      <c r="R1642" s="8" t="str">
        <f>"Q"&amp;ROUNDUP(MONTH(SalesDataTable[[#This Row],[Order Date]])/3,0)</f>
        <v>Q3</v>
      </c>
      <c r="S1642" s="5">
        <f>MONTH(SalesDataTable[[#This Row],[Order Date]])</f>
        <v>8</v>
      </c>
      <c r="T1642" s="8" t="str">
        <f>TEXT(SalesDataTable[[#This Row],[Order Date]],"mmm")</f>
        <v>Aug</v>
      </c>
    </row>
    <row r="1643" spans="1:20" ht="15.6" x14ac:dyDescent="0.3">
      <c r="A1643" s="2" t="s">
        <v>1714</v>
      </c>
      <c r="B1643" s="3">
        <v>46248</v>
      </c>
      <c r="C1643" s="4" t="s">
        <v>47</v>
      </c>
      <c r="D1643" s="4" t="s">
        <v>68</v>
      </c>
      <c r="E1643" s="4" t="s">
        <v>45</v>
      </c>
      <c r="F1643" s="4" t="s">
        <v>36</v>
      </c>
      <c r="G1643" s="4" t="s">
        <v>31</v>
      </c>
      <c r="H1643" s="4" t="s">
        <v>73</v>
      </c>
      <c r="I1643" s="5">
        <v>1</v>
      </c>
      <c r="J1643" s="6">
        <v>152.97</v>
      </c>
      <c r="K1643" s="7">
        <v>0</v>
      </c>
      <c r="L1643" s="6">
        <v>79.66</v>
      </c>
      <c r="M1643" s="6">
        <f t="shared" si="100"/>
        <v>152.97</v>
      </c>
      <c r="N1643" s="6">
        <f t="shared" si="101"/>
        <v>79.66</v>
      </c>
      <c r="O1643" s="6">
        <f t="shared" si="102"/>
        <v>73.31</v>
      </c>
      <c r="P1643" s="8">
        <f t="shared" si="103"/>
        <v>0.47924429626724196</v>
      </c>
      <c r="Q1643" s="9">
        <f>YEAR(SalesDataTable[[#This Row],[Order Date]])</f>
        <v>2026</v>
      </c>
      <c r="R1643" s="8" t="str">
        <f>"Q"&amp;ROUNDUP(MONTH(SalesDataTable[[#This Row],[Order Date]])/3,0)</f>
        <v>Q3</v>
      </c>
      <c r="S1643" s="5">
        <f>MONTH(SalesDataTable[[#This Row],[Order Date]])</f>
        <v>8</v>
      </c>
      <c r="T1643" s="8" t="str">
        <f>TEXT(SalesDataTable[[#This Row],[Order Date]],"mmm")</f>
        <v>Aug</v>
      </c>
    </row>
    <row r="1644" spans="1:20" ht="15.6" x14ac:dyDescent="0.3">
      <c r="A1644" s="2" t="s">
        <v>1715</v>
      </c>
      <c r="B1644" s="3">
        <v>46248</v>
      </c>
      <c r="C1644" s="4" t="s">
        <v>34</v>
      </c>
      <c r="D1644" s="4" t="s">
        <v>146</v>
      </c>
      <c r="E1644" s="4" t="s">
        <v>23</v>
      </c>
      <c r="F1644" s="4" t="s">
        <v>40</v>
      </c>
      <c r="G1644" s="4" t="s">
        <v>37</v>
      </c>
      <c r="H1644" s="4" t="s">
        <v>66</v>
      </c>
      <c r="I1644" s="5">
        <v>2</v>
      </c>
      <c r="J1644" s="6">
        <v>45.79</v>
      </c>
      <c r="K1644" s="7">
        <v>0</v>
      </c>
      <c r="L1644" s="6">
        <v>18.23</v>
      </c>
      <c r="M1644" s="6">
        <f t="shared" si="100"/>
        <v>91.58</v>
      </c>
      <c r="N1644" s="6">
        <f t="shared" si="101"/>
        <v>36.46</v>
      </c>
      <c r="O1644" s="6">
        <f t="shared" si="102"/>
        <v>55.12</v>
      </c>
      <c r="P1644" s="8">
        <f t="shared" si="103"/>
        <v>0.60187813933173184</v>
      </c>
      <c r="Q1644" s="9">
        <f>YEAR(SalesDataTable[[#This Row],[Order Date]])</f>
        <v>2026</v>
      </c>
      <c r="R1644" s="8" t="str">
        <f>"Q"&amp;ROUNDUP(MONTH(SalesDataTable[[#This Row],[Order Date]])/3,0)</f>
        <v>Q3</v>
      </c>
      <c r="S1644" s="5">
        <f>MONTH(SalesDataTable[[#This Row],[Order Date]])</f>
        <v>8</v>
      </c>
      <c r="T1644" s="8" t="str">
        <f>TEXT(SalesDataTable[[#This Row],[Order Date]],"mmm")</f>
        <v>Aug</v>
      </c>
    </row>
    <row r="1645" spans="1:20" ht="15.6" x14ac:dyDescent="0.3">
      <c r="A1645" s="2" t="s">
        <v>1716</v>
      </c>
      <c r="B1645" s="3">
        <v>46248</v>
      </c>
      <c r="C1645" s="4" t="s">
        <v>28</v>
      </c>
      <c r="D1645" s="4" t="s">
        <v>58</v>
      </c>
      <c r="E1645" s="4" t="s">
        <v>23</v>
      </c>
      <c r="F1645" s="4" t="s">
        <v>36</v>
      </c>
      <c r="G1645" s="4" t="s">
        <v>37</v>
      </c>
      <c r="H1645" s="4" t="s">
        <v>103</v>
      </c>
      <c r="I1645" s="5">
        <v>1</v>
      </c>
      <c r="J1645" s="6">
        <v>161.31</v>
      </c>
      <c r="K1645" s="7">
        <v>0</v>
      </c>
      <c r="L1645" s="6">
        <v>87.81</v>
      </c>
      <c r="M1645" s="6">
        <f t="shared" si="100"/>
        <v>161.31</v>
      </c>
      <c r="N1645" s="6">
        <f t="shared" si="101"/>
        <v>87.81</v>
      </c>
      <c r="O1645" s="6">
        <f t="shared" si="102"/>
        <v>73.5</v>
      </c>
      <c r="P1645" s="8">
        <f t="shared" si="103"/>
        <v>0.45564441138181139</v>
      </c>
      <c r="Q1645" s="9">
        <f>YEAR(SalesDataTable[[#This Row],[Order Date]])</f>
        <v>2026</v>
      </c>
      <c r="R1645" s="8" t="str">
        <f>"Q"&amp;ROUNDUP(MONTH(SalesDataTable[[#This Row],[Order Date]])/3,0)</f>
        <v>Q3</v>
      </c>
      <c r="S1645" s="5">
        <f>MONTH(SalesDataTable[[#This Row],[Order Date]])</f>
        <v>8</v>
      </c>
      <c r="T1645" s="8" t="str">
        <f>TEXT(SalesDataTable[[#This Row],[Order Date]],"mmm")</f>
        <v>Aug</v>
      </c>
    </row>
    <row r="1646" spans="1:20" ht="15.6" x14ac:dyDescent="0.3">
      <c r="A1646" s="2" t="s">
        <v>1717</v>
      </c>
      <c r="B1646" s="3">
        <v>46249</v>
      </c>
      <c r="C1646" s="4" t="s">
        <v>47</v>
      </c>
      <c r="D1646" s="4" t="s">
        <v>65</v>
      </c>
      <c r="E1646" s="4" t="s">
        <v>23</v>
      </c>
      <c r="F1646" s="4" t="s">
        <v>36</v>
      </c>
      <c r="G1646" s="4" t="s">
        <v>69</v>
      </c>
      <c r="H1646" s="4" t="s">
        <v>87</v>
      </c>
      <c r="I1646" s="5">
        <v>2</v>
      </c>
      <c r="J1646" s="6">
        <v>35.97</v>
      </c>
      <c r="K1646" s="7">
        <v>0.05</v>
      </c>
      <c r="L1646" s="6">
        <v>14.28</v>
      </c>
      <c r="M1646" s="6">
        <f t="shared" si="100"/>
        <v>68.342999999999989</v>
      </c>
      <c r="N1646" s="6">
        <f t="shared" si="101"/>
        <v>28.56</v>
      </c>
      <c r="O1646" s="6">
        <f t="shared" si="102"/>
        <v>39.782999999999987</v>
      </c>
      <c r="P1646" s="8">
        <f t="shared" si="103"/>
        <v>0.58210789693165343</v>
      </c>
      <c r="Q1646" s="9">
        <f>YEAR(SalesDataTable[[#This Row],[Order Date]])</f>
        <v>2026</v>
      </c>
      <c r="R1646" s="8" t="str">
        <f>"Q"&amp;ROUNDUP(MONTH(SalesDataTable[[#This Row],[Order Date]])/3,0)</f>
        <v>Q3</v>
      </c>
      <c r="S1646" s="5">
        <f>MONTH(SalesDataTable[[#This Row],[Order Date]])</f>
        <v>8</v>
      </c>
      <c r="T1646" s="8" t="str">
        <f>TEXT(SalesDataTable[[#This Row],[Order Date]],"mmm")</f>
        <v>Aug</v>
      </c>
    </row>
    <row r="1647" spans="1:20" ht="15.6" x14ac:dyDescent="0.3">
      <c r="A1647" s="2" t="s">
        <v>1718</v>
      </c>
      <c r="B1647" s="3">
        <v>46249</v>
      </c>
      <c r="C1647" s="4" t="s">
        <v>21</v>
      </c>
      <c r="D1647" s="4" t="s">
        <v>22</v>
      </c>
      <c r="E1647" s="4" t="s">
        <v>45</v>
      </c>
      <c r="F1647" s="4" t="s">
        <v>36</v>
      </c>
      <c r="G1647" s="4" t="s">
        <v>69</v>
      </c>
      <c r="H1647" s="4" t="s">
        <v>70</v>
      </c>
      <c r="I1647" s="5">
        <v>2</v>
      </c>
      <c r="J1647" s="6">
        <v>39.729999999999997</v>
      </c>
      <c r="K1647" s="7">
        <v>0</v>
      </c>
      <c r="L1647" s="6">
        <v>14.95</v>
      </c>
      <c r="M1647" s="6">
        <f t="shared" si="100"/>
        <v>79.459999999999994</v>
      </c>
      <c r="N1647" s="6">
        <f t="shared" si="101"/>
        <v>29.9</v>
      </c>
      <c r="O1647" s="6">
        <f t="shared" si="102"/>
        <v>49.559999999999995</v>
      </c>
      <c r="P1647" s="8">
        <f t="shared" si="103"/>
        <v>0.62371004278882458</v>
      </c>
      <c r="Q1647" s="9">
        <f>YEAR(SalesDataTable[[#This Row],[Order Date]])</f>
        <v>2026</v>
      </c>
      <c r="R1647" s="8" t="str">
        <f>"Q"&amp;ROUNDUP(MONTH(SalesDataTable[[#This Row],[Order Date]])/3,0)</f>
        <v>Q3</v>
      </c>
      <c r="S1647" s="5">
        <f>MONTH(SalesDataTable[[#This Row],[Order Date]])</f>
        <v>8</v>
      </c>
      <c r="T1647" s="8" t="str">
        <f>TEXT(SalesDataTable[[#This Row],[Order Date]],"mmm")</f>
        <v>Aug</v>
      </c>
    </row>
    <row r="1648" spans="1:20" ht="15.6" x14ac:dyDescent="0.3">
      <c r="A1648" s="2" t="s">
        <v>1719</v>
      </c>
      <c r="B1648" s="3">
        <v>46249</v>
      </c>
      <c r="C1648" s="4" t="s">
        <v>28</v>
      </c>
      <c r="D1648" s="4" t="s">
        <v>89</v>
      </c>
      <c r="E1648" s="4" t="s">
        <v>23</v>
      </c>
      <c r="F1648" s="4" t="s">
        <v>40</v>
      </c>
      <c r="G1648" s="4" t="s">
        <v>37</v>
      </c>
      <c r="H1648" s="4" t="s">
        <v>38</v>
      </c>
      <c r="I1648" s="5">
        <v>2</v>
      </c>
      <c r="J1648" s="6">
        <v>36.049999999999997</v>
      </c>
      <c r="K1648" s="7">
        <v>0</v>
      </c>
      <c r="L1648" s="6">
        <v>13.8</v>
      </c>
      <c r="M1648" s="6">
        <f t="shared" si="100"/>
        <v>72.099999999999994</v>
      </c>
      <c r="N1648" s="6">
        <f t="shared" si="101"/>
        <v>27.6</v>
      </c>
      <c r="O1648" s="6">
        <f t="shared" si="102"/>
        <v>44.499999999999993</v>
      </c>
      <c r="P1648" s="8">
        <f t="shared" si="103"/>
        <v>0.61719833564493753</v>
      </c>
      <c r="Q1648" s="9">
        <f>YEAR(SalesDataTable[[#This Row],[Order Date]])</f>
        <v>2026</v>
      </c>
      <c r="R1648" s="8" t="str">
        <f>"Q"&amp;ROUNDUP(MONTH(SalesDataTable[[#This Row],[Order Date]])/3,0)</f>
        <v>Q3</v>
      </c>
      <c r="S1648" s="5">
        <f>MONTH(SalesDataTable[[#This Row],[Order Date]])</f>
        <v>8</v>
      </c>
      <c r="T1648" s="8" t="str">
        <f>TEXT(SalesDataTable[[#This Row],[Order Date]],"mmm")</f>
        <v>Aug</v>
      </c>
    </row>
    <row r="1649" spans="1:20" ht="15.6" x14ac:dyDescent="0.3">
      <c r="A1649" s="2" t="s">
        <v>1720</v>
      </c>
      <c r="B1649" s="3">
        <v>46249</v>
      </c>
      <c r="C1649" s="4" t="s">
        <v>47</v>
      </c>
      <c r="D1649" s="4" t="s">
        <v>65</v>
      </c>
      <c r="E1649" s="4" t="s">
        <v>23</v>
      </c>
      <c r="F1649" s="4" t="s">
        <v>36</v>
      </c>
      <c r="G1649" s="4" t="s">
        <v>51</v>
      </c>
      <c r="H1649" s="4" t="s">
        <v>61</v>
      </c>
      <c r="I1649" s="5">
        <v>1</v>
      </c>
      <c r="J1649" s="6">
        <v>194.36</v>
      </c>
      <c r="K1649" s="7">
        <v>0</v>
      </c>
      <c r="L1649" s="6">
        <v>106.01</v>
      </c>
      <c r="M1649" s="6">
        <f t="shared" si="100"/>
        <v>194.36</v>
      </c>
      <c r="N1649" s="6">
        <f t="shared" si="101"/>
        <v>106.01</v>
      </c>
      <c r="O1649" s="6">
        <f t="shared" si="102"/>
        <v>88.350000000000009</v>
      </c>
      <c r="P1649" s="8">
        <f t="shared" si="103"/>
        <v>0.45456884132537562</v>
      </c>
      <c r="Q1649" s="9">
        <f>YEAR(SalesDataTable[[#This Row],[Order Date]])</f>
        <v>2026</v>
      </c>
      <c r="R1649" s="8" t="str">
        <f>"Q"&amp;ROUNDUP(MONTH(SalesDataTable[[#This Row],[Order Date]])/3,0)</f>
        <v>Q3</v>
      </c>
      <c r="S1649" s="5">
        <f>MONTH(SalesDataTable[[#This Row],[Order Date]])</f>
        <v>8</v>
      </c>
      <c r="T1649" s="8" t="str">
        <f>TEXT(SalesDataTable[[#This Row],[Order Date]],"mmm")</f>
        <v>Aug</v>
      </c>
    </row>
    <row r="1650" spans="1:20" ht="15.6" x14ac:dyDescent="0.3">
      <c r="A1650" s="2" t="s">
        <v>1721</v>
      </c>
      <c r="B1650" s="3">
        <v>46249</v>
      </c>
      <c r="C1650" s="4" t="s">
        <v>47</v>
      </c>
      <c r="D1650" s="4" t="s">
        <v>48</v>
      </c>
      <c r="E1650" s="4" t="s">
        <v>45</v>
      </c>
      <c r="F1650" s="4" t="s">
        <v>24</v>
      </c>
      <c r="G1650" s="4" t="s">
        <v>51</v>
      </c>
      <c r="H1650" s="4" t="s">
        <v>61</v>
      </c>
      <c r="I1650" s="5">
        <v>1</v>
      </c>
      <c r="J1650" s="6">
        <v>192.67</v>
      </c>
      <c r="K1650" s="7">
        <v>0.05</v>
      </c>
      <c r="L1650" s="6">
        <v>103.37</v>
      </c>
      <c r="M1650" s="6">
        <f t="shared" si="100"/>
        <v>183.03649999999999</v>
      </c>
      <c r="N1650" s="6">
        <f t="shared" si="101"/>
        <v>103.37</v>
      </c>
      <c r="O1650" s="6">
        <f t="shared" si="102"/>
        <v>79.666499999999985</v>
      </c>
      <c r="P1650" s="8">
        <f t="shared" si="103"/>
        <v>0.43524925356417976</v>
      </c>
      <c r="Q1650" s="9">
        <f>YEAR(SalesDataTable[[#This Row],[Order Date]])</f>
        <v>2026</v>
      </c>
      <c r="R1650" s="8" t="str">
        <f>"Q"&amp;ROUNDUP(MONTH(SalesDataTable[[#This Row],[Order Date]])/3,0)</f>
        <v>Q3</v>
      </c>
      <c r="S1650" s="5">
        <f>MONTH(SalesDataTable[[#This Row],[Order Date]])</f>
        <v>8</v>
      </c>
      <c r="T1650" s="8" t="str">
        <f>TEXT(SalesDataTable[[#This Row],[Order Date]],"mmm")</f>
        <v>Aug</v>
      </c>
    </row>
    <row r="1651" spans="1:20" ht="15.6" x14ac:dyDescent="0.3">
      <c r="A1651" s="2" t="s">
        <v>1722</v>
      </c>
      <c r="B1651" s="3">
        <v>46249</v>
      </c>
      <c r="C1651" s="4" t="s">
        <v>34</v>
      </c>
      <c r="D1651" s="4" t="s">
        <v>146</v>
      </c>
      <c r="E1651" s="4" t="s">
        <v>23</v>
      </c>
      <c r="F1651" s="4" t="s">
        <v>36</v>
      </c>
      <c r="G1651" s="4" t="s">
        <v>31</v>
      </c>
      <c r="H1651" s="4" t="s">
        <v>32</v>
      </c>
      <c r="I1651" s="5">
        <v>3</v>
      </c>
      <c r="J1651" s="6">
        <v>92.12</v>
      </c>
      <c r="K1651" s="7">
        <v>0.1</v>
      </c>
      <c r="L1651" s="6">
        <v>44.1</v>
      </c>
      <c r="M1651" s="6">
        <f t="shared" si="100"/>
        <v>248.72400000000002</v>
      </c>
      <c r="N1651" s="6">
        <f t="shared" si="101"/>
        <v>132.30000000000001</v>
      </c>
      <c r="O1651" s="6">
        <f t="shared" si="102"/>
        <v>116.42400000000001</v>
      </c>
      <c r="P1651" s="8">
        <f t="shared" si="103"/>
        <v>0.46808510638297873</v>
      </c>
      <c r="Q1651" s="9">
        <f>YEAR(SalesDataTable[[#This Row],[Order Date]])</f>
        <v>2026</v>
      </c>
      <c r="R1651" s="8" t="str">
        <f>"Q"&amp;ROUNDUP(MONTH(SalesDataTable[[#This Row],[Order Date]])/3,0)</f>
        <v>Q3</v>
      </c>
      <c r="S1651" s="5">
        <f>MONTH(SalesDataTable[[#This Row],[Order Date]])</f>
        <v>8</v>
      </c>
      <c r="T1651" s="8" t="str">
        <f>TEXT(SalesDataTable[[#This Row],[Order Date]],"mmm")</f>
        <v>Aug</v>
      </c>
    </row>
    <row r="1652" spans="1:20" ht="15.6" x14ac:dyDescent="0.3">
      <c r="A1652" s="2" t="s">
        <v>1723</v>
      </c>
      <c r="B1652" s="3">
        <v>46249</v>
      </c>
      <c r="C1652" s="4" t="s">
        <v>28</v>
      </c>
      <c r="D1652" s="4" t="s">
        <v>29</v>
      </c>
      <c r="E1652" s="4" t="s">
        <v>45</v>
      </c>
      <c r="F1652" s="4" t="s">
        <v>40</v>
      </c>
      <c r="G1652" s="4" t="s">
        <v>51</v>
      </c>
      <c r="H1652" s="4" t="s">
        <v>61</v>
      </c>
      <c r="I1652" s="5">
        <v>1</v>
      </c>
      <c r="J1652" s="6">
        <v>192.82</v>
      </c>
      <c r="K1652" s="7">
        <v>0</v>
      </c>
      <c r="L1652" s="6">
        <v>104.98</v>
      </c>
      <c r="M1652" s="6">
        <f t="shared" si="100"/>
        <v>192.82</v>
      </c>
      <c r="N1652" s="6">
        <f t="shared" si="101"/>
        <v>104.98</v>
      </c>
      <c r="O1652" s="6">
        <f t="shared" si="102"/>
        <v>87.839999999999989</v>
      </c>
      <c r="P1652" s="8">
        <f t="shared" si="103"/>
        <v>0.45555440307022088</v>
      </c>
      <c r="Q1652" s="9">
        <f>YEAR(SalesDataTable[[#This Row],[Order Date]])</f>
        <v>2026</v>
      </c>
      <c r="R1652" s="8" t="str">
        <f>"Q"&amp;ROUNDUP(MONTH(SalesDataTable[[#This Row],[Order Date]])/3,0)</f>
        <v>Q3</v>
      </c>
      <c r="S1652" s="5">
        <f>MONTH(SalesDataTable[[#This Row],[Order Date]])</f>
        <v>8</v>
      </c>
      <c r="T1652" s="8" t="str">
        <f>TEXT(SalesDataTable[[#This Row],[Order Date]],"mmm")</f>
        <v>Aug</v>
      </c>
    </row>
    <row r="1653" spans="1:20" ht="15.6" x14ac:dyDescent="0.3">
      <c r="A1653" s="2" t="s">
        <v>1724</v>
      </c>
      <c r="B1653" s="3">
        <v>46250</v>
      </c>
      <c r="C1653" s="4" t="s">
        <v>34</v>
      </c>
      <c r="D1653" s="4" t="s">
        <v>146</v>
      </c>
      <c r="E1653" s="4" t="s">
        <v>23</v>
      </c>
      <c r="F1653" s="4" t="s">
        <v>36</v>
      </c>
      <c r="G1653" s="4" t="s">
        <v>25</v>
      </c>
      <c r="H1653" s="4" t="s">
        <v>26</v>
      </c>
      <c r="I1653" s="5">
        <v>3</v>
      </c>
      <c r="J1653" s="6">
        <v>80.099999999999994</v>
      </c>
      <c r="K1653" s="7">
        <v>0</v>
      </c>
      <c r="L1653" s="6">
        <v>42.41</v>
      </c>
      <c r="M1653" s="6">
        <f t="shared" si="100"/>
        <v>240.29999999999998</v>
      </c>
      <c r="N1653" s="6">
        <f t="shared" si="101"/>
        <v>127.22999999999999</v>
      </c>
      <c r="O1653" s="6">
        <f t="shared" si="102"/>
        <v>113.07</v>
      </c>
      <c r="P1653" s="8">
        <f t="shared" si="103"/>
        <v>0.47053682896379528</v>
      </c>
      <c r="Q1653" s="9">
        <f>YEAR(SalesDataTable[[#This Row],[Order Date]])</f>
        <v>2026</v>
      </c>
      <c r="R1653" s="8" t="str">
        <f>"Q"&amp;ROUNDUP(MONTH(SalesDataTable[[#This Row],[Order Date]])/3,0)</f>
        <v>Q3</v>
      </c>
      <c r="S1653" s="5">
        <f>MONTH(SalesDataTable[[#This Row],[Order Date]])</f>
        <v>8</v>
      </c>
      <c r="T1653" s="8" t="str">
        <f>TEXT(SalesDataTable[[#This Row],[Order Date]],"mmm")</f>
        <v>Aug</v>
      </c>
    </row>
    <row r="1654" spans="1:20" ht="15.6" x14ac:dyDescent="0.3">
      <c r="A1654" s="2" t="s">
        <v>1725</v>
      </c>
      <c r="B1654" s="3">
        <v>46250</v>
      </c>
      <c r="C1654" s="4" t="s">
        <v>47</v>
      </c>
      <c r="D1654" s="4" t="s">
        <v>65</v>
      </c>
      <c r="E1654" s="4" t="s">
        <v>59</v>
      </c>
      <c r="F1654" s="4" t="s">
        <v>36</v>
      </c>
      <c r="G1654" s="4" t="s">
        <v>25</v>
      </c>
      <c r="H1654" s="4" t="s">
        <v>26</v>
      </c>
      <c r="I1654" s="5">
        <v>6</v>
      </c>
      <c r="J1654" s="6">
        <v>83.26</v>
      </c>
      <c r="K1654" s="7">
        <v>0</v>
      </c>
      <c r="L1654" s="6">
        <v>43.8</v>
      </c>
      <c r="M1654" s="6">
        <f t="shared" si="100"/>
        <v>499.56000000000006</v>
      </c>
      <c r="N1654" s="6">
        <f t="shared" si="101"/>
        <v>262.79999999999995</v>
      </c>
      <c r="O1654" s="6">
        <f t="shared" si="102"/>
        <v>236.7600000000001</v>
      </c>
      <c r="P1654" s="8">
        <f t="shared" si="103"/>
        <v>0.47393706461686297</v>
      </c>
      <c r="Q1654" s="9">
        <f>YEAR(SalesDataTable[[#This Row],[Order Date]])</f>
        <v>2026</v>
      </c>
      <c r="R1654" s="8" t="str">
        <f>"Q"&amp;ROUNDUP(MONTH(SalesDataTable[[#This Row],[Order Date]])/3,0)</f>
        <v>Q3</v>
      </c>
      <c r="S1654" s="5">
        <f>MONTH(SalesDataTable[[#This Row],[Order Date]])</f>
        <v>8</v>
      </c>
      <c r="T1654" s="8" t="str">
        <f>TEXT(SalesDataTable[[#This Row],[Order Date]],"mmm")</f>
        <v>Aug</v>
      </c>
    </row>
    <row r="1655" spans="1:20" ht="15.6" x14ac:dyDescent="0.3">
      <c r="A1655" s="2" t="s">
        <v>1726</v>
      </c>
      <c r="B1655" s="3">
        <v>46250</v>
      </c>
      <c r="C1655" s="4" t="s">
        <v>28</v>
      </c>
      <c r="D1655" s="4" t="s">
        <v>29</v>
      </c>
      <c r="E1655" s="4" t="s">
        <v>45</v>
      </c>
      <c r="F1655" s="4" t="s">
        <v>24</v>
      </c>
      <c r="G1655" s="4" t="s">
        <v>69</v>
      </c>
      <c r="H1655" s="4" t="s">
        <v>70</v>
      </c>
      <c r="I1655" s="5">
        <v>4</v>
      </c>
      <c r="J1655" s="6">
        <v>40.46</v>
      </c>
      <c r="K1655" s="7">
        <v>0</v>
      </c>
      <c r="L1655" s="6">
        <v>15.12</v>
      </c>
      <c r="M1655" s="6">
        <f t="shared" si="100"/>
        <v>161.84</v>
      </c>
      <c r="N1655" s="6">
        <f t="shared" si="101"/>
        <v>60.48</v>
      </c>
      <c r="O1655" s="6">
        <f t="shared" si="102"/>
        <v>101.36000000000001</v>
      </c>
      <c r="P1655" s="8">
        <f t="shared" si="103"/>
        <v>0.62629757785467133</v>
      </c>
      <c r="Q1655" s="9">
        <f>YEAR(SalesDataTable[[#This Row],[Order Date]])</f>
        <v>2026</v>
      </c>
      <c r="R1655" s="8" t="str">
        <f>"Q"&amp;ROUNDUP(MONTH(SalesDataTable[[#This Row],[Order Date]])/3,0)</f>
        <v>Q3</v>
      </c>
      <c r="S1655" s="5">
        <f>MONTH(SalesDataTable[[#This Row],[Order Date]])</f>
        <v>8</v>
      </c>
      <c r="T1655" s="8" t="str">
        <f>TEXT(SalesDataTable[[#This Row],[Order Date]],"mmm")</f>
        <v>Aug</v>
      </c>
    </row>
    <row r="1656" spans="1:20" ht="15.6" x14ac:dyDescent="0.3">
      <c r="A1656" s="2" t="s">
        <v>1727</v>
      </c>
      <c r="B1656" s="3">
        <v>46250</v>
      </c>
      <c r="C1656" s="4" t="s">
        <v>34</v>
      </c>
      <c r="D1656" s="4" t="s">
        <v>146</v>
      </c>
      <c r="E1656" s="4" t="s">
        <v>30</v>
      </c>
      <c r="F1656" s="4" t="s">
        <v>24</v>
      </c>
      <c r="G1656" s="4" t="s">
        <v>25</v>
      </c>
      <c r="H1656" s="4" t="s">
        <v>26</v>
      </c>
      <c r="I1656" s="5">
        <v>5</v>
      </c>
      <c r="J1656" s="6">
        <v>81.55</v>
      </c>
      <c r="K1656" s="7">
        <v>0.2</v>
      </c>
      <c r="L1656" s="6">
        <v>42.09</v>
      </c>
      <c r="M1656" s="6">
        <f t="shared" si="100"/>
        <v>326.20000000000005</v>
      </c>
      <c r="N1656" s="6">
        <f t="shared" si="101"/>
        <v>210.45000000000002</v>
      </c>
      <c r="O1656" s="6">
        <f t="shared" si="102"/>
        <v>115.75000000000003</v>
      </c>
      <c r="P1656" s="8">
        <f t="shared" si="103"/>
        <v>0.3548436541998774</v>
      </c>
      <c r="Q1656" s="9">
        <f>YEAR(SalesDataTable[[#This Row],[Order Date]])</f>
        <v>2026</v>
      </c>
      <c r="R1656" s="8" t="str">
        <f>"Q"&amp;ROUNDUP(MONTH(SalesDataTable[[#This Row],[Order Date]])/3,0)</f>
        <v>Q3</v>
      </c>
      <c r="S1656" s="5">
        <f>MONTH(SalesDataTable[[#This Row],[Order Date]])</f>
        <v>8</v>
      </c>
      <c r="T1656" s="8" t="str">
        <f>TEXT(SalesDataTable[[#This Row],[Order Date]],"mmm")</f>
        <v>Aug</v>
      </c>
    </row>
    <row r="1657" spans="1:20" ht="15.6" x14ac:dyDescent="0.3">
      <c r="A1657" s="2" t="s">
        <v>1728</v>
      </c>
      <c r="B1657" s="3">
        <v>46250</v>
      </c>
      <c r="C1657" s="4" t="s">
        <v>28</v>
      </c>
      <c r="D1657" s="4" t="s">
        <v>89</v>
      </c>
      <c r="E1657" s="4" t="s">
        <v>45</v>
      </c>
      <c r="F1657" s="4" t="s">
        <v>36</v>
      </c>
      <c r="G1657" s="4" t="s">
        <v>51</v>
      </c>
      <c r="H1657" s="4" t="s">
        <v>84</v>
      </c>
      <c r="I1657" s="5">
        <v>2</v>
      </c>
      <c r="J1657" s="6">
        <v>83.56</v>
      </c>
      <c r="K1657" s="7">
        <v>0</v>
      </c>
      <c r="L1657" s="6">
        <v>39.119999999999997</v>
      </c>
      <c r="M1657" s="6">
        <f t="shared" si="100"/>
        <v>167.12</v>
      </c>
      <c r="N1657" s="6">
        <f t="shared" si="101"/>
        <v>78.239999999999995</v>
      </c>
      <c r="O1657" s="6">
        <f t="shared" si="102"/>
        <v>88.88000000000001</v>
      </c>
      <c r="P1657" s="8">
        <f t="shared" si="103"/>
        <v>0.53183341311632359</v>
      </c>
      <c r="Q1657" s="9">
        <f>YEAR(SalesDataTable[[#This Row],[Order Date]])</f>
        <v>2026</v>
      </c>
      <c r="R1657" s="8" t="str">
        <f>"Q"&amp;ROUNDUP(MONTH(SalesDataTable[[#This Row],[Order Date]])/3,0)</f>
        <v>Q3</v>
      </c>
      <c r="S1657" s="5">
        <f>MONTH(SalesDataTable[[#This Row],[Order Date]])</f>
        <v>8</v>
      </c>
      <c r="T1657" s="8" t="str">
        <f>TEXT(SalesDataTable[[#This Row],[Order Date]],"mmm")</f>
        <v>Aug</v>
      </c>
    </row>
    <row r="1658" spans="1:20" ht="15.6" x14ac:dyDescent="0.3">
      <c r="A1658" s="2" t="s">
        <v>1729</v>
      </c>
      <c r="B1658" s="3">
        <v>46250</v>
      </c>
      <c r="C1658" s="4" t="s">
        <v>34</v>
      </c>
      <c r="D1658" s="4" t="s">
        <v>81</v>
      </c>
      <c r="E1658" s="4" t="s">
        <v>23</v>
      </c>
      <c r="F1658" s="4" t="s">
        <v>24</v>
      </c>
      <c r="G1658" s="4" t="s">
        <v>51</v>
      </c>
      <c r="H1658" s="4" t="s">
        <v>110</v>
      </c>
      <c r="I1658" s="5">
        <v>3</v>
      </c>
      <c r="J1658" s="6">
        <v>125.75</v>
      </c>
      <c r="K1658" s="7">
        <v>0</v>
      </c>
      <c r="L1658" s="6">
        <v>62.05</v>
      </c>
      <c r="M1658" s="6">
        <f t="shared" si="100"/>
        <v>377.25</v>
      </c>
      <c r="N1658" s="6">
        <f t="shared" si="101"/>
        <v>186.14999999999998</v>
      </c>
      <c r="O1658" s="6">
        <f t="shared" si="102"/>
        <v>191.10000000000002</v>
      </c>
      <c r="P1658" s="8">
        <f t="shared" si="103"/>
        <v>0.50656063618290259</v>
      </c>
      <c r="Q1658" s="9">
        <f>YEAR(SalesDataTable[[#This Row],[Order Date]])</f>
        <v>2026</v>
      </c>
      <c r="R1658" s="8" t="str">
        <f>"Q"&amp;ROUNDUP(MONTH(SalesDataTable[[#This Row],[Order Date]])/3,0)</f>
        <v>Q3</v>
      </c>
      <c r="S1658" s="5">
        <f>MONTH(SalesDataTable[[#This Row],[Order Date]])</f>
        <v>8</v>
      </c>
      <c r="T1658" s="8" t="str">
        <f>TEXT(SalesDataTable[[#This Row],[Order Date]],"mmm")</f>
        <v>Aug</v>
      </c>
    </row>
    <row r="1659" spans="1:20" ht="15.6" x14ac:dyDescent="0.3">
      <c r="A1659" s="2" t="s">
        <v>1730</v>
      </c>
      <c r="B1659" s="3">
        <v>46250</v>
      </c>
      <c r="C1659" s="4" t="s">
        <v>21</v>
      </c>
      <c r="D1659" s="4" t="s">
        <v>22</v>
      </c>
      <c r="E1659" s="4" t="s">
        <v>23</v>
      </c>
      <c r="F1659" s="4" t="s">
        <v>24</v>
      </c>
      <c r="G1659" s="4" t="s">
        <v>37</v>
      </c>
      <c r="H1659" s="4" t="s">
        <v>38</v>
      </c>
      <c r="I1659" s="5">
        <v>1</v>
      </c>
      <c r="J1659" s="6">
        <v>35.619999999999997</v>
      </c>
      <c r="K1659" s="7">
        <v>0.1</v>
      </c>
      <c r="L1659" s="6">
        <v>13.55</v>
      </c>
      <c r="M1659" s="6">
        <f t="shared" si="100"/>
        <v>32.058</v>
      </c>
      <c r="N1659" s="6">
        <f t="shared" si="101"/>
        <v>13.55</v>
      </c>
      <c r="O1659" s="6">
        <f t="shared" si="102"/>
        <v>18.507999999999999</v>
      </c>
      <c r="P1659" s="8">
        <f t="shared" si="103"/>
        <v>0.57732859192713204</v>
      </c>
      <c r="Q1659" s="9">
        <f>YEAR(SalesDataTable[[#This Row],[Order Date]])</f>
        <v>2026</v>
      </c>
      <c r="R1659" s="8" t="str">
        <f>"Q"&amp;ROUNDUP(MONTH(SalesDataTable[[#This Row],[Order Date]])/3,0)</f>
        <v>Q3</v>
      </c>
      <c r="S1659" s="5">
        <f>MONTH(SalesDataTable[[#This Row],[Order Date]])</f>
        <v>8</v>
      </c>
      <c r="T1659" s="8" t="str">
        <f>TEXT(SalesDataTable[[#This Row],[Order Date]],"mmm")</f>
        <v>Aug</v>
      </c>
    </row>
    <row r="1660" spans="1:20" ht="15.6" x14ac:dyDescent="0.3">
      <c r="A1660" s="2" t="s">
        <v>1731</v>
      </c>
      <c r="B1660" s="3">
        <v>46250</v>
      </c>
      <c r="C1660" s="4" t="s">
        <v>28</v>
      </c>
      <c r="D1660" s="4" t="s">
        <v>106</v>
      </c>
      <c r="E1660" s="4" t="s">
        <v>23</v>
      </c>
      <c r="F1660" s="4" t="s">
        <v>40</v>
      </c>
      <c r="G1660" s="4" t="s">
        <v>25</v>
      </c>
      <c r="H1660" s="4" t="s">
        <v>63</v>
      </c>
      <c r="I1660" s="5">
        <v>2</v>
      </c>
      <c r="J1660" s="6">
        <v>104.02</v>
      </c>
      <c r="K1660" s="7">
        <v>0</v>
      </c>
      <c r="L1660" s="6">
        <v>50.26</v>
      </c>
      <c r="M1660" s="6">
        <f t="shared" si="100"/>
        <v>208.04</v>
      </c>
      <c r="N1660" s="6">
        <f t="shared" si="101"/>
        <v>100.52</v>
      </c>
      <c r="O1660" s="6">
        <f t="shared" si="102"/>
        <v>107.52</v>
      </c>
      <c r="P1660" s="8">
        <f t="shared" si="103"/>
        <v>0.51682368775235532</v>
      </c>
      <c r="Q1660" s="9">
        <f>YEAR(SalesDataTable[[#This Row],[Order Date]])</f>
        <v>2026</v>
      </c>
      <c r="R1660" s="8" t="str">
        <f>"Q"&amp;ROUNDUP(MONTH(SalesDataTable[[#This Row],[Order Date]])/3,0)</f>
        <v>Q3</v>
      </c>
      <c r="S1660" s="5">
        <f>MONTH(SalesDataTable[[#This Row],[Order Date]])</f>
        <v>8</v>
      </c>
      <c r="T1660" s="8" t="str">
        <f>TEXT(SalesDataTable[[#This Row],[Order Date]],"mmm")</f>
        <v>Aug</v>
      </c>
    </row>
    <row r="1661" spans="1:20" ht="15.6" x14ac:dyDescent="0.3">
      <c r="A1661" s="2" t="s">
        <v>1732</v>
      </c>
      <c r="B1661" s="3">
        <v>46250</v>
      </c>
      <c r="C1661" s="4" t="s">
        <v>28</v>
      </c>
      <c r="D1661" s="4" t="s">
        <v>58</v>
      </c>
      <c r="E1661" s="4" t="s">
        <v>30</v>
      </c>
      <c r="F1661" s="4" t="s">
        <v>40</v>
      </c>
      <c r="G1661" s="4" t="s">
        <v>31</v>
      </c>
      <c r="H1661" s="4" t="s">
        <v>32</v>
      </c>
      <c r="I1661" s="5">
        <v>8</v>
      </c>
      <c r="J1661" s="6">
        <v>92.71</v>
      </c>
      <c r="K1661" s="7">
        <v>0.1</v>
      </c>
      <c r="L1661" s="6">
        <v>44.83</v>
      </c>
      <c r="M1661" s="6">
        <f t="shared" si="100"/>
        <v>667.51199999999994</v>
      </c>
      <c r="N1661" s="6">
        <f t="shared" si="101"/>
        <v>358.64</v>
      </c>
      <c r="O1661" s="6">
        <f t="shared" si="102"/>
        <v>308.87199999999996</v>
      </c>
      <c r="P1661" s="8">
        <f t="shared" si="103"/>
        <v>0.46272126943036229</v>
      </c>
      <c r="Q1661" s="9">
        <f>YEAR(SalesDataTable[[#This Row],[Order Date]])</f>
        <v>2026</v>
      </c>
      <c r="R1661" s="8" t="str">
        <f>"Q"&amp;ROUNDUP(MONTH(SalesDataTable[[#This Row],[Order Date]])/3,0)</f>
        <v>Q3</v>
      </c>
      <c r="S1661" s="5">
        <f>MONTH(SalesDataTable[[#This Row],[Order Date]])</f>
        <v>8</v>
      </c>
      <c r="T1661" s="8" t="str">
        <f>TEXT(SalesDataTable[[#This Row],[Order Date]],"mmm")</f>
        <v>Aug</v>
      </c>
    </row>
    <row r="1662" spans="1:20" ht="15.6" x14ac:dyDescent="0.3">
      <c r="A1662" s="2" t="s">
        <v>1733</v>
      </c>
      <c r="B1662" s="3">
        <v>46250</v>
      </c>
      <c r="C1662" s="4" t="s">
        <v>28</v>
      </c>
      <c r="D1662" s="4" t="s">
        <v>89</v>
      </c>
      <c r="E1662" s="4" t="s">
        <v>23</v>
      </c>
      <c r="F1662" s="4" t="s">
        <v>36</v>
      </c>
      <c r="G1662" s="4" t="s">
        <v>31</v>
      </c>
      <c r="H1662" s="4" t="s">
        <v>32</v>
      </c>
      <c r="I1662" s="5">
        <v>1</v>
      </c>
      <c r="J1662" s="6">
        <v>90.58</v>
      </c>
      <c r="K1662" s="7">
        <v>0</v>
      </c>
      <c r="L1662" s="6">
        <v>44.53</v>
      </c>
      <c r="M1662" s="6">
        <f t="shared" si="100"/>
        <v>90.58</v>
      </c>
      <c r="N1662" s="6">
        <f t="shared" si="101"/>
        <v>44.53</v>
      </c>
      <c r="O1662" s="6">
        <f t="shared" si="102"/>
        <v>46.05</v>
      </c>
      <c r="P1662" s="8">
        <f t="shared" si="103"/>
        <v>0.50839037315080593</v>
      </c>
      <c r="Q1662" s="9">
        <f>YEAR(SalesDataTable[[#This Row],[Order Date]])</f>
        <v>2026</v>
      </c>
      <c r="R1662" s="8" t="str">
        <f>"Q"&amp;ROUNDUP(MONTH(SalesDataTable[[#This Row],[Order Date]])/3,0)</f>
        <v>Q3</v>
      </c>
      <c r="S1662" s="5">
        <f>MONTH(SalesDataTable[[#This Row],[Order Date]])</f>
        <v>8</v>
      </c>
      <c r="T1662" s="8" t="str">
        <f>TEXT(SalesDataTable[[#This Row],[Order Date]],"mmm")</f>
        <v>Aug</v>
      </c>
    </row>
    <row r="1663" spans="1:20" ht="15.6" x14ac:dyDescent="0.3">
      <c r="A1663" s="2" t="s">
        <v>1734</v>
      </c>
      <c r="B1663" s="3">
        <v>46250</v>
      </c>
      <c r="C1663" s="4" t="s">
        <v>28</v>
      </c>
      <c r="D1663" s="4" t="s">
        <v>106</v>
      </c>
      <c r="E1663" s="4" t="s">
        <v>23</v>
      </c>
      <c r="F1663" s="4" t="s">
        <v>36</v>
      </c>
      <c r="G1663" s="4" t="s">
        <v>51</v>
      </c>
      <c r="H1663" s="4" t="s">
        <v>110</v>
      </c>
      <c r="I1663" s="5">
        <v>1</v>
      </c>
      <c r="J1663" s="6">
        <v>120.22</v>
      </c>
      <c r="K1663" s="7">
        <v>0</v>
      </c>
      <c r="L1663" s="6">
        <v>62.31</v>
      </c>
      <c r="M1663" s="6">
        <f t="shared" si="100"/>
        <v>120.22</v>
      </c>
      <c r="N1663" s="6">
        <f t="shared" si="101"/>
        <v>62.31</v>
      </c>
      <c r="O1663" s="6">
        <f t="shared" si="102"/>
        <v>57.91</v>
      </c>
      <c r="P1663" s="8">
        <f t="shared" si="103"/>
        <v>0.48170021627017134</v>
      </c>
      <c r="Q1663" s="9">
        <f>YEAR(SalesDataTable[[#This Row],[Order Date]])</f>
        <v>2026</v>
      </c>
      <c r="R1663" s="8" t="str">
        <f>"Q"&amp;ROUNDUP(MONTH(SalesDataTable[[#This Row],[Order Date]])/3,0)</f>
        <v>Q3</v>
      </c>
      <c r="S1663" s="5">
        <f>MONTH(SalesDataTable[[#This Row],[Order Date]])</f>
        <v>8</v>
      </c>
      <c r="T1663" s="8" t="str">
        <f>TEXT(SalesDataTable[[#This Row],[Order Date]],"mmm")</f>
        <v>Aug</v>
      </c>
    </row>
    <row r="1664" spans="1:20" ht="15.6" x14ac:dyDescent="0.3">
      <c r="A1664" s="2" t="s">
        <v>1735</v>
      </c>
      <c r="B1664" s="3">
        <v>46250</v>
      </c>
      <c r="C1664" s="4" t="s">
        <v>34</v>
      </c>
      <c r="D1664" s="4" t="s">
        <v>35</v>
      </c>
      <c r="E1664" s="4" t="s">
        <v>45</v>
      </c>
      <c r="F1664" s="4" t="s">
        <v>36</v>
      </c>
      <c r="G1664" s="4" t="s">
        <v>37</v>
      </c>
      <c r="H1664" s="4" t="s">
        <v>38</v>
      </c>
      <c r="I1664" s="5">
        <v>3</v>
      </c>
      <c r="J1664" s="6">
        <v>36.35</v>
      </c>
      <c r="K1664" s="7">
        <v>0</v>
      </c>
      <c r="L1664" s="6">
        <v>13.42</v>
      </c>
      <c r="M1664" s="6">
        <f t="shared" si="100"/>
        <v>109.05000000000001</v>
      </c>
      <c r="N1664" s="6">
        <f t="shared" si="101"/>
        <v>40.26</v>
      </c>
      <c r="O1664" s="6">
        <f t="shared" si="102"/>
        <v>68.79000000000002</v>
      </c>
      <c r="P1664" s="8">
        <f t="shared" si="103"/>
        <v>0.63081155433287495</v>
      </c>
      <c r="Q1664" s="9">
        <f>YEAR(SalesDataTable[[#This Row],[Order Date]])</f>
        <v>2026</v>
      </c>
      <c r="R1664" s="8" t="str">
        <f>"Q"&amp;ROUNDUP(MONTH(SalesDataTable[[#This Row],[Order Date]])/3,0)</f>
        <v>Q3</v>
      </c>
      <c r="S1664" s="5">
        <f>MONTH(SalesDataTable[[#This Row],[Order Date]])</f>
        <v>8</v>
      </c>
      <c r="T1664" s="8" t="str">
        <f>TEXT(SalesDataTable[[#This Row],[Order Date]],"mmm")</f>
        <v>Aug</v>
      </c>
    </row>
    <row r="1665" spans="1:20" ht="15.6" x14ac:dyDescent="0.3">
      <c r="A1665" s="2" t="s">
        <v>1736</v>
      </c>
      <c r="B1665" s="3">
        <v>46250</v>
      </c>
      <c r="C1665" s="4" t="s">
        <v>28</v>
      </c>
      <c r="D1665" s="4" t="s">
        <v>89</v>
      </c>
      <c r="E1665" s="4" t="s">
        <v>59</v>
      </c>
      <c r="F1665" s="4" t="s">
        <v>24</v>
      </c>
      <c r="G1665" s="4" t="s">
        <v>51</v>
      </c>
      <c r="H1665" s="4" t="s">
        <v>61</v>
      </c>
      <c r="I1665" s="5">
        <v>2</v>
      </c>
      <c r="J1665" s="6">
        <v>195.28</v>
      </c>
      <c r="K1665" s="7">
        <v>0</v>
      </c>
      <c r="L1665" s="6">
        <v>102.24</v>
      </c>
      <c r="M1665" s="6">
        <f t="shared" si="100"/>
        <v>390.56</v>
      </c>
      <c r="N1665" s="6">
        <f t="shared" si="101"/>
        <v>204.48</v>
      </c>
      <c r="O1665" s="6">
        <f t="shared" si="102"/>
        <v>186.08</v>
      </c>
      <c r="P1665" s="8">
        <f t="shared" si="103"/>
        <v>0.4764440802949611</v>
      </c>
      <c r="Q1665" s="9">
        <f>YEAR(SalesDataTable[[#This Row],[Order Date]])</f>
        <v>2026</v>
      </c>
      <c r="R1665" s="8" t="str">
        <f>"Q"&amp;ROUNDUP(MONTH(SalesDataTable[[#This Row],[Order Date]])/3,0)</f>
        <v>Q3</v>
      </c>
      <c r="S1665" s="5">
        <f>MONTH(SalesDataTable[[#This Row],[Order Date]])</f>
        <v>8</v>
      </c>
      <c r="T1665" s="8" t="str">
        <f>TEXT(SalesDataTable[[#This Row],[Order Date]],"mmm")</f>
        <v>Aug</v>
      </c>
    </row>
    <row r="1666" spans="1:20" ht="15.6" x14ac:dyDescent="0.3">
      <c r="A1666" s="2" t="s">
        <v>1737</v>
      </c>
      <c r="B1666" s="3">
        <v>46250</v>
      </c>
      <c r="C1666" s="4" t="s">
        <v>34</v>
      </c>
      <c r="D1666" s="4" t="s">
        <v>146</v>
      </c>
      <c r="E1666" s="4" t="s">
        <v>59</v>
      </c>
      <c r="F1666" s="4" t="s">
        <v>24</v>
      </c>
      <c r="G1666" s="4" t="s">
        <v>37</v>
      </c>
      <c r="H1666" s="4" t="s">
        <v>66</v>
      </c>
      <c r="I1666" s="5">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9">
        <f>YEAR(SalesDataTable[[#This Row],[Order Date]])</f>
        <v>2026</v>
      </c>
      <c r="R1666" s="8" t="str">
        <f>"Q"&amp;ROUNDUP(MONTH(SalesDataTable[[#This Row],[Order Date]])/3,0)</f>
        <v>Q3</v>
      </c>
      <c r="S1666" s="5">
        <f>MONTH(SalesDataTable[[#This Row],[Order Date]])</f>
        <v>8</v>
      </c>
      <c r="T1666" s="8" t="str">
        <f>TEXT(SalesDataTable[[#This Row],[Order Date]],"mmm")</f>
        <v>Aug</v>
      </c>
    </row>
    <row r="1667" spans="1:20" ht="15.6" x14ac:dyDescent="0.3">
      <c r="A1667" s="2" t="s">
        <v>1738</v>
      </c>
      <c r="B1667" s="3">
        <v>46250</v>
      </c>
      <c r="C1667" s="4" t="s">
        <v>21</v>
      </c>
      <c r="D1667" s="4" t="s">
        <v>22</v>
      </c>
      <c r="E1667" s="4" t="s">
        <v>45</v>
      </c>
      <c r="F1667" s="4" t="s">
        <v>24</v>
      </c>
      <c r="G1667" s="4" t="s">
        <v>51</v>
      </c>
      <c r="H1667" s="4" t="s">
        <v>84</v>
      </c>
      <c r="I1667" s="5">
        <v>1</v>
      </c>
      <c r="J1667" s="6">
        <v>81.040000000000006</v>
      </c>
      <c r="K1667" s="7">
        <v>0.1</v>
      </c>
      <c r="L1667" s="6">
        <v>39.29</v>
      </c>
      <c r="M1667" s="6">
        <f t="shared" si="104"/>
        <v>72.936000000000007</v>
      </c>
      <c r="N1667" s="6">
        <f t="shared" si="105"/>
        <v>39.29</v>
      </c>
      <c r="O1667" s="6">
        <f t="shared" si="106"/>
        <v>33.646000000000008</v>
      </c>
      <c r="P1667" s="8">
        <f t="shared" si="107"/>
        <v>0.46130854447735009</v>
      </c>
      <c r="Q1667" s="9">
        <f>YEAR(SalesDataTable[[#This Row],[Order Date]])</f>
        <v>2026</v>
      </c>
      <c r="R1667" s="8" t="str">
        <f>"Q"&amp;ROUNDUP(MONTH(SalesDataTable[[#This Row],[Order Date]])/3,0)</f>
        <v>Q3</v>
      </c>
      <c r="S1667" s="5">
        <f>MONTH(SalesDataTable[[#This Row],[Order Date]])</f>
        <v>8</v>
      </c>
      <c r="T1667" s="8" t="str">
        <f>TEXT(SalesDataTable[[#This Row],[Order Date]],"mmm")</f>
        <v>Aug</v>
      </c>
    </row>
    <row r="1668" spans="1:20" ht="15.6" x14ac:dyDescent="0.3">
      <c r="A1668" s="2" t="s">
        <v>1739</v>
      </c>
      <c r="B1668" s="3">
        <v>46250</v>
      </c>
      <c r="C1668" s="4" t="s">
        <v>21</v>
      </c>
      <c r="D1668" s="4" t="s">
        <v>108</v>
      </c>
      <c r="E1668" s="4" t="s">
        <v>45</v>
      </c>
      <c r="F1668" s="4" t="s">
        <v>40</v>
      </c>
      <c r="G1668" s="4" t="s">
        <v>51</v>
      </c>
      <c r="H1668" s="4" t="s">
        <v>61</v>
      </c>
      <c r="I1668" s="5">
        <v>1</v>
      </c>
      <c r="J1668" s="6">
        <v>191.12</v>
      </c>
      <c r="K1668" s="7">
        <v>0.05</v>
      </c>
      <c r="L1668" s="6">
        <v>106.14</v>
      </c>
      <c r="M1668" s="6">
        <f t="shared" si="104"/>
        <v>181.56399999999999</v>
      </c>
      <c r="N1668" s="6">
        <f t="shared" si="105"/>
        <v>106.14</v>
      </c>
      <c r="O1668" s="6">
        <f t="shared" si="106"/>
        <v>75.423999999999992</v>
      </c>
      <c r="P1668" s="8">
        <f t="shared" si="107"/>
        <v>0.41541274702033443</v>
      </c>
      <c r="Q1668" s="9">
        <f>YEAR(SalesDataTable[[#This Row],[Order Date]])</f>
        <v>2026</v>
      </c>
      <c r="R1668" s="8" t="str">
        <f>"Q"&amp;ROUNDUP(MONTH(SalesDataTable[[#This Row],[Order Date]])/3,0)</f>
        <v>Q3</v>
      </c>
      <c r="S1668" s="5">
        <f>MONTH(SalesDataTable[[#This Row],[Order Date]])</f>
        <v>8</v>
      </c>
      <c r="T1668" s="8" t="str">
        <f>TEXT(SalesDataTable[[#This Row],[Order Date]],"mmm")</f>
        <v>Aug</v>
      </c>
    </row>
    <row r="1669" spans="1:20" ht="15.6" x14ac:dyDescent="0.3">
      <c r="A1669" s="2" t="s">
        <v>1740</v>
      </c>
      <c r="B1669" s="3">
        <v>46250</v>
      </c>
      <c r="C1669" s="4" t="s">
        <v>21</v>
      </c>
      <c r="D1669" s="4" t="s">
        <v>108</v>
      </c>
      <c r="E1669" s="4" t="s">
        <v>23</v>
      </c>
      <c r="F1669" s="4" t="s">
        <v>36</v>
      </c>
      <c r="G1669" s="4" t="s">
        <v>31</v>
      </c>
      <c r="H1669" s="4" t="s">
        <v>73</v>
      </c>
      <c r="I1669" s="5">
        <v>1</v>
      </c>
      <c r="J1669" s="6">
        <v>156.19</v>
      </c>
      <c r="K1669" s="7">
        <v>0</v>
      </c>
      <c r="L1669" s="6">
        <v>79.239999999999995</v>
      </c>
      <c r="M1669" s="6">
        <f t="shared" si="104"/>
        <v>156.19</v>
      </c>
      <c r="N1669" s="6">
        <f t="shared" si="105"/>
        <v>79.239999999999995</v>
      </c>
      <c r="O1669" s="6">
        <f t="shared" si="106"/>
        <v>76.95</v>
      </c>
      <c r="P1669" s="8">
        <f t="shared" si="107"/>
        <v>0.49266918496702738</v>
      </c>
      <c r="Q1669" s="9">
        <f>YEAR(SalesDataTable[[#This Row],[Order Date]])</f>
        <v>2026</v>
      </c>
      <c r="R1669" s="8" t="str">
        <f>"Q"&amp;ROUNDUP(MONTH(SalesDataTable[[#This Row],[Order Date]])/3,0)</f>
        <v>Q3</v>
      </c>
      <c r="S1669" s="5">
        <f>MONTH(SalesDataTable[[#This Row],[Order Date]])</f>
        <v>8</v>
      </c>
      <c r="T1669" s="8" t="str">
        <f>TEXT(SalesDataTable[[#This Row],[Order Date]],"mmm")</f>
        <v>Aug</v>
      </c>
    </row>
    <row r="1670" spans="1:20" ht="15.6" x14ac:dyDescent="0.3">
      <c r="A1670" s="2" t="s">
        <v>1741</v>
      </c>
      <c r="B1670" s="3">
        <v>46251</v>
      </c>
      <c r="C1670" s="4" t="s">
        <v>28</v>
      </c>
      <c r="D1670" s="4" t="s">
        <v>86</v>
      </c>
      <c r="E1670" s="4" t="s">
        <v>23</v>
      </c>
      <c r="F1670" s="4" t="s">
        <v>24</v>
      </c>
      <c r="G1670" s="4" t="s">
        <v>37</v>
      </c>
      <c r="H1670" s="4" t="s">
        <v>38</v>
      </c>
      <c r="I1670" s="5">
        <v>4</v>
      </c>
      <c r="J1670" s="6">
        <v>36.93</v>
      </c>
      <c r="K1670" s="7">
        <v>0</v>
      </c>
      <c r="L1670" s="6">
        <v>13.36</v>
      </c>
      <c r="M1670" s="6">
        <f t="shared" si="104"/>
        <v>147.72</v>
      </c>
      <c r="N1670" s="6">
        <f t="shared" si="105"/>
        <v>53.44</v>
      </c>
      <c r="O1670" s="6">
        <f t="shared" si="106"/>
        <v>94.28</v>
      </c>
      <c r="P1670" s="8">
        <f t="shared" si="107"/>
        <v>0.63823449769834828</v>
      </c>
      <c r="Q1670" s="9">
        <f>YEAR(SalesDataTable[[#This Row],[Order Date]])</f>
        <v>2026</v>
      </c>
      <c r="R1670" s="8" t="str">
        <f>"Q"&amp;ROUNDUP(MONTH(SalesDataTable[[#This Row],[Order Date]])/3,0)</f>
        <v>Q3</v>
      </c>
      <c r="S1670" s="5">
        <f>MONTH(SalesDataTable[[#This Row],[Order Date]])</f>
        <v>8</v>
      </c>
      <c r="T1670" s="8" t="str">
        <f>TEXT(SalesDataTable[[#This Row],[Order Date]],"mmm")</f>
        <v>Aug</v>
      </c>
    </row>
    <row r="1671" spans="1:20" ht="15.6" x14ac:dyDescent="0.3">
      <c r="A1671" s="2" t="s">
        <v>1742</v>
      </c>
      <c r="B1671" s="3">
        <v>46251</v>
      </c>
      <c r="C1671" s="4" t="s">
        <v>28</v>
      </c>
      <c r="D1671" s="4" t="s">
        <v>89</v>
      </c>
      <c r="E1671" s="4" t="s">
        <v>45</v>
      </c>
      <c r="F1671" s="4" t="s">
        <v>24</v>
      </c>
      <c r="G1671" s="4" t="s">
        <v>25</v>
      </c>
      <c r="H1671" s="4" t="s">
        <v>63</v>
      </c>
      <c r="I1671" s="5">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9">
        <f>YEAR(SalesDataTable[[#This Row],[Order Date]])</f>
        <v>2026</v>
      </c>
      <c r="R1671" s="8" t="str">
        <f>"Q"&amp;ROUNDUP(MONTH(SalesDataTable[[#This Row],[Order Date]])/3,0)</f>
        <v>Q3</v>
      </c>
      <c r="S1671" s="5">
        <f>MONTH(SalesDataTable[[#This Row],[Order Date]])</f>
        <v>8</v>
      </c>
      <c r="T1671" s="8" t="str">
        <f>TEXT(SalesDataTable[[#This Row],[Order Date]],"mmm")</f>
        <v>Aug</v>
      </c>
    </row>
    <row r="1672" spans="1:20" ht="15.6" x14ac:dyDescent="0.3">
      <c r="A1672" s="2" t="s">
        <v>1743</v>
      </c>
      <c r="B1672" s="3">
        <v>46251</v>
      </c>
      <c r="C1672" s="4" t="s">
        <v>28</v>
      </c>
      <c r="D1672" s="4" t="s">
        <v>29</v>
      </c>
      <c r="E1672" s="4" t="s">
        <v>59</v>
      </c>
      <c r="F1672" s="4" t="s">
        <v>36</v>
      </c>
      <c r="G1672" s="4" t="s">
        <v>37</v>
      </c>
      <c r="H1672" s="4" t="s">
        <v>103</v>
      </c>
      <c r="I1672" s="5">
        <v>3</v>
      </c>
      <c r="J1672" s="6">
        <v>168.51</v>
      </c>
      <c r="K1672" s="7">
        <v>0</v>
      </c>
      <c r="L1672" s="6">
        <v>85.34</v>
      </c>
      <c r="M1672" s="6">
        <f t="shared" si="104"/>
        <v>505.53</v>
      </c>
      <c r="N1672" s="6">
        <f t="shared" si="105"/>
        <v>256.02</v>
      </c>
      <c r="O1672" s="6">
        <f t="shared" si="106"/>
        <v>249.51</v>
      </c>
      <c r="P1672" s="8">
        <f t="shared" si="107"/>
        <v>0.49356121298439265</v>
      </c>
      <c r="Q1672" s="9">
        <f>YEAR(SalesDataTable[[#This Row],[Order Date]])</f>
        <v>2026</v>
      </c>
      <c r="R1672" s="8" t="str">
        <f>"Q"&amp;ROUNDUP(MONTH(SalesDataTable[[#This Row],[Order Date]])/3,0)</f>
        <v>Q3</v>
      </c>
      <c r="S1672" s="5">
        <f>MONTH(SalesDataTable[[#This Row],[Order Date]])</f>
        <v>8</v>
      </c>
      <c r="T1672" s="8" t="str">
        <f>TEXT(SalesDataTable[[#This Row],[Order Date]],"mmm")</f>
        <v>Aug</v>
      </c>
    </row>
    <row r="1673" spans="1:20" ht="15.6" x14ac:dyDescent="0.3">
      <c r="A1673" s="2" t="s">
        <v>1744</v>
      </c>
      <c r="B1673" s="3">
        <v>46251</v>
      </c>
      <c r="C1673" s="4" t="s">
        <v>28</v>
      </c>
      <c r="D1673" s="4" t="s">
        <v>89</v>
      </c>
      <c r="E1673" s="4" t="s">
        <v>45</v>
      </c>
      <c r="F1673" s="4" t="s">
        <v>36</v>
      </c>
      <c r="G1673" s="4" t="s">
        <v>37</v>
      </c>
      <c r="H1673" s="4" t="s">
        <v>66</v>
      </c>
      <c r="I1673" s="5">
        <v>1</v>
      </c>
      <c r="J1673" s="6">
        <v>46.44</v>
      </c>
      <c r="K1673" s="7">
        <v>0.05</v>
      </c>
      <c r="L1673" s="6">
        <v>18.59</v>
      </c>
      <c r="M1673" s="6">
        <f t="shared" si="104"/>
        <v>44.117999999999995</v>
      </c>
      <c r="N1673" s="6">
        <f t="shared" si="105"/>
        <v>18.59</v>
      </c>
      <c r="O1673" s="6">
        <f t="shared" si="106"/>
        <v>25.527999999999995</v>
      </c>
      <c r="P1673" s="8">
        <f t="shared" si="107"/>
        <v>0.57863003762636556</v>
      </c>
      <c r="Q1673" s="9">
        <f>YEAR(SalesDataTable[[#This Row],[Order Date]])</f>
        <v>2026</v>
      </c>
      <c r="R1673" s="8" t="str">
        <f>"Q"&amp;ROUNDUP(MONTH(SalesDataTable[[#This Row],[Order Date]])/3,0)</f>
        <v>Q3</v>
      </c>
      <c r="S1673" s="5">
        <f>MONTH(SalesDataTable[[#This Row],[Order Date]])</f>
        <v>8</v>
      </c>
      <c r="T1673" s="8" t="str">
        <f>TEXT(SalesDataTable[[#This Row],[Order Date]],"mmm")</f>
        <v>Aug</v>
      </c>
    </row>
    <row r="1674" spans="1:20" ht="15.6" x14ac:dyDescent="0.3">
      <c r="A1674" s="2" t="s">
        <v>1745</v>
      </c>
      <c r="B1674" s="3">
        <v>46251</v>
      </c>
      <c r="C1674" s="4" t="s">
        <v>21</v>
      </c>
      <c r="D1674" s="4" t="s">
        <v>22</v>
      </c>
      <c r="E1674" s="4" t="s">
        <v>23</v>
      </c>
      <c r="F1674" s="4" t="s">
        <v>36</v>
      </c>
      <c r="G1674" s="4" t="s">
        <v>31</v>
      </c>
      <c r="H1674" s="4" t="s">
        <v>99</v>
      </c>
      <c r="I1674" s="5">
        <v>1</v>
      </c>
      <c r="J1674" s="6">
        <v>69.900000000000006</v>
      </c>
      <c r="K1674" s="7">
        <v>0.1</v>
      </c>
      <c r="L1674" s="6">
        <v>31.43</v>
      </c>
      <c r="M1674" s="6">
        <f t="shared" si="104"/>
        <v>62.910000000000004</v>
      </c>
      <c r="N1674" s="6">
        <f t="shared" si="105"/>
        <v>31.43</v>
      </c>
      <c r="O1674" s="6">
        <f t="shared" si="106"/>
        <v>31.480000000000004</v>
      </c>
      <c r="P1674" s="8">
        <f t="shared" si="107"/>
        <v>0.50039739310125575</v>
      </c>
      <c r="Q1674" s="9">
        <f>YEAR(SalesDataTable[[#This Row],[Order Date]])</f>
        <v>2026</v>
      </c>
      <c r="R1674" s="8" t="str">
        <f>"Q"&amp;ROUNDUP(MONTH(SalesDataTable[[#This Row],[Order Date]])/3,0)</f>
        <v>Q3</v>
      </c>
      <c r="S1674" s="5">
        <f>MONTH(SalesDataTable[[#This Row],[Order Date]])</f>
        <v>8</v>
      </c>
      <c r="T1674" s="8" t="str">
        <f>TEXT(SalesDataTable[[#This Row],[Order Date]],"mmm")</f>
        <v>Aug</v>
      </c>
    </row>
    <row r="1675" spans="1:20" ht="15.6" x14ac:dyDescent="0.3">
      <c r="A1675" s="2" t="s">
        <v>1746</v>
      </c>
      <c r="B1675" s="3">
        <v>46252</v>
      </c>
      <c r="C1675" s="4" t="s">
        <v>47</v>
      </c>
      <c r="D1675" s="4" t="s">
        <v>102</v>
      </c>
      <c r="E1675" s="4" t="s">
        <v>23</v>
      </c>
      <c r="F1675" s="4" t="s">
        <v>36</v>
      </c>
      <c r="G1675" s="4" t="s">
        <v>25</v>
      </c>
      <c r="H1675" s="4" t="s">
        <v>55</v>
      </c>
      <c r="I1675" s="5">
        <v>2</v>
      </c>
      <c r="J1675" s="6">
        <v>39.83</v>
      </c>
      <c r="K1675" s="7">
        <v>0</v>
      </c>
      <c r="L1675" s="6">
        <v>17.18</v>
      </c>
      <c r="M1675" s="6">
        <f t="shared" si="104"/>
        <v>79.66</v>
      </c>
      <c r="N1675" s="6">
        <f t="shared" si="105"/>
        <v>34.36</v>
      </c>
      <c r="O1675" s="6">
        <f t="shared" si="106"/>
        <v>45.3</v>
      </c>
      <c r="P1675" s="8">
        <f t="shared" si="107"/>
        <v>0.56866683404468987</v>
      </c>
      <c r="Q1675" s="9">
        <f>YEAR(SalesDataTable[[#This Row],[Order Date]])</f>
        <v>2026</v>
      </c>
      <c r="R1675" s="8" t="str">
        <f>"Q"&amp;ROUNDUP(MONTH(SalesDataTable[[#This Row],[Order Date]])/3,0)</f>
        <v>Q3</v>
      </c>
      <c r="S1675" s="5">
        <f>MONTH(SalesDataTable[[#This Row],[Order Date]])</f>
        <v>8</v>
      </c>
      <c r="T1675" s="8" t="str">
        <f>TEXT(SalesDataTable[[#This Row],[Order Date]],"mmm")</f>
        <v>Aug</v>
      </c>
    </row>
    <row r="1676" spans="1:20" ht="15.6" x14ac:dyDescent="0.3">
      <c r="A1676" s="2" t="s">
        <v>1747</v>
      </c>
      <c r="B1676" s="3">
        <v>46252</v>
      </c>
      <c r="C1676" s="4" t="s">
        <v>21</v>
      </c>
      <c r="D1676" s="4" t="s">
        <v>72</v>
      </c>
      <c r="E1676" s="4" t="s">
        <v>23</v>
      </c>
      <c r="F1676" s="4" t="s">
        <v>36</v>
      </c>
      <c r="G1676" s="4" t="s">
        <v>37</v>
      </c>
      <c r="H1676" s="4" t="s">
        <v>38</v>
      </c>
      <c r="I1676" s="5">
        <v>2</v>
      </c>
      <c r="J1676" s="6">
        <v>36.020000000000003</v>
      </c>
      <c r="K1676" s="7">
        <v>0</v>
      </c>
      <c r="L1676" s="6">
        <v>13.87</v>
      </c>
      <c r="M1676" s="6">
        <f t="shared" si="104"/>
        <v>72.040000000000006</v>
      </c>
      <c r="N1676" s="6">
        <f t="shared" si="105"/>
        <v>27.74</v>
      </c>
      <c r="O1676" s="6">
        <f t="shared" si="106"/>
        <v>44.300000000000011</v>
      </c>
      <c r="P1676" s="8">
        <f t="shared" si="107"/>
        <v>0.61493614658523055</v>
      </c>
      <c r="Q1676" s="9">
        <f>YEAR(SalesDataTable[[#This Row],[Order Date]])</f>
        <v>2026</v>
      </c>
      <c r="R1676" s="8" t="str">
        <f>"Q"&amp;ROUNDUP(MONTH(SalesDataTable[[#This Row],[Order Date]])/3,0)</f>
        <v>Q3</v>
      </c>
      <c r="S1676" s="5">
        <f>MONTH(SalesDataTable[[#This Row],[Order Date]])</f>
        <v>8</v>
      </c>
      <c r="T1676" s="8" t="str">
        <f>TEXT(SalesDataTable[[#This Row],[Order Date]],"mmm")</f>
        <v>Aug</v>
      </c>
    </row>
    <row r="1677" spans="1:20" ht="15.6" x14ac:dyDescent="0.3">
      <c r="A1677" s="2" t="s">
        <v>1748</v>
      </c>
      <c r="B1677" s="3">
        <v>46252</v>
      </c>
      <c r="C1677" s="4" t="s">
        <v>21</v>
      </c>
      <c r="D1677" s="4" t="s">
        <v>108</v>
      </c>
      <c r="E1677" s="4" t="s">
        <v>59</v>
      </c>
      <c r="F1677" s="4" t="s">
        <v>40</v>
      </c>
      <c r="G1677" s="4" t="s">
        <v>69</v>
      </c>
      <c r="H1677" s="4" t="s">
        <v>75</v>
      </c>
      <c r="I1677" s="5">
        <v>3</v>
      </c>
      <c r="J1677" s="6">
        <v>125.31</v>
      </c>
      <c r="K1677" s="7">
        <v>0</v>
      </c>
      <c r="L1677" s="6">
        <v>67.64</v>
      </c>
      <c r="M1677" s="6">
        <f t="shared" si="104"/>
        <v>375.93</v>
      </c>
      <c r="N1677" s="6">
        <f t="shared" si="105"/>
        <v>202.92000000000002</v>
      </c>
      <c r="O1677" s="6">
        <f t="shared" si="106"/>
        <v>173.01</v>
      </c>
      <c r="P1677" s="8">
        <f t="shared" si="107"/>
        <v>0.46021865772883247</v>
      </c>
      <c r="Q1677" s="9">
        <f>YEAR(SalesDataTable[[#This Row],[Order Date]])</f>
        <v>2026</v>
      </c>
      <c r="R1677" s="8" t="str">
        <f>"Q"&amp;ROUNDUP(MONTH(SalesDataTable[[#This Row],[Order Date]])/3,0)</f>
        <v>Q3</v>
      </c>
      <c r="S1677" s="5">
        <f>MONTH(SalesDataTable[[#This Row],[Order Date]])</f>
        <v>8</v>
      </c>
      <c r="T1677" s="8" t="str">
        <f>TEXT(SalesDataTable[[#This Row],[Order Date]],"mmm")</f>
        <v>Aug</v>
      </c>
    </row>
    <row r="1678" spans="1:20" ht="15.6" x14ac:dyDescent="0.3">
      <c r="A1678" s="2" t="s">
        <v>1749</v>
      </c>
      <c r="B1678" s="3">
        <v>46252</v>
      </c>
      <c r="C1678" s="4" t="s">
        <v>28</v>
      </c>
      <c r="D1678" s="4" t="s">
        <v>89</v>
      </c>
      <c r="E1678" s="4" t="s">
        <v>23</v>
      </c>
      <c r="F1678" s="4" t="s">
        <v>24</v>
      </c>
      <c r="G1678" s="4" t="s">
        <v>31</v>
      </c>
      <c r="H1678" s="4" t="s">
        <v>32</v>
      </c>
      <c r="I1678" s="5">
        <v>3</v>
      </c>
      <c r="J1678" s="6">
        <v>92.5</v>
      </c>
      <c r="K1678" s="7">
        <v>0.1</v>
      </c>
      <c r="L1678" s="6">
        <v>46.38</v>
      </c>
      <c r="M1678" s="6">
        <f t="shared" si="104"/>
        <v>249.75</v>
      </c>
      <c r="N1678" s="6">
        <f t="shared" si="105"/>
        <v>139.14000000000001</v>
      </c>
      <c r="O1678" s="6">
        <f t="shared" si="106"/>
        <v>110.60999999999999</v>
      </c>
      <c r="P1678" s="8">
        <f t="shared" si="107"/>
        <v>0.4428828828828828</v>
      </c>
      <c r="Q1678" s="9">
        <f>YEAR(SalesDataTable[[#This Row],[Order Date]])</f>
        <v>2026</v>
      </c>
      <c r="R1678" s="8" t="str">
        <f>"Q"&amp;ROUNDUP(MONTH(SalesDataTable[[#This Row],[Order Date]])/3,0)</f>
        <v>Q3</v>
      </c>
      <c r="S1678" s="5">
        <f>MONTH(SalesDataTable[[#This Row],[Order Date]])</f>
        <v>8</v>
      </c>
      <c r="T1678" s="8" t="str">
        <f>TEXT(SalesDataTable[[#This Row],[Order Date]],"mmm")</f>
        <v>Aug</v>
      </c>
    </row>
    <row r="1679" spans="1:20" ht="15.6" x14ac:dyDescent="0.3">
      <c r="A1679" s="2" t="s">
        <v>1750</v>
      </c>
      <c r="B1679" s="3">
        <v>46252</v>
      </c>
      <c r="C1679" s="4" t="s">
        <v>28</v>
      </c>
      <c r="D1679" s="4" t="s">
        <v>29</v>
      </c>
      <c r="E1679" s="4" t="s">
        <v>30</v>
      </c>
      <c r="F1679" s="4" t="s">
        <v>40</v>
      </c>
      <c r="G1679" s="4" t="s">
        <v>25</v>
      </c>
      <c r="H1679" s="4" t="s">
        <v>63</v>
      </c>
      <c r="I1679" s="5">
        <v>5</v>
      </c>
      <c r="J1679" s="6">
        <v>100.48</v>
      </c>
      <c r="K1679" s="7">
        <v>0.1</v>
      </c>
      <c r="L1679" s="6">
        <v>49.67</v>
      </c>
      <c r="M1679" s="6">
        <f t="shared" si="104"/>
        <v>452.16</v>
      </c>
      <c r="N1679" s="6">
        <f t="shared" si="105"/>
        <v>248.35000000000002</v>
      </c>
      <c r="O1679" s="6">
        <f t="shared" si="106"/>
        <v>203.81</v>
      </c>
      <c r="P1679" s="8">
        <f t="shared" si="107"/>
        <v>0.45074752300070769</v>
      </c>
      <c r="Q1679" s="9">
        <f>YEAR(SalesDataTable[[#This Row],[Order Date]])</f>
        <v>2026</v>
      </c>
      <c r="R1679" s="8" t="str">
        <f>"Q"&amp;ROUNDUP(MONTH(SalesDataTable[[#This Row],[Order Date]])/3,0)</f>
        <v>Q3</v>
      </c>
      <c r="S1679" s="5">
        <f>MONTH(SalesDataTable[[#This Row],[Order Date]])</f>
        <v>8</v>
      </c>
      <c r="T1679" s="8" t="str">
        <f>TEXT(SalesDataTable[[#This Row],[Order Date]],"mmm")</f>
        <v>Aug</v>
      </c>
    </row>
    <row r="1680" spans="1:20" ht="15.6" x14ac:dyDescent="0.3">
      <c r="A1680" s="2" t="s">
        <v>1751</v>
      </c>
      <c r="B1680" s="3">
        <v>46252</v>
      </c>
      <c r="C1680" s="4" t="s">
        <v>21</v>
      </c>
      <c r="D1680" s="4" t="s">
        <v>108</v>
      </c>
      <c r="E1680" s="4" t="s">
        <v>59</v>
      </c>
      <c r="F1680" s="4" t="s">
        <v>36</v>
      </c>
      <c r="G1680" s="4" t="s">
        <v>51</v>
      </c>
      <c r="H1680" s="4" t="s">
        <v>84</v>
      </c>
      <c r="I1680" s="5">
        <v>2</v>
      </c>
      <c r="J1680" s="6">
        <v>79.78</v>
      </c>
      <c r="K1680" s="7">
        <v>0</v>
      </c>
      <c r="L1680" s="6">
        <v>38.770000000000003</v>
      </c>
      <c r="M1680" s="6">
        <f t="shared" si="104"/>
        <v>159.56</v>
      </c>
      <c r="N1680" s="6">
        <f t="shared" si="105"/>
        <v>77.540000000000006</v>
      </c>
      <c r="O1680" s="6">
        <f t="shared" si="106"/>
        <v>82.02</v>
      </c>
      <c r="P1680" s="8">
        <f t="shared" si="107"/>
        <v>0.51403860616695907</v>
      </c>
      <c r="Q1680" s="9">
        <f>YEAR(SalesDataTable[[#This Row],[Order Date]])</f>
        <v>2026</v>
      </c>
      <c r="R1680" s="8" t="str">
        <f>"Q"&amp;ROUNDUP(MONTH(SalesDataTable[[#This Row],[Order Date]])/3,0)</f>
        <v>Q3</v>
      </c>
      <c r="S1680" s="5">
        <f>MONTH(SalesDataTable[[#This Row],[Order Date]])</f>
        <v>8</v>
      </c>
      <c r="T1680" s="8" t="str">
        <f>TEXT(SalesDataTable[[#This Row],[Order Date]],"mmm")</f>
        <v>Aug</v>
      </c>
    </row>
    <row r="1681" spans="1:20" ht="15.6" x14ac:dyDescent="0.3">
      <c r="A1681" s="2" t="s">
        <v>1752</v>
      </c>
      <c r="B1681" s="3">
        <v>46252</v>
      </c>
      <c r="C1681" s="4" t="s">
        <v>34</v>
      </c>
      <c r="D1681" s="4" t="s">
        <v>81</v>
      </c>
      <c r="E1681" s="4" t="s">
        <v>30</v>
      </c>
      <c r="F1681" s="4" t="s">
        <v>40</v>
      </c>
      <c r="G1681" s="4" t="s">
        <v>31</v>
      </c>
      <c r="H1681" s="4" t="s">
        <v>41</v>
      </c>
      <c r="I1681" s="5">
        <v>4</v>
      </c>
      <c r="J1681" s="6">
        <v>144.44</v>
      </c>
      <c r="K1681" s="7">
        <v>0.1</v>
      </c>
      <c r="L1681" s="6">
        <v>77.66</v>
      </c>
      <c r="M1681" s="6">
        <f t="shared" si="104"/>
        <v>519.98400000000004</v>
      </c>
      <c r="N1681" s="6">
        <f t="shared" si="105"/>
        <v>310.64</v>
      </c>
      <c r="O1681" s="6">
        <f t="shared" si="106"/>
        <v>209.34400000000005</v>
      </c>
      <c r="P1681" s="8">
        <f t="shared" si="107"/>
        <v>0.4025970029847073</v>
      </c>
      <c r="Q1681" s="9">
        <f>YEAR(SalesDataTable[[#This Row],[Order Date]])</f>
        <v>2026</v>
      </c>
      <c r="R1681" s="8" t="str">
        <f>"Q"&amp;ROUNDUP(MONTH(SalesDataTable[[#This Row],[Order Date]])/3,0)</f>
        <v>Q3</v>
      </c>
      <c r="S1681" s="5">
        <f>MONTH(SalesDataTable[[#This Row],[Order Date]])</f>
        <v>8</v>
      </c>
      <c r="T1681" s="8" t="str">
        <f>TEXT(SalesDataTable[[#This Row],[Order Date]],"mmm")</f>
        <v>Aug</v>
      </c>
    </row>
    <row r="1682" spans="1:20" ht="15.6" x14ac:dyDescent="0.3">
      <c r="A1682" s="2" t="s">
        <v>1753</v>
      </c>
      <c r="B1682" s="3">
        <v>46253</v>
      </c>
      <c r="C1682" s="4" t="s">
        <v>28</v>
      </c>
      <c r="D1682" s="4" t="s">
        <v>29</v>
      </c>
      <c r="E1682" s="4" t="s">
        <v>23</v>
      </c>
      <c r="F1682" s="4" t="s">
        <v>24</v>
      </c>
      <c r="G1682" s="4" t="s">
        <v>31</v>
      </c>
      <c r="H1682" s="4" t="s">
        <v>73</v>
      </c>
      <c r="I1682" s="5">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9">
        <f>YEAR(SalesDataTable[[#This Row],[Order Date]])</f>
        <v>2026</v>
      </c>
      <c r="R1682" s="8" t="str">
        <f>"Q"&amp;ROUNDUP(MONTH(SalesDataTable[[#This Row],[Order Date]])/3,0)</f>
        <v>Q3</v>
      </c>
      <c r="S1682" s="5">
        <f>MONTH(SalesDataTable[[#This Row],[Order Date]])</f>
        <v>8</v>
      </c>
      <c r="T1682" s="8" t="str">
        <f>TEXT(SalesDataTable[[#This Row],[Order Date]],"mmm")</f>
        <v>Aug</v>
      </c>
    </row>
    <row r="1683" spans="1:20" ht="15.6" x14ac:dyDescent="0.3">
      <c r="A1683" s="2" t="s">
        <v>1754</v>
      </c>
      <c r="B1683" s="3">
        <v>46253</v>
      </c>
      <c r="C1683" s="4" t="s">
        <v>28</v>
      </c>
      <c r="D1683" s="4" t="s">
        <v>106</v>
      </c>
      <c r="E1683" s="4" t="s">
        <v>59</v>
      </c>
      <c r="F1683" s="4" t="s">
        <v>40</v>
      </c>
      <c r="G1683" s="4" t="s">
        <v>31</v>
      </c>
      <c r="H1683" s="4" t="s">
        <v>32</v>
      </c>
      <c r="I1683" s="5">
        <v>1</v>
      </c>
      <c r="J1683" s="6">
        <v>90.37</v>
      </c>
      <c r="K1683" s="7">
        <v>0.05</v>
      </c>
      <c r="L1683" s="6">
        <v>45.89</v>
      </c>
      <c r="M1683" s="6">
        <f t="shared" si="104"/>
        <v>85.851500000000001</v>
      </c>
      <c r="N1683" s="6">
        <f t="shared" si="105"/>
        <v>45.89</v>
      </c>
      <c r="O1683" s="6">
        <f t="shared" si="106"/>
        <v>39.961500000000001</v>
      </c>
      <c r="P1683" s="8">
        <f t="shared" si="107"/>
        <v>0.46547235633623174</v>
      </c>
      <c r="Q1683" s="9">
        <f>YEAR(SalesDataTable[[#This Row],[Order Date]])</f>
        <v>2026</v>
      </c>
      <c r="R1683" s="8" t="str">
        <f>"Q"&amp;ROUNDUP(MONTH(SalesDataTable[[#This Row],[Order Date]])/3,0)</f>
        <v>Q3</v>
      </c>
      <c r="S1683" s="5">
        <f>MONTH(SalesDataTable[[#This Row],[Order Date]])</f>
        <v>8</v>
      </c>
      <c r="T1683" s="8" t="str">
        <f>TEXT(SalesDataTable[[#This Row],[Order Date]],"mmm")</f>
        <v>Aug</v>
      </c>
    </row>
    <row r="1684" spans="1:20" ht="15.6" x14ac:dyDescent="0.3">
      <c r="A1684" s="2" t="s">
        <v>1755</v>
      </c>
      <c r="B1684" s="3">
        <v>46253</v>
      </c>
      <c r="C1684" s="4" t="s">
        <v>28</v>
      </c>
      <c r="D1684" s="4" t="s">
        <v>58</v>
      </c>
      <c r="E1684" s="4" t="s">
        <v>30</v>
      </c>
      <c r="F1684" s="4" t="s">
        <v>40</v>
      </c>
      <c r="G1684" s="4" t="s">
        <v>25</v>
      </c>
      <c r="H1684" s="4" t="s">
        <v>63</v>
      </c>
      <c r="I1684" s="5">
        <v>15</v>
      </c>
      <c r="J1684" s="6">
        <v>104.79</v>
      </c>
      <c r="K1684" s="7">
        <v>0.15</v>
      </c>
      <c r="L1684" s="6">
        <v>49.67</v>
      </c>
      <c r="M1684" s="6">
        <f t="shared" si="104"/>
        <v>1336.0725</v>
      </c>
      <c r="N1684" s="6">
        <f t="shared" si="105"/>
        <v>745.05000000000007</v>
      </c>
      <c r="O1684" s="6">
        <f t="shared" si="106"/>
        <v>591.02249999999992</v>
      </c>
      <c r="P1684" s="8">
        <f t="shared" si="107"/>
        <v>0.44235810556687599</v>
      </c>
      <c r="Q1684" s="9">
        <f>YEAR(SalesDataTable[[#This Row],[Order Date]])</f>
        <v>2026</v>
      </c>
      <c r="R1684" s="8" t="str">
        <f>"Q"&amp;ROUNDUP(MONTH(SalesDataTable[[#This Row],[Order Date]])/3,0)</f>
        <v>Q3</v>
      </c>
      <c r="S1684" s="5">
        <f>MONTH(SalesDataTable[[#This Row],[Order Date]])</f>
        <v>8</v>
      </c>
      <c r="T1684" s="8" t="str">
        <f>TEXT(SalesDataTable[[#This Row],[Order Date]],"mmm")</f>
        <v>Aug</v>
      </c>
    </row>
    <row r="1685" spans="1:20" ht="15.6" x14ac:dyDescent="0.3">
      <c r="A1685" s="2" t="s">
        <v>1756</v>
      </c>
      <c r="B1685" s="3">
        <v>46253</v>
      </c>
      <c r="C1685" s="4" t="s">
        <v>34</v>
      </c>
      <c r="D1685" s="4" t="s">
        <v>35</v>
      </c>
      <c r="E1685" s="4" t="s">
        <v>23</v>
      </c>
      <c r="F1685" s="4" t="s">
        <v>24</v>
      </c>
      <c r="G1685" s="4" t="s">
        <v>37</v>
      </c>
      <c r="H1685" s="4" t="s">
        <v>91</v>
      </c>
      <c r="I1685" s="5">
        <v>1</v>
      </c>
      <c r="J1685" s="6">
        <v>130.94</v>
      </c>
      <c r="K1685" s="7">
        <v>0</v>
      </c>
      <c r="L1685" s="6">
        <v>66.06</v>
      </c>
      <c r="M1685" s="6">
        <f t="shared" si="104"/>
        <v>130.94</v>
      </c>
      <c r="N1685" s="6">
        <f t="shared" si="105"/>
        <v>66.06</v>
      </c>
      <c r="O1685" s="6">
        <f t="shared" si="106"/>
        <v>64.88</v>
      </c>
      <c r="P1685" s="8">
        <f t="shared" si="107"/>
        <v>0.49549411944402011</v>
      </c>
      <c r="Q1685" s="9">
        <f>YEAR(SalesDataTable[[#This Row],[Order Date]])</f>
        <v>2026</v>
      </c>
      <c r="R1685" s="8" t="str">
        <f>"Q"&amp;ROUNDUP(MONTH(SalesDataTable[[#This Row],[Order Date]])/3,0)</f>
        <v>Q3</v>
      </c>
      <c r="S1685" s="5">
        <f>MONTH(SalesDataTable[[#This Row],[Order Date]])</f>
        <v>8</v>
      </c>
      <c r="T1685" s="8" t="str">
        <f>TEXT(SalesDataTable[[#This Row],[Order Date]],"mmm")</f>
        <v>Aug</v>
      </c>
    </row>
    <row r="1686" spans="1:20" ht="15.6" x14ac:dyDescent="0.3">
      <c r="A1686" s="2" t="s">
        <v>1757</v>
      </c>
      <c r="B1686" s="3">
        <v>46253</v>
      </c>
      <c r="C1686" s="4" t="s">
        <v>28</v>
      </c>
      <c r="D1686" s="4" t="s">
        <v>58</v>
      </c>
      <c r="E1686" s="4" t="s">
        <v>23</v>
      </c>
      <c r="F1686" s="4" t="s">
        <v>24</v>
      </c>
      <c r="G1686" s="4" t="s">
        <v>25</v>
      </c>
      <c r="H1686" s="4" t="s">
        <v>55</v>
      </c>
      <c r="I1686" s="5">
        <v>1</v>
      </c>
      <c r="J1686" s="6">
        <v>40.42</v>
      </c>
      <c r="K1686" s="7">
        <v>0.05</v>
      </c>
      <c r="L1686" s="6">
        <v>16.62</v>
      </c>
      <c r="M1686" s="6">
        <f t="shared" si="104"/>
        <v>38.399000000000001</v>
      </c>
      <c r="N1686" s="6">
        <f t="shared" si="105"/>
        <v>16.62</v>
      </c>
      <c r="O1686" s="6">
        <f t="shared" si="106"/>
        <v>21.779</v>
      </c>
      <c r="P1686" s="8">
        <f t="shared" si="107"/>
        <v>0.5671762285476184</v>
      </c>
      <c r="Q1686" s="9">
        <f>YEAR(SalesDataTable[[#This Row],[Order Date]])</f>
        <v>2026</v>
      </c>
      <c r="R1686" s="8" t="str">
        <f>"Q"&amp;ROUNDUP(MONTH(SalesDataTable[[#This Row],[Order Date]])/3,0)</f>
        <v>Q3</v>
      </c>
      <c r="S1686" s="5">
        <f>MONTH(SalesDataTable[[#This Row],[Order Date]])</f>
        <v>8</v>
      </c>
      <c r="T1686" s="8" t="str">
        <f>TEXT(SalesDataTable[[#This Row],[Order Date]],"mmm")</f>
        <v>Aug</v>
      </c>
    </row>
    <row r="1687" spans="1:20" ht="15.6" x14ac:dyDescent="0.3">
      <c r="A1687" s="2" t="s">
        <v>1758</v>
      </c>
      <c r="B1687" s="3">
        <v>46253</v>
      </c>
      <c r="C1687" s="4" t="s">
        <v>28</v>
      </c>
      <c r="D1687" s="4" t="s">
        <v>86</v>
      </c>
      <c r="E1687" s="4" t="s">
        <v>59</v>
      </c>
      <c r="F1687" s="4" t="s">
        <v>24</v>
      </c>
      <c r="G1687" s="4" t="s">
        <v>51</v>
      </c>
      <c r="H1687" s="4" t="s">
        <v>52</v>
      </c>
      <c r="I1687" s="5">
        <v>1</v>
      </c>
      <c r="J1687" s="6">
        <v>338.45</v>
      </c>
      <c r="K1687" s="7">
        <v>0.15</v>
      </c>
      <c r="L1687" s="6">
        <v>197.2</v>
      </c>
      <c r="M1687" s="6">
        <f t="shared" si="104"/>
        <v>287.6825</v>
      </c>
      <c r="N1687" s="6">
        <f t="shared" si="105"/>
        <v>197.2</v>
      </c>
      <c r="O1687" s="6">
        <f t="shared" si="106"/>
        <v>90.482500000000016</v>
      </c>
      <c r="P1687" s="8">
        <f t="shared" si="107"/>
        <v>0.31452208598020392</v>
      </c>
      <c r="Q1687" s="9">
        <f>YEAR(SalesDataTable[[#This Row],[Order Date]])</f>
        <v>2026</v>
      </c>
      <c r="R1687" s="8" t="str">
        <f>"Q"&amp;ROUNDUP(MONTH(SalesDataTable[[#This Row],[Order Date]])/3,0)</f>
        <v>Q3</v>
      </c>
      <c r="S1687" s="5">
        <f>MONTH(SalesDataTable[[#This Row],[Order Date]])</f>
        <v>8</v>
      </c>
      <c r="T1687" s="8" t="str">
        <f>TEXT(SalesDataTable[[#This Row],[Order Date]],"mmm")</f>
        <v>Aug</v>
      </c>
    </row>
    <row r="1688" spans="1:20" ht="15.6" x14ac:dyDescent="0.3">
      <c r="A1688" s="2" t="s">
        <v>1759</v>
      </c>
      <c r="B1688" s="3">
        <v>46253</v>
      </c>
      <c r="C1688" s="4" t="s">
        <v>34</v>
      </c>
      <c r="D1688" s="4" t="s">
        <v>81</v>
      </c>
      <c r="E1688" s="4" t="s">
        <v>59</v>
      </c>
      <c r="F1688" s="4" t="s">
        <v>24</v>
      </c>
      <c r="G1688" s="4" t="s">
        <v>25</v>
      </c>
      <c r="H1688" s="4" t="s">
        <v>63</v>
      </c>
      <c r="I1688" s="5">
        <v>1</v>
      </c>
      <c r="J1688" s="6">
        <v>103.92</v>
      </c>
      <c r="K1688" s="7">
        <v>0.05</v>
      </c>
      <c r="L1688" s="6">
        <v>50.71</v>
      </c>
      <c r="M1688" s="6">
        <f t="shared" si="104"/>
        <v>98.724000000000004</v>
      </c>
      <c r="N1688" s="6">
        <f t="shared" si="105"/>
        <v>50.71</v>
      </c>
      <c r="O1688" s="6">
        <f t="shared" si="106"/>
        <v>48.014000000000003</v>
      </c>
      <c r="P1688" s="8">
        <f t="shared" si="107"/>
        <v>0.48634577205137558</v>
      </c>
      <c r="Q1688" s="9">
        <f>YEAR(SalesDataTable[[#This Row],[Order Date]])</f>
        <v>2026</v>
      </c>
      <c r="R1688" s="8" t="str">
        <f>"Q"&amp;ROUNDUP(MONTH(SalesDataTable[[#This Row],[Order Date]])/3,0)</f>
        <v>Q3</v>
      </c>
      <c r="S1688" s="5">
        <f>MONTH(SalesDataTable[[#This Row],[Order Date]])</f>
        <v>8</v>
      </c>
      <c r="T1688" s="8" t="str">
        <f>TEXT(SalesDataTable[[#This Row],[Order Date]],"mmm")</f>
        <v>Aug</v>
      </c>
    </row>
    <row r="1689" spans="1:20" ht="15.6" x14ac:dyDescent="0.3">
      <c r="A1689" s="2" t="s">
        <v>1760</v>
      </c>
      <c r="B1689" s="3">
        <v>46254</v>
      </c>
      <c r="C1689" s="4" t="s">
        <v>21</v>
      </c>
      <c r="D1689" s="4" t="s">
        <v>72</v>
      </c>
      <c r="E1689" s="4" t="s">
        <v>23</v>
      </c>
      <c r="F1689" s="4" t="s">
        <v>36</v>
      </c>
      <c r="G1689" s="4" t="s">
        <v>25</v>
      </c>
      <c r="H1689" s="4" t="s">
        <v>49</v>
      </c>
      <c r="I1689" s="5">
        <v>6</v>
      </c>
      <c r="J1689" s="6">
        <v>51.67</v>
      </c>
      <c r="K1689" s="7">
        <v>0.1</v>
      </c>
      <c r="L1689" s="6">
        <v>23.1</v>
      </c>
      <c r="M1689" s="6">
        <f t="shared" si="104"/>
        <v>279.01799999999997</v>
      </c>
      <c r="N1689" s="6">
        <f t="shared" si="105"/>
        <v>138.60000000000002</v>
      </c>
      <c r="O1689" s="6">
        <f t="shared" si="106"/>
        <v>140.41799999999995</v>
      </c>
      <c r="P1689" s="8">
        <f t="shared" si="107"/>
        <v>0.50325785433197845</v>
      </c>
      <c r="Q1689" s="9">
        <f>YEAR(SalesDataTable[[#This Row],[Order Date]])</f>
        <v>2026</v>
      </c>
      <c r="R1689" s="8" t="str">
        <f>"Q"&amp;ROUNDUP(MONTH(SalesDataTable[[#This Row],[Order Date]])/3,0)</f>
        <v>Q3</v>
      </c>
      <c r="S1689" s="5">
        <f>MONTH(SalesDataTable[[#This Row],[Order Date]])</f>
        <v>8</v>
      </c>
      <c r="T1689" s="8" t="str">
        <f>TEXT(SalesDataTable[[#This Row],[Order Date]],"mmm")</f>
        <v>Aug</v>
      </c>
    </row>
    <row r="1690" spans="1:20" ht="15.6" x14ac:dyDescent="0.3">
      <c r="A1690" s="2" t="s">
        <v>1761</v>
      </c>
      <c r="B1690" s="3">
        <v>46254</v>
      </c>
      <c r="C1690" s="4" t="s">
        <v>28</v>
      </c>
      <c r="D1690" s="4" t="s">
        <v>89</v>
      </c>
      <c r="E1690" s="4" t="s">
        <v>30</v>
      </c>
      <c r="F1690" s="4" t="s">
        <v>24</v>
      </c>
      <c r="G1690" s="4" t="s">
        <v>37</v>
      </c>
      <c r="H1690" s="4" t="s">
        <v>103</v>
      </c>
      <c r="I1690" s="5">
        <v>4</v>
      </c>
      <c r="J1690" s="6">
        <v>166.02</v>
      </c>
      <c r="K1690" s="7">
        <v>0.1</v>
      </c>
      <c r="L1690" s="6">
        <v>87.99</v>
      </c>
      <c r="M1690" s="6">
        <f t="shared" si="104"/>
        <v>597.67200000000003</v>
      </c>
      <c r="N1690" s="6">
        <f t="shared" si="105"/>
        <v>351.96</v>
      </c>
      <c r="O1690" s="6">
        <f t="shared" si="106"/>
        <v>245.71200000000005</v>
      </c>
      <c r="P1690" s="8">
        <f t="shared" si="107"/>
        <v>0.4111151266915633</v>
      </c>
      <c r="Q1690" s="9">
        <f>YEAR(SalesDataTable[[#This Row],[Order Date]])</f>
        <v>2026</v>
      </c>
      <c r="R1690" s="8" t="str">
        <f>"Q"&amp;ROUNDUP(MONTH(SalesDataTable[[#This Row],[Order Date]])/3,0)</f>
        <v>Q3</v>
      </c>
      <c r="S1690" s="5">
        <f>MONTH(SalesDataTable[[#This Row],[Order Date]])</f>
        <v>8</v>
      </c>
      <c r="T1690" s="8" t="str">
        <f>TEXT(SalesDataTable[[#This Row],[Order Date]],"mmm")</f>
        <v>Aug</v>
      </c>
    </row>
    <row r="1691" spans="1:20" ht="15.6" x14ac:dyDescent="0.3">
      <c r="A1691" s="2" t="s">
        <v>1762</v>
      </c>
      <c r="B1691" s="3">
        <v>46254</v>
      </c>
      <c r="C1691" s="4" t="s">
        <v>34</v>
      </c>
      <c r="D1691" s="4" t="s">
        <v>54</v>
      </c>
      <c r="E1691" s="4" t="s">
        <v>45</v>
      </c>
      <c r="F1691" s="4" t="s">
        <v>36</v>
      </c>
      <c r="G1691" s="4" t="s">
        <v>25</v>
      </c>
      <c r="H1691" s="4" t="s">
        <v>49</v>
      </c>
      <c r="I1691" s="5">
        <v>2</v>
      </c>
      <c r="J1691" s="6">
        <v>50.59</v>
      </c>
      <c r="K1691" s="7">
        <v>0.1</v>
      </c>
      <c r="L1691" s="6">
        <v>22.68</v>
      </c>
      <c r="M1691" s="6">
        <f t="shared" si="104"/>
        <v>91.062000000000012</v>
      </c>
      <c r="N1691" s="6">
        <f t="shared" si="105"/>
        <v>45.36</v>
      </c>
      <c r="O1691" s="6">
        <f t="shared" si="106"/>
        <v>45.702000000000012</v>
      </c>
      <c r="P1691" s="8">
        <f t="shared" si="107"/>
        <v>0.5018778414706464</v>
      </c>
      <c r="Q1691" s="9">
        <f>YEAR(SalesDataTable[[#This Row],[Order Date]])</f>
        <v>2026</v>
      </c>
      <c r="R1691" s="8" t="str">
        <f>"Q"&amp;ROUNDUP(MONTH(SalesDataTable[[#This Row],[Order Date]])/3,0)</f>
        <v>Q3</v>
      </c>
      <c r="S1691" s="5">
        <f>MONTH(SalesDataTable[[#This Row],[Order Date]])</f>
        <v>8</v>
      </c>
      <c r="T1691" s="8" t="str">
        <f>TEXT(SalesDataTable[[#This Row],[Order Date]],"mmm")</f>
        <v>Aug</v>
      </c>
    </row>
    <row r="1692" spans="1:20" ht="15.6" x14ac:dyDescent="0.3">
      <c r="A1692" s="2" t="s">
        <v>1763</v>
      </c>
      <c r="B1692" s="3">
        <v>46254</v>
      </c>
      <c r="C1692" s="4" t="s">
        <v>47</v>
      </c>
      <c r="D1692" s="4" t="s">
        <v>65</v>
      </c>
      <c r="E1692" s="4" t="s">
        <v>45</v>
      </c>
      <c r="F1692" s="4" t="s">
        <v>24</v>
      </c>
      <c r="G1692" s="4" t="s">
        <v>31</v>
      </c>
      <c r="H1692" s="4" t="s">
        <v>73</v>
      </c>
      <c r="I1692" s="5">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9">
        <f>YEAR(SalesDataTable[[#This Row],[Order Date]])</f>
        <v>2026</v>
      </c>
      <c r="R1692" s="8" t="str">
        <f>"Q"&amp;ROUNDUP(MONTH(SalesDataTable[[#This Row],[Order Date]])/3,0)</f>
        <v>Q3</v>
      </c>
      <c r="S1692" s="5">
        <f>MONTH(SalesDataTable[[#This Row],[Order Date]])</f>
        <v>8</v>
      </c>
      <c r="T1692" s="8" t="str">
        <f>TEXT(SalesDataTable[[#This Row],[Order Date]],"mmm")</f>
        <v>Aug</v>
      </c>
    </row>
    <row r="1693" spans="1:20" ht="15.6" x14ac:dyDescent="0.3">
      <c r="A1693" s="2" t="s">
        <v>1764</v>
      </c>
      <c r="B1693" s="3">
        <v>46254</v>
      </c>
      <c r="C1693" s="4" t="s">
        <v>47</v>
      </c>
      <c r="D1693" s="4" t="s">
        <v>48</v>
      </c>
      <c r="E1693" s="4" t="s">
        <v>23</v>
      </c>
      <c r="F1693" s="4" t="s">
        <v>36</v>
      </c>
      <c r="G1693" s="4" t="s">
        <v>69</v>
      </c>
      <c r="H1693" s="4" t="s">
        <v>87</v>
      </c>
      <c r="I1693" s="5">
        <v>1</v>
      </c>
      <c r="J1693" s="6">
        <v>36.380000000000003</v>
      </c>
      <c r="K1693" s="7">
        <v>0.05</v>
      </c>
      <c r="L1693" s="6">
        <v>14.2</v>
      </c>
      <c r="M1693" s="6">
        <f t="shared" si="104"/>
        <v>34.561</v>
      </c>
      <c r="N1693" s="6">
        <f t="shared" si="105"/>
        <v>14.2</v>
      </c>
      <c r="O1693" s="6">
        <f t="shared" si="106"/>
        <v>20.361000000000001</v>
      </c>
      <c r="P1693" s="8">
        <f t="shared" si="107"/>
        <v>0.58913225890454557</v>
      </c>
      <c r="Q1693" s="9">
        <f>YEAR(SalesDataTable[[#This Row],[Order Date]])</f>
        <v>2026</v>
      </c>
      <c r="R1693" s="8" t="str">
        <f>"Q"&amp;ROUNDUP(MONTH(SalesDataTable[[#This Row],[Order Date]])/3,0)</f>
        <v>Q3</v>
      </c>
      <c r="S1693" s="5">
        <f>MONTH(SalesDataTable[[#This Row],[Order Date]])</f>
        <v>8</v>
      </c>
      <c r="T1693" s="8" t="str">
        <f>TEXT(SalesDataTable[[#This Row],[Order Date]],"mmm")</f>
        <v>Aug</v>
      </c>
    </row>
    <row r="1694" spans="1:20" ht="15.6" x14ac:dyDescent="0.3">
      <c r="A1694" s="2" t="s">
        <v>1765</v>
      </c>
      <c r="B1694" s="3">
        <v>46254</v>
      </c>
      <c r="C1694" s="4" t="s">
        <v>28</v>
      </c>
      <c r="D1694" s="4" t="s">
        <v>89</v>
      </c>
      <c r="E1694" s="4" t="s">
        <v>45</v>
      </c>
      <c r="F1694" s="4" t="s">
        <v>36</v>
      </c>
      <c r="G1694" s="4" t="s">
        <v>51</v>
      </c>
      <c r="H1694" s="4" t="s">
        <v>110</v>
      </c>
      <c r="I1694" s="5">
        <v>2</v>
      </c>
      <c r="J1694" s="6">
        <v>124.09</v>
      </c>
      <c r="K1694" s="7">
        <v>0</v>
      </c>
      <c r="L1694" s="6">
        <v>60.39</v>
      </c>
      <c r="M1694" s="6">
        <f t="shared" si="104"/>
        <v>248.18</v>
      </c>
      <c r="N1694" s="6">
        <f t="shared" si="105"/>
        <v>120.78</v>
      </c>
      <c r="O1694" s="6">
        <f t="shared" si="106"/>
        <v>127.4</v>
      </c>
      <c r="P1694" s="8">
        <f t="shared" si="107"/>
        <v>0.513337094044645</v>
      </c>
      <c r="Q1694" s="9">
        <f>YEAR(SalesDataTable[[#This Row],[Order Date]])</f>
        <v>2026</v>
      </c>
      <c r="R1694" s="8" t="str">
        <f>"Q"&amp;ROUNDUP(MONTH(SalesDataTable[[#This Row],[Order Date]])/3,0)</f>
        <v>Q3</v>
      </c>
      <c r="S1694" s="5">
        <f>MONTH(SalesDataTable[[#This Row],[Order Date]])</f>
        <v>8</v>
      </c>
      <c r="T1694" s="8" t="str">
        <f>TEXT(SalesDataTable[[#This Row],[Order Date]],"mmm")</f>
        <v>Aug</v>
      </c>
    </row>
    <row r="1695" spans="1:20" ht="15.6" x14ac:dyDescent="0.3">
      <c r="A1695" s="2" t="s">
        <v>1766</v>
      </c>
      <c r="B1695" s="3">
        <v>46254</v>
      </c>
      <c r="C1695" s="4" t="s">
        <v>47</v>
      </c>
      <c r="D1695" s="4" t="s">
        <v>68</v>
      </c>
      <c r="E1695" s="4" t="s">
        <v>23</v>
      </c>
      <c r="F1695" s="4" t="s">
        <v>36</v>
      </c>
      <c r="G1695" s="4" t="s">
        <v>31</v>
      </c>
      <c r="H1695" s="4" t="s">
        <v>41</v>
      </c>
      <c r="I1695" s="5">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9">
        <f>YEAR(SalesDataTable[[#This Row],[Order Date]])</f>
        <v>2026</v>
      </c>
      <c r="R1695" s="8" t="str">
        <f>"Q"&amp;ROUNDUP(MONTH(SalesDataTable[[#This Row],[Order Date]])/3,0)</f>
        <v>Q3</v>
      </c>
      <c r="S1695" s="5">
        <f>MONTH(SalesDataTable[[#This Row],[Order Date]])</f>
        <v>8</v>
      </c>
      <c r="T1695" s="8" t="str">
        <f>TEXT(SalesDataTable[[#This Row],[Order Date]],"mmm")</f>
        <v>Aug</v>
      </c>
    </row>
    <row r="1696" spans="1:20" ht="15.6" x14ac:dyDescent="0.3">
      <c r="A1696" s="2" t="s">
        <v>1767</v>
      </c>
      <c r="B1696" s="3">
        <v>46254</v>
      </c>
      <c r="C1696" s="4" t="s">
        <v>47</v>
      </c>
      <c r="D1696" s="4" t="s">
        <v>102</v>
      </c>
      <c r="E1696" s="4" t="s">
        <v>45</v>
      </c>
      <c r="F1696" s="4" t="s">
        <v>36</v>
      </c>
      <c r="G1696" s="4" t="s">
        <v>51</v>
      </c>
      <c r="H1696" s="4" t="s">
        <v>110</v>
      </c>
      <c r="I1696" s="5">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9">
        <f>YEAR(SalesDataTable[[#This Row],[Order Date]])</f>
        <v>2026</v>
      </c>
      <c r="R1696" s="8" t="str">
        <f>"Q"&amp;ROUNDUP(MONTH(SalesDataTable[[#This Row],[Order Date]])/3,0)</f>
        <v>Q3</v>
      </c>
      <c r="S1696" s="5">
        <f>MONTH(SalesDataTable[[#This Row],[Order Date]])</f>
        <v>8</v>
      </c>
      <c r="T1696" s="8" t="str">
        <f>TEXT(SalesDataTable[[#This Row],[Order Date]],"mmm")</f>
        <v>Aug</v>
      </c>
    </row>
    <row r="1697" spans="1:20" ht="15.6" x14ac:dyDescent="0.3">
      <c r="A1697" s="2" t="s">
        <v>1768</v>
      </c>
      <c r="B1697" s="3">
        <v>46254</v>
      </c>
      <c r="C1697" s="4" t="s">
        <v>47</v>
      </c>
      <c r="D1697" s="4" t="s">
        <v>48</v>
      </c>
      <c r="E1697" s="4" t="s">
        <v>23</v>
      </c>
      <c r="F1697" s="4" t="s">
        <v>36</v>
      </c>
      <c r="G1697" s="4" t="s">
        <v>37</v>
      </c>
      <c r="H1697" s="4" t="s">
        <v>38</v>
      </c>
      <c r="I1697" s="5">
        <v>1</v>
      </c>
      <c r="J1697" s="6">
        <v>35.58</v>
      </c>
      <c r="K1697" s="7">
        <v>0.15</v>
      </c>
      <c r="L1697" s="6">
        <v>13.94</v>
      </c>
      <c r="M1697" s="6">
        <f t="shared" si="104"/>
        <v>30.242999999999999</v>
      </c>
      <c r="N1697" s="6">
        <f t="shared" si="105"/>
        <v>13.94</v>
      </c>
      <c r="O1697" s="6">
        <f t="shared" si="106"/>
        <v>16.302999999999997</v>
      </c>
      <c r="P1697" s="8">
        <f t="shared" si="107"/>
        <v>0.53906689151208542</v>
      </c>
      <c r="Q1697" s="9">
        <f>YEAR(SalesDataTable[[#This Row],[Order Date]])</f>
        <v>2026</v>
      </c>
      <c r="R1697" s="8" t="str">
        <f>"Q"&amp;ROUNDUP(MONTH(SalesDataTable[[#This Row],[Order Date]])/3,0)</f>
        <v>Q3</v>
      </c>
      <c r="S1697" s="5">
        <f>MONTH(SalesDataTable[[#This Row],[Order Date]])</f>
        <v>8</v>
      </c>
      <c r="T1697" s="8" t="str">
        <f>TEXT(SalesDataTable[[#This Row],[Order Date]],"mmm")</f>
        <v>Aug</v>
      </c>
    </row>
    <row r="1698" spans="1:20" ht="15.6" x14ac:dyDescent="0.3">
      <c r="A1698" s="2" t="s">
        <v>1769</v>
      </c>
      <c r="B1698" s="3">
        <v>46254</v>
      </c>
      <c r="C1698" s="4" t="s">
        <v>34</v>
      </c>
      <c r="D1698" s="4" t="s">
        <v>54</v>
      </c>
      <c r="E1698" s="4" t="s">
        <v>59</v>
      </c>
      <c r="F1698" s="4" t="s">
        <v>24</v>
      </c>
      <c r="G1698" s="4" t="s">
        <v>31</v>
      </c>
      <c r="H1698" s="4" t="s">
        <v>73</v>
      </c>
      <c r="I1698" s="5">
        <v>1</v>
      </c>
      <c r="J1698" s="6">
        <v>157.84</v>
      </c>
      <c r="K1698" s="7">
        <v>0</v>
      </c>
      <c r="L1698" s="6">
        <v>77.87</v>
      </c>
      <c r="M1698" s="6">
        <f t="shared" si="104"/>
        <v>157.84</v>
      </c>
      <c r="N1698" s="6">
        <f t="shared" si="105"/>
        <v>77.87</v>
      </c>
      <c r="O1698" s="6">
        <f t="shared" si="106"/>
        <v>79.97</v>
      </c>
      <c r="P1698" s="8">
        <f t="shared" si="107"/>
        <v>0.50665230613279266</v>
      </c>
      <c r="Q1698" s="9">
        <f>YEAR(SalesDataTable[[#This Row],[Order Date]])</f>
        <v>2026</v>
      </c>
      <c r="R1698" s="8" t="str">
        <f>"Q"&amp;ROUNDUP(MONTH(SalesDataTable[[#This Row],[Order Date]])/3,0)</f>
        <v>Q3</v>
      </c>
      <c r="S1698" s="5">
        <f>MONTH(SalesDataTable[[#This Row],[Order Date]])</f>
        <v>8</v>
      </c>
      <c r="T1698" s="8" t="str">
        <f>TEXT(SalesDataTable[[#This Row],[Order Date]],"mmm")</f>
        <v>Aug</v>
      </c>
    </row>
    <row r="1699" spans="1:20" ht="15.6" x14ac:dyDescent="0.3">
      <c r="A1699" s="2" t="s">
        <v>1770</v>
      </c>
      <c r="B1699" s="3">
        <v>46254</v>
      </c>
      <c r="C1699" s="4" t="s">
        <v>28</v>
      </c>
      <c r="D1699" s="4" t="s">
        <v>89</v>
      </c>
      <c r="E1699" s="4" t="s">
        <v>23</v>
      </c>
      <c r="F1699" s="4" t="s">
        <v>36</v>
      </c>
      <c r="G1699" s="4" t="s">
        <v>51</v>
      </c>
      <c r="H1699" s="4" t="s">
        <v>52</v>
      </c>
      <c r="I1699" s="5">
        <v>1</v>
      </c>
      <c r="J1699" s="6">
        <v>336.35</v>
      </c>
      <c r="K1699" s="7">
        <v>0</v>
      </c>
      <c r="L1699" s="6">
        <v>195.07</v>
      </c>
      <c r="M1699" s="6">
        <f t="shared" si="104"/>
        <v>336.35</v>
      </c>
      <c r="N1699" s="6">
        <f t="shared" si="105"/>
        <v>195.07</v>
      </c>
      <c r="O1699" s="6">
        <f t="shared" si="106"/>
        <v>141.28000000000003</v>
      </c>
      <c r="P1699" s="8">
        <f t="shared" si="107"/>
        <v>0.42003865021554931</v>
      </c>
      <c r="Q1699" s="9">
        <f>YEAR(SalesDataTable[[#This Row],[Order Date]])</f>
        <v>2026</v>
      </c>
      <c r="R1699" s="8" t="str">
        <f>"Q"&amp;ROUNDUP(MONTH(SalesDataTable[[#This Row],[Order Date]])/3,0)</f>
        <v>Q3</v>
      </c>
      <c r="S1699" s="5">
        <f>MONTH(SalesDataTable[[#This Row],[Order Date]])</f>
        <v>8</v>
      </c>
      <c r="T1699" s="8" t="str">
        <f>TEXT(SalesDataTable[[#This Row],[Order Date]],"mmm")</f>
        <v>Aug</v>
      </c>
    </row>
    <row r="1700" spans="1:20" ht="15.6" x14ac:dyDescent="0.3">
      <c r="A1700" s="2" t="s">
        <v>1771</v>
      </c>
      <c r="B1700" s="3">
        <v>46254</v>
      </c>
      <c r="C1700" s="4" t="s">
        <v>47</v>
      </c>
      <c r="D1700" s="4" t="s">
        <v>102</v>
      </c>
      <c r="E1700" s="4" t="s">
        <v>30</v>
      </c>
      <c r="F1700" s="4" t="s">
        <v>24</v>
      </c>
      <c r="G1700" s="4" t="s">
        <v>31</v>
      </c>
      <c r="H1700" s="4" t="s">
        <v>73</v>
      </c>
      <c r="I1700" s="5">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9">
        <f>YEAR(SalesDataTable[[#This Row],[Order Date]])</f>
        <v>2026</v>
      </c>
      <c r="R1700" s="8" t="str">
        <f>"Q"&amp;ROUNDUP(MONTH(SalesDataTable[[#This Row],[Order Date]])/3,0)</f>
        <v>Q3</v>
      </c>
      <c r="S1700" s="5">
        <f>MONTH(SalesDataTable[[#This Row],[Order Date]])</f>
        <v>8</v>
      </c>
      <c r="T1700" s="8" t="str">
        <f>TEXT(SalesDataTable[[#This Row],[Order Date]],"mmm")</f>
        <v>Aug</v>
      </c>
    </row>
    <row r="1701" spans="1:20" ht="15.6" x14ac:dyDescent="0.3">
      <c r="A1701" s="2" t="s">
        <v>1772</v>
      </c>
      <c r="B1701" s="3">
        <v>46254</v>
      </c>
      <c r="C1701" s="4" t="s">
        <v>28</v>
      </c>
      <c r="D1701" s="4" t="s">
        <v>106</v>
      </c>
      <c r="E1701" s="4" t="s">
        <v>23</v>
      </c>
      <c r="F1701" s="4" t="s">
        <v>24</v>
      </c>
      <c r="G1701" s="4" t="s">
        <v>25</v>
      </c>
      <c r="H1701" s="4" t="s">
        <v>63</v>
      </c>
      <c r="I1701" s="5">
        <v>2</v>
      </c>
      <c r="J1701" s="6">
        <v>105.01</v>
      </c>
      <c r="K1701" s="7">
        <v>0.15</v>
      </c>
      <c r="L1701" s="6">
        <v>50.56</v>
      </c>
      <c r="M1701" s="6">
        <f t="shared" si="104"/>
        <v>178.517</v>
      </c>
      <c r="N1701" s="6">
        <f t="shared" si="105"/>
        <v>101.12</v>
      </c>
      <c r="O1701" s="6">
        <f t="shared" si="106"/>
        <v>77.396999999999991</v>
      </c>
      <c r="P1701" s="8">
        <f t="shared" si="107"/>
        <v>0.43355534766996978</v>
      </c>
      <c r="Q1701" s="9">
        <f>YEAR(SalesDataTable[[#This Row],[Order Date]])</f>
        <v>2026</v>
      </c>
      <c r="R1701" s="8" t="str">
        <f>"Q"&amp;ROUNDUP(MONTH(SalesDataTable[[#This Row],[Order Date]])/3,0)</f>
        <v>Q3</v>
      </c>
      <c r="S1701" s="5">
        <f>MONTH(SalesDataTable[[#This Row],[Order Date]])</f>
        <v>8</v>
      </c>
      <c r="T1701" s="8" t="str">
        <f>TEXT(SalesDataTable[[#This Row],[Order Date]],"mmm")</f>
        <v>Aug</v>
      </c>
    </row>
    <row r="1702" spans="1:20" ht="15.6" x14ac:dyDescent="0.3">
      <c r="A1702" s="2" t="s">
        <v>1773</v>
      </c>
      <c r="B1702" s="3">
        <v>46255</v>
      </c>
      <c r="C1702" s="4" t="s">
        <v>21</v>
      </c>
      <c r="D1702" s="4" t="s">
        <v>22</v>
      </c>
      <c r="E1702" s="4" t="s">
        <v>45</v>
      </c>
      <c r="F1702" s="4" t="s">
        <v>24</v>
      </c>
      <c r="G1702" s="4" t="s">
        <v>37</v>
      </c>
      <c r="H1702" s="4" t="s">
        <v>66</v>
      </c>
      <c r="I1702" s="5">
        <v>2</v>
      </c>
      <c r="J1702" s="6">
        <v>45.47</v>
      </c>
      <c r="K1702" s="7">
        <v>0</v>
      </c>
      <c r="L1702" s="6">
        <v>18.27</v>
      </c>
      <c r="M1702" s="6">
        <f t="shared" si="104"/>
        <v>90.94</v>
      </c>
      <c r="N1702" s="6">
        <f t="shared" si="105"/>
        <v>36.54</v>
      </c>
      <c r="O1702" s="6">
        <f t="shared" si="106"/>
        <v>54.4</v>
      </c>
      <c r="P1702" s="8">
        <f t="shared" si="107"/>
        <v>0.5981966131515285</v>
      </c>
      <c r="Q1702" s="9">
        <f>YEAR(SalesDataTable[[#This Row],[Order Date]])</f>
        <v>2026</v>
      </c>
      <c r="R1702" s="8" t="str">
        <f>"Q"&amp;ROUNDUP(MONTH(SalesDataTable[[#This Row],[Order Date]])/3,0)</f>
        <v>Q3</v>
      </c>
      <c r="S1702" s="5">
        <f>MONTH(SalesDataTable[[#This Row],[Order Date]])</f>
        <v>8</v>
      </c>
      <c r="T1702" s="8" t="str">
        <f>TEXT(SalesDataTable[[#This Row],[Order Date]],"mmm")</f>
        <v>Aug</v>
      </c>
    </row>
    <row r="1703" spans="1:20" ht="15.6" x14ac:dyDescent="0.3">
      <c r="A1703" s="2" t="s">
        <v>1774</v>
      </c>
      <c r="B1703" s="3">
        <v>46255</v>
      </c>
      <c r="C1703" s="4" t="s">
        <v>21</v>
      </c>
      <c r="D1703" s="4" t="s">
        <v>108</v>
      </c>
      <c r="E1703" s="4" t="s">
        <v>45</v>
      </c>
      <c r="F1703" s="4" t="s">
        <v>36</v>
      </c>
      <c r="G1703" s="4" t="s">
        <v>37</v>
      </c>
      <c r="H1703" s="4" t="s">
        <v>66</v>
      </c>
      <c r="I1703" s="5">
        <v>2</v>
      </c>
      <c r="J1703" s="6">
        <v>47.58</v>
      </c>
      <c r="K1703" s="7">
        <v>0.1</v>
      </c>
      <c r="L1703" s="6">
        <v>18.47</v>
      </c>
      <c r="M1703" s="6">
        <f t="shared" si="104"/>
        <v>85.644000000000005</v>
      </c>
      <c r="N1703" s="6">
        <f t="shared" si="105"/>
        <v>36.94</v>
      </c>
      <c r="O1703" s="6">
        <f t="shared" si="106"/>
        <v>48.704000000000008</v>
      </c>
      <c r="P1703" s="8">
        <f t="shared" si="107"/>
        <v>0.56867965064686377</v>
      </c>
      <c r="Q1703" s="9">
        <f>YEAR(SalesDataTable[[#This Row],[Order Date]])</f>
        <v>2026</v>
      </c>
      <c r="R1703" s="8" t="str">
        <f>"Q"&amp;ROUNDUP(MONTH(SalesDataTable[[#This Row],[Order Date]])/3,0)</f>
        <v>Q3</v>
      </c>
      <c r="S1703" s="5">
        <f>MONTH(SalesDataTable[[#This Row],[Order Date]])</f>
        <v>8</v>
      </c>
      <c r="T1703" s="8" t="str">
        <f>TEXT(SalesDataTable[[#This Row],[Order Date]],"mmm")</f>
        <v>Aug</v>
      </c>
    </row>
    <row r="1704" spans="1:20" ht="15.6" x14ac:dyDescent="0.3">
      <c r="A1704" s="2" t="s">
        <v>1775</v>
      </c>
      <c r="B1704" s="3">
        <v>46255</v>
      </c>
      <c r="C1704" s="4" t="s">
        <v>47</v>
      </c>
      <c r="D1704" s="4" t="s">
        <v>48</v>
      </c>
      <c r="E1704" s="4" t="s">
        <v>23</v>
      </c>
      <c r="F1704" s="4" t="s">
        <v>36</v>
      </c>
      <c r="G1704" s="4" t="s">
        <v>31</v>
      </c>
      <c r="H1704" s="4" t="s">
        <v>73</v>
      </c>
      <c r="I1704" s="5">
        <v>5</v>
      </c>
      <c r="J1704" s="6">
        <v>155.65</v>
      </c>
      <c r="K1704" s="7">
        <v>0</v>
      </c>
      <c r="L1704" s="6">
        <v>79.13</v>
      </c>
      <c r="M1704" s="6">
        <f t="shared" si="104"/>
        <v>778.25</v>
      </c>
      <c r="N1704" s="6">
        <f t="shared" si="105"/>
        <v>395.65</v>
      </c>
      <c r="O1704" s="6">
        <f t="shared" si="106"/>
        <v>382.6</v>
      </c>
      <c r="P1704" s="8">
        <f t="shared" si="107"/>
        <v>0.49161580469000965</v>
      </c>
      <c r="Q1704" s="9">
        <f>YEAR(SalesDataTable[[#This Row],[Order Date]])</f>
        <v>2026</v>
      </c>
      <c r="R1704" s="8" t="str">
        <f>"Q"&amp;ROUNDUP(MONTH(SalesDataTable[[#This Row],[Order Date]])/3,0)</f>
        <v>Q3</v>
      </c>
      <c r="S1704" s="5">
        <f>MONTH(SalesDataTable[[#This Row],[Order Date]])</f>
        <v>8</v>
      </c>
      <c r="T1704" s="8" t="str">
        <f>TEXT(SalesDataTable[[#This Row],[Order Date]],"mmm")</f>
        <v>Aug</v>
      </c>
    </row>
    <row r="1705" spans="1:20" ht="15.6" x14ac:dyDescent="0.3">
      <c r="A1705" s="2" t="s">
        <v>1776</v>
      </c>
      <c r="B1705" s="3">
        <v>46255</v>
      </c>
      <c r="C1705" s="4" t="s">
        <v>47</v>
      </c>
      <c r="D1705" s="4" t="s">
        <v>102</v>
      </c>
      <c r="E1705" s="4" t="s">
        <v>45</v>
      </c>
      <c r="F1705" s="4" t="s">
        <v>24</v>
      </c>
      <c r="G1705" s="4" t="s">
        <v>51</v>
      </c>
      <c r="H1705" s="4" t="s">
        <v>61</v>
      </c>
      <c r="I1705" s="5">
        <v>1</v>
      </c>
      <c r="J1705" s="6">
        <v>195.15</v>
      </c>
      <c r="K1705" s="7">
        <v>0</v>
      </c>
      <c r="L1705" s="6">
        <v>101.99</v>
      </c>
      <c r="M1705" s="6">
        <f t="shared" si="104"/>
        <v>195.15</v>
      </c>
      <c r="N1705" s="6">
        <f t="shared" si="105"/>
        <v>101.99</v>
      </c>
      <c r="O1705" s="6">
        <f t="shared" si="106"/>
        <v>93.160000000000011</v>
      </c>
      <c r="P1705" s="8">
        <f t="shared" si="107"/>
        <v>0.47737637714578535</v>
      </c>
      <c r="Q1705" s="9">
        <f>YEAR(SalesDataTable[[#This Row],[Order Date]])</f>
        <v>2026</v>
      </c>
      <c r="R1705" s="8" t="str">
        <f>"Q"&amp;ROUNDUP(MONTH(SalesDataTable[[#This Row],[Order Date]])/3,0)</f>
        <v>Q3</v>
      </c>
      <c r="S1705" s="5">
        <f>MONTH(SalesDataTable[[#This Row],[Order Date]])</f>
        <v>8</v>
      </c>
      <c r="T1705" s="8" t="str">
        <f>TEXT(SalesDataTable[[#This Row],[Order Date]],"mmm")</f>
        <v>Aug</v>
      </c>
    </row>
    <row r="1706" spans="1:20" ht="15.6" x14ac:dyDescent="0.3">
      <c r="A1706" s="2" t="s">
        <v>1777</v>
      </c>
      <c r="B1706" s="3">
        <v>46255</v>
      </c>
      <c r="C1706" s="4" t="s">
        <v>28</v>
      </c>
      <c r="D1706" s="4" t="s">
        <v>58</v>
      </c>
      <c r="E1706" s="4" t="s">
        <v>59</v>
      </c>
      <c r="F1706" s="4" t="s">
        <v>36</v>
      </c>
      <c r="G1706" s="4" t="s">
        <v>25</v>
      </c>
      <c r="H1706" s="4" t="s">
        <v>26</v>
      </c>
      <c r="I1706" s="5">
        <v>1</v>
      </c>
      <c r="J1706" s="6">
        <v>81.569999999999993</v>
      </c>
      <c r="K1706" s="7">
        <v>0</v>
      </c>
      <c r="L1706" s="6">
        <v>43.79</v>
      </c>
      <c r="M1706" s="6">
        <f t="shared" si="104"/>
        <v>81.569999999999993</v>
      </c>
      <c r="N1706" s="6">
        <f t="shared" si="105"/>
        <v>43.79</v>
      </c>
      <c r="O1706" s="6">
        <f t="shared" si="106"/>
        <v>37.779999999999994</v>
      </c>
      <c r="P1706" s="8">
        <f t="shared" si="107"/>
        <v>0.4631604756650729</v>
      </c>
      <c r="Q1706" s="9">
        <f>YEAR(SalesDataTable[[#This Row],[Order Date]])</f>
        <v>2026</v>
      </c>
      <c r="R1706" s="8" t="str">
        <f>"Q"&amp;ROUNDUP(MONTH(SalesDataTable[[#This Row],[Order Date]])/3,0)</f>
        <v>Q3</v>
      </c>
      <c r="S1706" s="5">
        <f>MONTH(SalesDataTable[[#This Row],[Order Date]])</f>
        <v>8</v>
      </c>
      <c r="T1706" s="8" t="str">
        <f>TEXT(SalesDataTable[[#This Row],[Order Date]],"mmm")</f>
        <v>Aug</v>
      </c>
    </row>
    <row r="1707" spans="1:20" ht="15.6" x14ac:dyDescent="0.3">
      <c r="A1707" s="2" t="s">
        <v>1778</v>
      </c>
      <c r="B1707" s="3">
        <v>46255</v>
      </c>
      <c r="C1707" s="4" t="s">
        <v>21</v>
      </c>
      <c r="D1707" s="4" t="s">
        <v>108</v>
      </c>
      <c r="E1707" s="4" t="s">
        <v>45</v>
      </c>
      <c r="F1707" s="4" t="s">
        <v>36</v>
      </c>
      <c r="G1707" s="4" t="s">
        <v>51</v>
      </c>
      <c r="H1707" s="4" t="s">
        <v>110</v>
      </c>
      <c r="I1707" s="5">
        <v>5</v>
      </c>
      <c r="J1707" s="6">
        <v>125.44</v>
      </c>
      <c r="K1707" s="7">
        <v>0</v>
      </c>
      <c r="L1707" s="6">
        <v>59.58</v>
      </c>
      <c r="M1707" s="6">
        <f t="shared" si="104"/>
        <v>627.20000000000005</v>
      </c>
      <c r="N1707" s="6">
        <f t="shared" si="105"/>
        <v>297.89999999999998</v>
      </c>
      <c r="O1707" s="6">
        <f t="shared" si="106"/>
        <v>329.30000000000007</v>
      </c>
      <c r="P1707" s="8">
        <f t="shared" si="107"/>
        <v>0.52503188775510212</v>
      </c>
      <c r="Q1707" s="9">
        <f>YEAR(SalesDataTable[[#This Row],[Order Date]])</f>
        <v>2026</v>
      </c>
      <c r="R1707" s="8" t="str">
        <f>"Q"&amp;ROUNDUP(MONTH(SalesDataTable[[#This Row],[Order Date]])/3,0)</f>
        <v>Q3</v>
      </c>
      <c r="S1707" s="5">
        <f>MONTH(SalesDataTable[[#This Row],[Order Date]])</f>
        <v>8</v>
      </c>
      <c r="T1707" s="8" t="str">
        <f>TEXT(SalesDataTable[[#This Row],[Order Date]],"mmm")</f>
        <v>Aug</v>
      </c>
    </row>
    <row r="1708" spans="1:20" ht="15.6" x14ac:dyDescent="0.3">
      <c r="A1708" s="2" t="s">
        <v>1779</v>
      </c>
      <c r="B1708" s="3">
        <v>46255</v>
      </c>
      <c r="C1708" s="4" t="s">
        <v>28</v>
      </c>
      <c r="D1708" s="4" t="s">
        <v>86</v>
      </c>
      <c r="E1708" s="4" t="s">
        <v>23</v>
      </c>
      <c r="F1708" s="4" t="s">
        <v>40</v>
      </c>
      <c r="G1708" s="4" t="s">
        <v>31</v>
      </c>
      <c r="H1708" s="4" t="s">
        <v>73</v>
      </c>
      <c r="I1708" s="5">
        <v>2</v>
      </c>
      <c r="J1708" s="6">
        <v>155.11000000000001</v>
      </c>
      <c r="K1708" s="7">
        <v>0.05</v>
      </c>
      <c r="L1708" s="6">
        <v>80.13</v>
      </c>
      <c r="M1708" s="6">
        <f t="shared" si="104"/>
        <v>294.709</v>
      </c>
      <c r="N1708" s="6">
        <f t="shared" si="105"/>
        <v>160.26</v>
      </c>
      <c r="O1708" s="6">
        <f t="shared" si="106"/>
        <v>134.44900000000001</v>
      </c>
      <c r="P1708" s="8">
        <f t="shared" si="107"/>
        <v>0.45620934548995795</v>
      </c>
      <c r="Q1708" s="9">
        <f>YEAR(SalesDataTable[[#This Row],[Order Date]])</f>
        <v>2026</v>
      </c>
      <c r="R1708" s="8" t="str">
        <f>"Q"&amp;ROUNDUP(MONTH(SalesDataTable[[#This Row],[Order Date]])/3,0)</f>
        <v>Q3</v>
      </c>
      <c r="S1708" s="5">
        <f>MONTH(SalesDataTable[[#This Row],[Order Date]])</f>
        <v>8</v>
      </c>
      <c r="T1708" s="8" t="str">
        <f>TEXT(SalesDataTable[[#This Row],[Order Date]],"mmm")</f>
        <v>Aug</v>
      </c>
    </row>
    <row r="1709" spans="1:20" ht="15.6" x14ac:dyDescent="0.3">
      <c r="A1709" s="2" t="s">
        <v>1780</v>
      </c>
      <c r="B1709" s="3">
        <v>46255</v>
      </c>
      <c r="C1709" s="4" t="s">
        <v>34</v>
      </c>
      <c r="D1709" s="4" t="s">
        <v>81</v>
      </c>
      <c r="E1709" s="4" t="s">
        <v>45</v>
      </c>
      <c r="F1709" s="4" t="s">
        <v>36</v>
      </c>
      <c r="G1709" s="4" t="s">
        <v>25</v>
      </c>
      <c r="H1709" s="4" t="s">
        <v>26</v>
      </c>
      <c r="I1709" s="5">
        <v>1</v>
      </c>
      <c r="J1709" s="6">
        <v>80.7</v>
      </c>
      <c r="K1709" s="7">
        <v>0</v>
      </c>
      <c r="L1709" s="6">
        <v>41.98</v>
      </c>
      <c r="M1709" s="6">
        <f t="shared" si="104"/>
        <v>80.7</v>
      </c>
      <c r="N1709" s="6">
        <f t="shared" si="105"/>
        <v>41.98</v>
      </c>
      <c r="O1709" s="6">
        <f t="shared" si="106"/>
        <v>38.720000000000006</v>
      </c>
      <c r="P1709" s="8">
        <f t="shared" si="107"/>
        <v>0.47980173482032223</v>
      </c>
      <c r="Q1709" s="9">
        <f>YEAR(SalesDataTable[[#This Row],[Order Date]])</f>
        <v>2026</v>
      </c>
      <c r="R1709" s="8" t="str">
        <f>"Q"&amp;ROUNDUP(MONTH(SalesDataTable[[#This Row],[Order Date]])/3,0)</f>
        <v>Q3</v>
      </c>
      <c r="S1709" s="5">
        <f>MONTH(SalesDataTable[[#This Row],[Order Date]])</f>
        <v>8</v>
      </c>
      <c r="T1709" s="8" t="str">
        <f>TEXT(SalesDataTable[[#This Row],[Order Date]],"mmm")</f>
        <v>Aug</v>
      </c>
    </row>
    <row r="1710" spans="1:20" ht="15.6" x14ac:dyDescent="0.3">
      <c r="A1710" s="2" t="s">
        <v>1781</v>
      </c>
      <c r="B1710" s="3">
        <v>46255</v>
      </c>
      <c r="C1710" s="4" t="s">
        <v>47</v>
      </c>
      <c r="D1710" s="4" t="s">
        <v>68</v>
      </c>
      <c r="E1710" s="4" t="s">
        <v>30</v>
      </c>
      <c r="F1710" s="4" t="s">
        <v>24</v>
      </c>
      <c r="G1710" s="4" t="s">
        <v>31</v>
      </c>
      <c r="H1710" s="4" t="s">
        <v>73</v>
      </c>
      <c r="I1710" s="5">
        <v>10</v>
      </c>
      <c r="J1710" s="6">
        <v>156.72</v>
      </c>
      <c r="K1710" s="7">
        <v>0.15</v>
      </c>
      <c r="L1710" s="6">
        <v>78.12</v>
      </c>
      <c r="M1710" s="6">
        <f t="shared" si="104"/>
        <v>1332.12</v>
      </c>
      <c r="N1710" s="6">
        <f t="shared" si="105"/>
        <v>781.2</v>
      </c>
      <c r="O1710" s="6">
        <f t="shared" si="106"/>
        <v>550.91999999999985</v>
      </c>
      <c r="P1710" s="8">
        <f t="shared" si="107"/>
        <v>0.41356634537429054</v>
      </c>
      <c r="Q1710" s="9">
        <f>YEAR(SalesDataTable[[#This Row],[Order Date]])</f>
        <v>2026</v>
      </c>
      <c r="R1710" s="8" t="str">
        <f>"Q"&amp;ROUNDUP(MONTH(SalesDataTable[[#This Row],[Order Date]])/3,0)</f>
        <v>Q3</v>
      </c>
      <c r="S1710" s="5">
        <f>MONTH(SalesDataTable[[#This Row],[Order Date]])</f>
        <v>8</v>
      </c>
      <c r="T1710" s="8" t="str">
        <f>TEXT(SalesDataTable[[#This Row],[Order Date]],"mmm")</f>
        <v>Aug</v>
      </c>
    </row>
    <row r="1711" spans="1:20" ht="15.6" x14ac:dyDescent="0.3">
      <c r="A1711" s="2" t="s">
        <v>1782</v>
      </c>
      <c r="B1711" s="3">
        <v>46255</v>
      </c>
      <c r="C1711" s="4" t="s">
        <v>28</v>
      </c>
      <c r="D1711" s="4" t="s">
        <v>106</v>
      </c>
      <c r="E1711" s="4" t="s">
        <v>30</v>
      </c>
      <c r="F1711" s="4" t="s">
        <v>40</v>
      </c>
      <c r="G1711" s="4" t="s">
        <v>37</v>
      </c>
      <c r="H1711" s="4" t="s">
        <v>103</v>
      </c>
      <c r="I1711" s="5">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9">
        <f>YEAR(SalesDataTable[[#This Row],[Order Date]])</f>
        <v>2026</v>
      </c>
      <c r="R1711" s="8" t="str">
        <f>"Q"&amp;ROUNDUP(MONTH(SalesDataTable[[#This Row],[Order Date]])/3,0)</f>
        <v>Q3</v>
      </c>
      <c r="S1711" s="5">
        <f>MONTH(SalesDataTable[[#This Row],[Order Date]])</f>
        <v>8</v>
      </c>
      <c r="T1711" s="8" t="str">
        <f>TEXT(SalesDataTable[[#This Row],[Order Date]],"mmm")</f>
        <v>Aug</v>
      </c>
    </row>
    <row r="1712" spans="1:20" ht="15.6" x14ac:dyDescent="0.3">
      <c r="A1712" s="2" t="s">
        <v>1783</v>
      </c>
      <c r="B1712" s="3">
        <v>46256</v>
      </c>
      <c r="C1712" s="4" t="s">
        <v>47</v>
      </c>
      <c r="D1712" s="4" t="s">
        <v>68</v>
      </c>
      <c r="E1712" s="4" t="s">
        <v>45</v>
      </c>
      <c r="F1712" s="4" t="s">
        <v>40</v>
      </c>
      <c r="G1712" s="4" t="s">
        <v>69</v>
      </c>
      <c r="H1712" s="4" t="s">
        <v>70</v>
      </c>
      <c r="I1712" s="5">
        <v>2</v>
      </c>
      <c r="J1712" s="6">
        <v>40.22</v>
      </c>
      <c r="K1712" s="7">
        <v>0</v>
      </c>
      <c r="L1712" s="6">
        <v>14.45</v>
      </c>
      <c r="M1712" s="6">
        <f t="shared" si="104"/>
        <v>80.44</v>
      </c>
      <c r="N1712" s="6">
        <f t="shared" si="105"/>
        <v>28.9</v>
      </c>
      <c r="O1712" s="6">
        <f t="shared" si="106"/>
        <v>51.54</v>
      </c>
      <c r="P1712" s="8">
        <f t="shared" si="107"/>
        <v>0.64072600696171056</v>
      </c>
      <c r="Q1712" s="9">
        <f>YEAR(SalesDataTable[[#This Row],[Order Date]])</f>
        <v>2026</v>
      </c>
      <c r="R1712" s="8" t="str">
        <f>"Q"&amp;ROUNDUP(MONTH(SalesDataTable[[#This Row],[Order Date]])/3,0)</f>
        <v>Q3</v>
      </c>
      <c r="S1712" s="5">
        <f>MONTH(SalesDataTable[[#This Row],[Order Date]])</f>
        <v>8</v>
      </c>
      <c r="T1712" s="8" t="str">
        <f>TEXT(SalesDataTable[[#This Row],[Order Date]],"mmm")</f>
        <v>Aug</v>
      </c>
    </row>
    <row r="1713" spans="1:20" ht="15.6" x14ac:dyDescent="0.3">
      <c r="A1713" s="2" t="s">
        <v>1784</v>
      </c>
      <c r="B1713" s="3">
        <v>46256</v>
      </c>
      <c r="C1713" s="4" t="s">
        <v>21</v>
      </c>
      <c r="D1713" s="4" t="s">
        <v>72</v>
      </c>
      <c r="E1713" s="4" t="s">
        <v>59</v>
      </c>
      <c r="F1713" s="4" t="s">
        <v>36</v>
      </c>
      <c r="G1713" s="4" t="s">
        <v>37</v>
      </c>
      <c r="H1713" s="4" t="s">
        <v>66</v>
      </c>
      <c r="I1713" s="5">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9">
        <f>YEAR(SalesDataTable[[#This Row],[Order Date]])</f>
        <v>2026</v>
      </c>
      <c r="R1713" s="8" t="str">
        <f>"Q"&amp;ROUNDUP(MONTH(SalesDataTable[[#This Row],[Order Date]])/3,0)</f>
        <v>Q3</v>
      </c>
      <c r="S1713" s="5">
        <f>MONTH(SalesDataTable[[#This Row],[Order Date]])</f>
        <v>8</v>
      </c>
      <c r="T1713" s="8" t="str">
        <f>TEXT(SalesDataTable[[#This Row],[Order Date]],"mmm")</f>
        <v>Aug</v>
      </c>
    </row>
    <row r="1714" spans="1:20" ht="15.6" x14ac:dyDescent="0.3">
      <c r="A1714" s="2" t="s">
        <v>1785</v>
      </c>
      <c r="B1714" s="3">
        <v>46256</v>
      </c>
      <c r="C1714" s="4" t="s">
        <v>21</v>
      </c>
      <c r="D1714" s="4" t="s">
        <v>72</v>
      </c>
      <c r="E1714" s="4" t="s">
        <v>23</v>
      </c>
      <c r="F1714" s="4" t="s">
        <v>24</v>
      </c>
      <c r="G1714" s="4" t="s">
        <v>31</v>
      </c>
      <c r="H1714" s="4" t="s">
        <v>32</v>
      </c>
      <c r="I1714" s="5">
        <v>1</v>
      </c>
      <c r="J1714" s="6">
        <v>93.55</v>
      </c>
      <c r="K1714" s="7">
        <v>0</v>
      </c>
      <c r="L1714" s="6">
        <v>44.89</v>
      </c>
      <c r="M1714" s="6">
        <f t="shared" si="104"/>
        <v>93.55</v>
      </c>
      <c r="N1714" s="6">
        <f t="shared" si="105"/>
        <v>44.89</v>
      </c>
      <c r="O1714" s="6">
        <f t="shared" si="106"/>
        <v>48.66</v>
      </c>
      <c r="P1714" s="8">
        <f t="shared" si="107"/>
        <v>0.5201496525921967</v>
      </c>
      <c r="Q1714" s="9">
        <f>YEAR(SalesDataTable[[#This Row],[Order Date]])</f>
        <v>2026</v>
      </c>
      <c r="R1714" s="8" t="str">
        <f>"Q"&amp;ROUNDUP(MONTH(SalesDataTable[[#This Row],[Order Date]])/3,0)</f>
        <v>Q3</v>
      </c>
      <c r="S1714" s="5">
        <f>MONTH(SalesDataTable[[#This Row],[Order Date]])</f>
        <v>8</v>
      </c>
      <c r="T1714" s="8" t="str">
        <f>TEXT(SalesDataTable[[#This Row],[Order Date]],"mmm")</f>
        <v>Aug</v>
      </c>
    </row>
    <row r="1715" spans="1:20" ht="15.6" x14ac:dyDescent="0.3">
      <c r="A1715" s="2" t="s">
        <v>1786</v>
      </c>
      <c r="B1715" s="3">
        <v>46256</v>
      </c>
      <c r="C1715" s="4" t="s">
        <v>34</v>
      </c>
      <c r="D1715" s="4" t="s">
        <v>35</v>
      </c>
      <c r="E1715" s="4" t="s">
        <v>23</v>
      </c>
      <c r="F1715" s="4" t="s">
        <v>24</v>
      </c>
      <c r="G1715" s="4" t="s">
        <v>31</v>
      </c>
      <c r="H1715" s="4" t="s">
        <v>41</v>
      </c>
      <c r="I1715" s="5">
        <v>2</v>
      </c>
      <c r="J1715" s="6">
        <v>146.85</v>
      </c>
      <c r="K1715" s="7">
        <v>0</v>
      </c>
      <c r="L1715" s="6">
        <v>81.010000000000005</v>
      </c>
      <c r="M1715" s="6">
        <f t="shared" si="104"/>
        <v>293.7</v>
      </c>
      <c r="N1715" s="6">
        <f t="shared" si="105"/>
        <v>162.02000000000001</v>
      </c>
      <c r="O1715" s="6">
        <f t="shared" si="106"/>
        <v>131.67999999999998</v>
      </c>
      <c r="P1715" s="8">
        <f t="shared" si="107"/>
        <v>0.44834865509022809</v>
      </c>
      <c r="Q1715" s="9">
        <f>YEAR(SalesDataTable[[#This Row],[Order Date]])</f>
        <v>2026</v>
      </c>
      <c r="R1715" s="8" t="str">
        <f>"Q"&amp;ROUNDUP(MONTH(SalesDataTable[[#This Row],[Order Date]])/3,0)</f>
        <v>Q3</v>
      </c>
      <c r="S1715" s="5">
        <f>MONTH(SalesDataTable[[#This Row],[Order Date]])</f>
        <v>8</v>
      </c>
      <c r="T1715" s="8" t="str">
        <f>TEXT(SalesDataTable[[#This Row],[Order Date]],"mmm")</f>
        <v>Aug</v>
      </c>
    </row>
    <row r="1716" spans="1:20" ht="15.6" x14ac:dyDescent="0.3">
      <c r="A1716" s="2" t="s">
        <v>1787</v>
      </c>
      <c r="B1716" s="3">
        <v>46256</v>
      </c>
      <c r="C1716" s="4" t="s">
        <v>21</v>
      </c>
      <c r="D1716" s="4" t="s">
        <v>72</v>
      </c>
      <c r="E1716" s="4" t="s">
        <v>30</v>
      </c>
      <c r="F1716" s="4" t="s">
        <v>40</v>
      </c>
      <c r="G1716" s="4" t="s">
        <v>25</v>
      </c>
      <c r="H1716" s="4" t="s">
        <v>63</v>
      </c>
      <c r="I1716" s="5">
        <v>6</v>
      </c>
      <c r="J1716" s="6">
        <v>101.54</v>
      </c>
      <c r="K1716" s="7">
        <v>0.1</v>
      </c>
      <c r="L1716" s="6">
        <v>50</v>
      </c>
      <c r="M1716" s="6">
        <f t="shared" si="104"/>
        <v>548.31600000000003</v>
      </c>
      <c r="N1716" s="6">
        <f t="shared" si="105"/>
        <v>300</v>
      </c>
      <c r="O1716" s="6">
        <f t="shared" si="106"/>
        <v>248.31600000000003</v>
      </c>
      <c r="P1716" s="8">
        <f t="shared" si="107"/>
        <v>0.45287024270676035</v>
      </c>
      <c r="Q1716" s="9">
        <f>YEAR(SalesDataTable[[#This Row],[Order Date]])</f>
        <v>2026</v>
      </c>
      <c r="R1716" s="8" t="str">
        <f>"Q"&amp;ROUNDUP(MONTH(SalesDataTable[[#This Row],[Order Date]])/3,0)</f>
        <v>Q3</v>
      </c>
      <c r="S1716" s="5">
        <f>MONTH(SalesDataTable[[#This Row],[Order Date]])</f>
        <v>8</v>
      </c>
      <c r="T1716" s="8" t="str">
        <f>TEXT(SalesDataTable[[#This Row],[Order Date]],"mmm")</f>
        <v>Aug</v>
      </c>
    </row>
    <row r="1717" spans="1:20" ht="15.6" x14ac:dyDescent="0.3">
      <c r="A1717" s="2" t="s">
        <v>1788</v>
      </c>
      <c r="B1717" s="3">
        <v>46256</v>
      </c>
      <c r="C1717" s="4" t="s">
        <v>47</v>
      </c>
      <c r="D1717" s="4" t="s">
        <v>65</v>
      </c>
      <c r="E1717" s="4" t="s">
        <v>23</v>
      </c>
      <c r="F1717" s="4" t="s">
        <v>40</v>
      </c>
      <c r="G1717" s="4" t="s">
        <v>69</v>
      </c>
      <c r="H1717" s="4" t="s">
        <v>75</v>
      </c>
      <c r="I1717" s="5">
        <v>1</v>
      </c>
      <c r="J1717" s="6">
        <v>125.14</v>
      </c>
      <c r="K1717" s="7">
        <v>0</v>
      </c>
      <c r="L1717" s="6">
        <v>69.44</v>
      </c>
      <c r="M1717" s="6">
        <f t="shared" si="104"/>
        <v>125.14</v>
      </c>
      <c r="N1717" s="6">
        <f t="shared" si="105"/>
        <v>69.44</v>
      </c>
      <c r="O1717" s="6">
        <f t="shared" si="106"/>
        <v>55.7</v>
      </c>
      <c r="P1717" s="8">
        <f t="shared" si="107"/>
        <v>0.4451014863353045</v>
      </c>
      <c r="Q1717" s="9">
        <f>YEAR(SalesDataTable[[#This Row],[Order Date]])</f>
        <v>2026</v>
      </c>
      <c r="R1717" s="8" t="str">
        <f>"Q"&amp;ROUNDUP(MONTH(SalesDataTable[[#This Row],[Order Date]])/3,0)</f>
        <v>Q3</v>
      </c>
      <c r="S1717" s="5">
        <f>MONTH(SalesDataTable[[#This Row],[Order Date]])</f>
        <v>8</v>
      </c>
      <c r="T1717" s="8" t="str">
        <f>TEXT(SalesDataTable[[#This Row],[Order Date]],"mmm")</f>
        <v>Aug</v>
      </c>
    </row>
    <row r="1718" spans="1:20" ht="15.6" x14ac:dyDescent="0.3">
      <c r="A1718" s="2" t="s">
        <v>1789</v>
      </c>
      <c r="B1718" s="3">
        <v>46256</v>
      </c>
      <c r="C1718" s="4" t="s">
        <v>28</v>
      </c>
      <c r="D1718" s="4" t="s">
        <v>58</v>
      </c>
      <c r="E1718" s="4" t="s">
        <v>23</v>
      </c>
      <c r="F1718" s="4" t="s">
        <v>36</v>
      </c>
      <c r="G1718" s="4" t="s">
        <v>25</v>
      </c>
      <c r="H1718" s="4" t="s">
        <v>26</v>
      </c>
      <c r="I1718" s="5">
        <v>2</v>
      </c>
      <c r="J1718" s="6">
        <v>80.239999999999995</v>
      </c>
      <c r="K1718" s="7">
        <v>0.1</v>
      </c>
      <c r="L1718" s="6">
        <v>42.09</v>
      </c>
      <c r="M1718" s="6">
        <f t="shared" si="104"/>
        <v>144.43199999999999</v>
      </c>
      <c r="N1718" s="6">
        <f t="shared" si="105"/>
        <v>84.18</v>
      </c>
      <c r="O1718" s="6">
        <f t="shared" si="106"/>
        <v>60.251999999999981</v>
      </c>
      <c r="P1718" s="8">
        <f t="shared" si="107"/>
        <v>0.41716517115320695</v>
      </c>
      <c r="Q1718" s="9">
        <f>YEAR(SalesDataTable[[#This Row],[Order Date]])</f>
        <v>2026</v>
      </c>
      <c r="R1718" s="8" t="str">
        <f>"Q"&amp;ROUNDUP(MONTH(SalesDataTable[[#This Row],[Order Date]])/3,0)</f>
        <v>Q3</v>
      </c>
      <c r="S1718" s="5">
        <f>MONTH(SalesDataTable[[#This Row],[Order Date]])</f>
        <v>8</v>
      </c>
      <c r="T1718" s="8" t="str">
        <f>TEXT(SalesDataTable[[#This Row],[Order Date]],"mmm")</f>
        <v>Aug</v>
      </c>
    </row>
    <row r="1719" spans="1:20" ht="15.6" x14ac:dyDescent="0.3">
      <c r="A1719" s="2" t="s">
        <v>1790</v>
      </c>
      <c r="B1719" s="3">
        <v>46256</v>
      </c>
      <c r="C1719" s="4" t="s">
        <v>47</v>
      </c>
      <c r="D1719" s="4" t="s">
        <v>48</v>
      </c>
      <c r="E1719" s="4" t="s">
        <v>23</v>
      </c>
      <c r="F1719" s="4" t="s">
        <v>40</v>
      </c>
      <c r="G1719" s="4" t="s">
        <v>31</v>
      </c>
      <c r="H1719" s="4" t="s">
        <v>41</v>
      </c>
      <c r="I1719" s="5">
        <v>1</v>
      </c>
      <c r="J1719" s="6">
        <v>147.24</v>
      </c>
      <c r="K1719" s="7">
        <v>0</v>
      </c>
      <c r="L1719" s="6">
        <v>79.11</v>
      </c>
      <c r="M1719" s="6">
        <f t="shared" si="104"/>
        <v>147.24</v>
      </c>
      <c r="N1719" s="6">
        <f t="shared" si="105"/>
        <v>79.11</v>
      </c>
      <c r="O1719" s="6">
        <f t="shared" si="106"/>
        <v>68.13000000000001</v>
      </c>
      <c r="P1719" s="8">
        <f t="shared" si="107"/>
        <v>0.46271393643031788</v>
      </c>
      <c r="Q1719" s="9">
        <f>YEAR(SalesDataTable[[#This Row],[Order Date]])</f>
        <v>2026</v>
      </c>
      <c r="R1719" s="8" t="str">
        <f>"Q"&amp;ROUNDUP(MONTH(SalesDataTable[[#This Row],[Order Date]])/3,0)</f>
        <v>Q3</v>
      </c>
      <c r="S1719" s="5">
        <f>MONTH(SalesDataTable[[#This Row],[Order Date]])</f>
        <v>8</v>
      </c>
      <c r="T1719" s="8" t="str">
        <f>TEXT(SalesDataTable[[#This Row],[Order Date]],"mmm")</f>
        <v>Aug</v>
      </c>
    </row>
    <row r="1720" spans="1:20" ht="15.6" x14ac:dyDescent="0.3">
      <c r="A1720" s="2" t="s">
        <v>1791</v>
      </c>
      <c r="B1720" s="3">
        <v>46256</v>
      </c>
      <c r="C1720" s="4" t="s">
        <v>34</v>
      </c>
      <c r="D1720" s="4" t="s">
        <v>35</v>
      </c>
      <c r="E1720" s="4" t="s">
        <v>23</v>
      </c>
      <c r="F1720" s="4" t="s">
        <v>24</v>
      </c>
      <c r="G1720" s="4" t="s">
        <v>51</v>
      </c>
      <c r="H1720" s="4" t="s">
        <v>61</v>
      </c>
      <c r="I1720" s="5">
        <v>2</v>
      </c>
      <c r="J1720" s="6">
        <v>199.53</v>
      </c>
      <c r="K1720" s="7">
        <v>0.05</v>
      </c>
      <c r="L1720" s="6">
        <v>105.87</v>
      </c>
      <c r="M1720" s="6">
        <f t="shared" si="104"/>
        <v>379.10699999999997</v>
      </c>
      <c r="N1720" s="6">
        <f t="shared" si="105"/>
        <v>211.74</v>
      </c>
      <c r="O1720" s="6">
        <f t="shared" si="106"/>
        <v>167.36699999999996</v>
      </c>
      <c r="P1720" s="8">
        <f t="shared" si="107"/>
        <v>0.44147694450379438</v>
      </c>
      <c r="Q1720" s="9">
        <f>YEAR(SalesDataTable[[#This Row],[Order Date]])</f>
        <v>2026</v>
      </c>
      <c r="R1720" s="8" t="str">
        <f>"Q"&amp;ROUNDUP(MONTH(SalesDataTable[[#This Row],[Order Date]])/3,0)</f>
        <v>Q3</v>
      </c>
      <c r="S1720" s="5">
        <f>MONTH(SalesDataTable[[#This Row],[Order Date]])</f>
        <v>8</v>
      </c>
      <c r="T1720" s="8" t="str">
        <f>TEXT(SalesDataTable[[#This Row],[Order Date]],"mmm")</f>
        <v>Aug</v>
      </c>
    </row>
    <row r="1721" spans="1:20" ht="15.6" x14ac:dyDescent="0.3">
      <c r="A1721" s="2" t="s">
        <v>1792</v>
      </c>
      <c r="B1721" s="3">
        <v>46256</v>
      </c>
      <c r="C1721" s="4" t="s">
        <v>34</v>
      </c>
      <c r="D1721" s="4" t="s">
        <v>54</v>
      </c>
      <c r="E1721" s="4" t="s">
        <v>23</v>
      </c>
      <c r="F1721" s="4" t="s">
        <v>40</v>
      </c>
      <c r="G1721" s="4" t="s">
        <v>69</v>
      </c>
      <c r="H1721" s="4" t="s">
        <v>70</v>
      </c>
      <c r="I1721" s="5">
        <v>1</v>
      </c>
      <c r="J1721" s="6">
        <v>40.19</v>
      </c>
      <c r="K1721" s="7">
        <v>0.05</v>
      </c>
      <c r="L1721" s="6">
        <v>14.73</v>
      </c>
      <c r="M1721" s="6">
        <f t="shared" si="104"/>
        <v>38.180499999999995</v>
      </c>
      <c r="N1721" s="6">
        <f t="shared" si="105"/>
        <v>14.73</v>
      </c>
      <c r="O1721" s="6">
        <f t="shared" si="106"/>
        <v>23.450499999999995</v>
      </c>
      <c r="P1721" s="8">
        <f t="shared" si="107"/>
        <v>0.61420096646193734</v>
      </c>
      <c r="Q1721" s="9">
        <f>YEAR(SalesDataTable[[#This Row],[Order Date]])</f>
        <v>2026</v>
      </c>
      <c r="R1721" s="8" t="str">
        <f>"Q"&amp;ROUNDUP(MONTH(SalesDataTable[[#This Row],[Order Date]])/3,0)</f>
        <v>Q3</v>
      </c>
      <c r="S1721" s="5">
        <f>MONTH(SalesDataTable[[#This Row],[Order Date]])</f>
        <v>8</v>
      </c>
      <c r="T1721" s="8" t="str">
        <f>TEXT(SalesDataTable[[#This Row],[Order Date]],"mmm")</f>
        <v>Aug</v>
      </c>
    </row>
    <row r="1722" spans="1:20" ht="15.6" x14ac:dyDescent="0.3">
      <c r="A1722" s="2" t="s">
        <v>1793</v>
      </c>
      <c r="B1722" s="3">
        <v>46256</v>
      </c>
      <c r="C1722" s="4" t="s">
        <v>47</v>
      </c>
      <c r="D1722" s="4" t="s">
        <v>65</v>
      </c>
      <c r="E1722" s="4" t="s">
        <v>59</v>
      </c>
      <c r="F1722" s="4" t="s">
        <v>40</v>
      </c>
      <c r="G1722" s="4" t="s">
        <v>69</v>
      </c>
      <c r="H1722" s="4" t="s">
        <v>75</v>
      </c>
      <c r="I1722" s="5">
        <v>4</v>
      </c>
      <c r="J1722" s="6">
        <v>123.31</v>
      </c>
      <c r="K1722" s="7">
        <v>0</v>
      </c>
      <c r="L1722" s="6">
        <v>69.02</v>
      </c>
      <c r="M1722" s="6">
        <f t="shared" si="104"/>
        <v>493.24</v>
      </c>
      <c r="N1722" s="6">
        <f t="shared" si="105"/>
        <v>276.08</v>
      </c>
      <c r="O1722" s="6">
        <f t="shared" si="106"/>
        <v>217.16000000000003</v>
      </c>
      <c r="P1722" s="8">
        <f t="shared" si="107"/>
        <v>0.44027248398345636</v>
      </c>
      <c r="Q1722" s="9">
        <f>YEAR(SalesDataTable[[#This Row],[Order Date]])</f>
        <v>2026</v>
      </c>
      <c r="R1722" s="8" t="str">
        <f>"Q"&amp;ROUNDUP(MONTH(SalesDataTable[[#This Row],[Order Date]])/3,0)</f>
        <v>Q3</v>
      </c>
      <c r="S1722" s="5">
        <f>MONTH(SalesDataTable[[#This Row],[Order Date]])</f>
        <v>8</v>
      </c>
      <c r="T1722" s="8" t="str">
        <f>TEXT(SalesDataTable[[#This Row],[Order Date]],"mmm")</f>
        <v>Aug</v>
      </c>
    </row>
    <row r="1723" spans="1:20" ht="15.6" x14ac:dyDescent="0.3">
      <c r="A1723" s="2" t="s">
        <v>1794</v>
      </c>
      <c r="B1723" s="3">
        <v>46256</v>
      </c>
      <c r="C1723" s="4" t="s">
        <v>47</v>
      </c>
      <c r="D1723" s="4" t="s">
        <v>68</v>
      </c>
      <c r="E1723" s="4" t="s">
        <v>59</v>
      </c>
      <c r="F1723" s="4" t="s">
        <v>36</v>
      </c>
      <c r="G1723" s="4" t="s">
        <v>25</v>
      </c>
      <c r="H1723" s="4" t="s">
        <v>55</v>
      </c>
      <c r="I1723" s="5">
        <v>1</v>
      </c>
      <c r="J1723" s="6">
        <v>40.19</v>
      </c>
      <c r="K1723" s="7">
        <v>0.05</v>
      </c>
      <c r="L1723" s="6">
        <v>16.78</v>
      </c>
      <c r="M1723" s="6">
        <f t="shared" si="104"/>
        <v>38.180499999999995</v>
      </c>
      <c r="N1723" s="6">
        <f t="shared" si="105"/>
        <v>16.78</v>
      </c>
      <c r="O1723" s="6">
        <f t="shared" si="106"/>
        <v>21.400499999999994</v>
      </c>
      <c r="P1723" s="8">
        <f t="shared" si="107"/>
        <v>0.56050863660769235</v>
      </c>
      <c r="Q1723" s="9">
        <f>YEAR(SalesDataTable[[#This Row],[Order Date]])</f>
        <v>2026</v>
      </c>
      <c r="R1723" s="8" t="str">
        <f>"Q"&amp;ROUNDUP(MONTH(SalesDataTable[[#This Row],[Order Date]])/3,0)</f>
        <v>Q3</v>
      </c>
      <c r="S1723" s="5">
        <f>MONTH(SalesDataTable[[#This Row],[Order Date]])</f>
        <v>8</v>
      </c>
      <c r="T1723" s="8" t="str">
        <f>TEXT(SalesDataTable[[#This Row],[Order Date]],"mmm")</f>
        <v>Aug</v>
      </c>
    </row>
    <row r="1724" spans="1:20" ht="15.6" x14ac:dyDescent="0.3">
      <c r="A1724" s="2" t="s">
        <v>1795</v>
      </c>
      <c r="B1724" s="3">
        <v>46256</v>
      </c>
      <c r="C1724" s="4" t="s">
        <v>34</v>
      </c>
      <c r="D1724" s="4" t="s">
        <v>146</v>
      </c>
      <c r="E1724" s="4" t="s">
        <v>23</v>
      </c>
      <c r="F1724" s="4" t="s">
        <v>24</v>
      </c>
      <c r="G1724" s="4" t="s">
        <v>25</v>
      </c>
      <c r="H1724" s="4" t="s">
        <v>55</v>
      </c>
      <c r="I1724" s="5">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9">
        <f>YEAR(SalesDataTable[[#This Row],[Order Date]])</f>
        <v>2026</v>
      </c>
      <c r="R1724" s="8" t="str">
        <f>"Q"&amp;ROUNDUP(MONTH(SalesDataTable[[#This Row],[Order Date]])/3,0)</f>
        <v>Q3</v>
      </c>
      <c r="S1724" s="5">
        <f>MONTH(SalesDataTable[[#This Row],[Order Date]])</f>
        <v>8</v>
      </c>
      <c r="T1724" s="8" t="str">
        <f>TEXT(SalesDataTable[[#This Row],[Order Date]],"mmm")</f>
        <v>Aug</v>
      </c>
    </row>
    <row r="1725" spans="1:20" ht="15.6" x14ac:dyDescent="0.3">
      <c r="A1725" s="2" t="s">
        <v>1796</v>
      </c>
      <c r="B1725" s="3">
        <v>46256</v>
      </c>
      <c r="C1725" s="4" t="s">
        <v>47</v>
      </c>
      <c r="D1725" s="4" t="s">
        <v>102</v>
      </c>
      <c r="E1725" s="4" t="s">
        <v>23</v>
      </c>
      <c r="F1725" s="4" t="s">
        <v>36</v>
      </c>
      <c r="G1725" s="4" t="s">
        <v>37</v>
      </c>
      <c r="H1725" s="4" t="s">
        <v>38</v>
      </c>
      <c r="I1725" s="5">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9">
        <f>YEAR(SalesDataTable[[#This Row],[Order Date]])</f>
        <v>2026</v>
      </c>
      <c r="R1725" s="8" t="str">
        <f>"Q"&amp;ROUNDUP(MONTH(SalesDataTable[[#This Row],[Order Date]])/3,0)</f>
        <v>Q3</v>
      </c>
      <c r="S1725" s="5">
        <f>MONTH(SalesDataTable[[#This Row],[Order Date]])</f>
        <v>8</v>
      </c>
      <c r="T1725" s="8" t="str">
        <f>TEXT(SalesDataTable[[#This Row],[Order Date]],"mmm")</f>
        <v>Aug</v>
      </c>
    </row>
    <row r="1726" spans="1:20" ht="15.6" x14ac:dyDescent="0.3">
      <c r="A1726" s="2" t="s">
        <v>1797</v>
      </c>
      <c r="B1726" s="3">
        <v>46256</v>
      </c>
      <c r="C1726" s="4" t="s">
        <v>34</v>
      </c>
      <c r="D1726" s="4" t="s">
        <v>81</v>
      </c>
      <c r="E1726" s="4" t="s">
        <v>45</v>
      </c>
      <c r="F1726" s="4" t="s">
        <v>36</v>
      </c>
      <c r="G1726" s="4" t="s">
        <v>37</v>
      </c>
      <c r="H1726" s="4" t="s">
        <v>91</v>
      </c>
      <c r="I1726" s="5">
        <v>4</v>
      </c>
      <c r="J1726" s="6">
        <v>134.49</v>
      </c>
      <c r="K1726" s="7">
        <v>0</v>
      </c>
      <c r="L1726" s="6">
        <v>68.17</v>
      </c>
      <c r="M1726" s="6">
        <f t="shared" si="104"/>
        <v>537.96</v>
      </c>
      <c r="N1726" s="6">
        <f t="shared" si="105"/>
        <v>272.68</v>
      </c>
      <c r="O1726" s="6">
        <f t="shared" si="106"/>
        <v>265.28000000000003</v>
      </c>
      <c r="P1726" s="8">
        <f t="shared" si="107"/>
        <v>0.49312216521674473</v>
      </c>
      <c r="Q1726" s="9">
        <f>YEAR(SalesDataTable[[#This Row],[Order Date]])</f>
        <v>2026</v>
      </c>
      <c r="R1726" s="8" t="str">
        <f>"Q"&amp;ROUNDUP(MONTH(SalesDataTable[[#This Row],[Order Date]])/3,0)</f>
        <v>Q3</v>
      </c>
      <c r="S1726" s="5">
        <f>MONTH(SalesDataTable[[#This Row],[Order Date]])</f>
        <v>8</v>
      </c>
      <c r="T1726" s="8" t="str">
        <f>TEXT(SalesDataTable[[#This Row],[Order Date]],"mmm")</f>
        <v>Aug</v>
      </c>
    </row>
    <row r="1727" spans="1:20" ht="15.6" x14ac:dyDescent="0.3">
      <c r="A1727" s="2" t="s">
        <v>1798</v>
      </c>
      <c r="B1727" s="3">
        <v>46257</v>
      </c>
      <c r="C1727" s="4" t="s">
        <v>34</v>
      </c>
      <c r="D1727" s="4" t="s">
        <v>44</v>
      </c>
      <c r="E1727" s="4" t="s">
        <v>30</v>
      </c>
      <c r="F1727" s="4" t="s">
        <v>40</v>
      </c>
      <c r="G1727" s="4" t="s">
        <v>31</v>
      </c>
      <c r="H1727" s="4" t="s">
        <v>41</v>
      </c>
      <c r="I1727" s="5">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9">
        <f>YEAR(SalesDataTable[[#This Row],[Order Date]])</f>
        <v>2026</v>
      </c>
      <c r="R1727" s="8" t="str">
        <f>"Q"&amp;ROUNDUP(MONTH(SalesDataTable[[#This Row],[Order Date]])/3,0)</f>
        <v>Q3</v>
      </c>
      <c r="S1727" s="5">
        <f>MONTH(SalesDataTable[[#This Row],[Order Date]])</f>
        <v>8</v>
      </c>
      <c r="T1727" s="8" t="str">
        <f>TEXT(SalesDataTable[[#This Row],[Order Date]],"mmm")</f>
        <v>Aug</v>
      </c>
    </row>
    <row r="1728" spans="1:20" ht="15.6" x14ac:dyDescent="0.3">
      <c r="A1728" s="2" t="s">
        <v>1799</v>
      </c>
      <c r="B1728" s="3">
        <v>46257</v>
      </c>
      <c r="C1728" s="4" t="s">
        <v>47</v>
      </c>
      <c r="D1728" s="4" t="s">
        <v>48</v>
      </c>
      <c r="E1728" s="4" t="s">
        <v>30</v>
      </c>
      <c r="F1728" s="4" t="s">
        <v>40</v>
      </c>
      <c r="G1728" s="4" t="s">
        <v>37</v>
      </c>
      <c r="H1728" s="4" t="s">
        <v>103</v>
      </c>
      <c r="I1728" s="5">
        <v>10</v>
      </c>
      <c r="J1728" s="6">
        <v>164.55</v>
      </c>
      <c r="K1728" s="7">
        <v>0.1</v>
      </c>
      <c r="L1728" s="6">
        <v>88.23</v>
      </c>
      <c r="M1728" s="6">
        <f t="shared" si="104"/>
        <v>1480.95</v>
      </c>
      <c r="N1728" s="6">
        <f t="shared" si="105"/>
        <v>882.30000000000007</v>
      </c>
      <c r="O1728" s="6">
        <f t="shared" si="106"/>
        <v>598.65</v>
      </c>
      <c r="P1728" s="8">
        <f t="shared" si="107"/>
        <v>0.40423376886458012</v>
      </c>
      <c r="Q1728" s="9">
        <f>YEAR(SalesDataTable[[#This Row],[Order Date]])</f>
        <v>2026</v>
      </c>
      <c r="R1728" s="8" t="str">
        <f>"Q"&amp;ROUNDUP(MONTH(SalesDataTable[[#This Row],[Order Date]])/3,0)</f>
        <v>Q3</v>
      </c>
      <c r="S1728" s="5">
        <f>MONTH(SalesDataTable[[#This Row],[Order Date]])</f>
        <v>8</v>
      </c>
      <c r="T1728" s="8" t="str">
        <f>TEXT(SalesDataTable[[#This Row],[Order Date]],"mmm")</f>
        <v>Aug</v>
      </c>
    </row>
    <row r="1729" spans="1:20" ht="15.6" x14ac:dyDescent="0.3">
      <c r="A1729" s="2" t="s">
        <v>1800</v>
      </c>
      <c r="B1729" s="3">
        <v>46257</v>
      </c>
      <c r="C1729" s="4" t="s">
        <v>21</v>
      </c>
      <c r="D1729" s="4" t="s">
        <v>108</v>
      </c>
      <c r="E1729" s="4" t="s">
        <v>45</v>
      </c>
      <c r="F1729" s="4" t="s">
        <v>36</v>
      </c>
      <c r="G1729" s="4" t="s">
        <v>25</v>
      </c>
      <c r="H1729" s="4" t="s">
        <v>55</v>
      </c>
      <c r="I1729" s="5">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9">
        <f>YEAR(SalesDataTable[[#This Row],[Order Date]])</f>
        <v>2026</v>
      </c>
      <c r="R1729" s="8" t="str">
        <f>"Q"&amp;ROUNDUP(MONTH(SalesDataTable[[#This Row],[Order Date]])/3,0)</f>
        <v>Q3</v>
      </c>
      <c r="S1729" s="5">
        <f>MONTH(SalesDataTable[[#This Row],[Order Date]])</f>
        <v>8</v>
      </c>
      <c r="T1729" s="8" t="str">
        <f>TEXT(SalesDataTable[[#This Row],[Order Date]],"mmm")</f>
        <v>Aug</v>
      </c>
    </row>
    <row r="1730" spans="1:20" ht="15.6" x14ac:dyDescent="0.3">
      <c r="A1730" s="2" t="s">
        <v>1801</v>
      </c>
      <c r="B1730" s="3">
        <v>46257</v>
      </c>
      <c r="C1730" s="4" t="s">
        <v>34</v>
      </c>
      <c r="D1730" s="4" t="s">
        <v>35</v>
      </c>
      <c r="E1730" s="4" t="s">
        <v>30</v>
      </c>
      <c r="F1730" s="4" t="s">
        <v>40</v>
      </c>
      <c r="G1730" s="4" t="s">
        <v>69</v>
      </c>
      <c r="H1730" s="4" t="s">
        <v>94</v>
      </c>
      <c r="I1730" s="5">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9">
        <f>YEAR(SalesDataTable[[#This Row],[Order Date]])</f>
        <v>2026</v>
      </c>
      <c r="R1730" s="8" t="str">
        <f>"Q"&amp;ROUNDUP(MONTH(SalesDataTable[[#This Row],[Order Date]])/3,0)</f>
        <v>Q3</v>
      </c>
      <c r="S1730" s="5">
        <f>MONTH(SalesDataTable[[#This Row],[Order Date]])</f>
        <v>8</v>
      </c>
      <c r="T1730" s="8" t="str">
        <f>TEXT(SalesDataTable[[#This Row],[Order Date]],"mmm")</f>
        <v>Aug</v>
      </c>
    </row>
    <row r="1731" spans="1:20" ht="15.6" x14ac:dyDescent="0.3">
      <c r="A1731" s="2" t="s">
        <v>1802</v>
      </c>
      <c r="B1731" s="3">
        <v>46257</v>
      </c>
      <c r="C1731" s="4" t="s">
        <v>47</v>
      </c>
      <c r="D1731" s="4" t="s">
        <v>65</v>
      </c>
      <c r="E1731" s="4" t="s">
        <v>45</v>
      </c>
      <c r="F1731" s="4" t="s">
        <v>24</v>
      </c>
      <c r="G1731" s="4" t="s">
        <v>31</v>
      </c>
      <c r="H1731" s="4" t="s">
        <v>32</v>
      </c>
      <c r="I1731" s="5">
        <v>3</v>
      </c>
      <c r="J1731" s="6">
        <v>90.71</v>
      </c>
      <c r="K1731" s="7">
        <v>0</v>
      </c>
      <c r="L1731" s="6">
        <v>45.57</v>
      </c>
      <c r="M1731" s="6">
        <f t="shared" si="108"/>
        <v>272.13</v>
      </c>
      <c r="N1731" s="6">
        <f t="shared" si="109"/>
        <v>136.71</v>
      </c>
      <c r="O1731" s="6">
        <f t="shared" si="110"/>
        <v>135.41999999999999</v>
      </c>
      <c r="P1731" s="8">
        <f t="shared" si="111"/>
        <v>0.49762980928232825</v>
      </c>
      <c r="Q1731" s="9">
        <f>YEAR(SalesDataTable[[#This Row],[Order Date]])</f>
        <v>2026</v>
      </c>
      <c r="R1731" s="8" t="str">
        <f>"Q"&amp;ROUNDUP(MONTH(SalesDataTable[[#This Row],[Order Date]])/3,0)</f>
        <v>Q3</v>
      </c>
      <c r="S1731" s="5">
        <f>MONTH(SalesDataTable[[#This Row],[Order Date]])</f>
        <v>8</v>
      </c>
      <c r="T1731" s="8" t="str">
        <f>TEXT(SalesDataTable[[#This Row],[Order Date]],"mmm")</f>
        <v>Aug</v>
      </c>
    </row>
    <row r="1732" spans="1:20" ht="15.6" x14ac:dyDescent="0.3">
      <c r="A1732" s="2" t="s">
        <v>1803</v>
      </c>
      <c r="B1732" s="3">
        <v>46257</v>
      </c>
      <c r="C1732" s="4" t="s">
        <v>28</v>
      </c>
      <c r="D1732" s="4" t="s">
        <v>29</v>
      </c>
      <c r="E1732" s="4" t="s">
        <v>45</v>
      </c>
      <c r="F1732" s="4" t="s">
        <v>36</v>
      </c>
      <c r="G1732" s="4" t="s">
        <v>25</v>
      </c>
      <c r="H1732" s="4" t="s">
        <v>55</v>
      </c>
      <c r="I1732" s="5">
        <v>4</v>
      </c>
      <c r="J1732" s="6">
        <v>41.09</v>
      </c>
      <c r="K1732" s="7">
        <v>0</v>
      </c>
      <c r="L1732" s="6">
        <v>17</v>
      </c>
      <c r="M1732" s="6">
        <f t="shared" si="108"/>
        <v>164.36</v>
      </c>
      <c r="N1732" s="6">
        <f t="shared" si="109"/>
        <v>68</v>
      </c>
      <c r="O1732" s="6">
        <f t="shared" si="110"/>
        <v>96.360000000000014</v>
      </c>
      <c r="P1732" s="8">
        <f t="shared" si="111"/>
        <v>0.58627403261134103</v>
      </c>
      <c r="Q1732" s="9">
        <f>YEAR(SalesDataTable[[#This Row],[Order Date]])</f>
        <v>2026</v>
      </c>
      <c r="R1732" s="8" t="str">
        <f>"Q"&amp;ROUNDUP(MONTH(SalesDataTable[[#This Row],[Order Date]])/3,0)</f>
        <v>Q3</v>
      </c>
      <c r="S1732" s="5">
        <f>MONTH(SalesDataTable[[#This Row],[Order Date]])</f>
        <v>8</v>
      </c>
      <c r="T1732" s="8" t="str">
        <f>TEXT(SalesDataTable[[#This Row],[Order Date]],"mmm")</f>
        <v>Aug</v>
      </c>
    </row>
    <row r="1733" spans="1:20" ht="15.6" x14ac:dyDescent="0.3">
      <c r="A1733" s="2" t="s">
        <v>1804</v>
      </c>
      <c r="B1733" s="3">
        <v>46257</v>
      </c>
      <c r="C1733" s="4" t="s">
        <v>28</v>
      </c>
      <c r="D1733" s="4" t="s">
        <v>106</v>
      </c>
      <c r="E1733" s="4" t="s">
        <v>23</v>
      </c>
      <c r="F1733" s="4" t="s">
        <v>36</v>
      </c>
      <c r="G1733" s="4" t="s">
        <v>31</v>
      </c>
      <c r="H1733" s="4" t="s">
        <v>32</v>
      </c>
      <c r="I1733" s="5">
        <v>1</v>
      </c>
      <c r="J1733" s="6">
        <v>91.37</v>
      </c>
      <c r="K1733" s="7">
        <v>0</v>
      </c>
      <c r="L1733" s="6">
        <v>46.73</v>
      </c>
      <c r="M1733" s="6">
        <f t="shared" si="108"/>
        <v>91.37</v>
      </c>
      <c r="N1733" s="6">
        <f t="shared" si="109"/>
        <v>46.73</v>
      </c>
      <c r="O1733" s="6">
        <f t="shared" si="110"/>
        <v>44.640000000000008</v>
      </c>
      <c r="P1733" s="8">
        <f t="shared" si="111"/>
        <v>0.48856298566269024</v>
      </c>
      <c r="Q1733" s="9">
        <f>YEAR(SalesDataTable[[#This Row],[Order Date]])</f>
        <v>2026</v>
      </c>
      <c r="R1733" s="8" t="str">
        <f>"Q"&amp;ROUNDUP(MONTH(SalesDataTable[[#This Row],[Order Date]])/3,0)</f>
        <v>Q3</v>
      </c>
      <c r="S1733" s="5">
        <f>MONTH(SalesDataTable[[#This Row],[Order Date]])</f>
        <v>8</v>
      </c>
      <c r="T1733" s="8" t="str">
        <f>TEXT(SalesDataTable[[#This Row],[Order Date]],"mmm")</f>
        <v>Aug</v>
      </c>
    </row>
    <row r="1734" spans="1:20" ht="15.6" x14ac:dyDescent="0.3">
      <c r="A1734" s="2" t="s">
        <v>1805</v>
      </c>
      <c r="B1734" s="3">
        <v>46257</v>
      </c>
      <c r="C1734" s="4" t="s">
        <v>28</v>
      </c>
      <c r="D1734" s="4" t="s">
        <v>86</v>
      </c>
      <c r="E1734" s="4" t="s">
        <v>23</v>
      </c>
      <c r="F1734" s="4" t="s">
        <v>36</v>
      </c>
      <c r="G1734" s="4" t="s">
        <v>37</v>
      </c>
      <c r="H1734" s="4" t="s">
        <v>66</v>
      </c>
      <c r="I1734" s="5">
        <v>1</v>
      </c>
      <c r="J1734" s="6">
        <v>46.92</v>
      </c>
      <c r="K1734" s="7">
        <v>0</v>
      </c>
      <c r="L1734" s="6">
        <v>18.3</v>
      </c>
      <c r="M1734" s="6">
        <f t="shared" si="108"/>
        <v>46.92</v>
      </c>
      <c r="N1734" s="6">
        <f t="shared" si="109"/>
        <v>18.3</v>
      </c>
      <c r="O1734" s="6">
        <f t="shared" si="110"/>
        <v>28.62</v>
      </c>
      <c r="P1734" s="8">
        <f t="shared" si="111"/>
        <v>0.60997442455242967</v>
      </c>
      <c r="Q1734" s="9">
        <f>YEAR(SalesDataTable[[#This Row],[Order Date]])</f>
        <v>2026</v>
      </c>
      <c r="R1734" s="8" t="str">
        <f>"Q"&amp;ROUNDUP(MONTH(SalesDataTable[[#This Row],[Order Date]])/3,0)</f>
        <v>Q3</v>
      </c>
      <c r="S1734" s="5">
        <f>MONTH(SalesDataTable[[#This Row],[Order Date]])</f>
        <v>8</v>
      </c>
      <c r="T1734" s="8" t="str">
        <f>TEXT(SalesDataTable[[#This Row],[Order Date]],"mmm")</f>
        <v>Aug</v>
      </c>
    </row>
    <row r="1735" spans="1:20" ht="15.6" x14ac:dyDescent="0.3">
      <c r="A1735" s="2" t="s">
        <v>1806</v>
      </c>
      <c r="B1735" s="3">
        <v>46257</v>
      </c>
      <c r="C1735" s="4" t="s">
        <v>21</v>
      </c>
      <c r="D1735" s="4" t="s">
        <v>22</v>
      </c>
      <c r="E1735" s="4" t="s">
        <v>23</v>
      </c>
      <c r="F1735" s="4" t="s">
        <v>36</v>
      </c>
      <c r="G1735" s="4" t="s">
        <v>25</v>
      </c>
      <c r="H1735" s="4" t="s">
        <v>63</v>
      </c>
      <c r="I1735" s="5">
        <v>1</v>
      </c>
      <c r="J1735" s="6">
        <v>100.29</v>
      </c>
      <c r="K1735" s="7">
        <v>0.05</v>
      </c>
      <c r="L1735" s="6">
        <v>49.82</v>
      </c>
      <c r="M1735" s="6">
        <f t="shared" si="108"/>
        <v>95.275500000000008</v>
      </c>
      <c r="N1735" s="6">
        <f t="shared" si="109"/>
        <v>49.82</v>
      </c>
      <c r="O1735" s="6">
        <f t="shared" si="110"/>
        <v>45.455500000000008</v>
      </c>
      <c r="P1735" s="8">
        <f t="shared" si="111"/>
        <v>0.47709537079312103</v>
      </c>
      <c r="Q1735" s="9">
        <f>YEAR(SalesDataTable[[#This Row],[Order Date]])</f>
        <v>2026</v>
      </c>
      <c r="R1735" s="8" t="str">
        <f>"Q"&amp;ROUNDUP(MONTH(SalesDataTable[[#This Row],[Order Date]])/3,0)</f>
        <v>Q3</v>
      </c>
      <c r="S1735" s="5">
        <f>MONTH(SalesDataTable[[#This Row],[Order Date]])</f>
        <v>8</v>
      </c>
      <c r="T1735" s="8" t="str">
        <f>TEXT(SalesDataTable[[#This Row],[Order Date]],"mmm")</f>
        <v>Aug</v>
      </c>
    </row>
    <row r="1736" spans="1:20" ht="15.6" x14ac:dyDescent="0.3">
      <c r="A1736" s="2" t="s">
        <v>1807</v>
      </c>
      <c r="B1736" s="3">
        <v>46257</v>
      </c>
      <c r="C1736" s="4" t="s">
        <v>21</v>
      </c>
      <c r="D1736" s="4" t="s">
        <v>72</v>
      </c>
      <c r="E1736" s="4" t="s">
        <v>23</v>
      </c>
      <c r="F1736" s="4" t="s">
        <v>36</v>
      </c>
      <c r="G1736" s="4" t="s">
        <v>31</v>
      </c>
      <c r="H1736" s="4" t="s">
        <v>41</v>
      </c>
      <c r="I1736" s="5">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9">
        <f>YEAR(SalesDataTable[[#This Row],[Order Date]])</f>
        <v>2026</v>
      </c>
      <c r="R1736" s="8" t="str">
        <f>"Q"&amp;ROUNDUP(MONTH(SalesDataTable[[#This Row],[Order Date]])/3,0)</f>
        <v>Q3</v>
      </c>
      <c r="S1736" s="5">
        <f>MONTH(SalesDataTable[[#This Row],[Order Date]])</f>
        <v>8</v>
      </c>
      <c r="T1736" s="8" t="str">
        <f>TEXT(SalesDataTable[[#This Row],[Order Date]],"mmm")</f>
        <v>Aug</v>
      </c>
    </row>
    <row r="1737" spans="1:20" ht="15.6" x14ac:dyDescent="0.3">
      <c r="A1737" s="2" t="s">
        <v>1808</v>
      </c>
      <c r="B1737" s="3">
        <v>46257</v>
      </c>
      <c r="C1737" s="4" t="s">
        <v>28</v>
      </c>
      <c r="D1737" s="4" t="s">
        <v>89</v>
      </c>
      <c r="E1737" s="4" t="s">
        <v>23</v>
      </c>
      <c r="F1737" s="4" t="s">
        <v>36</v>
      </c>
      <c r="G1737" s="4" t="s">
        <v>31</v>
      </c>
      <c r="H1737" s="4" t="s">
        <v>73</v>
      </c>
      <c r="I1737" s="5">
        <v>2</v>
      </c>
      <c r="J1737" s="6">
        <v>156.44999999999999</v>
      </c>
      <c r="K1737" s="7">
        <v>0</v>
      </c>
      <c r="L1737" s="6">
        <v>80.13</v>
      </c>
      <c r="M1737" s="6">
        <f t="shared" si="108"/>
        <v>312.89999999999998</v>
      </c>
      <c r="N1737" s="6">
        <f t="shared" si="109"/>
        <v>160.26</v>
      </c>
      <c r="O1737" s="6">
        <f t="shared" si="110"/>
        <v>152.63999999999999</v>
      </c>
      <c r="P1737" s="8">
        <f t="shared" si="111"/>
        <v>0.487823585810163</v>
      </c>
      <c r="Q1737" s="9">
        <f>YEAR(SalesDataTable[[#This Row],[Order Date]])</f>
        <v>2026</v>
      </c>
      <c r="R1737" s="8" t="str">
        <f>"Q"&amp;ROUNDUP(MONTH(SalesDataTable[[#This Row],[Order Date]])/3,0)</f>
        <v>Q3</v>
      </c>
      <c r="S1737" s="5">
        <f>MONTH(SalesDataTable[[#This Row],[Order Date]])</f>
        <v>8</v>
      </c>
      <c r="T1737" s="8" t="str">
        <f>TEXT(SalesDataTable[[#This Row],[Order Date]],"mmm")</f>
        <v>Aug</v>
      </c>
    </row>
    <row r="1738" spans="1:20" ht="15.6" x14ac:dyDescent="0.3">
      <c r="A1738" s="2" t="s">
        <v>1809</v>
      </c>
      <c r="B1738" s="3">
        <v>46257</v>
      </c>
      <c r="C1738" s="4" t="s">
        <v>28</v>
      </c>
      <c r="D1738" s="4" t="s">
        <v>106</v>
      </c>
      <c r="E1738" s="4" t="s">
        <v>23</v>
      </c>
      <c r="F1738" s="4" t="s">
        <v>36</v>
      </c>
      <c r="G1738" s="4" t="s">
        <v>31</v>
      </c>
      <c r="H1738" s="4" t="s">
        <v>99</v>
      </c>
      <c r="I1738" s="5">
        <v>2</v>
      </c>
      <c r="J1738" s="6">
        <v>72.97</v>
      </c>
      <c r="K1738" s="7">
        <v>0</v>
      </c>
      <c r="L1738" s="6">
        <v>33.25</v>
      </c>
      <c r="M1738" s="6">
        <f t="shared" si="108"/>
        <v>145.94</v>
      </c>
      <c r="N1738" s="6">
        <f t="shared" si="109"/>
        <v>66.5</v>
      </c>
      <c r="O1738" s="6">
        <f t="shared" si="110"/>
        <v>79.44</v>
      </c>
      <c r="P1738" s="8">
        <f t="shared" si="111"/>
        <v>0.54433328765245992</v>
      </c>
      <c r="Q1738" s="9">
        <f>YEAR(SalesDataTable[[#This Row],[Order Date]])</f>
        <v>2026</v>
      </c>
      <c r="R1738" s="8" t="str">
        <f>"Q"&amp;ROUNDUP(MONTH(SalesDataTable[[#This Row],[Order Date]])/3,0)</f>
        <v>Q3</v>
      </c>
      <c r="S1738" s="5">
        <f>MONTH(SalesDataTable[[#This Row],[Order Date]])</f>
        <v>8</v>
      </c>
      <c r="T1738" s="8" t="str">
        <f>TEXT(SalesDataTable[[#This Row],[Order Date]],"mmm")</f>
        <v>Aug</v>
      </c>
    </row>
    <row r="1739" spans="1:20" ht="15.6" x14ac:dyDescent="0.3">
      <c r="A1739" s="2" t="s">
        <v>1810</v>
      </c>
      <c r="B1739" s="3">
        <v>46257</v>
      </c>
      <c r="C1739" s="4" t="s">
        <v>47</v>
      </c>
      <c r="D1739" s="4" t="s">
        <v>65</v>
      </c>
      <c r="E1739" s="4" t="s">
        <v>59</v>
      </c>
      <c r="F1739" s="4" t="s">
        <v>24</v>
      </c>
      <c r="G1739" s="4" t="s">
        <v>69</v>
      </c>
      <c r="H1739" s="4" t="s">
        <v>94</v>
      </c>
      <c r="I1739" s="5">
        <v>2</v>
      </c>
      <c r="J1739" s="6">
        <v>51.63</v>
      </c>
      <c r="K1739" s="7">
        <v>0</v>
      </c>
      <c r="L1739" s="6">
        <v>21.39</v>
      </c>
      <c r="M1739" s="6">
        <f t="shared" si="108"/>
        <v>103.26</v>
      </c>
      <c r="N1739" s="6">
        <f t="shared" si="109"/>
        <v>42.78</v>
      </c>
      <c r="O1739" s="6">
        <f t="shared" si="110"/>
        <v>60.480000000000004</v>
      </c>
      <c r="P1739" s="8">
        <f t="shared" si="111"/>
        <v>0.58570598489250436</v>
      </c>
      <c r="Q1739" s="9">
        <f>YEAR(SalesDataTable[[#This Row],[Order Date]])</f>
        <v>2026</v>
      </c>
      <c r="R1739" s="8" t="str">
        <f>"Q"&amp;ROUNDUP(MONTH(SalesDataTable[[#This Row],[Order Date]])/3,0)</f>
        <v>Q3</v>
      </c>
      <c r="S1739" s="5">
        <f>MONTH(SalesDataTable[[#This Row],[Order Date]])</f>
        <v>8</v>
      </c>
      <c r="T1739" s="8" t="str">
        <f>TEXT(SalesDataTable[[#This Row],[Order Date]],"mmm")</f>
        <v>Aug</v>
      </c>
    </row>
    <row r="1740" spans="1:20" ht="15.6" x14ac:dyDescent="0.3">
      <c r="A1740" s="2" t="s">
        <v>1811</v>
      </c>
      <c r="B1740" s="3">
        <v>46257</v>
      </c>
      <c r="C1740" s="4" t="s">
        <v>28</v>
      </c>
      <c r="D1740" s="4" t="s">
        <v>89</v>
      </c>
      <c r="E1740" s="4" t="s">
        <v>30</v>
      </c>
      <c r="F1740" s="4" t="s">
        <v>24</v>
      </c>
      <c r="G1740" s="4" t="s">
        <v>25</v>
      </c>
      <c r="H1740" s="4" t="s">
        <v>63</v>
      </c>
      <c r="I1740" s="5">
        <v>8</v>
      </c>
      <c r="J1740" s="6">
        <v>100.06</v>
      </c>
      <c r="K1740" s="7">
        <v>0.05</v>
      </c>
      <c r="L1740" s="6">
        <v>49.39</v>
      </c>
      <c r="M1740" s="6">
        <f t="shared" si="108"/>
        <v>760.45600000000002</v>
      </c>
      <c r="N1740" s="6">
        <f t="shared" si="109"/>
        <v>395.12</v>
      </c>
      <c r="O1740" s="6">
        <f t="shared" si="110"/>
        <v>365.33600000000001</v>
      </c>
      <c r="P1740" s="8">
        <f t="shared" si="111"/>
        <v>0.48041701295012468</v>
      </c>
      <c r="Q1740" s="9">
        <f>YEAR(SalesDataTable[[#This Row],[Order Date]])</f>
        <v>2026</v>
      </c>
      <c r="R1740" s="8" t="str">
        <f>"Q"&amp;ROUNDUP(MONTH(SalesDataTable[[#This Row],[Order Date]])/3,0)</f>
        <v>Q3</v>
      </c>
      <c r="S1740" s="5">
        <f>MONTH(SalesDataTable[[#This Row],[Order Date]])</f>
        <v>8</v>
      </c>
      <c r="T1740" s="8" t="str">
        <f>TEXT(SalesDataTable[[#This Row],[Order Date]],"mmm")</f>
        <v>Aug</v>
      </c>
    </row>
    <row r="1741" spans="1:20" ht="15.6" x14ac:dyDescent="0.3">
      <c r="A1741" s="2" t="s">
        <v>1812</v>
      </c>
      <c r="B1741" s="3">
        <v>46258</v>
      </c>
      <c r="C1741" s="4" t="s">
        <v>47</v>
      </c>
      <c r="D1741" s="4" t="s">
        <v>68</v>
      </c>
      <c r="E1741" s="4" t="s">
        <v>45</v>
      </c>
      <c r="F1741" s="4" t="s">
        <v>24</v>
      </c>
      <c r="G1741" s="4" t="s">
        <v>51</v>
      </c>
      <c r="H1741" s="4" t="s">
        <v>84</v>
      </c>
      <c r="I1741" s="5">
        <v>4</v>
      </c>
      <c r="J1741" s="6">
        <v>83.2</v>
      </c>
      <c r="K1741" s="7">
        <v>0</v>
      </c>
      <c r="L1741" s="6">
        <v>39.99</v>
      </c>
      <c r="M1741" s="6">
        <f t="shared" si="108"/>
        <v>332.8</v>
      </c>
      <c r="N1741" s="6">
        <f t="shared" si="109"/>
        <v>159.96</v>
      </c>
      <c r="O1741" s="6">
        <f t="shared" si="110"/>
        <v>172.84</v>
      </c>
      <c r="P1741" s="8">
        <f t="shared" si="111"/>
        <v>0.5193509615384615</v>
      </c>
      <c r="Q1741" s="9">
        <f>YEAR(SalesDataTable[[#This Row],[Order Date]])</f>
        <v>2026</v>
      </c>
      <c r="R1741" s="8" t="str">
        <f>"Q"&amp;ROUNDUP(MONTH(SalesDataTable[[#This Row],[Order Date]])/3,0)</f>
        <v>Q3</v>
      </c>
      <c r="S1741" s="5">
        <f>MONTH(SalesDataTable[[#This Row],[Order Date]])</f>
        <v>8</v>
      </c>
      <c r="T1741" s="8" t="str">
        <f>TEXT(SalesDataTable[[#This Row],[Order Date]],"mmm")</f>
        <v>Aug</v>
      </c>
    </row>
    <row r="1742" spans="1:20" ht="15.6" x14ac:dyDescent="0.3">
      <c r="A1742" s="2" t="s">
        <v>1813</v>
      </c>
      <c r="B1742" s="3">
        <v>46258</v>
      </c>
      <c r="C1742" s="4" t="s">
        <v>21</v>
      </c>
      <c r="D1742" s="4" t="s">
        <v>22</v>
      </c>
      <c r="E1742" s="4" t="s">
        <v>23</v>
      </c>
      <c r="F1742" s="4" t="s">
        <v>36</v>
      </c>
      <c r="G1742" s="4" t="s">
        <v>69</v>
      </c>
      <c r="H1742" s="4" t="s">
        <v>94</v>
      </c>
      <c r="I1742" s="5">
        <v>3</v>
      </c>
      <c r="J1742" s="6">
        <v>51.29</v>
      </c>
      <c r="K1742" s="7">
        <v>0</v>
      </c>
      <c r="L1742" s="6">
        <v>22.08</v>
      </c>
      <c r="M1742" s="6">
        <f t="shared" si="108"/>
        <v>153.87</v>
      </c>
      <c r="N1742" s="6">
        <f t="shared" si="109"/>
        <v>66.239999999999995</v>
      </c>
      <c r="O1742" s="6">
        <f t="shared" si="110"/>
        <v>87.63000000000001</v>
      </c>
      <c r="P1742" s="8">
        <f t="shared" si="111"/>
        <v>0.56950672645739919</v>
      </c>
      <c r="Q1742" s="9">
        <f>YEAR(SalesDataTable[[#This Row],[Order Date]])</f>
        <v>2026</v>
      </c>
      <c r="R1742" s="8" t="str">
        <f>"Q"&amp;ROUNDUP(MONTH(SalesDataTable[[#This Row],[Order Date]])/3,0)</f>
        <v>Q3</v>
      </c>
      <c r="S1742" s="5">
        <f>MONTH(SalesDataTable[[#This Row],[Order Date]])</f>
        <v>8</v>
      </c>
      <c r="T1742" s="8" t="str">
        <f>TEXT(SalesDataTable[[#This Row],[Order Date]],"mmm")</f>
        <v>Aug</v>
      </c>
    </row>
    <row r="1743" spans="1:20" ht="15.6" x14ac:dyDescent="0.3">
      <c r="A1743" s="2" t="s">
        <v>1814</v>
      </c>
      <c r="B1743" s="3">
        <v>46258</v>
      </c>
      <c r="C1743" s="4" t="s">
        <v>34</v>
      </c>
      <c r="D1743" s="4" t="s">
        <v>44</v>
      </c>
      <c r="E1743" s="4" t="s">
        <v>23</v>
      </c>
      <c r="F1743" s="4" t="s">
        <v>24</v>
      </c>
      <c r="G1743" s="4" t="s">
        <v>51</v>
      </c>
      <c r="H1743" s="4" t="s">
        <v>61</v>
      </c>
      <c r="I1743" s="5">
        <v>1</v>
      </c>
      <c r="J1743" s="6">
        <v>200.2</v>
      </c>
      <c r="K1743" s="7">
        <v>0</v>
      </c>
      <c r="L1743" s="6">
        <v>103.38</v>
      </c>
      <c r="M1743" s="6">
        <f t="shared" si="108"/>
        <v>200.2</v>
      </c>
      <c r="N1743" s="6">
        <f t="shared" si="109"/>
        <v>103.38</v>
      </c>
      <c r="O1743" s="6">
        <f t="shared" si="110"/>
        <v>96.82</v>
      </c>
      <c r="P1743" s="8">
        <f t="shared" si="111"/>
        <v>0.48361638361638359</v>
      </c>
      <c r="Q1743" s="9">
        <f>YEAR(SalesDataTable[[#This Row],[Order Date]])</f>
        <v>2026</v>
      </c>
      <c r="R1743" s="8" t="str">
        <f>"Q"&amp;ROUNDUP(MONTH(SalesDataTable[[#This Row],[Order Date]])/3,0)</f>
        <v>Q3</v>
      </c>
      <c r="S1743" s="5">
        <f>MONTH(SalesDataTable[[#This Row],[Order Date]])</f>
        <v>8</v>
      </c>
      <c r="T1743" s="8" t="str">
        <f>TEXT(SalesDataTable[[#This Row],[Order Date]],"mmm")</f>
        <v>Aug</v>
      </c>
    </row>
    <row r="1744" spans="1:20" ht="15.6" x14ac:dyDescent="0.3">
      <c r="A1744" s="2" t="s">
        <v>1815</v>
      </c>
      <c r="B1744" s="3">
        <v>46258</v>
      </c>
      <c r="C1744" s="4" t="s">
        <v>21</v>
      </c>
      <c r="D1744" s="4" t="s">
        <v>108</v>
      </c>
      <c r="E1744" s="4" t="s">
        <v>45</v>
      </c>
      <c r="F1744" s="4" t="s">
        <v>40</v>
      </c>
      <c r="G1744" s="4" t="s">
        <v>69</v>
      </c>
      <c r="H1744" s="4" t="s">
        <v>87</v>
      </c>
      <c r="I1744" s="5">
        <v>2</v>
      </c>
      <c r="J1744" s="6">
        <v>36.869999999999997</v>
      </c>
      <c r="K1744" s="7">
        <v>0</v>
      </c>
      <c r="L1744" s="6">
        <v>13.71</v>
      </c>
      <c r="M1744" s="6">
        <f t="shared" si="108"/>
        <v>73.739999999999995</v>
      </c>
      <c r="N1744" s="6">
        <f t="shared" si="109"/>
        <v>27.42</v>
      </c>
      <c r="O1744" s="6">
        <f t="shared" si="110"/>
        <v>46.319999999999993</v>
      </c>
      <c r="P1744" s="8">
        <f t="shared" si="111"/>
        <v>0.62815296989422287</v>
      </c>
      <c r="Q1744" s="9">
        <f>YEAR(SalesDataTable[[#This Row],[Order Date]])</f>
        <v>2026</v>
      </c>
      <c r="R1744" s="8" t="str">
        <f>"Q"&amp;ROUNDUP(MONTH(SalesDataTable[[#This Row],[Order Date]])/3,0)</f>
        <v>Q3</v>
      </c>
      <c r="S1744" s="5">
        <f>MONTH(SalesDataTable[[#This Row],[Order Date]])</f>
        <v>8</v>
      </c>
      <c r="T1744" s="8" t="str">
        <f>TEXT(SalesDataTable[[#This Row],[Order Date]],"mmm")</f>
        <v>Aug</v>
      </c>
    </row>
    <row r="1745" spans="1:20" ht="15.6" x14ac:dyDescent="0.3">
      <c r="A1745" s="2" t="s">
        <v>1816</v>
      </c>
      <c r="B1745" s="3">
        <v>46258</v>
      </c>
      <c r="C1745" s="4" t="s">
        <v>47</v>
      </c>
      <c r="D1745" s="4" t="s">
        <v>68</v>
      </c>
      <c r="E1745" s="4" t="s">
        <v>23</v>
      </c>
      <c r="F1745" s="4" t="s">
        <v>24</v>
      </c>
      <c r="G1745" s="4" t="s">
        <v>69</v>
      </c>
      <c r="H1745" s="4" t="s">
        <v>87</v>
      </c>
      <c r="I1745" s="5">
        <v>1</v>
      </c>
      <c r="J1745" s="6">
        <v>36.28</v>
      </c>
      <c r="K1745" s="7">
        <v>0.1</v>
      </c>
      <c r="L1745" s="6">
        <v>14.16</v>
      </c>
      <c r="M1745" s="6">
        <f t="shared" si="108"/>
        <v>32.652000000000001</v>
      </c>
      <c r="N1745" s="6">
        <f t="shared" si="109"/>
        <v>14.16</v>
      </c>
      <c r="O1745" s="6">
        <f t="shared" si="110"/>
        <v>18.492000000000001</v>
      </c>
      <c r="P1745" s="8">
        <f t="shared" si="111"/>
        <v>0.56633590591694227</v>
      </c>
      <c r="Q1745" s="9">
        <f>YEAR(SalesDataTable[[#This Row],[Order Date]])</f>
        <v>2026</v>
      </c>
      <c r="R1745" s="8" t="str">
        <f>"Q"&amp;ROUNDUP(MONTH(SalesDataTable[[#This Row],[Order Date]])/3,0)</f>
        <v>Q3</v>
      </c>
      <c r="S1745" s="5">
        <f>MONTH(SalesDataTable[[#This Row],[Order Date]])</f>
        <v>8</v>
      </c>
      <c r="T1745" s="8" t="str">
        <f>TEXT(SalesDataTable[[#This Row],[Order Date]],"mmm")</f>
        <v>Aug</v>
      </c>
    </row>
    <row r="1746" spans="1:20" ht="15.6" x14ac:dyDescent="0.3">
      <c r="A1746" s="2" t="s">
        <v>1817</v>
      </c>
      <c r="B1746" s="3">
        <v>46258</v>
      </c>
      <c r="C1746" s="4" t="s">
        <v>21</v>
      </c>
      <c r="D1746" s="4" t="s">
        <v>108</v>
      </c>
      <c r="E1746" s="4" t="s">
        <v>59</v>
      </c>
      <c r="F1746" s="4" t="s">
        <v>24</v>
      </c>
      <c r="G1746" s="4" t="s">
        <v>31</v>
      </c>
      <c r="H1746" s="4" t="s">
        <v>32</v>
      </c>
      <c r="I1746" s="5">
        <v>2</v>
      </c>
      <c r="J1746" s="6">
        <v>93.88</v>
      </c>
      <c r="K1746" s="7">
        <v>0.05</v>
      </c>
      <c r="L1746" s="6">
        <v>46.57</v>
      </c>
      <c r="M1746" s="6">
        <f t="shared" si="108"/>
        <v>178.37199999999999</v>
      </c>
      <c r="N1746" s="6">
        <f t="shared" si="109"/>
        <v>93.14</v>
      </c>
      <c r="O1746" s="6">
        <f t="shared" si="110"/>
        <v>85.231999999999985</v>
      </c>
      <c r="P1746" s="8">
        <f t="shared" si="111"/>
        <v>0.47783284371986628</v>
      </c>
      <c r="Q1746" s="9">
        <f>YEAR(SalesDataTable[[#This Row],[Order Date]])</f>
        <v>2026</v>
      </c>
      <c r="R1746" s="8" t="str">
        <f>"Q"&amp;ROUNDUP(MONTH(SalesDataTable[[#This Row],[Order Date]])/3,0)</f>
        <v>Q3</v>
      </c>
      <c r="S1746" s="5">
        <f>MONTH(SalesDataTable[[#This Row],[Order Date]])</f>
        <v>8</v>
      </c>
      <c r="T1746" s="8" t="str">
        <f>TEXT(SalesDataTable[[#This Row],[Order Date]],"mmm")</f>
        <v>Aug</v>
      </c>
    </row>
    <row r="1747" spans="1:20" ht="15.6" x14ac:dyDescent="0.3">
      <c r="A1747" s="2" t="s">
        <v>1818</v>
      </c>
      <c r="B1747" s="3">
        <v>46258</v>
      </c>
      <c r="C1747" s="4" t="s">
        <v>47</v>
      </c>
      <c r="D1747" s="4" t="s">
        <v>48</v>
      </c>
      <c r="E1747" s="4" t="s">
        <v>23</v>
      </c>
      <c r="F1747" s="4" t="s">
        <v>36</v>
      </c>
      <c r="G1747" s="4" t="s">
        <v>51</v>
      </c>
      <c r="H1747" s="4" t="s">
        <v>61</v>
      </c>
      <c r="I1747" s="5">
        <v>1</v>
      </c>
      <c r="J1747" s="6">
        <v>192.67</v>
      </c>
      <c r="K1747" s="7">
        <v>0.05</v>
      </c>
      <c r="L1747" s="6">
        <v>101.04</v>
      </c>
      <c r="M1747" s="6">
        <f t="shared" si="108"/>
        <v>183.03649999999999</v>
      </c>
      <c r="N1747" s="6">
        <f t="shared" si="109"/>
        <v>101.04</v>
      </c>
      <c r="O1747" s="6">
        <f t="shared" si="110"/>
        <v>81.996499999999983</v>
      </c>
      <c r="P1747" s="8">
        <f t="shared" si="111"/>
        <v>0.44797895501716867</v>
      </c>
      <c r="Q1747" s="9">
        <f>YEAR(SalesDataTable[[#This Row],[Order Date]])</f>
        <v>2026</v>
      </c>
      <c r="R1747" s="8" t="str">
        <f>"Q"&amp;ROUNDUP(MONTH(SalesDataTable[[#This Row],[Order Date]])/3,0)</f>
        <v>Q3</v>
      </c>
      <c r="S1747" s="5">
        <f>MONTH(SalesDataTable[[#This Row],[Order Date]])</f>
        <v>8</v>
      </c>
      <c r="T1747" s="8" t="str">
        <f>TEXT(SalesDataTable[[#This Row],[Order Date]],"mmm")</f>
        <v>Aug</v>
      </c>
    </row>
    <row r="1748" spans="1:20" ht="15.6" x14ac:dyDescent="0.3">
      <c r="A1748" s="2" t="s">
        <v>1819</v>
      </c>
      <c r="B1748" s="3">
        <v>46258</v>
      </c>
      <c r="C1748" s="4" t="s">
        <v>21</v>
      </c>
      <c r="D1748" s="4" t="s">
        <v>108</v>
      </c>
      <c r="E1748" s="4" t="s">
        <v>23</v>
      </c>
      <c r="F1748" s="4" t="s">
        <v>36</v>
      </c>
      <c r="G1748" s="4" t="s">
        <v>25</v>
      </c>
      <c r="H1748" s="4" t="s">
        <v>26</v>
      </c>
      <c r="I1748" s="5">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9">
        <f>YEAR(SalesDataTable[[#This Row],[Order Date]])</f>
        <v>2026</v>
      </c>
      <c r="R1748" s="8" t="str">
        <f>"Q"&amp;ROUNDUP(MONTH(SalesDataTable[[#This Row],[Order Date]])/3,0)</f>
        <v>Q3</v>
      </c>
      <c r="S1748" s="5">
        <f>MONTH(SalesDataTable[[#This Row],[Order Date]])</f>
        <v>8</v>
      </c>
      <c r="T1748" s="8" t="str">
        <f>TEXT(SalesDataTable[[#This Row],[Order Date]],"mmm")</f>
        <v>Aug</v>
      </c>
    </row>
    <row r="1749" spans="1:20" ht="15.6" x14ac:dyDescent="0.3">
      <c r="A1749" s="2" t="s">
        <v>1820</v>
      </c>
      <c r="B1749" s="3">
        <v>46259</v>
      </c>
      <c r="C1749" s="4" t="s">
        <v>47</v>
      </c>
      <c r="D1749" s="4" t="s">
        <v>68</v>
      </c>
      <c r="E1749" s="4" t="s">
        <v>59</v>
      </c>
      <c r="F1749" s="4" t="s">
        <v>24</v>
      </c>
      <c r="G1749" s="4" t="s">
        <v>31</v>
      </c>
      <c r="H1749" s="4" t="s">
        <v>41</v>
      </c>
      <c r="I1749" s="5">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9">
        <f>YEAR(SalesDataTable[[#This Row],[Order Date]])</f>
        <v>2026</v>
      </c>
      <c r="R1749" s="8" t="str">
        <f>"Q"&amp;ROUNDUP(MONTH(SalesDataTable[[#This Row],[Order Date]])/3,0)</f>
        <v>Q3</v>
      </c>
      <c r="S1749" s="5">
        <f>MONTH(SalesDataTable[[#This Row],[Order Date]])</f>
        <v>8</v>
      </c>
      <c r="T1749" s="8" t="str">
        <f>TEXT(SalesDataTable[[#This Row],[Order Date]],"mmm")</f>
        <v>Aug</v>
      </c>
    </row>
    <row r="1750" spans="1:20" ht="15.6" x14ac:dyDescent="0.3">
      <c r="A1750" s="2" t="s">
        <v>1821</v>
      </c>
      <c r="B1750" s="3">
        <v>46260</v>
      </c>
      <c r="C1750" s="4" t="s">
        <v>28</v>
      </c>
      <c r="D1750" s="4" t="s">
        <v>86</v>
      </c>
      <c r="E1750" s="4" t="s">
        <v>59</v>
      </c>
      <c r="F1750" s="4" t="s">
        <v>24</v>
      </c>
      <c r="G1750" s="4" t="s">
        <v>37</v>
      </c>
      <c r="H1750" s="4" t="s">
        <v>38</v>
      </c>
      <c r="I1750" s="5">
        <v>1</v>
      </c>
      <c r="J1750" s="6">
        <v>37</v>
      </c>
      <c r="K1750" s="7">
        <v>0.15</v>
      </c>
      <c r="L1750" s="6">
        <v>13.68</v>
      </c>
      <c r="M1750" s="6">
        <f t="shared" si="108"/>
        <v>31.45</v>
      </c>
      <c r="N1750" s="6">
        <f t="shared" si="109"/>
        <v>13.68</v>
      </c>
      <c r="O1750" s="6">
        <f t="shared" si="110"/>
        <v>17.77</v>
      </c>
      <c r="P1750" s="8">
        <f t="shared" si="111"/>
        <v>0.56502384737678857</v>
      </c>
      <c r="Q1750" s="9">
        <f>YEAR(SalesDataTable[[#This Row],[Order Date]])</f>
        <v>2026</v>
      </c>
      <c r="R1750" s="8" t="str">
        <f>"Q"&amp;ROUNDUP(MONTH(SalesDataTable[[#This Row],[Order Date]])/3,0)</f>
        <v>Q3</v>
      </c>
      <c r="S1750" s="5">
        <f>MONTH(SalesDataTable[[#This Row],[Order Date]])</f>
        <v>8</v>
      </c>
      <c r="T1750" s="8" t="str">
        <f>TEXT(SalesDataTable[[#This Row],[Order Date]],"mmm")</f>
        <v>Aug</v>
      </c>
    </row>
    <row r="1751" spans="1:20" ht="15.6" x14ac:dyDescent="0.3">
      <c r="A1751" s="2" t="s">
        <v>1822</v>
      </c>
      <c r="B1751" s="3">
        <v>46260</v>
      </c>
      <c r="C1751" s="4" t="s">
        <v>28</v>
      </c>
      <c r="D1751" s="4" t="s">
        <v>58</v>
      </c>
      <c r="E1751" s="4" t="s">
        <v>23</v>
      </c>
      <c r="F1751" s="4" t="s">
        <v>24</v>
      </c>
      <c r="G1751" s="4" t="s">
        <v>25</v>
      </c>
      <c r="H1751" s="4" t="s">
        <v>49</v>
      </c>
      <c r="I1751" s="5">
        <v>2</v>
      </c>
      <c r="J1751" s="6">
        <v>50.02</v>
      </c>
      <c r="K1751" s="7">
        <v>0</v>
      </c>
      <c r="L1751" s="6">
        <v>21.99</v>
      </c>
      <c r="M1751" s="6">
        <f t="shared" si="108"/>
        <v>100.04</v>
      </c>
      <c r="N1751" s="6">
        <f t="shared" si="109"/>
        <v>43.98</v>
      </c>
      <c r="O1751" s="6">
        <f t="shared" si="110"/>
        <v>56.060000000000009</v>
      </c>
      <c r="P1751" s="8">
        <f t="shared" si="111"/>
        <v>0.56037584966013598</v>
      </c>
      <c r="Q1751" s="9">
        <f>YEAR(SalesDataTable[[#This Row],[Order Date]])</f>
        <v>2026</v>
      </c>
      <c r="R1751" s="8" t="str">
        <f>"Q"&amp;ROUNDUP(MONTH(SalesDataTable[[#This Row],[Order Date]])/3,0)</f>
        <v>Q3</v>
      </c>
      <c r="S1751" s="5">
        <f>MONTH(SalesDataTable[[#This Row],[Order Date]])</f>
        <v>8</v>
      </c>
      <c r="T1751" s="8" t="str">
        <f>TEXT(SalesDataTable[[#This Row],[Order Date]],"mmm")</f>
        <v>Aug</v>
      </c>
    </row>
    <row r="1752" spans="1:20" ht="15.6" x14ac:dyDescent="0.3">
      <c r="A1752" s="2" t="s">
        <v>1823</v>
      </c>
      <c r="B1752" s="3">
        <v>46260</v>
      </c>
      <c r="C1752" s="4" t="s">
        <v>28</v>
      </c>
      <c r="D1752" s="4" t="s">
        <v>86</v>
      </c>
      <c r="E1752" s="4" t="s">
        <v>45</v>
      </c>
      <c r="F1752" s="4" t="s">
        <v>24</v>
      </c>
      <c r="G1752" s="4" t="s">
        <v>69</v>
      </c>
      <c r="H1752" s="4" t="s">
        <v>87</v>
      </c>
      <c r="I1752" s="5">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9">
        <f>YEAR(SalesDataTable[[#This Row],[Order Date]])</f>
        <v>2026</v>
      </c>
      <c r="R1752" s="8" t="str">
        <f>"Q"&amp;ROUNDUP(MONTH(SalesDataTable[[#This Row],[Order Date]])/3,0)</f>
        <v>Q3</v>
      </c>
      <c r="S1752" s="5">
        <f>MONTH(SalesDataTable[[#This Row],[Order Date]])</f>
        <v>8</v>
      </c>
      <c r="T1752" s="8" t="str">
        <f>TEXT(SalesDataTable[[#This Row],[Order Date]],"mmm")</f>
        <v>Aug</v>
      </c>
    </row>
    <row r="1753" spans="1:20" ht="15.6" x14ac:dyDescent="0.3">
      <c r="A1753" s="2" t="s">
        <v>1824</v>
      </c>
      <c r="B1753" s="3">
        <v>46261</v>
      </c>
      <c r="C1753" s="4" t="s">
        <v>21</v>
      </c>
      <c r="D1753" s="4" t="s">
        <v>72</v>
      </c>
      <c r="E1753" s="4" t="s">
        <v>23</v>
      </c>
      <c r="F1753" s="4" t="s">
        <v>36</v>
      </c>
      <c r="G1753" s="4" t="s">
        <v>37</v>
      </c>
      <c r="H1753" s="4" t="s">
        <v>66</v>
      </c>
      <c r="I1753" s="5">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9">
        <f>YEAR(SalesDataTable[[#This Row],[Order Date]])</f>
        <v>2026</v>
      </c>
      <c r="R1753" s="8" t="str">
        <f>"Q"&amp;ROUNDUP(MONTH(SalesDataTable[[#This Row],[Order Date]])/3,0)</f>
        <v>Q3</v>
      </c>
      <c r="S1753" s="5">
        <f>MONTH(SalesDataTable[[#This Row],[Order Date]])</f>
        <v>8</v>
      </c>
      <c r="T1753" s="8" t="str">
        <f>TEXT(SalesDataTable[[#This Row],[Order Date]],"mmm")</f>
        <v>Aug</v>
      </c>
    </row>
    <row r="1754" spans="1:20" ht="15.6" x14ac:dyDescent="0.3">
      <c r="A1754" s="2" t="s">
        <v>1825</v>
      </c>
      <c r="B1754" s="3">
        <v>46261</v>
      </c>
      <c r="C1754" s="4" t="s">
        <v>28</v>
      </c>
      <c r="D1754" s="4" t="s">
        <v>58</v>
      </c>
      <c r="E1754" s="4" t="s">
        <v>23</v>
      </c>
      <c r="F1754" s="4" t="s">
        <v>36</v>
      </c>
      <c r="G1754" s="4" t="s">
        <v>51</v>
      </c>
      <c r="H1754" s="4" t="s">
        <v>84</v>
      </c>
      <c r="I1754" s="5">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9">
        <f>YEAR(SalesDataTable[[#This Row],[Order Date]])</f>
        <v>2026</v>
      </c>
      <c r="R1754" s="8" t="str">
        <f>"Q"&amp;ROUNDUP(MONTH(SalesDataTable[[#This Row],[Order Date]])/3,0)</f>
        <v>Q3</v>
      </c>
      <c r="S1754" s="5">
        <f>MONTH(SalesDataTable[[#This Row],[Order Date]])</f>
        <v>8</v>
      </c>
      <c r="T1754" s="8" t="str">
        <f>TEXT(SalesDataTable[[#This Row],[Order Date]],"mmm")</f>
        <v>Aug</v>
      </c>
    </row>
    <row r="1755" spans="1:20" ht="15.6" x14ac:dyDescent="0.3">
      <c r="A1755" s="2" t="s">
        <v>1826</v>
      </c>
      <c r="B1755" s="3">
        <v>46261</v>
      </c>
      <c r="C1755" s="4" t="s">
        <v>21</v>
      </c>
      <c r="D1755" s="4" t="s">
        <v>72</v>
      </c>
      <c r="E1755" s="4" t="s">
        <v>45</v>
      </c>
      <c r="F1755" s="4" t="s">
        <v>36</v>
      </c>
      <c r="G1755" s="4" t="s">
        <v>25</v>
      </c>
      <c r="H1755" s="4" t="s">
        <v>63</v>
      </c>
      <c r="I1755" s="5">
        <v>1</v>
      </c>
      <c r="J1755" s="6">
        <v>104.33</v>
      </c>
      <c r="K1755" s="7">
        <v>0.1</v>
      </c>
      <c r="L1755" s="6">
        <v>49.86</v>
      </c>
      <c r="M1755" s="6">
        <f t="shared" si="108"/>
        <v>93.897000000000006</v>
      </c>
      <c r="N1755" s="6">
        <f t="shared" si="109"/>
        <v>49.86</v>
      </c>
      <c r="O1755" s="6">
        <f t="shared" si="110"/>
        <v>44.037000000000006</v>
      </c>
      <c r="P1755" s="8">
        <f t="shared" si="111"/>
        <v>0.46899261957251032</v>
      </c>
      <c r="Q1755" s="9">
        <f>YEAR(SalesDataTable[[#This Row],[Order Date]])</f>
        <v>2026</v>
      </c>
      <c r="R1755" s="8" t="str">
        <f>"Q"&amp;ROUNDUP(MONTH(SalesDataTable[[#This Row],[Order Date]])/3,0)</f>
        <v>Q3</v>
      </c>
      <c r="S1755" s="5">
        <f>MONTH(SalesDataTable[[#This Row],[Order Date]])</f>
        <v>8</v>
      </c>
      <c r="T1755" s="8" t="str">
        <f>TEXT(SalesDataTable[[#This Row],[Order Date]],"mmm")</f>
        <v>Aug</v>
      </c>
    </row>
    <row r="1756" spans="1:20" ht="15.6" x14ac:dyDescent="0.3">
      <c r="A1756" s="2" t="s">
        <v>1827</v>
      </c>
      <c r="B1756" s="3">
        <v>46261</v>
      </c>
      <c r="C1756" s="4" t="s">
        <v>28</v>
      </c>
      <c r="D1756" s="4" t="s">
        <v>58</v>
      </c>
      <c r="E1756" s="4" t="s">
        <v>23</v>
      </c>
      <c r="F1756" s="4" t="s">
        <v>36</v>
      </c>
      <c r="G1756" s="4" t="s">
        <v>31</v>
      </c>
      <c r="H1756" s="4" t="s">
        <v>73</v>
      </c>
      <c r="I1756" s="5">
        <v>1</v>
      </c>
      <c r="J1756" s="6">
        <v>156.94999999999999</v>
      </c>
      <c r="K1756" s="7">
        <v>0</v>
      </c>
      <c r="L1756" s="6">
        <v>80.41</v>
      </c>
      <c r="M1756" s="6">
        <f t="shared" si="108"/>
        <v>156.94999999999999</v>
      </c>
      <c r="N1756" s="6">
        <f t="shared" si="109"/>
        <v>80.41</v>
      </c>
      <c r="O1756" s="6">
        <f t="shared" si="110"/>
        <v>76.539999999999992</v>
      </c>
      <c r="P1756" s="8">
        <f t="shared" si="111"/>
        <v>0.48767123287671232</v>
      </c>
      <c r="Q1756" s="9">
        <f>YEAR(SalesDataTable[[#This Row],[Order Date]])</f>
        <v>2026</v>
      </c>
      <c r="R1756" s="8" t="str">
        <f>"Q"&amp;ROUNDUP(MONTH(SalesDataTable[[#This Row],[Order Date]])/3,0)</f>
        <v>Q3</v>
      </c>
      <c r="S1756" s="5">
        <f>MONTH(SalesDataTable[[#This Row],[Order Date]])</f>
        <v>8</v>
      </c>
      <c r="T1756" s="8" t="str">
        <f>TEXT(SalesDataTable[[#This Row],[Order Date]],"mmm")</f>
        <v>Aug</v>
      </c>
    </row>
    <row r="1757" spans="1:20" ht="15.6" x14ac:dyDescent="0.3">
      <c r="A1757" s="2" t="s">
        <v>1828</v>
      </c>
      <c r="B1757" s="3">
        <v>46261</v>
      </c>
      <c r="C1757" s="4" t="s">
        <v>28</v>
      </c>
      <c r="D1757" s="4" t="s">
        <v>106</v>
      </c>
      <c r="E1757" s="4" t="s">
        <v>45</v>
      </c>
      <c r="F1757" s="4" t="s">
        <v>40</v>
      </c>
      <c r="G1757" s="4" t="s">
        <v>25</v>
      </c>
      <c r="H1757" s="4" t="s">
        <v>55</v>
      </c>
      <c r="I1757" s="5">
        <v>3</v>
      </c>
      <c r="J1757" s="6">
        <v>41.33</v>
      </c>
      <c r="K1757" s="7">
        <v>0.05</v>
      </c>
      <c r="L1757" s="6">
        <v>17</v>
      </c>
      <c r="M1757" s="6">
        <f t="shared" si="108"/>
        <v>117.79049999999999</v>
      </c>
      <c r="N1757" s="6">
        <f t="shared" si="109"/>
        <v>51</v>
      </c>
      <c r="O1757" s="6">
        <f t="shared" si="110"/>
        <v>66.790499999999994</v>
      </c>
      <c r="P1757" s="8">
        <f t="shared" si="111"/>
        <v>0.56702790123142355</v>
      </c>
      <c r="Q1757" s="9">
        <f>YEAR(SalesDataTable[[#This Row],[Order Date]])</f>
        <v>2026</v>
      </c>
      <c r="R1757" s="8" t="str">
        <f>"Q"&amp;ROUNDUP(MONTH(SalesDataTable[[#This Row],[Order Date]])/3,0)</f>
        <v>Q3</v>
      </c>
      <c r="S1757" s="5">
        <f>MONTH(SalesDataTable[[#This Row],[Order Date]])</f>
        <v>8</v>
      </c>
      <c r="T1757" s="8" t="str">
        <f>TEXT(SalesDataTable[[#This Row],[Order Date]],"mmm")</f>
        <v>Aug</v>
      </c>
    </row>
    <row r="1758" spans="1:20" ht="15.6" x14ac:dyDescent="0.3">
      <c r="A1758" s="2" t="s">
        <v>1829</v>
      </c>
      <c r="B1758" s="3">
        <v>46261</v>
      </c>
      <c r="C1758" s="4" t="s">
        <v>21</v>
      </c>
      <c r="D1758" s="4" t="s">
        <v>108</v>
      </c>
      <c r="E1758" s="4" t="s">
        <v>23</v>
      </c>
      <c r="F1758" s="4" t="s">
        <v>40</v>
      </c>
      <c r="G1758" s="4" t="s">
        <v>37</v>
      </c>
      <c r="H1758" s="4" t="s">
        <v>38</v>
      </c>
      <c r="I1758" s="5">
        <v>1</v>
      </c>
      <c r="J1758" s="6">
        <v>35.590000000000003</v>
      </c>
      <c r="K1758" s="7">
        <v>0</v>
      </c>
      <c r="L1758" s="6">
        <v>13.66</v>
      </c>
      <c r="M1758" s="6">
        <f t="shared" si="108"/>
        <v>35.590000000000003</v>
      </c>
      <c r="N1758" s="6">
        <f t="shared" si="109"/>
        <v>13.66</v>
      </c>
      <c r="O1758" s="6">
        <f t="shared" si="110"/>
        <v>21.930000000000003</v>
      </c>
      <c r="P1758" s="8">
        <f t="shared" si="111"/>
        <v>0.61618432143860635</v>
      </c>
      <c r="Q1758" s="9">
        <f>YEAR(SalesDataTable[[#This Row],[Order Date]])</f>
        <v>2026</v>
      </c>
      <c r="R1758" s="8" t="str">
        <f>"Q"&amp;ROUNDUP(MONTH(SalesDataTable[[#This Row],[Order Date]])/3,0)</f>
        <v>Q3</v>
      </c>
      <c r="S1758" s="5">
        <f>MONTH(SalesDataTable[[#This Row],[Order Date]])</f>
        <v>8</v>
      </c>
      <c r="T1758" s="8" t="str">
        <f>TEXT(SalesDataTable[[#This Row],[Order Date]],"mmm")</f>
        <v>Aug</v>
      </c>
    </row>
    <row r="1759" spans="1:20" ht="15.6" x14ac:dyDescent="0.3">
      <c r="A1759" s="2" t="s">
        <v>1830</v>
      </c>
      <c r="B1759" s="3">
        <v>46261</v>
      </c>
      <c r="C1759" s="4" t="s">
        <v>47</v>
      </c>
      <c r="D1759" s="4" t="s">
        <v>68</v>
      </c>
      <c r="E1759" s="4" t="s">
        <v>23</v>
      </c>
      <c r="F1759" s="4" t="s">
        <v>24</v>
      </c>
      <c r="G1759" s="4" t="s">
        <v>51</v>
      </c>
      <c r="H1759" s="4" t="s">
        <v>52</v>
      </c>
      <c r="I1759" s="5">
        <v>2</v>
      </c>
      <c r="J1759" s="6">
        <v>335.87</v>
      </c>
      <c r="K1759" s="7">
        <v>0.1</v>
      </c>
      <c r="L1759" s="6">
        <v>196.54</v>
      </c>
      <c r="M1759" s="6">
        <f t="shared" si="108"/>
        <v>604.56600000000003</v>
      </c>
      <c r="N1759" s="6">
        <f t="shared" si="109"/>
        <v>393.08</v>
      </c>
      <c r="O1759" s="6">
        <f t="shared" si="110"/>
        <v>211.48600000000005</v>
      </c>
      <c r="P1759" s="8">
        <f t="shared" si="111"/>
        <v>0.34981457773014035</v>
      </c>
      <c r="Q1759" s="9">
        <f>YEAR(SalesDataTable[[#This Row],[Order Date]])</f>
        <v>2026</v>
      </c>
      <c r="R1759" s="8" t="str">
        <f>"Q"&amp;ROUNDUP(MONTH(SalesDataTable[[#This Row],[Order Date]])/3,0)</f>
        <v>Q3</v>
      </c>
      <c r="S1759" s="5">
        <f>MONTH(SalesDataTable[[#This Row],[Order Date]])</f>
        <v>8</v>
      </c>
      <c r="T1759" s="8" t="str">
        <f>TEXT(SalesDataTable[[#This Row],[Order Date]],"mmm")</f>
        <v>Aug</v>
      </c>
    </row>
    <row r="1760" spans="1:20" ht="15.6" x14ac:dyDescent="0.3">
      <c r="A1760" s="2" t="s">
        <v>1831</v>
      </c>
      <c r="B1760" s="3">
        <v>46261</v>
      </c>
      <c r="C1760" s="4" t="s">
        <v>47</v>
      </c>
      <c r="D1760" s="4" t="s">
        <v>102</v>
      </c>
      <c r="E1760" s="4" t="s">
        <v>23</v>
      </c>
      <c r="F1760" s="4" t="s">
        <v>36</v>
      </c>
      <c r="G1760" s="4" t="s">
        <v>69</v>
      </c>
      <c r="H1760" s="4" t="s">
        <v>94</v>
      </c>
      <c r="I1760" s="5">
        <v>1</v>
      </c>
      <c r="J1760" s="6">
        <v>50.7</v>
      </c>
      <c r="K1760" s="7">
        <v>0.05</v>
      </c>
      <c r="L1760" s="6">
        <v>21.65</v>
      </c>
      <c r="M1760" s="6">
        <f t="shared" si="108"/>
        <v>48.164999999999999</v>
      </c>
      <c r="N1760" s="6">
        <f t="shared" si="109"/>
        <v>21.65</v>
      </c>
      <c r="O1760" s="6">
        <f t="shared" si="110"/>
        <v>26.515000000000001</v>
      </c>
      <c r="P1760" s="8">
        <f t="shared" si="111"/>
        <v>0.55050347762898377</v>
      </c>
      <c r="Q1760" s="9">
        <f>YEAR(SalesDataTable[[#This Row],[Order Date]])</f>
        <v>2026</v>
      </c>
      <c r="R1760" s="8" t="str">
        <f>"Q"&amp;ROUNDUP(MONTH(SalesDataTable[[#This Row],[Order Date]])/3,0)</f>
        <v>Q3</v>
      </c>
      <c r="S1760" s="5">
        <f>MONTH(SalesDataTable[[#This Row],[Order Date]])</f>
        <v>8</v>
      </c>
      <c r="T1760" s="8" t="str">
        <f>TEXT(SalesDataTable[[#This Row],[Order Date]],"mmm")</f>
        <v>Aug</v>
      </c>
    </row>
    <row r="1761" spans="1:20" ht="15.6" x14ac:dyDescent="0.3">
      <c r="A1761" s="2" t="s">
        <v>1832</v>
      </c>
      <c r="B1761" s="3">
        <v>46261</v>
      </c>
      <c r="C1761" s="4" t="s">
        <v>34</v>
      </c>
      <c r="D1761" s="4" t="s">
        <v>35</v>
      </c>
      <c r="E1761" s="4" t="s">
        <v>59</v>
      </c>
      <c r="F1761" s="4" t="s">
        <v>36</v>
      </c>
      <c r="G1761" s="4" t="s">
        <v>31</v>
      </c>
      <c r="H1761" s="4" t="s">
        <v>73</v>
      </c>
      <c r="I1761" s="5">
        <v>3</v>
      </c>
      <c r="J1761" s="6">
        <v>152.76</v>
      </c>
      <c r="K1761" s="7">
        <v>0.1</v>
      </c>
      <c r="L1761" s="6">
        <v>77.36</v>
      </c>
      <c r="M1761" s="6">
        <f t="shared" si="108"/>
        <v>412.452</v>
      </c>
      <c r="N1761" s="6">
        <f t="shared" si="109"/>
        <v>232.07999999999998</v>
      </c>
      <c r="O1761" s="6">
        <f t="shared" si="110"/>
        <v>180.37200000000001</v>
      </c>
      <c r="P1761" s="8">
        <f t="shared" si="111"/>
        <v>0.43731634226528182</v>
      </c>
      <c r="Q1761" s="9">
        <f>YEAR(SalesDataTable[[#This Row],[Order Date]])</f>
        <v>2026</v>
      </c>
      <c r="R1761" s="8" t="str">
        <f>"Q"&amp;ROUNDUP(MONTH(SalesDataTable[[#This Row],[Order Date]])/3,0)</f>
        <v>Q3</v>
      </c>
      <c r="S1761" s="5">
        <f>MONTH(SalesDataTable[[#This Row],[Order Date]])</f>
        <v>8</v>
      </c>
      <c r="T1761" s="8" t="str">
        <f>TEXT(SalesDataTable[[#This Row],[Order Date]],"mmm")</f>
        <v>Aug</v>
      </c>
    </row>
    <row r="1762" spans="1:20" ht="15.6" x14ac:dyDescent="0.3">
      <c r="A1762" s="2" t="s">
        <v>1833</v>
      </c>
      <c r="B1762" s="3">
        <v>46261</v>
      </c>
      <c r="C1762" s="4" t="s">
        <v>21</v>
      </c>
      <c r="D1762" s="4" t="s">
        <v>108</v>
      </c>
      <c r="E1762" s="4" t="s">
        <v>30</v>
      </c>
      <c r="F1762" s="4" t="s">
        <v>24</v>
      </c>
      <c r="G1762" s="4" t="s">
        <v>31</v>
      </c>
      <c r="H1762" s="4" t="s">
        <v>99</v>
      </c>
      <c r="I1762" s="5">
        <v>5</v>
      </c>
      <c r="J1762" s="6">
        <v>72.78</v>
      </c>
      <c r="K1762" s="7">
        <v>0.1</v>
      </c>
      <c r="L1762" s="6">
        <v>33.25</v>
      </c>
      <c r="M1762" s="6">
        <f t="shared" si="108"/>
        <v>327.51</v>
      </c>
      <c r="N1762" s="6">
        <f t="shared" si="109"/>
        <v>166.25</v>
      </c>
      <c r="O1762" s="6">
        <f t="shared" si="110"/>
        <v>161.26</v>
      </c>
      <c r="P1762" s="8">
        <f t="shared" si="111"/>
        <v>0.49238191200268694</v>
      </c>
      <c r="Q1762" s="9">
        <f>YEAR(SalesDataTable[[#This Row],[Order Date]])</f>
        <v>2026</v>
      </c>
      <c r="R1762" s="8" t="str">
        <f>"Q"&amp;ROUNDUP(MONTH(SalesDataTable[[#This Row],[Order Date]])/3,0)</f>
        <v>Q3</v>
      </c>
      <c r="S1762" s="5">
        <f>MONTH(SalesDataTable[[#This Row],[Order Date]])</f>
        <v>8</v>
      </c>
      <c r="T1762" s="8" t="str">
        <f>TEXT(SalesDataTable[[#This Row],[Order Date]],"mmm")</f>
        <v>Aug</v>
      </c>
    </row>
    <row r="1763" spans="1:20" ht="15.6" x14ac:dyDescent="0.3">
      <c r="A1763" s="2" t="s">
        <v>1834</v>
      </c>
      <c r="B1763" s="3">
        <v>46261</v>
      </c>
      <c r="C1763" s="4" t="s">
        <v>28</v>
      </c>
      <c r="D1763" s="4" t="s">
        <v>89</v>
      </c>
      <c r="E1763" s="4" t="s">
        <v>59</v>
      </c>
      <c r="F1763" s="4" t="s">
        <v>36</v>
      </c>
      <c r="G1763" s="4" t="s">
        <v>37</v>
      </c>
      <c r="H1763" s="4" t="s">
        <v>38</v>
      </c>
      <c r="I1763" s="5">
        <v>2</v>
      </c>
      <c r="J1763" s="6">
        <v>37</v>
      </c>
      <c r="K1763" s="7">
        <v>0</v>
      </c>
      <c r="L1763" s="6">
        <v>13.83</v>
      </c>
      <c r="M1763" s="6">
        <f t="shared" si="108"/>
        <v>74</v>
      </c>
      <c r="N1763" s="6">
        <f t="shared" si="109"/>
        <v>27.66</v>
      </c>
      <c r="O1763" s="6">
        <f t="shared" si="110"/>
        <v>46.34</v>
      </c>
      <c r="P1763" s="8">
        <f t="shared" si="111"/>
        <v>0.62621621621621626</v>
      </c>
      <c r="Q1763" s="9">
        <f>YEAR(SalesDataTable[[#This Row],[Order Date]])</f>
        <v>2026</v>
      </c>
      <c r="R1763" s="8" t="str">
        <f>"Q"&amp;ROUNDUP(MONTH(SalesDataTable[[#This Row],[Order Date]])/3,0)</f>
        <v>Q3</v>
      </c>
      <c r="S1763" s="5">
        <f>MONTH(SalesDataTable[[#This Row],[Order Date]])</f>
        <v>8</v>
      </c>
      <c r="T1763" s="8" t="str">
        <f>TEXT(SalesDataTable[[#This Row],[Order Date]],"mmm")</f>
        <v>Aug</v>
      </c>
    </row>
    <row r="1764" spans="1:20" ht="15.6" x14ac:dyDescent="0.3">
      <c r="A1764" s="2" t="s">
        <v>1835</v>
      </c>
      <c r="B1764" s="3">
        <v>46261</v>
      </c>
      <c r="C1764" s="4" t="s">
        <v>28</v>
      </c>
      <c r="D1764" s="4" t="s">
        <v>86</v>
      </c>
      <c r="E1764" s="4" t="s">
        <v>30</v>
      </c>
      <c r="F1764" s="4" t="s">
        <v>40</v>
      </c>
      <c r="G1764" s="4" t="s">
        <v>25</v>
      </c>
      <c r="H1764" s="4" t="s">
        <v>55</v>
      </c>
      <c r="I1764" s="5">
        <v>6</v>
      </c>
      <c r="J1764" s="6">
        <v>41.33</v>
      </c>
      <c r="K1764" s="7">
        <v>0.2</v>
      </c>
      <c r="L1764" s="6">
        <v>17.02</v>
      </c>
      <c r="M1764" s="6">
        <f t="shared" si="108"/>
        <v>198.38400000000001</v>
      </c>
      <c r="N1764" s="6">
        <f t="shared" si="109"/>
        <v>102.12</v>
      </c>
      <c r="O1764" s="6">
        <f t="shared" si="110"/>
        <v>96.26400000000001</v>
      </c>
      <c r="P1764" s="8">
        <f t="shared" si="111"/>
        <v>0.48524074522138883</v>
      </c>
      <c r="Q1764" s="9">
        <f>YEAR(SalesDataTable[[#This Row],[Order Date]])</f>
        <v>2026</v>
      </c>
      <c r="R1764" s="8" t="str">
        <f>"Q"&amp;ROUNDUP(MONTH(SalesDataTable[[#This Row],[Order Date]])/3,0)</f>
        <v>Q3</v>
      </c>
      <c r="S1764" s="5">
        <f>MONTH(SalesDataTable[[#This Row],[Order Date]])</f>
        <v>8</v>
      </c>
      <c r="T1764" s="8" t="str">
        <f>TEXT(SalesDataTable[[#This Row],[Order Date]],"mmm")</f>
        <v>Aug</v>
      </c>
    </row>
    <row r="1765" spans="1:20" ht="15.6" x14ac:dyDescent="0.3">
      <c r="A1765" s="2" t="s">
        <v>1836</v>
      </c>
      <c r="B1765" s="3">
        <v>46262</v>
      </c>
      <c r="C1765" s="4" t="s">
        <v>21</v>
      </c>
      <c r="D1765" s="4" t="s">
        <v>108</v>
      </c>
      <c r="E1765" s="4" t="s">
        <v>45</v>
      </c>
      <c r="F1765" s="4" t="s">
        <v>24</v>
      </c>
      <c r="G1765" s="4" t="s">
        <v>69</v>
      </c>
      <c r="H1765" s="4" t="s">
        <v>87</v>
      </c>
      <c r="I1765" s="5">
        <v>1</v>
      </c>
      <c r="J1765" s="6">
        <v>37.020000000000003</v>
      </c>
      <c r="K1765" s="7">
        <v>0</v>
      </c>
      <c r="L1765" s="6">
        <v>13.64</v>
      </c>
      <c r="M1765" s="6">
        <f t="shared" si="108"/>
        <v>37.020000000000003</v>
      </c>
      <c r="N1765" s="6">
        <f t="shared" si="109"/>
        <v>13.64</v>
      </c>
      <c r="O1765" s="6">
        <f t="shared" si="110"/>
        <v>23.380000000000003</v>
      </c>
      <c r="P1765" s="8">
        <f t="shared" si="111"/>
        <v>0.63155051323608857</v>
      </c>
      <c r="Q1765" s="9">
        <f>YEAR(SalesDataTable[[#This Row],[Order Date]])</f>
        <v>2026</v>
      </c>
      <c r="R1765" s="8" t="str">
        <f>"Q"&amp;ROUNDUP(MONTH(SalesDataTable[[#This Row],[Order Date]])/3,0)</f>
        <v>Q3</v>
      </c>
      <c r="S1765" s="5">
        <f>MONTH(SalesDataTable[[#This Row],[Order Date]])</f>
        <v>8</v>
      </c>
      <c r="T1765" s="8" t="str">
        <f>TEXT(SalesDataTable[[#This Row],[Order Date]],"mmm")</f>
        <v>Aug</v>
      </c>
    </row>
    <row r="1766" spans="1:20" ht="15.6" x14ac:dyDescent="0.3">
      <c r="A1766" s="2" t="s">
        <v>1837</v>
      </c>
      <c r="B1766" s="3">
        <v>46262</v>
      </c>
      <c r="C1766" s="4" t="s">
        <v>47</v>
      </c>
      <c r="D1766" s="4" t="s">
        <v>68</v>
      </c>
      <c r="E1766" s="4" t="s">
        <v>23</v>
      </c>
      <c r="F1766" s="4" t="s">
        <v>36</v>
      </c>
      <c r="G1766" s="4" t="s">
        <v>51</v>
      </c>
      <c r="H1766" s="4" t="s">
        <v>84</v>
      </c>
      <c r="I1766" s="5">
        <v>1</v>
      </c>
      <c r="J1766" s="6">
        <v>81.06</v>
      </c>
      <c r="K1766" s="7">
        <v>0</v>
      </c>
      <c r="L1766" s="6">
        <v>38.43</v>
      </c>
      <c r="M1766" s="6">
        <f t="shared" si="108"/>
        <v>81.06</v>
      </c>
      <c r="N1766" s="6">
        <f t="shared" si="109"/>
        <v>38.43</v>
      </c>
      <c r="O1766" s="6">
        <f t="shared" si="110"/>
        <v>42.63</v>
      </c>
      <c r="P1766" s="8">
        <f t="shared" si="111"/>
        <v>0.52590673575129532</v>
      </c>
      <c r="Q1766" s="9">
        <f>YEAR(SalesDataTable[[#This Row],[Order Date]])</f>
        <v>2026</v>
      </c>
      <c r="R1766" s="8" t="str">
        <f>"Q"&amp;ROUNDUP(MONTH(SalesDataTable[[#This Row],[Order Date]])/3,0)</f>
        <v>Q3</v>
      </c>
      <c r="S1766" s="5">
        <f>MONTH(SalesDataTable[[#This Row],[Order Date]])</f>
        <v>8</v>
      </c>
      <c r="T1766" s="8" t="str">
        <f>TEXT(SalesDataTable[[#This Row],[Order Date]],"mmm")</f>
        <v>Aug</v>
      </c>
    </row>
    <row r="1767" spans="1:20" ht="15.6" x14ac:dyDescent="0.3">
      <c r="A1767" s="2" t="s">
        <v>1838</v>
      </c>
      <c r="B1767" s="3">
        <v>46262</v>
      </c>
      <c r="C1767" s="4" t="s">
        <v>34</v>
      </c>
      <c r="D1767" s="4" t="s">
        <v>35</v>
      </c>
      <c r="E1767" s="4" t="s">
        <v>23</v>
      </c>
      <c r="F1767" s="4" t="s">
        <v>36</v>
      </c>
      <c r="G1767" s="4" t="s">
        <v>25</v>
      </c>
      <c r="H1767" s="4" t="s">
        <v>49</v>
      </c>
      <c r="I1767" s="5">
        <v>2</v>
      </c>
      <c r="J1767" s="6">
        <v>51.91</v>
      </c>
      <c r="K1767" s="7">
        <v>0</v>
      </c>
      <c r="L1767" s="6">
        <v>21.94</v>
      </c>
      <c r="M1767" s="6">
        <f t="shared" si="108"/>
        <v>103.82</v>
      </c>
      <c r="N1767" s="6">
        <f t="shared" si="109"/>
        <v>43.88</v>
      </c>
      <c r="O1767" s="6">
        <f t="shared" si="110"/>
        <v>59.939999999999991</v>
      </c>
      <c r="P1767" s="8">
        <f t="shared" si="111"/>
        <v>0.57734540550953573</v>
      </c>
      <c r="Q1767" s="9">
        <f>YEAR(SalesDataTable[[#This Row],[Order Date]])</f>
        <v>2026</v>
      </c>
      <c r="R1767" s="8" t="str">
        <f>"Q"&amp;ROUNDUP(MONTH(SalesDataTable[[#This Row],[Order Date]])/3,0)</f>
        <v>Q3</v>
      </c>
      <c r="S1767" s="5">
        <f>MONTH(SalesDataTable[[#This Row],[Order Date]])</f>
        <v>8</v>
      </c>
      <c r="T1767" s="8" t="str">
        <f>TEXT(SalesDataTable[[#This Row],[Order Date]],"mmm")</f>
        <v>Aug</v>
      </c>
    </row>
    <row r="1768" spans="1:20" ht="15.6" x14ac:dyDescent="0.3">
      <c r="A1768" s="2" t="s">
        <v>1839</v>
      </c>
      <c r="B1768" s="3">
        <v>46262</v>
      </c>
      <c r="C1768" s="4" t="s">
        <v>47</v>
      </c>
      <c r="D1768" s="4" t="s">
        <v>65</v>
      </c>
      <c r="E1768" s="4" t="s">
        <v>59</v>
      </c>
      <c r="F1768" s="4" t="s">
        <v>36</v>
      </c>
      <c r="G1768" s="4" t="s">
        <v>37</v>
      </c>
      <c r="H1768" s="4" t="s">
        <v>38</v>
      </c>
      <c r="I1768" s="5">
        <v>1</v>
      </c>
      <c r="J1768" s="6">
        <v>35.700000000000003</v>
      </c>
      <c r="K1768" s="7">
        <v>0.05</v>
      </c>
      <c r="L1768" s="6">
        <v>13.45</v>
      </c>
      <c r="M1768" s="6">
        <f t="shared" si="108"/>
        <v>33.914999999999999</v>
      </c>
      <c r="N1768" s="6">
        <f t="shared" si="109"/>
        <v>13.45</v>
      </c>
      <c r="O1768" s="6">
        <f t="shared" si="110"/>
        <v>20.465</v>
      </c>
      <c r="P1768" s="8">
        <f t="shared" si="111"/>
        <v>0.60342031549461894</v>
      </c>
      <c r="Q1768" s="9">
        <f>YEAR(SalesDataTable[[#This Row],[Order Date]])</f>
        <v>2026</v>
      </c>
      <c r="R1768" s="8" t="str">
        <f>"Q"&amp;ROUNDUP(MONTH(SalesDataTable[[#This Row],[Order Date]])/3,0)</f>
        <v>Q3</v>
      </c>
      <c r="S1768" s="5">
        <f>MONTH(SalesDataTable[[#This Row],[Order Date]])</f>
        <v>8</v>
      </c>
      <c r="T1768" s="8" t="str">
        <f>TEXT(SalesDataTable[[#This Row],[Order Date]],"mmm")</f>
        <v>Aug</v>
      </c>
    </row>
    <row r="1769" spans="1:20" ht="15.6" x14ac:dyDescent="0.3">
      <c r="A1769" s="2" t="s">
        <v>1840</v>
      </c>
      <c r="B1769" s="3">
        <v>46262</v>
      </c>
      <c r="C1769" s="4" t="s">
        <v>21</v>
      </c>
      <c r="D1769" s="4" t="s">
        <v>72</v>
      </c>
      <c r="E1769" s="4" t="s">
        <v>45</v>
      </c>
      <c r="F1769" s="4" t="s">
        <v>36</v>
      </c>
      <c r="G1769" s="4" t="s">
        <v>69</v>
      </c>
      <c r="H1769" s="4" t="s">
        <v>87</v>
      </c>
      <c r="I1769" s="5">
        <v>1</v>
      </c>
      <c r="J1769" s="6">
        <v>36.590000000000003</v>
      </c>
      <c r="K1769" s="7">
        <v>0.05</v>
      </c>
      <c r="L1769" s="6">
        <v>14.15</v>
      </c>
      <c r="M1769" s="6">
        <f t="shared" si="108"/>
        <v>34.7605</v>
      </c>
      <c r="N1769" s="6">
        <f t="shared" si="109"/>
        <v>14.15</v>
      </c>
      <c r="O1769" s="6">
        <f t="shared" si="110"/>
        <v>20.610500000000002</v>
      </c>
      <c r="P1769" s="8">
        <f t="shared" si="111"/>
        <v>0.59292875534011313</v>
      </c>
      <c r="Q1769" s="9">
        <f>YEAR(SalesDataTable[[#This Row],[Order Date]])</f>
        <v>2026</v>
      </c>
      <c r="R1769" s="8" t="str">
        <f>"Q"&amp;ROUNDUP(MONTH(SalesDataTable[[#This Row],[Order Date]])/3,0)</f>
        <v>Q3</v>
      </c>
      <c r="S1769" s="5">
        <f>MONTH(SalesDataTable[[#This Row],[Order Date]])</f>
        <v>8</v>
      </c>
      <c r="T1769" s="8" t="str">
        <f>TEXT(SalesDataTable[[#This Row],[Order Date]],"mmm")</f>
        <v>Aug</v>
      </c>
    </row>
    <row r="1770" spans="1:20" ht="15.6" x14ac:dyDescent="0.3">
      <c r="A1770" s="2" t="s">
        <v>1841</v>
      </c>
      <c r="B1770" s="3">
        <v>46262</v>
      </c>
      <c r="C1770" s="4" t="s">
        <v>28</v>
      </c>
      <c r="D1770" s="4" t="s">
        <v>89</v>
      </c>
      <c r="E1770" s="4" t="s">
        <v>30</v>
      </c>
      <c r="F1770" s="4" t="s">
        <v>40</v>
      </c>
      <c r="G1770" s="4" t="s">
        <v>37</v>
      </c>
      <c r="H1770" s="4" t="s">
        <v>38</v>
      </c>
      <c r="I1770" s="5">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9">
        <f>YEAR(SalesDataTable[[#This Row],[Order Date]])</f>
        <v>2026</v>
      </c>
      <c r="R1770" s="8" t="str">
        <f>"Q"&amp;ROUNDUP(MONTH(SalesDataTable[[#This Row],[Order Date]])/3,0)</f>
        <v>Q3</v>
      </c>
      <c r="S1770" s="5">
        <f>MONTH(SalesDataTable[[#This Row],[Order Date]])</f>
        <v>8</v>
      </c>
      <c r="T1770" s="8" t="str">
        <f>TEXT(SalesDataTable[[#This Row],[Order Date]],"mmm")</f>
        <v>Aug</v>
      </c>
    </row>
    <row r="1771" spans="1:20" ht="15.6" x14ac:dyDescent="0.3">
      <c r="A1771" s="2" t="s">
        <v>1842</v>
      </c>
      <c r="B1771" s="3">
        <v>46262</v>
      </c>
      <c r="C1771" s="4" t="s">
        <v>47</v>
      </c>
      <c r="D1771" s="4" t="s">
        <v>102</v>
      </c>
      <c r="E1771" s="4" t="s">
        <v>45</v>
      </c>
      <c r="F1771" s="4" t="s">
        <v>36</v>
      </c>
      <c r="G1771" s="4" t="s">
        <v>25</v>
      </c>
      <c r="H1771" s="4" t="s">
        <v>26</v>
      </c>
      <c r="I1771" s="5">
        <v>2</v>
      </c>
      <c r="J1771" s="6">
        <v>81.88</v>
      </c>
      <c r="K1771" s="7">
        <v>0.1</v>
      </c>
      <c r="L1771" s="6">
        <v>42.87</v>
      </c>
      <c r="M1771" s="6">
        <f t="shared" si="108"/>
        <v>147.38399999999999</v>
      </c>
      <c r="N1771" s="6">
        <f t="shared" si="109"/>
        <v>85.74</v>
      </c>
      <c r="O1771" s="6">
        <f t="shared" si="110"/>
        <v>61.643999999999991</v>
      </c>
      <c r="P1771" s="8">
        <f t="shared" si="111"/>
        <v>0.41825435596808336</v>
      </c>
      <c r="Q1771" s="9">
        <f>YEAR(SalesDataTable[[#This Row],[Order Date]])</f>
        <v>2026</v>
      </c>
      <c r="R1771" s="8" t="str">
        <f>"Q"&amp;ROUNDUP(MONTH(SalesDataTable[[#This Row],[Order Date]])/3,0)</f>
        <v>Q3</v>
      </c>
      <c r="S1771" s="5">
        <f>MONTH(SalesDataTable[[#This Row],[Order Date]])</f>
        <v>8</v>
      </c>
      <c r="T1771" s="8" t="str">
        <f>TEXT(SalesDataTable[[#This Row],[Order Date]],"mmm")</f>
        <v>Aug</v>
      </c>
    </row>
    <row r="1772" spans="1:20" ht="15.6" x14ac:dyDescent="0.3">
      <c r="A1772" s="2" t="s">
        <v>1843</v>
      </c>
      <c r="B1772" s="3">
        <v>46262</v>
      </c>
      <c r="C1772" s="4" t="s">
        <v>47</v>
      </c>
      <c r="D1772" s="4" t="s">
        <v>65</v>
      </c>
      <c r="E1772" s="4" t="s">
        <v>23</v>
      </c>
      <c r="F1772" s="4" t="s">
        <v>40</v>
      </c>
      <c r="G1772" s="4" t="s">
        <v>37</v>
      </c>
      <c r="H1772" s="4" t="s">
        <v>66</v>
      </c>
      <c r="I1772" s="5">
        <v>4</v>
      </c>
      <c r="J1772" s="6">
        <v>46.54</v>
      </c>
      <c r="K1772" s="7">
        <v>0</v>
      </c>
      <c r="L1772" s="6">
        <v>18.86</v>
      </c>
      <c r="M1772" s="6">
        <f t="shared" si="108"/>
        <v>186.16</v>
      </c>
      <c r="N1772" s="6">
        <f t="shared" si="109"/>
        <v>75.44</v>
      </c>
      <c r="O1772" s="6">
        <f t="shared" si="110"/>
        <v>110.72</v>
      </c>
      <c r="P1772" s="8">
        <f t="shared" si="111"/>
        <v>0.5947571981091534</v>
      </c>
      <c r="Q1772" s="9">
        <f>YEAR(SalesDataTable[[#This Row],[Order Date]])</f>
        <v>2026</v>
      </c>
      <c r="R1772" s="8" t="str">
        <f>"Q"&amp;ROUNDUP(MONTH(SalesDataTable[[#This Row],[Order Date]])/3,0)</f>
        <v>Q3</v>
      </c>
      <c r="S1772" s="5">
        <f>MONTH(SalesDataTable[[#This Row],[Order Date]])</f>
        <v>8</v>
      </c>
      <c r="T1772" s="8" t="str">
        <f>TEXT(SalesDataTable[[#This Row],[Order Date]],"mmm")</f>
        <v>Aug</v>
      </c>
    </row>
    <row r="1773" spans="1:20" ht="15.6" x14ac:dyDescent="0.3">
      <c r="A1773" s="2" t="s">
        <v>1844</v>
      </c>
      <c r="B1773" s="3">
        <v>46263</v>
      </c>
      <c r="C1773" s="4" t="s">
        <v>34</v>
      </c>
      <c r="D1773" s="4" t="s">
        <v>35</v>
      </c>
      <c r="E1773" s="4" t="s">
        <v>45</v>
      </c>
      <c r="F1773" s="4" t="s">
        <v>24</v>
      </c>
      <c r="G1773" s="4" t="s">
        <v>69</v>
      </c>
      <c r="H1773" s="4" t="s">
        <v>94</v>
      </c>
      <c r="I1773" s="5">
        <v>1</v>
      </c>
      <c r="J1773" s="6">
        <v>49.79</v>
      </c>
      <c r="K1773" s="7">
        <v>0</v>
      </c>
      <c r="L1773" s="6">
        <v>21.43</v>
      </c>
      <c r="M1773" s="6">
        <f t="shared" si="108"/>
        <v>49.79</v>
      </c>
      <c r="N1773" s="6">
        <f t="shared" si="109"/>
        <v>21.43</v>
      </c>
      <c r="O1773" s="6">
        <f t="shared" si="110"/>
        <v>28.36</v>
      </c>
      <c r="P1773" s="8">
        <f t="shared" si="111"/>
        <v>0.56959228760795344</v>
      </c>
      <c r="Q1773" s="9">
        <f>YEAR(SalesDataTable[[#This Row],[Order Date]])</f>
        <v>2026</v>
      </c>
      <c r="R1773" s="8" t="str">
        <f>"Q"&amp;ROUNDUP(MONTH(SalesDataTable[[#This Row],[Order Date]])/3,0)</f>
        <v>Q3</v>
      </c>
      <c r="S1773" s="5">
        <f>MONTH(SalesDataTable[[#This Row],[Order Date]])</f>
        <v>8</v>
      </c>
      <c r="T1773" s="8" t="str">
        <f>TEXT(SalesDataTable[[#This Row],[Order Date]],"mmm")</f>
        <v>Aug</v>
      </c>
    </row>
    <row r="1774" spans="1:20" ht="15.6" x14ac:dyDescent="0.3">
      <c r="A1774" s="2" t="s">
        <v>1845</v>
      </c>
      <c r="B1774" s="3">
        <v>46263</v>
      </c>
      <c r="C1774" s="4" t="s">
        <v>34</v>
      </c>
      <c r="D1774" s="4" t="s">
        <v>44</v>
      </c>
      <c r="E1774" s="4" t="s">
        <v>23</v>
      </c>
      <c r="F1774" s="4" t="s">
        <v>36</v>
      </c>
      <c r="G1774" s="4" t="s">
        <v>31</v>
      </c>
      <c r="H1774" s="4" t="s">
        <v>32</v>
      </c>
      <c r="I1774" s="5">
        <v>6</v>
      </c>
      <c r="J1774" s="6">
        <v>90.19</v>
      </c>
      <c r="K1774" s="7">
        <v>0</v>
      </c>
      <c r="L1774" s="6">
        <v>45.61</v>
      </c>
      <c r="M1774" s="6">
        <f t="shared" si="108"/>
        <v>541.14</v>
      </c>
      <c r="N1774" s="6">
        <f t="shared" si="109"/>
        <v>273.65999999999997</v>
      </c>
      <c r="O1774" s="6">
        <f t="shared" si="110"/>
        <v>267.48</v>
      </c>
      <c r="P1774" s="8">
        <f t="shared" si="111"/>
        <v>0.4942898325756736</v>
      </c>
      <c r="Q1774" s="9">
        <f>YEAR(SalesDataTable[[#This Row],[Order Date]])</f>
        <v>2026</v>
      </c>
      <c r="R1774" s="8" t="str">
        <f>"Q"&amp;ROUNDUP(MONTH(SalesDataTable[[#This Row],[Order Date]])/3,0)</f>
        <v>Q3</v>
      </c>
      <c r="S1774" s="5">
        <f>MONTH(SalesDataTable[[#This Row],[Order Date]])</f>
        <v>8</v>
      </c>
      <c r="T1774" s="8" t="str">
        <f>TEXT(SalesDataTable[[#This Row],[Order Date]],"mmm")</f>
        <v>Aug</v>
      </c>
    </row>
    <row r="1775" spans="1:20" ht="15.6" x14ac:dyDescent="0.3">
      <c r="A1775" s="2" t="s">
        <v>1846</v>
      </c>
      <c r="B1775" s="3">
        <v>46263</v>
      </c>
      <c r="C1775" s="4" t="s">
        <v>28</v>
      </c>
      <c r="D1775" s="4" t="s">
        <v>89</v>
      </c>
      <c r="E1775" s="4" t="s">
        <v>23</v>
      </c>
      <c r="F1775" s="4" t="s">
        <v>36</v>
      </c>
      <c r="G1775" s="4" t="s">
        <v>31</v>
      </c>
      <c r="H1775" s="4" t="s">
        <v>99</v>
      </c>
      <c r="I1775" s="5">
        <v>1</v>
      </c>
      <c r="J1775" s="6">
        <v>70.38</v>
      </c>
      <c r="K1775" s="7">
        <v>0.15</v>
      </c>
      <c r="L1775" s="6">
        <v>32.64</v>
      </c>
      <c r="M1775" s="6">
        <f t="shared" si="108"/>
        <v>59.822999999999993</v>
      </c>
      <c r="N1775" s="6">
        <f t="shared" si="109"/>
        <v>32.64</v>
      </c>
      <c r="O1775" s="6">
        <f t="shared" si="110"/>
        <v>27.182999999999993</v>
      </c>
      <c r="P1775" s="8">
        <f t="shared" si="111"/>
        <v>0.45439045183290699</v>
      </c>
      <c r="Q1775" s="9">
        <f>YEAR(SalesDataTable[[#This Row],[Order Date]])</f>
        <v>2026</v>
      </c>
      <c r="R1775" s="8" t="str">
        <f>"Q"&amp;ROUNDUP(MONTH(SalesDataTable[[#This Row],[Order Date]])/3,0)</f>
        <v>Q3</v>
      </c>
      <c r="S1775" s="5">
        <f>MONTH(SalesDataTable[[#This Row],[Order Date]])</f>
        <v>8</v>
      </c>
      <c r="T1775" s="8" t="str">
        <f>TEXT(SalesDataTable[[#This Row],[Order Date]],"mmm")</f>
        <v>Aug</v>
      </c>
    </row>
    <row r="1776" spans="1:20" ht="15.6" x14ac:dyDescent="0.3">
      <c r="A1776" s="2" t="s">
        <v>1847</v>
      </c>
      <c r="B1776" s="3">
        <v>46263</v>
      </c>
      <c r="C1776" s="4" t="s">
        <v>47</v>
      </c>
      <c r="D1776" s="4" t="s">
        <v>102</v>
      </c>
      <c r="E1776" s="4" t="s">
        <v>23</v>
      </c>
      <c r="F1776" s="4" t="s">
        <v>36</v>
      </c>
      <c r="G1776" s="4" t="s">
        <v>37</v>
      </c>
      <c r="H1776" s="4" t="s">
        <v>66</v>
      </c>
      <c r="I1776" s="5">
        <v>1</v>
      </c>
      <c r="J1776" s="6">
        <v>46.43</v>
      </c>
      <c r="K1776" s="7">
        <v>0</v>
      </c>
      <c r="L1776" s="6">
        <v>18.2</v>
      </c>
      <c r="M1776" s="6">
        <f t="shared" si="108"/>
        <v>46.43</v>
      </c>
      <c r="N1776" s="6">
        <f t="shared" si="109"/>
        <v>18.2</v>
      </c>
      <c r="O1776" s="6">
        <f t="shared" si="110"/>
        <v>28.23</v>
      </c>
      <c r="P1776" s="8">
        <f t="shared" si="111"/>
        <v>0.60801206116734874</v>
      </c>
      <c r="Q1776" s="9">
        <f>YEAR(SalesDataTable[[#This Row],[Order Date]])</f>
        <v>2026</v>
      </c>
      <c r="R1776" s="8" t="str">
        <f>"Q"&amp;ROUNDUP(MONTH(SalesDataTable[[#This Row],[Order Date]])/3,0)</f>
        <v>Q3</v>
      </c>
      <c r="S1776" s="5">
        <f>MONTH(SalesDataTable[[#This Row],[Order Date]])</f>
        <v>8</v>
      </c>
      <c r="T1776" s="8" t="str">
        <f>TEXT(SalesDataTable[[#This Row],[Order Date]],"mmm")</f>
        <v>Aug</v>
      </c>
    </row>
    <row r="1777" spans="1:20" ht="15.6" x14ac:dyDescent="0.3">
      <c r="A1777" s="2" t="s">
        <v>1848</v>
      </c>
      <c r="B1777" s="3">
        <v>46263</v>
      </c>
      <c r="C1777" s="4" t="s">
        <v>21</v>
      </c>
      <c r="D1777" s="4" t="s">
        <v>22</v>
      </c>
      <c r="E1777" s="4" t="s">
        <v>23</v>
      </c>
      <c r="F1777" s="4" t="s">
        <v>36</v>
      </c>
      <c r="G1777" s="4" t="s">
        <v>51</v>
      </c>
      <c r="H1777" s="4" t="s">
        <v>61</v>
      </c>
      <c r="I1777" s="5">
        <v>1</v>
      </c>
      <c r="J1777" s="6">
        <v>194.75</v>
      </c>
      <c r="K1777" s="7">
        <v>0.05</v>
      </c>
      <c r="L1777" s="6">
        <v>105.94</v>
      </c>
      <c r="M1777" s="6">
        <f t="shared" si="108"/>
        <v>185.01249999999999</v>
      </c>
      <c r="N1777" s="6">
        <f t="shared" si="109"/>
        <v>105.94</v>
      </c>
      <c r="O1777" s="6">
        <f t="shared" si="110"/>
        <v>79.072499999999991</v>
      </c>
      <c r="P1777" s="8">
        <f t="shared" si="111"/>
        <v>0.42739004121343149</v>
      </c>
      <c r="Q1777" s="9">
        <f>YEAR(SalesDataTable[[#This Row],[Order Date]])</f>
        <v>2026</v>
      </c>
      <c r="R1777" s="8" t="str">
        <f>"Q"&amp;ROUNDUP(MONTH(SalesDataTable[[#This Row],[Order Date]])/3,0)</f>
        <v>Q3</v>
      </c>
      <c r="S1777" s="5">
        <f>MONTH(SalesDataTable[[#This Row],[Order Date]])</f>
        <v>8</v>
      </c>
      <c r="T1777" s="8" t="str">
        <f>TEXT(SalesDataTable[[#This Row],[Order Date]],"mmm")</f>
        <v>Aug</v>
      </c>
    </row>
    <row r="1778" spans="1:20" ht="15.6" x14ac:dyDescent="0.3">
      <c r="A1778" s="2" t="s">
        <v>1849</v>
      </c>
      <c r="B1778" s="3">
        <v>46263</v>
      </c>
      <c r="C1778" s="4" t="s">
        <v>28</v>
      </c>
      <c r="D1778" s="4" t="s">
        <v>106</v>
      </c>
      <c r="E1778" s="4" t="s">
        <v>45</v>
      </c>
      <c r="F1778" s="4" t="s">
        <v>24</v>
      </c>
      <c r="G1778" s="4" t="s">
        <v>31</v>
      </c>
      <c r="H1778" s="4" t="s">
        <v>41</v>
      </c>
      <c r="I1778" s="5">
        <v>2</v>
      </c>
      <c r="J1778" s="6">
        <v>142.16</v>
      </c>
      <c r="K1778" s="7">
        <v>0</v>
      </c>
      <c r="L1778" s="6">
        <v>79.36</v>
      </c>
      <c r="M1778" s="6">
        <f t="shared" si="108"/>
        <v>284.32</v>
      </c>
      <c r="N1778" s="6">
        <f t="shared" si="109"/>
        <v>158.72</v>
      </c>
      <c r="O1778" s="6">
        <f t="shared" si="110"/>
        <v>125.6</v>
      </c>
      <c r="P1778" s="8">
        <f t="shared" si="111"/>
        <v>0.44175576814856499</v>
      </c>
      <c r="Q1778" s="9">
        <f>YEAR(SalesDataTable[[#This Row],[Order Date]])</f>
        <v>2026</v>
      </c>
      <c r="R1778" s="8" t="str">
        <f>"Q"&amp;ROUNDUP(MONTH(SalesDataTable[[#This Row],[Order Date]])/3,0)</f>
        <v>Q3</v>
      </c>
      <c r="S1778" s="5">
        <f>MONTH(SalesDataTable[[#This Row],[Order Date]])</f>
        <v>8</v>
      </c>
      <c r="T1778" s="8" t="str">
        <f>TEXT(SalesDataTable[[#This Row],[Order Date]],"mmm")</f>
        <v>Aug</v>
      </c>
    </row>
    <row r="1779" spans="1:20" ht="15.6" x14ac:dyDescent="0.3">
      <c r="A1779" s="2" t="s">
        <v>1850</v>
      </c>
      <c r="B1779" s="3">
        <v>46263</v>
      </c>
      <c r="C1779" s="4" t="s">
        <v>47</v>
      </c>
      <c r="D1779" s="4" t="s">
        <v>68</v>
      </c>
      <c r="E1779" s="4" t="s">
        <v>23</v>
      </c>
      <c r="F1779" s="4" t="s">
        <v>40</v>
      </c>
      <c r="G1779" s="4" t="s">
        <v>37</v>
      </c>
      <c r="H1779" s="4" t="s">
        <v>66</v>
      </c>
      <c r="I1779" s="5">
        <v>2</v>
      </c>
      <c r="J1779" s="6">
        <v>47.69</v>
      </c>
      <c r="K1779" s="7">
        <v>0.05</v>
      </c>
      <c r="L1779" s="6">
        <v>18.8</v>
      </c>
      <c r="M1779" s="6">
        <f t="shared" si="108"/>
        <v>90.61099999999999</v>
      </c>
      <c r="N1779" s="6">
        <f t="shared" si="109"/>
        <v>37.6</v>
      </c>
      <c r="O1779" s="6">
        <f t="shared" si="110"/>
        <v>53.010999999999989</v>
      </c>
      <c r="P1779" s="8">
        <f t="shared" si="111"/>
        <v>0.58503934400900548</v>
      </c>
      <c r="Q1779" s="9">
        <f>YEAR(SalesDataTable[[#This Row],[Order Date]])</f>
        <v>2026</v>
      </c>
      <c r="R1779" s="8" t="str">
        <f>"Q"&amp;ROUNDUP(MONTH(SalesDataTable[[#This Row],[Order Date]])/3,0)</f>
        <v>Q3</v>
      </c>
      <c r="S1779" s="5">
        <f>MONTH(SalesDataTable[[#This Row],[Order Date]])</f>
        <v>8</v>
      </c>
      <c r="T1779" s="8" t="str">
        <f>TEXT(SalesDataTable[[#This Row],[Order Date]],"mmm")</f>
        <v>Aug</v>
      </c>
    </row>
    <row r="1780" spans="1:20" ht="15.6" x14ac:dyDescent="0.3">
      <c r="A1780" s="2" t="s">
        <v>1851</v>
      </c>
      <c r="B1780" s="3">
        <v>46263</v>
      </c>
      <c r="C1780" s="4" t="s">
        <v>34</v>
      </c>
      <c r="D1780" s="4" t="s">
        <v>54</v>
      </c>
      <c r="E1780" s="4" t="s">
        <v>45</v>
      </c>
      <c r="F1780" s="4" t="s">
        <v>36</v>
      </c>
      <c r="G1780" s="4" t="s">
        <v>37</v>
      </c>
      <c r="H1780" s="4" t="s">
        <v>103</v>
      </c>
      <c r="I1780" s="5">
        <v>3</v>
      </c>
      <c r="J1780" s="6">
        <v>164.51</v>
      </c>
      <c r="K1780" s="7">
        <v>0</v>
      </c>
      <c r="L1780" s="6">
        <v>86.76</v>
      </c>
      <c r="M1780" s="6">
        <f t="shared" si="108"/>
        <v>493.53</v>
      </c>
      <c r="N1780" s="6">
        <f t="shared" si="109"/>
        <v>260.28000000000003</v>
      </c>
      <c r="O1780" s="6">
        <f t="shared" si="110"/>
        <v>233.24999999999994</v>
      </c>
      <c r="P1780" s="8">
        <f t="shared" si="111"/>
        <v>0.47261564646526039</v>
      </c>
      <c r="Q1780" s="9">
        <f>YEAR(SalesDataTable[[#This Row],[Order Date]])</f>
        <v>2026</v>
      </c>
      <c r="R1780" s="8" t="str">
        <f>"Q"&amp;ROUNDUP(MONTH(SalesDataTable[[#This Row],[Order Date]])/3,0)</f>
        <v>Q3</v>
      </c>
      <c r="S1780" s="5">
        <f>MONTH(SalesDataTable[[#This Row],[Order Date]])</f>
        <v>8</v>
      </c>
      <c r="T1780" s="8" t="str">
        <f>TEXT(SalesDataTable[[#This Row],[Order Date]],"mmm")</f>
        <v>Aug</v>
      </c>
    </row>
    <row r="1781" spans="1:20" ht="15.6" x14ac:dyDescent="0.3">
      <c r="A1781" s="2" t="s">
        <v>1852</v>
      </c>
      <c r="B1781" s="3">
        <v>46263</v>
      </c>
      <c r="C1781" s="4" t="s">
        <v>34</v>
      </c>
      <c r="D1781" s="4" t="s">
        <v>35</v>
      </c>
      <c r="E1781" s="4" t="s">
        <v>59</v>
      </c>
      <c r="F1781" s="4" t="s">
        <v>40</v>
      </c>
      <c r="G1781" s="4" t="s">
        <v>51</v>
      </c>
      <c r="H1781" s="4" t="s">
        <v>61</v>
      </c>
      <c r="I1781" s="5">
        <v>2</v>
      </c>
      <c r="J1781" s="6">
        <v>194.71</v>
      </c>
      <c r="K1781" s="7">
        <v>0.1</v>
      </c>
      <c r="L1781" s="6">
        <v>105.57</v>
      </c>
      <c r="M1781" s="6">
        <f t="shared" si="108"/>
        <v>350.47800000000001</v>
      </c>
      <c r="N1781" s="6">
        <f t="shared" si="109"/>
        <v>211.14</v>
      </c>
      <c r="O1781" s="6">
        <f t="shared" si="110"/>
        <v>139.33800000000002</v>
      </c>
      <c r="P1781" s="8">
        <f t="shared" si="111"/>
        <v>0.39756561039494637</v>
      </c>
      <c r="Q1781" s="9">
        <f>YEAR(SalesDataTable[[#This Row],[Order Date]])</f>
        <v>2026</v>
      </c>
      <c r="R1781" s="8" t="str">
        <f>"Q"&amp;ROUNDUP(MONTH(SalesDataTable[[#This Row],[Order Date]])/3,0)</f>
        <v>Q3</v>
      </c>
      <c r="S1781" s="5">
        <f>MONTH(SalesDataTable[[#This Row],[Order Date]])</f>
        <v>8</v>
      </c>
      <c r="T1781" s="8" t="str">
        <f>TEXT(SalesDataTable[[#This Row],[Order Date]],"mmm")</f>
        <v>Aug</v>
      </c>
    </row>
    <row r="1782" spans="1:20" ht="15.6" x14ac:dyDescent="0.3">
      <c r="A1782" s="2" t="s">
        <v>1853</v>
      </c>
      <c r="B1782" s="3">
        <v>46263</v>
      </c>
      <c r="C1782" s="4" t="s">
        <v>47</v>
      </c>
      <c r="D1782" s="4" t="s">
        <v>102</v>
      </c>
      <c r="E1782" s="4" t="s">
        <v>30</v>
      </c>
      <c r="F1782" s="4" t="s">
        <v>40</v>
      </c>
      <c r="G1782" s="4" t="s">
        <v>31</v>
      </c>
      <c r="H1782" s="4" t="s">
        <v>41</v>
      </c>
      <c r="I1782" s="5">
        <v>5</v>
      </c>
      <c r="J1782" s="6">
        <v>145.24</v>
      </c>
      <c r="K1782" s="7">
        <v>0.15</v>
      </c>
      <c r="L1782" s="6">
        <v>77.69</v>
      </c>
      <c r="M1782" s="6">
        <f t="shared" si="108"/>
        <v>617.27</v>
      </c>
      <c r="N1782" s="6">
        <f t="shared" si="109"/>
        <v>388.45</v>
      </c>
      <c r="O1782" s="6">
        <f t="shared" si="110"/>
        <v>228.82</v>
      </c>
      <c r="P1782" s="8">
        <f t="shared" si="111"/>
        <v>0.37069677774717708</v>
      </c>
      <c r="Q1782" s="9">
        <f>YEAR(SalesDataTable[[#This Row],[Order Date]])</f>
        <v>2026</v>
      </c>
      <c r="R1782" s="8" t="str">
        <f>"Q"&amp;ROUNDUP(MONTH(SalesDataTable[[#This Row],[Order Date]])/3,0)</f>
        <v>Q3</v>
      </c>
      <c r="S1782" s="5">
        <f>MONTH(SalesDataTable[[#This Row],[Order Date]])</f>
        <v>8</v>
      </c>
      <c r="T1782" s="8" t="str">
        <f>TEXT(SalesDataTable[[#This Row],[Order Date]],"mmm")</f>
        <v>Aug</v>
      </c>
    </row>
    <row r="1783" spans="1:20" ht="15.6" x14ac:dyDescent="0.3">
      <c r="A1783" s="2" t="s">
        <v>1854</v>
      </c>
      <c r="B1783" s="3">
        <v>46263</v>
      </c>
      <c r="C1783" s="4" t="s">
        <v>47</v>
      </c>
      <c r="D1783" s="4" t="s">
        <v>68</v>
      </c>
      <c r="E1783" s="4" t="s">
        <v>23</v>
      </c>
      <c r="F1783" s="4" t="s">
        <v>36</v>
      </c>
      <c r="G1783" s="4" t="s">
        <v>37</v>
      </c>
      <c r="H1783" s="4" t="s">
        <v>38</v>
      </c>
      <c r="I1783" s="5">
        <v>2</v>
      </c>
      <c r="J1783" s="6">
        <v>35.6</v>
      </c>
      <c r="K1783" s="7">
        <v>0.15</v>
      </c>
      <c r="L1783" s="6">
        <v>13.67</v>
      </c>
      <c r="M1783" s="6">
        <f t="shared" si="108"/>
        <v>60.52</v>
      </c>
      <c r="N1783" s="6">
        <f t="shared" si="109"/>
        <v>27.34</v>
      </c>
      <c r="O1783" s="6">
        <f t="shared" si="110"/>
        <v>33.180000000000007</v>
      </c>
      <c r="P1783" s="8">
        <f t="shared" si="111"/>
        <v>0.54824851288830145</v>
      </c>
      <c r="Q1783" s="9">
        <f>YEAR(SalesDataTable[[#This Row],[Order Date]])</f>
        <v>2026</v>
      </c>
      <c r="R1783" s="8" t="str">
        <f>"Q"&amp;ROUNDUP(MONTH(SalesDataTable[[#This Row],[Order Date]])/3,0)</f>
        <v>Q3</v>
      </c>
      <c r="S1783" s="5">
        <f>MONTH(SalesDataTable[[#This Row],[Order Date]])</f>
        <v>8</v>
      </c>
      <c r="T1783" s="8" t="str">
        <f>TEXT(SalesDataTable[[#This Row],[Order Date]],"mmm")</f>
        <v>Aug</v>
      </c>
    </row>
    <row r="1784" spans="1:20" ht="15.6" x14ac:dyDescent="0.3">
      <c r="A1784" s="2" t="s">
        <v>1855</v>
      </c>
      <c r="B1784" s="3">
        <v>46263</v>
      </c>
      <c r="C1784" s="4" t="s">
        <v>21</v>
      </c>
      <c r="D1784" s="4" t="s">
        <v>108</v>
      </c>
      <c r="E1784" s="4" t="s">
        <v>23</v>
      </c>
      <c r="F1784" s="4" t="s">
        <v>36</v>
      </c>
      <c r="G1784" s="4" t="s">
        <v>69</v>
      </c>
      <c r="H1784" s="4" t="s">
        <v>70</v>
      </c>
      <c r="I1784" s="5">
        <v>2</v>
      </c>
      <c r="J1784" s="6">
        <v>41.05</v>
      </c>
      <c r="K1784" s="7">
        <v>0.05</v>
      </c>
      <c r="L1784" s="6">
        <v>14.47</v>
      </c>
      <c r="M1784" s="6">
        <f t="shared" si="108"/>
        <v>77.99499999999999</v>
      </c>
      <c r="N1784" s="6">
        <f t="shared" si="109"/>
        <v>28.94</v>
      </c>
      <c r="O1784" s="6">
        <f t="shared" si="110"/>
        <v>49.054999999999993</v>
      </c>
      <c r="P1784" s="8">
        <f t="shared" si="111"/>
        <v>0.62895057375472785</v>
      </c>
      <c r="Q1784" s="9">
        <f>YEAR(SalesDataTable[[#This Row],[Order Date]])</f>
        <v>2026</v>
      </c>
      <c r="R1784" s="8" t="str">
        <f>"Q"&amp;ROUNDUP(MONTH(SalesDataTable[[#This Row],[Order Date]])/3,0)</f>
        <v>Q3</v>
      </c>
      <c r="S1784" s="5">
        <f>MONTH(SalesDataTable[[#This Row],[Order Date]])</f>
        <v>8</v>
      </c>
      <c r="T1784" s="8" t="str">
        <f>TEXT(SalesDataTable[[#This Row],[Order Date]],"mmm")</f>
        <v>Aug</v>
      </c>
    </row>
    <row r="1785" spans="1:20" ht="15.6" x14ac:dyDescent="0.3">
      <c r="A1785" s="2" t="s">
        <v>1856</v>
      </c>
      <c r="B1785" s="3">
        <v>46263</v>
      </c>
      <c r="C1785" s="4" t="s">
        <v>34</v>
      </c>
      <c r="D1785" s="4" t="s">
        <v>35</v>
      </c>
      <c r="E1785" s="4" t="s">
        <v>23</v>
      </c>
      <c r="F1785" s="4" t="s">
        <v>36</v>
      </c>
      <c r="G1785" s="4" t="s">
        <v>31</v>
      </c>
      <c r="H1785" s="4" t="s">
        <v>73</v>
      </c>
      <c r="I1785" s="5">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9">
        <f>YEAR(SalesDataTable[[#This Row],[Order Date]])</f>
        <v>2026</v>
      </c>
      <c r="R1785" s="8" t="str">
        <f>"Q"&amp;ROUNDUP(MONTH(SalesDataTable[[#This Row],[Order Date]])/3,0)</f>
        <v>Q3</v>
      </c>
      <c r="S1785" s="5">
        <f>MONTH(SalesDataTable[[#This Row],[Order Date]])</f>
        <v>8</v>
      </c>
      <c r="T1785" s="8" t="str">
        <f>TEXT(SalesDataTable[[#This Row],[Order Date]],"mmm")</f>
        <v>Aug</v>
      </c>
    </row>
    <row r="1786" spans="1:20" ht="15.6" x14ac:dyDescent="0.3">
      <c r="A1786" s="2" t="s">
        <v>1857</v>
      </c>
      <c r="B1786" s="3">
        <v>46263</v>
      </c>
      <c r="C1786" s="4" t="s">
        <v>34</v>
      </c>
      <c r="D1786" s="4" t="s">
        <v>35</v>
      </c>
      <c r="E1786" s="4" t="s">
        <v>23</v>
      </c>
      <c r="F1786" s="4" t="s">
        <v>24</v>
      </c>
      <c r="G1786" s="4" t="s">
        <v>37</v>
      </c>
      <c r="H1786" s="4" t="s">
        <v>38</v>
      </c>
      <c r="I1786" s="5">
        <v>5</v>
      </c>
      <c r="J1786" s="6">
        <v>36.700000000000003</v>
      </c>
      <c r="K1786" s="7">
        <v>0</v>
      </c>
      <c r="L1786" s="6">
        <v>13.45</v>
      </c>
      <c r="M1786" s="6">
        <f t="shared" si="108"/>
        <v>183.5</v>
      </c>
      <c r="N1786" s="6">
        <f t="shared" si="109"/>
        <v>67.25</v>
      </c>
      <c r="O1786" s="6">
        <f t="shared" si="110"/>
        <v>116.25</v>
      </c>
      <c r="P1786" s="8">
        <f t="shared" si="111"/>
        <v>0.63351498637602177</v>
      </c>
      <c r="Q1786" s="9">
        <f>YEAR(SalesDataTable[[#This Row],[Order Date]])</f>
        <v>2026</v>
      </c>
      <c r="R1786" s="8" t="str">
        <f>"Q"&amp;ROUNDUP(MONTH(SalesDataTable[[#This Row],[Order Date]])/3,0)</f>
        <v>Q3</v>
      </c>
      <c r="S1786" s="5">
        <f>MONTH(SalesDataTable[[#This Row],[Order Date]])</f>
        <v>8</v>
      </c>
      <c r="T1786" s="8" t="str">
        <f>TEXT(SalesDataTable[[#This Row],[Order Date]],"mmm")</f>
        <v>Aug</v>
      </c>
    </row>
    <row r="1787" spans="1:20" ht="15.6" x14ac:dyDescent="0.3">
      <c r="A1787" s="2" t="s">
        <v>1858</v>
      </c>
      <c r="B1787" s="3">
        <v>46263</v>
      </c>
      <c r="C1787" s="4" t="s">
        <v>21</v>
      </c>
      <c r="D1787" s="4" t="s">
        <v>108</v>
      </c>
      <c r="E1787" s="4" t="s">
        <v>30</v>
      </c>
      <c r="F1787" s="4" t="s">
        <v>40</v>
      </c>
      <c r="G1787" s="4" t="s">
        <v>51</v>
      </c>
      <c r="H1787" s="4" t="s">
        <v>110</v>
      </c>
      <c r="I1787" s="5">
        <v>8</v>
      </c>
      <c r="J1787" s="6">
        <v>124</v>
      </c>
      <c r="K1787" s="7">
        <v>0.1</v>
      </c>
      <c r="L1787" s="6">
        <v>61.85</v>
      </c>
      <c r="M1787" s="6">
        <f t="shared" si="108"/>
        <v>892.80000000000007</v>
      </c>
      <c r="N1787" s="6">
        <f t="shared" si="109"/>
        <v>494.8</v>
      </c>
      <c r="O1787" s="6">
        <f t="shared" si="110"/>
        <v>398.00000000000006</v>
      </c>
      <c r="P1787" s="8">
        <f t="shared" si="111"/>
        <v>0.44578853046594985</v>
      </c>
      <c r="Q1787" s="9">
        <f>YEAR(SalesDataTable[[#This Row],[Order Date]])</f>
        <v>2026</v>
      </c>
      <c r="R1787" s="8" t="str">
        <f>"Q"&amp;ROUNDUP(MONTH(SalesDataTable[[#This Row],[Order Date]])/3,0)</f>
        <v>Q3</v>
      </c>
      <c r="S1787" s="5">
        <f>MONTH(SalesDataTable[[#This Row],[Order Date]])</f>
        <v>8</v>
      </c>
      <c r="T1787" s="8" t="str">
        <f>TEXT(SalesDataTable[[#This Row],[Order Date]],"mmm")</f>
        <v>Aug</v>
      </c>
    </row>
    <row r="1788" spans="1:20" ht="15.6" x14ac:dyDescent="0.3">
      <c r="A1788" s="2" t="s">
        <v>1859</v>
      </c>
      <c r="B1788" s="3">
        <v>46264</v>
      </c>
      <c r="C1788" s="4" t="s">
        <v>28</v>
      </c>
      <c r="D1788" s="4" t="s">
        <v>29</v>
      </c>
      <c r="E1788" s="4" t="s">
        <v>59</v>
      </c>
      <c r="F1788" s="4" t="s">
        <v>36</v>
      </c>
      <c r="G1788" s="4" t="s">
        <v>25</v>
      </c>
      <c r="H1788" s="4" t="s">
        <v>26</v>
      </c>
      <c r="I1788" s="5">
        <v>1</v>
      </c>
      <c r="J1788" s="6">
        <v>81.23</v>
      </c>
      <c r="K1788" s="7">
        <v>0.1</v>
      </c>
      <c r="L1788" s="6">
        <v>42.65</v>
      </c>
      <c r="M1788" s="6">
        <f t="shared" si="108"/>
        <v>73.106999999999999</v>
      </c>
      <c r="N1788" s="6">
        <f t="shared" si="109"/>
        <v>42.65</v>
      </c>
      <c r="O1788" s="6">
        <f t="shared" si="110"/>
        <v>30.457000000000001</v>
      </c>
      <c r="P1788" s="8">
        <f t="shared" si="111"/>
        <v>0.41660853269864723</v>
      </c>
      <c r="Q1788" s="9">
        <f>YEAR(SalesDataTable[[#This Row],[Order Date]])</f>
        <v>2026</v>
      </c>
      <c r="R1788" s="8" t="str">
        <f>"Q"&amp;ROUNDUP(MONTH(SalesDataTable[[#This Row],[Order Date]])/3,0)</f>
        <v>Q3</v>
      </c>
      <c r="S1788" s="5">
        <f>MONTH(SalesDataTable[[#This Row],[Order Date]])</f>
        <v>8</v>
      </c>
      <c r="T1788" s="8" t="str">
        <f>TEXT(SalesDataTable[[#This Row],[Order Date]],"mmm")</f>
        <v>Aug</v>
      </c>
    </row>
    <row r="1789" spans="1:20" ht="15.6" x14ac:dyDescent="0.3">
      <c r="A1789" s="2" t="s">
        <v>1860</v>
      </c>
      <c r="B1789" s="3">
        <v>46264</v>
      </c>
      <c r="C1789" s="4" t="s">
        <v>28</v>
      </c>
      <c r="D1789" s="4" t="s">
        <v>89</v>
      </c>
      <c r="E1789" s="4" t="s">
        <v>23</v>
      </c>
      <c r="F1789" s="4" t="s">
        <v>40</v>
      </c>
      <c r="G1789" s="4" t="s">
        <v>25</v>
      </c>
      <c r="H1789" s="4" t="s">
        <v>55</v>
      </c>
      <c r="I1789" s="5">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9">
        <f>YEAR(SalesDataTable[[#This Row],[Order Date]])</f>
        <v>2026</v>
      </c>
      <c r="R1789" s="8" t="str">
        <f>"Q"&amp;ROUNDUP(MONTH(SalesDataTable[[#This Row],[Order Date]])/3,0)</f>
        <v>Q3</v>
      </c>
      <c r="S1789" s="5">
        <f>MONTH(SalesDataTable[[#This Row],[Order Date]])</f>
        <v>8</v>
      </c>
      <c r="T1789" s="8" t="str">
        <f>TEXT(SalesDataTable[[#This Row],[Order Date]],"mmm")</f>
        <v>Aug</v>
      </c>
    </row>
    <row r="1790" spans="1:20" ht="15.6" x14ac:dyDescent="0.3">
      <c r="A1790" s="2" t="s">
        <v>1861</v>
      </c>
      <c r="B1790" s="3">
        <v>46264</v>
      </c>
      <c r="C1790" s="4" t="s">
        <v>47</v>
      </c>
      <c r="D1790" s="4" t="s">
        <v>65</v>
      </c>
      <c r="E1790" s="4" t="s">
        <v>59</v>
      </c>
      <c r="F1790" s="4" t="s">
        <v>24</v>
      </c>
      <c r="G1790" s="4" t="s">
        <v>31</v>
      </c>
      <c r="H1790" s="4" t="s">
        <v>41</v>
      </c>
      <c r="I1790" s="5">
        <v>1</v>
      </c>
      <c r="J1790" s="6">
        <v>143.49</v>
      </c>
      <c r="K1790" s="7">
        <v>0.1</v>
      </c>
      <c r="L1790" s="6">
        <v>80.72</v>
      </c>
      <c r="M1790" s="6">
        <f t="shared" si="108"/>
        <v>129.14100000000002</v>
      </c>
      <c r="N1790" s="6">
        <f t="shared" si="109"/>
        <v>80.72</v>
      </c>
      <c r="O1790" s="6">
        <f t="shared" si="110"/>
        <v>48.421000000000021</v>
      </c>
      <c r="P1790" s="8">
        <f t="shared" si="111"/>
        <v>0.3749467636149636</v>
      </c>
      <c r="Q1790" s="9">
        <f>YEAR(SalesDataTable[[#This Row],[Order Date]])</f>
        <v>2026</v>
      </c>
      <c r="R1790" s="8" t="str">
        <f>"Q"&amp;ROUNDUP(MONTH(SalesDataTable[[#This Row],[Order Date]])/3,0)</f>
        <v>Q3</v>
      </c>
      <c r="S1790" s="5">
        <f>MONTH(SalesDataTable[[#This Row],[Order Date]])</f>
        <v>8</v>
      </c>
      <c r="T1790" s="8" t="str">
        <f>TEXT(SalesDataTable[[#This Row],[Order Date]],"mmm")</f>
        <v>Aug</v>
      </c>
    </row>
    <row r="1791" spans="1:20" ht="15.6" x14ac:dyDescent="0.3">
      <c r="A1791" s="2" t="s">
        <v>1862</v>
      </c>
      <c r="B1791" s="3">
        <v>46264</v>
      </c>
      <c r="C1791" s="4" t="s">
        <v>34</v>
      </c>
      <c r="D1791" s="4" t="s">
        <v>44</v>
      </c>
      <c r="E1791" s="4" t="s">
        <v>45</v>
      </c>
      <c r="F1791" s="4" t="s">
        <v>36</v>
      </c>
      <c r="G1791" s="4" t="s">
        <v>31</v>
      </c>
      <c r="H1791" s="4" t="s">
        <v>41</v>
      </c>
      <c r="I1791" s="5">
        <v>1</v>
      </c>
      <c r="J1791" s="6">
        <v>143.38</v>
      </c>
      <c r="K1791" s="7">
        <v>0</v>
      </c>
      <c r="L1791" s="6">
        <v>78.37</v>
      </c>
      <c r="M1791" s="6">
        <f t="shared" si="108"/>
        <v>143.38</v>
      </c>
      <c r="N1791" s="6">
        <f t="shared" si="109"/>
        <v>78.37</v>
      </c>
      <c r="O1791" s="6">
        <f t="shared" si="110"/>
        <v>65.009999999999991</v>
      </c>
      <c r="P1791" s="8">
        <f t="shared" si="111"/>
        <v>0.45341051750592826</v>
      </c>
      <c r="Q1791" s="9">
        <f>YEAR(SalesDataTable[[#This Row],[Order Date]])</f>
        <v>2026</v>
      </c>
      <c r="R1791" s="8" t="str">
        <f>"Q"&amp;ROUNDUP(MONTH(SalesDataTable[[#This Row],[Order Date]])/3,0)</f>
        <v>Q3</v>
      </c>
      <c r="S1791" s="5">
        <f>MONTH(SalesDataTable[[#This Row],[Order Date]])</f>
        <v>8</v>
      </c>
      <c r="T1791" s="8" t="str">
        <f>TEXT(SalesDataTable[[#This Row],[Order Date]],"mmm")</f>
        <v>Aug</v>
      </c>
    </row>
    <row r="1792" spans="1:20" ht="15.6" x14ac:dyDescent="0.3">
      <c r="A1792" s="2" t="s">
        <v>1863</v>
      </c>
      <c r="B1792" s="3">
        <v>46264</v>
      </c>
      <c r="C1792" s="4" t="s">
        <v>28</v>
      </c>
      <c r="D1792" s="4" t="s">
        <v>89</v>
      </c>
      <c r="E1792" s="4" t="s">
        <v>59</v>
      </c>
      <c r="F1792" s="4" t="s">
        <v>40</v>
      </c>
      <c r="G1792" s="4" t="s">
        <v>31</v>
      </c>
      <c r="H1792" s="4" t="s">
        <v>41</v>
      </c>
      <c r="I1792" s="5">
        <v>1</v>
      </c>
      <c r="J1792" s="6">
        <v>144.54</v>
      </c>
      <c r="K1792" s="7">
        <v>0</v>
      </c>
      <c r="L1792" s="6">
        <v>78.77</v>
      </c>
      <c r="M1792" s="6">
        <f t="shared" si="108"/>
        <v>144.54</v>
      </c>
      <c r="N1792" s="6">
        <f t="shared" si="109"/>
        <v>78.77</v>
      </c>
      <c r="O1792" s="6">
        <f t="shared" si="110"/>
        <v>65.77</v>
      </c>
      <c r="P1792" s="8">
        <f t="shared" si="111"/>
        <v>0.45502974955029751</v>
      </c>
      <c r="Q1792" s="9">
        <f>YEAR(SalesDataTable[[#This Row],[Order Date]])</f>
        <v>2026</v>
      </c>
      <c r="R1792" s="8" t="str">
        <f>"Q"&amp;ROUNDUP(MONTH(SalesDataTable[[#This Row],[Order Date]])/3,0)</f>
        <v>Q3</v>
      </c>
      <c r="S1792" s="5">
        <f>MONTH(SalesDataTable[[#This Row],[Order Date]])</f>
        <v>8</v>
      </c>
      <c r="T1792" s="8" t="str">
        <f>TEXT(SalesDataTable[[#This Row],[Order Date]],"mmm")</f>
        <v>Aug</v>
      </c>
    </row>
    <row r="1793" spans="1:20" ht="15.6" x14ac:dyDescent="0.3">
      <c r="A1793" s="2" t="s">
        <v>1864</v>
      </c>
      <c r="B1793" s="3">
        <v>46264</v>
      </c>
      <c r="C1793" s="4" t="s">
        <v>47</v>
      </c>
      <c r="D1793" s="4" t="s">
        <v>68</v>
      </c>
      <c r="E1793" s="4" t="s">
        <v>59</v>
      </c>
      <c r="F1793" s="4" t="s">
        <v>24</v>
      </c>
      <c r="G1793" s="4" t="s">
        <v>69</v>
      </c>
      <c r="H1793" s="4" t="s">
        <v>70</v>
      </c>
      <c r="I1793" s="5">
        <v>1</v>
      </c>
      <c r="J1793" s="6">
        <v>40.92</v>
      </c>
      <c r="K1793" s="7">
        <v>0.1</v>
      </c>
      <c r="L1793" s="6">
        <v>14.94</v>
      </c>
      <c r="M1793" s="6">
        <f t="shared" si="108"/>
        <v>36.828000000000003</v>
      </c>
      <c r="N1793" s="6">
        <f t="shared" si="109"/>
        <v>14.94</v>
      </c>
      <c r="O1793" s="6">
        <f t="shared" si="110"/>
        <v>21.888000000000005</v>
      </c>
      <c r="P1793" s="8">
        <f t="shared" si="111"/>
        <v>0.59433040078201382</v>
      </c>
      <c r="Q1793" s="9">
        <f>YEAR(SalesDataTable[[#This Row],[Order Date]])</f>
        <v>2026</v>
      </c>
      <c r="R1793" s="8" t="str">
        <f>"Q"&amp;ROUNDUP(MONTH(SalesDataTable[[#This Row],[Order Date]])/3,0)</f>
        <v>Q3</v>
      </c>
      <c r="S1793" s="5">
        <f>MONTH(SalesDataTable[[#This Row],[Order Date]])</f>
        <v>8</v>
      </c>
      <c r="T1793" s="8" t="str">
        <f>TEXT(SalesDataTable[[#This Row],[Order Date]],"mmm")</f>
        <v>Aug</v>
      </c>
    </row>
    <row r="1794" spans="1:20" ht="15.6" x14ac:dyDescent="0.3">
      <c r="A1794" s="2" t="s">
        <v>1865</v>
      </c>
      <c r="B1794" s="3">
        <v>46265</v>
      </c>
      <c r="C1794" s="4" t="s">
        <v>28</v>
      </c>
      <c r="D1794" s="4" t="s">
        <v>89</v>
      </c>
      <c r="E1794" s="4" t="s">
        <v>30</v>
      </c>
      <c r="F1794" s="4" t="s">
        <v>40</v>
      </c>
      <c r="G1794" s="4" t="s">
        <v>31</v>
      </c>
      <c r="H1794" s="4" t="s">
        <v>73</v>
      </c>
      <c r="I1794" s="5">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9">
        <f>YEAR(SalesDataTable[[#This Row],[Order Date]])</f>
        <v>2026</v>
      </c>
      <c r="R1794" s="8" t="str">
        <f>"Q"&amp;ROUNDUP(MONTH(SalesDataTable[[#This Row],[Order Date]])/3,0)</f>
        <v>Q3</v>
      </c>
      <c r="S1794" s="5">
        <f>MONTH(SalesDataTable[[#This Row],[Order Date]])</f>
        <v>8</v>
      </c>
      <c r="T1794" s="8" t="str">
        <f>TEXT(SalesDataTable[[#This Row],[Order Date]],"mmm")</f>
        <v>Aug</v>
      </c>
    </row>
    <row r="1795" spans="1:20" ht="15.6" x14ac:dyDescent="0.3">
      <c r="A1795" s="2" t="s">
        <v>1866</v>
      </c>
      <c r="B1795" s="3">
        <v>46265</v>
      </c>
      <c r="C1795" s="4" t="s">
        <v>47</v>
      </c>
      <c r="D1795" s="4" t="s">
        <v>68</v>
      </c>
      <c r="E1795" s="4" t="s">
        <v>59</v>
      </c>
      <c r="F1795" s="4" t="s">
        <v>36</v>
      </c>
      <c r="G1795" s="4" t="s">
        <v>69</v>
      </c>
      <c r="H1795" s="4" t="s">
        <v>70</v>
      </c>
      <c r="I1795" s="5">
        <v>1</v>
      </c>
      <c r="J1795" s="6">
        <v>40.770000000000003</v>
      </c>
      <c r="K1795" s="7">
        <v>0</v>
      </c>
      <c r="L1795" s="6">
        <v>15.13</v>
      </c>
      <c r="M1795" s="6">
        <f t="shared" si="112"/>
        <v>40.770000000000003</v>
      </c>
      <c r="N1795" s="6">
        <f t="shared" si="113"/>
        <v>15.13</v>
      </c>
      <c r="O1795" s="6">
        <f t="shared" si="114"/>
        <v>25.64</v>
      </c>
      <c r="P1795" s="8">
        <f t="shared" si="115"/>
        <v>0.62889379445670834</v>
      </c>
      <c r="Q1795" s="9">
        <f>YEAR(SalesDataTable[[#This Row],[Order Date]])</f>
        <v>2026</v>
      </c>
      <c r="R1795" s="8" t="str">
        <f>"Q"&amp;ROUNDUP(MONTH(SalesDataTable[[#This Row],[Order Date]])/3,0)</f>
        <v>Q3</v>
      </c>
      <c r="S1795" s="5">
        <f>MONTH(SalesDataTable[[#This Row],[Order Date]])</f>
        <v>8</v>
      </c>
      <c r="T1795" s="8" t="str">
        <f>TEXT(SalesDataTable[[#This Row],[Order Date]],"mmm")</f>
        <v>Aug</v>
      </c>
    </row>
    <row r="1796" spans="1:20" ht="15.6" x14ac:dyDescent="0.3">
      <c r="A1796" s="2" t="s">
        <v>1867</v>
      </c>
      <c r="B1796" s="3">
        <v>46265</v>
      </c>
      <c r="C1796" s="4" t="s">
        <v>21</v>
      </c>
      <c r="D1796" s="4" t="s">
        <v>22</v>
      </c>
      <c r="E1796" s="4" t="s">
        <v>59</v>
      </c>
      <c r="F1796" s="4" t="s">
        <v>36</v>
      </c>
      <c r="G1796" s="4" t="s">
        <v>69</v>
      </c>
      <c r="H1796" s="4" t="s">
        <v>87</v>
      </c>
      <c r="I1796" s="5">
        <v>1</v>
      </c>
      <c r="J1796" s="6">
        <v>35.47</v>
      </c>
      <c r="K1796" s="7">
        <v>0.05</v>
      </c>
      <c r="L1796" s="6">
        <v>14.1</v>
      </c>
      <c r="M1796" s="6">
        <f t="shared" si="112"/>
        <v>33.6965</v>
      </c>
      <c r="N1796" s="6">
        <f t="shared" si="113"/>
        <v>14.1</v>
      </c>
      <c r="O1796" s="6">
        <f t="shared" si="114"/>
        <v>19.596499999999999</v>
      </c>
      <c r="P1796" s="8">
        <f t="shared" si="115"/>
        <v>0.58155891561438122</v>
      </c>
      <c r="Q1796" s="9">
        <f>YEAR(SalesDataTable[[#This Row],[Order Date]])</f>
        <v>2026</v>
      </c>
      <c r="R1796" s="8" t="str">
        <f>"Q"&amp;ROUNDUP(MONTH(SalesDataTable[[#This Row],[Order Date]])/3,0)</f>
        <v>Q3</v>
      </c>
      <c r="S1796" s="5">
        <f>MONTH(SalesDataTable[[#This Row],[Order Date]])</f>
        <v>8</v>
      </c>
      <c r="T1796" s="8" t="str">
        <f>TEXT(SalesDataTable[[#This Row],[Order Date]],"mmm")</f>
        <v>Aug</v>
      </c>
    </row>
    <row r="1797" spans="1:20" ht="15.6" x14ac:dyDescent="0.3">
      <c r="A1797" s="2" t="s">
        <v>1868</v>
      </c>
      <c r="B1797" s="3">
        <v>46265</v>
      </c>
      <c r="C1797" s="4" t="s">
        <v>47</v>
      </c>
      <c r="D1797" s="4" t="s">
        <v>68</v>
      </c>
      <c r="E1797" s="4" t="s">
        <v>23</v>
      </c>
      <c r="F1797" s="4" t="s">
        <v>24</v>
      </c>
      <c r="G1797" s="4" t="s">
        <v>25</v>
      </c>
      <c r="H1797" s="4" t="s">
        <v>26</v>
      </c>
      <c r="I1797" s="5">
        <v>1</v>
      </c>
      <c r="J1797" s="6">
        <v>81.72</v>
      </c>
      <c r="K1797" s="7">
        <v>0</v>
      </c>
      <c r="L1797" s="6">
        <v>42.38</v>
      </c>
      <c r="M1797" s="6">
        <f t="shared" si="112"/>
        <v>81.72</v>
      </c>
      <c r="N1797" s="6">
        <f t="shared" si="113"/>
        <v>42.38</v>
      </c>
      <c r="O1797" s="6">
        <f t="shared" si="114"/>
        <v>39.339999999999996</v>
      </c>
      <c r="P1797" s="8">
        <f t="shared" si="115"/>
        <v>0.48139990210474787</v>
      </c>
      <c r="Q1797" s="9">
        <f>YEAR(SalesDataTable[[#This Row],[Order Date]])</f>
        <v>2026</v>
      </c>
      <c r="R1797" s="8" t="str">
        <f>"Q"&amp;ROUNDUP(MONTH(SalesDataTable[[#This Row],[Order Date]])/3,0)</f>
        <v>Q3</v>
      </c>
      <c r="S1797" s="5">
        <f>MONTH(SalesDataTable[[#This Row],[Order Date]])</f>
        <v>8</v>
      </c>
      <c r="T1797" s="8" t="str">
        <f>TEXT(SalesDataTable[[#This Row],[Order Date]],"mmm")</f>
        <v>Aug</v>
      </c>
    </row>
    <row r="1798" spans="1:20" ht="15.6" x14ac:dyDescent="0.3">
      <c r="A1798" s="2" t="s">
        <v>1869</v>
      </c>
      <c r="B1798" s="3">
        <v>46265</v>
      </c>
      <c r="C1798" s="4" t="s">
        <v>47</v>
      </c>
      <c r="D1798" s="4" t="s">
        <v>65</v>
      </c>
      <c r="E1798" s="4" t="s">
        <v>23</v>
      </c>
      <c r="F1798" s="4" t="s">
        <v>36</v>
      </c>
      <c r="G1798" s="4" t="s">
        <v>37</v>
      </c>
      <c r="H1798" s="4" t="s">
        <v>66</v>
      </c>
      <c r="I1798" s="5">
        <v>1</v>
      </c>
      <c r="J1798" s="6">
        <v>45.84</v>
      </c>
      <c r="K1798" s="7">
        <v>0</v>
      </c>
      <c r="L1798" s="6">
        <v>17.84</v>
      </c>
      <c r="M1798" s="6">
        <f t="shared" si="112"/>
        <v>45.84</v>
      </c>
      <c r="N1798" s="6">
        <f t="shared" si="113"/>
        <v>17.84</v>
      </c>
      <c r="O1798" s="6">
        <f t="shared" si="114"/>
        <v>28.000000000000004</v>
      </c>
      <c r="P1798" s="8">
        <f t="shared" si="115"/>
        <v>0.61082024432809778</v>
      </c>
      <c r="Q1798" s="9">
        <f>YEAR(SalesDataTable[[#This Row],[Order Date]])</f>
        <v>2026</v>
      </c>
      <c r="R1798" s="8" t="str">
        <f>"Q"&amp;ROUNDUP(MONTH(SalesDataTable[[#This Row],[Order Date]])/3,0)</f>
        <v>Q3</v>
      </c>
      <c r="S1798" s="5">
        <f>MONTH(SalesDataTable[[#This Row],[Order Date]])</f>
        <v>8</v>
      </c>
      <c r="T1798" s="8" t="str">
        <f>TEXT(SalesDataTable[[#This Row],[Order Date]],"mmm")</f>
        <v>Aug</v>
      </c>
    </row>
    <row r="1799" spans="1:20" ht="15.6" x14ac:dyDescent="0.3">
      <c r="A1799" s="2" t="s">
        <v>1870</v>
      </c>
      <c r="B1799" s="3">
        <v>46265</v>
      </c>
      <c r="C1799" s="4" t="s">
        <v>28</v>
      </c>
      <c r="D1799" s="4" t="s">
        <v>89</v>
      </c>
      <c r="E1799" s="4" t="s">
        <v>23</v>
      </c>
      <c r="F1799" s="4" t="s">
        <v>36</v>
      </c>
      <c r="G1799" s="4" t="s">
        <v>37</v>
      </c>
      <c r="H1799" s="4" t="s">
        <v>66</v>
      </c>
      <c r="I1799" s="5">
        <v>1</v>
      </c>
      <c r="J1799" s="6">
        <v>46.59</v>
      </c>
      <c r="K1799" s="7">
        <v>0</v>
      </c>
      <c r="L1799" s="6">
        <v>18.47</v>
      </c>
      <c r="M1799" s="6">
        <f t="shared" si="112"/>
        <v>46.59</v>
      </c>
      <c r="N1799" s="6">
        <f t="shared" si="113"/>
        <v>18.47</v>
      </c>
      <c r="O1799" s="6">
        <f t="shared" si="114"/>
        <v>28.120000000000005</v>
      </c>
      <c r="P1799" s="8">
        <f t="shared" si="115"/>
        <v>0.60356299635114841</v>
      </c>
      <c r="Q1799" s="9">
        <f>YEAR(SalesDataTable[[#This Row],[Order Date]])</f>
        <v>2026</v>
      </c>
      <c r="R1799" s="8" t="str">
        <f>"Q"&amp;ROUNDUP(MONTH(SalesDataTable[[#This Row],[Order Date]])/3,0)</f>
        <v>Q3</v>
      </c>
      <c r="S1799" s="5">
        <f>MONTH(SalesDataTable[[#This Row],[Order Date]])</f>
        <v>8</v>
      </c>
      <c r="T1799" s="8" t="str">
        <f>TEXT(SalesDataTable[[#This Row],[Order Date]],"mmm")</f>
        <v>Aug</v>
      </c>
    </row>
    <row r="1800" spans="1:20" ht="15.6" x14ac:dyDescent="0.3">
      <c r="A1800" s="2" t="s">
        <v>1871</v>
      </c>
      <c r="B1800" s="3">
        <v>46265</v>
      </c>
      <c r="C1800" s="4" t="s">
        <v>21</v>
      </c>
      <c r="D1800" s="4" t="s">
        <v>108</v>
      </c>
      <c r="E1800" s="4" t="s">
        <v>45</v>
      </c>
      <c r="F1800" s="4" t="s">
        <v>40</v>
      </c>
      <c r="G1800" s="4" t="s">
        <v>31</v>
      </c>
      <c r="H1800" s="4" t="s">
        <v>99</v>
      </c>
      <c r="I1800" s="5">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9">
        <f>YEAR(SalesDataTable[[#This Row],[Order Date]])</f>
        <v>2026</v>
      </c>
      <c r="R1800" s="8" t="str">
        <f>"Q"&amp;ROUNDUP(MONTH(SalesDataTable[[#This Row],[Order Date]])/3,0)</f>
        <v>Q3</v>
      </c>
      <c r="S1800" s="5">
        <f>MONTH(SalesDataTable[[#This Row],[Order Date]])</f>
        <v>8</v>
      </c>
      <c r="T1800" s="8" t="str">
        <f>TEXT(SalesDataTable[[#This Row],[Order Date]],"mmm")</f>
        <v>Aug</v>
      </c>
    </row>
    <row r="1801" spans="1:20" ht="15.6" x14ac:dyDescent="0.3">
      <c r="A1801" s="2" t="s">
        <v>1872</v>
      </c>
      <c r="B1801" s="3">
        <v>46266</v>
      </c>
      <c r="C1801" s="4" t="s">
        <v>28</v>
      </c>
      <c r="D1801" s="4" t="s">
        <v>58</v>
      </c>
      <c r="E1801" s="4" t="s">
        <v>45</v>
      </c>
      <c r="F1801" s="4" t="s">
        <v>24</v>
      </c>
      <c r="G1801" s="4" t="s">
        <v>25</v>
      </c>
      <c r="H1801" s="4" t="s">
        <v>49</v>
      </c>
      <c r="I1801" s="5">
        <v>5</v>
      </c>
      <c r="J1801" s="6">
        <v>50.76</v>
      </c>
      <c r="K1801" s="7">
        <v>0</v>
      </c>
      <c r="L1801" s="6">
        <v>22.89</v>
      </c>
      <c r="M1801" s="6">
        <f t="shared" si="112"/>
        <v>253.79999999999998</v>
      </c>
      <c r="N1801" s="6">
        <f t="shared" si="113"/>
        <v>114.45</v>
      </c>
      <c r="O1801" s="6">
        <f t="shared" si="114"/>
        <v>139.34999999999997</v>
      </c>
      <c r="P1801" s="8">
        <f t="shared" si="115"/>
        <v>0.54905437352245856</v>
      </c>
      <c r="Q1801" s="9">
        <f>YEAR(SalesDataTable[[#This Row],[Order Date]])</f>
        <v>2026</v>
      </c>
      <c r="R1801" s="8" t="str">
        <f>"Q"&amp;ROUNDUP(MONTH(SalesDataTable[[#This Row],[Order Date]])/3,0)</f>
        <v>Q3</v>
      </c>
      <c r="S1801" s="5">
        <f>MONTH(SalesDataTable[[#This Row],[Order Date]])</f>
        <v>9</v>
      </c>
      <c r="T1801" s="8" t="str">
        <f>TEXT(SalesDataTable[[#This Row],[Order Date]],"mmm")</f>
        <v>Sep</v>
      </c>
    </row>
    <row r="1802" spans="1:20" ht="15.6" x14ac:dyDescent="0.3">
      <c r="A1802" s="2" t="s">
        <v>1873</v>
      </c>
      <c r="B1802" s="3">
        <v>46266</v>
      </c>
      <c r="C1802" s="4" t="s">
        <v>28</v>
      </c>
      <c r="D1802" s="4" t="s">
        <v>89</v>
      </c>
      <c r="E1802" s="4" t="s">
        <v>59</v>
      </c>
      <c r="F1802" s="4" t="s">
        <v>24</v>
      </c>
      <c r="G1802" s="4" t="s">
        <v>31</v>
      </c>
      <c r="H1802" s="4" t="s">
        <v>32</v>
      </c>
      <c r="I1802" s="5">
        <v>1</v>
      </c>
      <c r="J1802" s="6">
        <v>94.29</v>
      </c>
      <c r="K1802" s="7">
        <v>0.1</v>
      </c>
      <c r="L1802" s="6">
        <v>45.12</v>
      </c>
      <c r="M1802" s="6">
        <f t="shared" si="112"/>
        <v>84.861000000000004</v>
      </c>
      <c r="N1802" s="6">
        <f t="shared" si="113"/>
        <v>45.12</v>
      </c>
      <c r="O1802" s="6">
        <f t="shared" si="114"/>
        <v>39.741000000000007</v>
      </c>
      <c r="P1802" s="8">
        <f t="shared" si="115"/>
        <v>0.46830699614663984</v>
      </c>
      <c r="Q1802" s="9">
        <f>YEAR(SalesDataTable[[#This Row],[Order Date]])</f>
        <v>2026</v>
      </c>
      <c r="R1802" s="8" t="str">
        <f>"Q"&amp;ROUNDUP(MONTH(SalesDataTable[[#This Row],[Order Date]])/3,0)</f>
        <v>Q3</v>
      </c>
      <c r="S1802" s="5">
        <f>MONTH(SalesDataTable[[#This Row],[Order Date]])</f>
        <v>9</v>
      </c>
      <c r="T1802" s="8" t="str">
        <f>TEXT(SalesDataTable[[#This Row],[Order Date]],"mmm")</f>
        <v>Sep</v>
      </c>
    </row>
    <row r="1803" spans="1:20" ht="15.6" x14ac:dyDescent="0.3">
      <c r="A1803" s="2" t="s">
        <v>1874</v>
      </c>
      <c r="B1803" s="3">
        <v>46266</v>
      </c>
      <c r="C1803" s="4" t="s">
        <v>28</v>
      </c>
      <c r="D1803" s="4" t="s">
        <v>89</v>
      </c>
      <c r="E1803" s="4" t="s">
        <v>30</v>
      </c>
      <c r="F1803" s="4" t="s">
        <v>40</v>
      </c>
      <c r="G1803" s="4" t="s">
        <v>25</v>
      </c>
      <c r="H1803" s="4" t="s">
        <v>26</v>
      </c>
      <c r="I1803" s="5">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9">
        <f>YEAR(SalesDataTable[[#This Row],[Order Date]])</f>
        <v>2026</v>
      </c>
      <c r="R1803" s="8" t="str">
        <f>"Q"&amp;ROUNDUP(MONTH(SalesDataTable[[#This Row],[Order Date]])/3,0)</f>
        <v>Q3</v>
      </c>
      <c r="S1803" s="5">
        <f>MONTH(SalesDataTable[[#This Row],[Order Date]])</f>
        <v>9</v>
      </c>
      <c r="T1803" s="8" t="str">
        <f>TEXT(SalesDataTable[[#This Row],[Order Date]],"mmm")</f>
        <v>Sep</v>
      </c>
    </row>
    <row r="1804" spans="1:20" ht="15.6" x14ac:dyDescent="0.3">
      <c r="A1804" s="2" t="s">
        <v>1875</v>
      </c>
      <c r="B1804" s="3">
        <v>46266</v>
      </c>
      <c r="C1804" s="4" t="s">
        <v>34</v>
      </c>
      <c r="D1804" s="4" t="s">
        <v>54</v>
      </c>
      <c r="E1804" s="4" t="s">
        <v>23</v>
      </c>
      <c r="F1804" s="4" t="s">
        <v>24</v>
      </c>
      <c r="G1804" s="4" t="s">
        <v>37</v>
      </c>
      <c r="H1804" s="4" t="s">
        <v>66</v>
      </c>
      <c r="I1804" s="5">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9">
        <f>YEAR(SalesDataTable[[#This Row],[Order Date]])</f>
        <v>2026</v>
      </c>
      <c r="R1804" s="8" t="str">
        <f>"Q"&amp;ROUNDUP(MONTH(SalesDataTable[[#This Row],[Order Date]])/3,0)</f>
        <v>Q3</v>
      </c>
      <c r="S1804" s="5">
        <f>MONTH(SalesDataTable[[#This Row],[Order Date]])</f>
        <v>9</v>
      </c>
      <c r="T1804" s="8" t="str">
        <f>TEXT(SalesDataTable[[#This Row],[Order Date]],"mmm")</f>
        <v>Sep</v>
      </c>
    </row>
    <row r="1805" spans="1:20" ht="15.6" x14ac:dyDescent="0.3">
      <c r="A1805" s="2" t="s">
        <v>1876</v>
      </c>
      <c r="B1805" s="3">
        <v>46266</v>
      </c>
      <c r="C1805" s="4" t="s">
        <v>21</v>
      </c>
      <c r="D1805" s="4" t="s">
        <v>108</v>
      </c>
      <c r="E1805" s="4" t="s">
        <v>59</v>
      </c>
      <c r="F1805" s="4" t="s">
        <v>24</v>
      </c>
      <c r="G1805" s="4" t="s">
        <v>31</v>
      </c>
      <c r="H1805" s="4" t="s">
        <v>73</v>
      </c>
      <c r="I1805" s="5">
        <v>2</v>
      </c>
      <c r="J1805" s="6">
        <v>156.63999999999999</v>
      </c>
      <c r="K1805" s="7">
        <v>0.1</v>
      </c>
      <c r="L1805" s="6">
        <v>80.09</v>
      </c>
      <c r="M1805" s="6">
        <f t="shared" si="112"/>
        <v>281.952</v>
      </c>
      <c r="N1805" s="6">
        <f t="shared" si="113"/>
        <v>160.18</v>
      </c>
      <c r="O1805" s="6">
        <f t="shared" si="114"/>
        <v>121.77199999999999</v>
      </c>
      <c r="P1805" s="8">
        <f t="shared" si="115"/>
        <v>0.43188911587787987</v>
      </c>
      <c r="Q1805" s="9">
        <f>YEAR(SalesDataTable[[#This Row],[Order Date]])</f>
        <v>2026</v>
      </c>
      <c r="R1805" s="8" t="str">
        <f>"Q"&amp;ROUNDUP(MONTH(SalesDataTable[[#This Row],[Order Date]])/3,0)</f>
        <v>Q3</v>
      </c>
      <c r="S1805" s="5">
        <f>MONTH(SalesDataTable[[#This Row],[Order Date]])</f>
        <v>9</v>
      </c>
      <c r="T1805" s="8" t="str">
        <f>TEXT(SalesDataTable[[#This Row],[Order Date]],"mmm")</f>
        <v>Sep</v>
      </c>
    </row>
    <row r="1806" spans="1:20" ht="15.6" x14ac:dyDescent="0.3">
      <c r="A1806" s="2" t="s">
        <v>1877</v>
      </c>
      <c r="B1806" s="3">
        <v>46266</v>
      </c>
      <c r="C1806" s="4" t="s">
        <v>47</v>
      </c>
      <c r="D1806" s="4" t="s">
        <v>65</v>
      </c>
      <c r="E1806" s="4" t="s">
        <v>59</v>
      </c>
      <c r="F1806" s="4" t="s">
        <v>40</v>
      </c>
      <c r="G1806" s="4" t="s">
        <v>31</v>
      </c>
      <c r="H1806" s="4" t="s">
        <v>99</v>
      </c>
      <c r="I1806" s="5">
        <v>1</v>
      </c>
      <c r="J1806" s="6">
        <v>72.81</v>
      </c>
      <c r="K1806" s="7">
        <v>0</v>
      </c>
      <c r="L1806" s="6">
        <v>32.299999999999997</v>
      </c>
      <c r="M1806" s="6">
        <f t="shared" si="112"/>
        <v>72.81</v>
      </c>
      <c r="N1806" s="6">
        <f t="shared" si="113"/>
        <v>32.299999999999997</v>
      </c>
      <c r="O1806" s="6">
        <f t="shared" si="114"/>
        <v>40.510000000000005</v>
      </c>
      <c r="P1806" s="8">
        <f t="shared" si="115"/>
        <v>0.55637961818431536</v>
      </c>
      <c r="Q1806" s="9">
        <f>YEAR(SalesDataTable[[#This Row],[Order Date]])</f>
        <v>2026</v>
      </c>
      <c r="R1806" s="8" t="str">
        <f>"Q"&amp;ROUNDUP(MONTH(SalesDataTable[[#This Row],[Order Date]])/3,0)</f>
        <v>Q3</v>
      </c>
      <c r="S1806" s="5">
        <f>MONTH(SalesDataTable[[#This Row],[Order Date]])</f>
        <v>9</v>
      </c>
      <c r="T1806" s="8" t="str">
        <f>TEXT(SalesDataTable[[#This Row],[Order Date]],"mmm")</f>
        <v>Sep</v>
      </c>
    </row>
    <row r="1807" spans="1:20" ht="15.6" x14ac:dyDescent="0.3">
      <c r="A1807" s="2" t="s">
        <v>1878</v>
      </c>
      <c r="B1807" s="3">
        <v>46266</v>
      </c>
      <c r="C1807" s="4" t="s">
        <v>28</v>
      </c>
      <c r="D1807" s="4" t="s">
        <v>86</v>
      </c>
      <c r="E1807" s="4" t="s">
        <v>45</v>
      </c>
      <c r="F1807" s="4" t="s">
        <v>36</v>
      </c>
      <c r="G1807" s="4" t="s">
        <v>51</v>
      </c>
      <c r="H1807" s="4" t="s">
        <v>84</v>
      </c>
      <c r="I1807" s="5">
        <v>6</v>
      </c>
      <c r="J1807" s="6">
        <v>80.319999999999993</v>
      </c>
      <c r="K1807" s="7">
        <v>0</v>
      </c>
      <c r="L1807" s="6">
        <v>38.42</v>
      </c>
      <c r="M1807" s="6">
        <f t="shared" si="112"/>
        <v>481.91999999999996</v>
      </c>
      <c r="N1807" s="6">
        <f t="shared" si="113"/>
        <v>230.52</v>
      </c>
      <c r="O1807" s="6">
        <f t="shared" si="114"/>
        <v>251.39999999999995</v>
      </c>
      <c r="P1807" s="8">
        <f t="shared" si="115"/>
        <v>0.52166334661354574</v>
      </c>
      <c r="Q1807" s="9">
        <f>YEAR(SalesDataTable[[#This Row],[Order Date]])</f>
        <v>2026</v>
      </c>
      <c r="R1807" s="8" t="str">
        <f>"Q"&amp;ROUNDUP(MONTH(SalesDataTable[[#This Row],[Order Date]])/3,0)</f>
        <v>Q3</v>
      </c>
      <c r="S1807" s="5">
        <f>MONTH(SalesDataTable[[#This Row],[Order Date]])</f>
        <v>9</v>
      </c>
      <c r="T1807" s="8" t="str">
        <f>TEXT(SalesDataTable[[#This Row],[Order Date]],"mmm")</f>
        <v>Sep</v>
      </c>
    </row>
    <row r="1808" spans="1:20" ht="15.6" x14ac:dyDescent="0.3">
      <c r="A1808" s="2" t="s">
        <v>1879</v>
      </c>
      <c r="B1808" s="3">
        <v>46266</v>
      </c>
      <c r="C1808" s="4" t="s">
        <v>47</v>
      </c>
      <c r="D1808" s="4" t="s">
        <v>102</v>
      </c>
      <c r="E1808" s="4" t="s">
        <v>45</v>
      </c>
      <c r="F1808" s="4" t="s">
        <v>24</v>
      </c>
      <c r="G1808" s="4" t="s">
        <v>37</v>
      </c>
      <c r="H1808" s="4" t="s">
        <v>103</v>
      </c>
      <c r="I1808" s="5">
        <v>5</v>
      </c>
      <c r="J1808" s="6">
        <v>166.81</v>
      </c>
      <c r="K1808" s="7">
        <v>0.05</v>
      </c>
      <c r="L1808" s="6">
        <v>89.24</v>
      </c>
      <c r="M1808" s="6">
        <f t="shared" si="112"/>
        <v>792.34749999999997</v>
      </c>
      <c r="N1808" s="6">
        <f t="shared" si="113"/>
        <v>446.2</v>
      </c>
      <c r="O1808" s="6">
        <f t="shared" si="114"/>
        <v>346.14749999999998</v>
      </c>
      <c r="P1808" s="8">
        <f t="shared" si="115"/>
        <v>0.43686324497774021</v>
      </c>
      <c r="Q1808" s="9">
        <f>YEAR(SalesDataTable[[#This Row],[Order Date]])</f>
        <v>2026</v>
      </c>
      <c r="R1808" s="8" t="str">
        <f>"Q"&amp;ROUNDUP(MONTH(SalesDataTable[[#This Row],[Order Date]])/3,0)</f>
        <v>Q3</v>
      </c>
      <c r="S1808" s="5">
        <f>MONTH(SalesDataTable[[#This Row],[Order Date]])</f>
        <v>9</v>
      </c>
      <c r="T1808" s="8" t="str">
        <f>TEXT(SalesDataTable[[#This Row],[Order Date]],"mmm")</f>
        <v>Sep</v>
      </c>
    </row>
    <row r="1809" spans="1:20" ht="15.6" x14ac:dyDescent="0.3">
      <c r="A1809" s="2" t="s">
        <v>1880</v>
      </c>
      <c r="B1809" s="3">
        <v>46267</v>
      </c>
      <c r="C1809" s="4" t="s">
        <v>47</v>
      </c>
      <c r="D1809" s="4" t="s">
        <v>102</v>
      </c>
      <c r="E1809" s="4" t="s">
        <v>23</v>
      </c>
      <c r="F1809" s="4" t="s">
        <v>36</v>
      </c>
      <c r="G1809" s="4" t="s">
        <v>69</v>
      </c>
      <c r="H1809" s="4" t="s">
        <v>70</v>
      </c>
      <c r="I1809" s="5">
        <v>1</v>
      </c>
      <c r="J1809" s="6">
        <v>40.56</v>
      </c>
      <c r="K1809" s="7">
        <v>0.15</v>
      </c>
      <c r="L1809" s="6">
        <v>14.28</v>
      </c>
      <c r="M1809" s="6">
        <f t="shared" si="112"/>
        <v>34.475999999999999</v>
      </c>
      <c r="N1809" s="6">
        <f t="shared" si="113"/>
        <v>14.28</v>
      </c>
      <c r="O1809" s="6">
        <f t="shared" si="114"/>
        <v>20.195999999999998</v>
      </c>
      <c r="P1809" s="8">
        <f t="shared" si="115"/>
        <v>0.58579881656804733</v>
      </c>
      <c r="Q1809" s="9">
        <f>YEAR(SalesDataTable[[#This Row],[Order Date]])</f>
        <v>2026</v>
      </c>
      <c r="R1809" s="8" t="str">
        <f>"Q"&amp;ROUNDUP(MONTH(SalesDataTable[[#This Row],[Order Date]])/3,0)</f>
        <v>Q3</v>
      </c>
      <c r="S1809" s="5">
        <f>MONTH(SalesDataTable[[#This Row],[Order Date]])</f>
        <v>9</v>
      </c>
      <c r="T1809" s="8" t="str">
        <f>TEXT(SalesDataTable[[#This Row],[Order Date]],"mmm")</f>
        <v>Sep</v>
      </c>
    </row>
    <row r="1810" spans="1:20" ht="15.6" x14ac:dyDescent="0.3">
      <c r="A1810" s="2" t="s">
        <v>1881</v>
      </c>
      <c r="B1810" s="3">
        <v>46267</v>
      </c>
      <c r="C1810" s="4" t="s">
        <v>34</v>
      </c>
      <c r="D1810" s="4" t="s">
        <v>146</v>
      </c>
      <c r="E1810" s="4" t="s">
        <v>23</v>
      </c>
      <c r="F1810" s="4" t="s">
        <v>24</v>
      </c>
      <c r="G1810" s="4" t="s">
        <v>37</v>
      </c>
      <c r="H1810" s="4" t="s">
        <v>103</v>
      </c>
      <c r="I1810" s="5">
        <v>2</v>
      </c>
      <c r="J1810" s="6">
        <v>162.4</v>
      </c>
      <c r="K1810" s="7">
        <v>0.1</v>
      </c>
      <c r="L1810" s="6">
        <v>88.04</v>
      </c>
      <c r="M1810" s="6">
        <f t="shared" si="112"/>
        <v>292.32</v>
      </c>
      <c r="N1810" s="6">
        <f t="shared" si="113"/>
        <v>176.08</v>
      </c>
      <c r="O1810" s="6">
        <f t="shared" si="114"/>
        <v>116.23999999999998</v>
      </c>
      <c r="P1810" s="8">
        <f t="shared" si="115"/>
        <v>0.39764641488779412</v>
      </c>
      <c r="Q1810" s="9">
        <f>YEAR(SalesDataTable[[#This Row],[Order Date]])</f>
        <v>2026</v>
      </c>
      <c r="R1810" s="8" t="str">
        <f>"Q"&amp;ROUNDUP(MONTH(SalesDataTable[[#This Row],[Order Date]])/3,0)</f>
        <v>Q3</v>
      </c>
      <c r="S1810" s="5">
        <f>MONTH(SalesDataTable[[#This Row],[Order Date]])</f>
        <v>9</v>
      </c>
      <c r="T1810" s="8" t="str">
        <f>TEXT(SalesDataTable[[#This Row],[Order Date]],"mmm")</f>
        <v>Sep</v>
      </c>
    </row>
    <row r="1811" spans="1:20" ht="15.6" x14ac:dyDescent="0.3">
      <c r="A1811" s="2" t="s">
        <v>1882</v>
      </c>
      <c r="B1811" s="3">
        <v>46267</v>
      </c>
      <c r="C1811" s="4" t="s">
        <v>21</v>
      </c>
      <c r="D1811" s="4" t="s">
        <v>108</v>
      </c>
      <c r="E1811" s="4" t="s">
        <v>45</v>
      </c>
      <c r="F1811" s="4" t="s">
        <v>24</v>
      </c>
      <c r="G1811" s="4" t="s">
        <v>69</v>
      </c>
      <c r="H1811" s="4" t="s">
        <v>75</v>
      </c>
      <c r="I1811" s="5">
        <v>5</v>
      </c>
      <c r="J1811" s="6">
        <v>123.09</v>
      </c>
      <c r="K1811" s="7">
        <v>0</v>
      </c>
      <c r="L1811" s="6">
        <v>70.3</v>
      </c>
      <c r="M1811" s="6">
        <f t="shared" si="112"/>
        <v>615.45000000000005</v>
      </c>
      <c r="N1811" s="6">
        <f t="shared" si="113"/>
        <v>351.5</v>
      </c>
      <c r="O1811" s="6">
        <f t="shared" si="114"/>
        <v>263.95000000000005</v>
      </c>
      <c r="P1811" s="8">
        <f t="shared" si="115"/>
        <v>0.42887318222438869</v>
      </c>
      <c r="Q1811" s="9">
        <f>YEAR(SalesDataTable[[#This Row],[Order Date]])</f>
        <v>2026</v>
      </c>
      <c r="R1811" s="8" t="str">
        <f>"Q"&amp;ROUNDUP(MONTH(SalesDataTable[[#This Row],[Order Date]])/3,0)</f>
        <v>Q3</v>
      </c>
      <c r="S1811" s="5">
        <f>MONTH(SalesDataTable[[#This Row],[Order Date]])</f>
        <v>9</v>
      </c>
      <c r="T1811" s="8" t="str">
        <f>TEXT(SalesDataTable[[#This Row],[Order Date]],"mmm")</f>
        <v>Sep</v>
      </c>
    </row>
    <row r="1812" spans="1:20" ht="15.6" x14ac:dyDescent="0.3">
      <c r="A1812" s="2" t="s">
        <v>1883</v>
      </c>
      <c r="B1812" s="3">
        <v>46267</v>
      </c>
      <c r="C1812" s="4" t="s">
        <v>28</v>
      </c>
      <c r="D1812" s="4" t="s">
        <v>58</v>
      </c>
      <c r="E1812" s="4" t="s">
        <v>59</v>
      </c>
      <c r="F1812" s="4" t="s">
        <v>36</v>
      </c>
      <c r="G1812" s="4" t="s">
        <v>37</v>
      </c>
      <c r="H1812" s="4" t="s">
        <v>38</v>
      </c>
      <c r="I1812" s="5">
        <v>1</v>
      </c>
      <c r="J1812" s="6">
        <v>36.69</v>
      </c>
      <c r="K1812" s="7">
        <v>0</v>
      </c>
      <c r="L1812" s="6">
        <v>13.92</v>
      </c>
      <c r="M1812" s="6">
        <f t="shared" si="112"/>
        <v>36.69</v>
      </c>
      <c r="N1812" s="6">
        <f t="shared" si="113"/>
        <v>13.92</v>
      </c>
      <c r="O1812" s="6">
        <f t="shared" si="114"/>
        <v>22.769999999999996</v>
      </c>
      <c r="P1812" s="8">
        <f t="shared" si="115"/>
        <v>0.6206050695012264</v>
      </c>
      <c r="Q1812" s="9">
        <f>YEAR(SalesDataTable[[#This Row],[Order Date]])</f>
        <v>2026</v>
      </c>
      <c r="R1812" s="8" t="str">
        <f>"Q"&amp;ROUNDUP(MONTH(SalesDataTable[[#This Row],[Order Date]])/3,0)</f>
        <v>Q3</v>
      </c>
      <c r="S1812" s="5">
        <f>MONTH(SalesDataTable[[#This Row],[Order Date]])</f>
        <v>9</v>
      </c>
      <c r="T1812" s="8" t="str">
        <f>TEXT(SalesDataTable[[#This Row],[Order Date]],"mmm")</f>
        <v>Sep</v>
      </c>
    </row>
    <row r="1813" spans="1:20" ht="15.6" x14ac:dyDescent="0.3">
      <c r="A1813" s="2" t="s">
        <v>1884</v>
      </c>
      <c r="B1813" s="3">
        <v>46267</v>
      </c>
      <c r="C1813" s="4" t="s">
        <v>34</v>
      </c>
      <c r="D1813" s="4" t="s">
        <v>44</v>
      </c>
      <c r="E1813" s="4" t="s">
        <v>23</v>
      </c>
      <c r="F1813" s="4" t="s">
        <v>40</v>
      </c>
      <c r="G1813" s="4" t="s">
        <v>37</v>
      </c>
      <c r="H1813" s="4" t="s">
        <v>91</v>
      </c>
      <c r="I1813" s="5">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9">
        <f>YEAR(SalesDataTable[[#This Row],[Order Date]])</f>
        <v>2026</v>
      </c>
      <c r="R1813" s="8" t="str">
        <f>"Q"&amp;ROUNDUP(MONTH(SalesDataTable[[#This Row],[Order Date]])/3,0)</f>
        <v>Q3</v>
      </c>
      <c r="S1813" s="5">
        <f>MONTH(SalesDataTable[[#This Row],[Order Date]])</f>
        <v>9</v>
      </c>
      <c r="T1813" s="8" t="str">
        <f>TEXT(SalesDataTable[[#This Row],[Order Date]],"mmm")</f>
        <v>Sep</v>
      </c>
    </row>
    <row r="1814" spans="1:20" ht="15.6" x14ac:dyDescent="0.3">
      <c r="A1814" s="2" t="s">
        <v>1885</v>
      </c>
      <c r="B1814" s="3">
        <v>46268</v>
      </c>
      <c r="C1814" s="4" t="s">
        <v>28</v>
      </c>
      <c r="D1814" s="4" t="s">
        <v>86</v>
      </c>
      <c r="E1814" s="4" t="s">
        <v>23</v>
      </c>
      <c r="F1814" s="4" t="s">
        <v>24</v>
      </c>
      <c r="G1814" s="4" t="s">
        <v>31</v>
      </c>
      <c r="H1814" s="4" t="s">
        <v>41</v>
      </c>
      <c r="I1814" s="5">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9">
        <f>YEAR(SalesDataTable[[#This Row],[Order Date]])</f>
        <v>2026</v>
      </c>
      <c r="R1814" s="8" t="str">
        <f>"Q"&amp;ROUNDUP(MONTH(SalesDataTable[[#This Row],[Order Date]])/3,0)</f>
        <v>Q3</v>
      </c>
      <c r="S1814" s="5">
        <f>MONTH(SalesDataTable[[#This Row],[Order Date]])</f>
        <v>9</v>
      </c>
      <c r="T1814" s="8" t="str">
        <f>TEXT(SalesDataTable[[#This Row],[Order Date]],"mmm")</f>
        <v>Sep</v>
      </c>
    </row>
    <row r="1815" spans="1:20" ht="15.6" x14ac:dyDescent="0.3">
      <c r="A1815" s="2" t="s">
        <v>1886</v>
      </c>
      <c r="B1815" s="3">
        <v>46268</v>
      </c>
      <c r="C1815" s="4" t="s">
        <v>28</v>
      </c>
      <c r="D1815" s="4" t="s">
        <v>106</v>
      </c>
      <c r="E1815" s="4" t="s">
        <v>45</v>
      </c>
      <c r="F1815" s="4" t="s">
        <v>36</v>
      </c>
      <c r="G1815" s="4" t="s">
        <v>51</v>
      </c>
      <c r="H1815" s="4" t="s">
        <v>52</v>
      </c>
      <c r="I1815" s="5">
        <v>4</v>
      </c>
      <c r="J1815" s="6">
        <v>332.93</v>
      </c>
      <c r="K1815" s="7">
        <v>0</v>
      </c>
      <c r="L1815" s="6">
        <v>193.56</v>
      </c>
      <c r="M1815" s="6">
        <f t="shared" si="112"/>
        <v>1331.72</v>
      </c>
      <c r="N1815" s="6">
        <f t="shared" si="113"/>
        <v>774.24</v>
      </c>
      <c r="O1815" s="6">
        <f t="shared" si="114"/>
        <v>557.48</v>
      </c>
      <c r="P1815" s="8">
        <f t="shared" si="115"/>
        <v>0.41861652599645571</v>
      </c>
      <c r="Q1815" s="9">
        <f>YEAR(SalesDataTable[[#This Row],[Order Date]])</f>
        <v>2026</v>
      </c>
      <c r="R1815" s="8" t="str">
        <f>"Q"&amp;ROUNDUP(MONTH(SalesDataTable[[#This Row],[Order Date]])/3,0)</f>
        <v>Q3</v>
      </c>
      <c r="S1815" s="5">
        <f>MONTH(SalesDataTable[[#This Row],[Order Date]])</f>
        <v>9</v>
      </c>
      <c r="T1815" s="8" t="str">
        <f>TEXT(SalesDataTable[[#This Row],[Order Date]],"mmm")</f>
        <v>Sep</v>
      </c>
    </row>
    <row r="1816" spans="1:20" ht="15.6" x14ac:dyDescent="0.3">
      <c r="A1816" s="2" t="s">
        <v>1887</v>
      </c>
      <c r="B1816" s="3">
        <v>46268</v>
      </c>
      <c r="C1816" s="4" t="s">
        <v>28</v>
      </c>
      <c r="D1816" s="4" t="s">
        <v>106</v>
      </c>
      <c r="E1816" s="4" t="s">
        <v>45</v>
      </c>
      <c r="F1816" s="4" t="s">
        <v>40</v>
      </c>
      <c r="G1816" s="4" t="s">
        <v>51</v>
      </c>
      <c r="H1816" s="4" t="s">
        <v>110</v>
      </c>
      <c r="I1816" s="5">
        <v>4</v>
      </c>
      <c r="J1816" s="6">
        <v>122.43</v>
      </c>
      <c r="K1816" s="7">
        <v>0</v>
      </c>
      <c r="L1816" s="6">
        <v>61.5</v>
      </c>
      <c r="M1816" s="6">
        <f t="shared" si="112"/>
        <v>489.72</v>
      </c>
      <c r="N1816" s="6">
        <f t="shared" si="113"/>
        <v>246</v>
      </c>
      <c r="O1816" s="6">
        <f t="shared" si="114"/>
        <v>243.72000000000003</v>
      </c>
      <c r="P1816" s="8">
        <f t="shared" si="115"/>
        <v>0.49767213918157316</v>
      </c>
      <c r="Q1816" s="9">
        <f>YEAR(SalesDataTable[[#This Row],[Order Date]])</f>
        <v>2026</v>
      </c>
      <c r="R1816" s="8" t="str">
        <f>"Q"&amp;ROUNDUP(MONTH(SalesDataTable[[#This Row],[Order Date]])/3,0)</f>
        <v>Q3</v>
      </c>
      <c r="S1816" s="5">
        <f>MONTH(SalesDataTable[[#This Row],[Order Date]])</f>
        <v>9</v>
      </c>
      <c r="T1816" s="8" t="str">
        <f>TEXT(SalesDataTable[[#This Row],[Order Date]],"mmm")</f>
        <v>Sep</v>
      </c>
    </row>
    <row r="1817" spans="1:20" ht="15.6" x14ac:dyDescent="0.3">
      <c r="A1817" s="2" t="s">
        <v>1888</v>
      </c>
      <c r="B1817" s="3">
        <v>46268</v>
      </c>
      <c r="C1817" s="4" t="s">
        <v>34</v>
      </c>
      <c r="D1817" s="4" t="s">
        <v>35</v>
      </c>
      <c r="E1817" s="4" t="s">
        <v>59</v>
      </c>
      <c r="F1817" s="4" t="s">
        <v>24</v>
      </c>
      <c r="G1817" s="4" t="s">
        <v>25</v>
      </c>
      <c r="H1817" s="4" t="s">
        <v>26</v>
      </c>
      <c r="I1817" s="5">
        <v>3</v>
      </c>
      <c r="J1817" s="6">
        <v>81.12</v>
      </c>
      <c r="K1817" s="7">
        <v>0.1</v>
      </c>
      <c r="L1817" s="6">
        <v>41.78</v>
      </c>
      <c r="M1817" s="6">
        <f t="shared" si="112"/>
        <v>219.02400000000003</v>
      </c>
      <c r="N1817" s="6">
        <f t="shared" si="113"/>
        <v>125.34</v>
      </c>
      <c r="O1817" s="6">
        <f t="shared" si="114"/>
        <v>93.684000000000026</v>
      </c>
      <c r="P1817" s="8">
        <f t="shared" si="115"/>
        <v>0.42773394696471628</v>
      </c>
      <c r="Q1817" s="9">
        <f>YEAR(SalesDataTable[[#This Row],[Order Date]])</f>
        <v>2026</v>
      </c>
      <c r="R1817" s="8" t="str">
        <f>"Q"&amp;ROUNDUP(MONTH(SalesDataTable[[#This Row],[Order Date]])/3,0)</f>
        <v>Q3</v>
      </c>
      <c r="S1817" s="5">
        <f>MONTH(SalesDataTable[[#This Row],[Order Date]])</f>
        <v>9</v>
      </c>
      <c r="T1817" s="8" t="str">
        <f>TEXT(SalesDataTable[[#This Row],[Order Date]],"mmm")</f>
        <v>Sep</v>
      </c>
    </row>
    <row r="1818" spans="1:20" ht="15.6" x14ac:dyDescent="0.3">
      <c r="A1818" s="2" t="s">
        <v>1889</v>
      </c>
      <c r="B1818" s="3">
        <v>46268</v>
      </c>
      <c r="C1818" s="4" t="s">
        <v>28</v>
      </c>
      <c r="D1818" s="4" t="s">
        <v>106</v>
      </c>
      <c r="E1818" s="4" t="s">
        <v>23</v>
      </c>
      <c r="F1818" s="4" t="s">
        <v>24</v>
      </c>
      <c r="G1818" s="4" t="s">
        <v>37</v>
      </c>
      <c r="H1818" s="4" t="s">
        <v>103</v>
      </c>
      <c r="I1818" s="5">
        <v>1</v>
      </c>
      <c r="J1818" s="6">
        <v>168.54</v>
      </c>
      <c r="K1818" s="7">
        <v>0.05</v>
      </c>
      <c r="L1818" s="6">
        <v>87.82</v>
      </c>
      <c r="M1818" s="6">
        <f t="shared" si="112"/>
        <v>160.11299999999997</v>
      </c>
      <c r="N1818" s="6">
        <f t="shared" si="113"/>
        <v>87.82</v>
      </c>
      <c r="O1818" s="6">
        <f t="shared" si="114"/>
        <v>72.292999999999978</v>
      </c>
      <c r="P1818" s="8">
        <f t="shared" si="115"/>
        <v>0.45151236938911887</v>
      </c>
      <c r="Q1818" s="9">
        <f>YEAR(SalesDataTable[[#This Row],[Order Date]])</f>
        <v>2026</v>
      </c>
      <c r="R1818" s="8" t="str">
        <f>"Q"&amp;ROUNDUP(MONTH(SalesDataTable[[#This Row],[Order Date]])/3,0)</f>
        <v>Q3</v>
      </c>
      <c r="S1818" s="5">
        <f>MONTH(SalesDataTable[[#This Row],[Order Date]])</f>
        <v>9</v>
      </c>
      <c r="T1818" s="8" t="str">
        <f>TEXT(SalesDataTable[[#This Row],[Order Date]],"mmm")</f>
        <v>Sep</v>
      </c>
    </row>
    <row r="1819" spans="1:20" ht="15.6" x14ac:dyDescent="0.3">
      <c r="A1819" s="2" t="s">
        <v>1890</v>
      </c>
      <c r="B1819" s="3">
        <v>46268</v>
      </c>
      <c r="C1819" s="4" t="s">
        <v>21</v>
      </c>
      <c r="D1819" s="4" t="s">
        <v>22</v>
      </c>
      <c r="E1819" s="4" t="s">
        <v>45</v>
      </c>
      <c r="F1819" s="4" t="s">
        <v>36</v>
      </c>
      <c r="G1819" s="4" t="s">
        <v>25</v>
      </c>
      <c r="H1819" s="4" t="s">
        <v>55</v>
      </c>
      <c r="I1819" s="5">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9">
        <f>YEAR(SalesDataTable[[#This Row],[Order Date]])</f>
        <v>2026</v>
      </c>
      <c r="R1819" s="8" t="str">
        <f>"Q"&amp;ROUNDUP(MONTH(SalesDataTable[[#This Row],[Order Date]])/3,0)</f>
        <v>Q3</v>
      </c>
      <c r="S1819" s="5">
        <f>MONTH(SalesDataTable[[#This Row],[Order Date]])</f>
        <v>9</v>
      </c>
      <c r="T1819" s="8" t="str">
        <f>TEXT(SalesDataTable[[#This Row],[Order Date]],"mmm")</f>
        <v>Sep</v>
      </c>
    </row>
    <row r="1820" spans="1:20" ht="15.6" x14ac:dyDescent="0.3">
      <c r="A1820" s="2" t="s">
        <v>1891</v>
      </c>
      <c r="B1820" s="3">
        <v>46269</v>
      </c>
      <c r="C1820" s="4" t="s">
        <v>47</v>
      </c>
      <c r="D1820" s="4" t="s">
        <v>68</v>
      </c>
      <c r="E1820" s="4" t="s">
        <v>23</v>
      </c>
      <c r="F1820" s="4" t="s">
        <v>24</v>
      </c>
      <c r="G1820" s="4" t="s">
        <v>69</v>
      </c>
      <c r="H1820" s="4" t="s">
        <v>70</v>
      </c>
      <c r="I1820" s="5">
        <v>1</v>
      </c>
      <c r="J1820" s="6">
        <v>39.85</v>
      </c>
      <c r="K1820" s="7">
        <v>0.1</v>
      </c>
      <c r="L1820" s="6">
        <v>14.96</v>
      </c>
      <c r="M1820" s="6">
        <f t="shared" si="112"/>
        <v>35.865000000000002</v>
      </c>
      <c r="N1820" s="6">
        <f t="shared" si="113"/>
        <v>14.96</v>
      </c>
      <c r="O1820" s="6">
        <f t="shared" si="114"/>
        <v>20.905000000000001</v>
      </c>
      <c r="P1820" s="8">
        <f t="shared" si="115"/>
        <v>0.58288024536456151</v>
      </c>
      <c r="Q1820" s="9">
        <f>YEAR(SalesDataTable[[#This Row],[Order Date]])</f>
        <v>2026</v>
      </c>
      <c r="R1820" s="8" t="str">
        <f>"Q"&amp;ROUNDUP(MONTH(SalesDataTable[[#This Row],[Order Date]])/3,0)</f>
        <v>Q3</v>
      </c>
      <c r="S1820" s="5">
        <f>MONTH(SalesDataTable[[#This Row],[Order Date]])</f>
        <v>9</v>
      </c>
      <c r="T1820" s="8" t="str">
        <f>TEXT(SalesDataTable[[#This Row],[Order Date]],"mmm")</f>
        <v>Sep</v>
      </c>
    </row>
    <row r="1821" spans="1:20" ht="15.6" x14ac:dyDescent="0.3">
      <c r="A1821" s="2" t="s">
        <v>1892</v>
      </c>
      <c r="B1821" s="3">
        <v>46269</v>
      </c>
      <c r="C1821" s="4" t="s">
        <v>47</v>
      </c>
      <c r="D1821" s="4" t="s">
        <v>68</v>
      </c>
      <c r="E1821" s="4" t="s">
        <v>23</v>
      </c>
      <c r="F1821" s="4" t="s">
        <v>36</v>
      </c>
      <c r="G1821" s="4" t="s">
        <v>69</v>
      </c>
      <c r="H1821" s="4" t="s">
        <v>70</v>
      </c>
      <c r="I1821" s="5">
        <v>1</v>
      </c>
      <c r="J1821" s="6">
        <v>40.51</v>
      </c>
      <c r="K1821" s="7">
        <v>0.05</v>
      </c>
      <c r="L1821" s="6">
        <v>14.7</v>
      </c>
      <c r="M1821" s="6">
        <f t="shared" si="112"/>
        <v>38.484499999999997</v>
      </c>
      <c r="N1821" s="6">
        <f t="shared" si="113"/>
        <v>14.7</v>
      </c>
      <c r="O1821" s="6">
        <f t="shared" si="114"/>
        <v>23.784499999999998</v>
      </c>
      <c r="P1821" s="8">
        <f t="shared" si="115"/>
        <v>0.6180280372617547</v>
      </c>
      <c r="Q1821" s="9">
        <f>YEAR(SalesDataTable[[#This Row],[Order Date]])</f>
        <v>2026</v>
      </c>
      <c r="R1821" s="8" t="str">
        <f>"Q"&amp;ROUNDUP(MONTH(SalesDataTable[[#This Row],[Order Date]])/3,0)</f>
        <v>Q3</v>
      </c>
      <c r="S1821" s="5">
        <f>MONTH(SalesDataTable[[#This Row],[Order Date]])</f>
        <v>9</v>
      </c>
      <c r="T1821" s="8" t="str">
        <f>TEXT(SalesDataTable[[#This Row],[Order Date]],"mmm")</f>
        <v>Sep</v>
      </c>
    </row>
    <row r="1822" spans="1:20" ht="15.6" x14ac:dyDescent="0.3">
      <c r="A1822" s="2" t="s">
        <v>1893</v>
      </c>
      <c r="B1822" s="3">
        <v>46270</v>
      </c>
      <c r="C1822" s="4" t="s">
        <v>28</v>
      </c>
      <c r="D1822" s="4" t="s">
        <v>89</v>
      </c>
      <c r="E1822" s="4" t="s">
        <v>23</v>
      </c>
      <c r="F1822" s="4" t="s">
        <v>24</v>
      </c>
      <c r="G1822" s="4" t="s">
        <v>51</v>
      </c>
      <c r="H1822" s="4" t="s">
        <v>110</v>
      </c>
      <c r="I1822" s="5">
        <v>1</v>
      </c>
      <c r="J1822" s="6">
        <v>121.59</v>
      </c>
      <c r="K1822" s="7">
        <v>0</v>
      </c>
      <c r="L1822" s="6">
        <v>62.44</v>
      </c>
      <c r="M1822" s="6">
        <f t="shared" si="112"/>
        <v>121.59</v>
      </c>
      <c r="N1822" s="6">
        <f t="shared" si="113"/>
        <v>62.44</v>
      </c>
      <c r="O1822" s="6">
        <f t="shared" si="114"/>
        <v>59.150000000000006</v>
      </c>
      <c r="P1822" s="8">
        <f t="shared" si="115"/>
        <v>0.4864709268854347</v>
      </c>
      <c r="Q1822" s="9">
        <f>YEAR(SalesDataTable[[#This Row],[Order Date]])</f>
        <v>2026</v>
      </c>
      <c r="R1822" s="8" t="str">
        <f>"Q"&amp;ROUNDUP(MONTH(SalesDataTable[[#This Row],[Order Date]])/3,0)</f>
        <v>Q3</v>
      </c>
      <c r="S1822" s="5">
        <f>MONTH(SalesDataTable[[#This Row],[Order Date]])</f>
        <v>9</v>
      </c>
      <c r="T1822" s="8" t="str">
        <f>TEXT(SalesDataTable[[#This Row],[Order Date]],"mmm")</f>
        <v>Sep</v>
      </c>
    </row>
    <row r="1823" spans="1:20" ht="15.6" x14ac:dyDescent="0.3">
      <c r="A1823" s="2" t="s">
        <v>1894</v>
      </c>
      <c r="B1823" s="3">
        <v>46270</v>
      </c>
      <c r="C1823" s="4" t="s">
        <v>47</v>
      </c>
      <c r="D1823" s="4" t="s">
        <v>68</v>
      </c>
      <c r="E1823" s="4" t="s">
        <v>30</v>
      </c>
      <c r="F1823" s="4" t="s">
        <v>40</v>
      </c>
      <c r="G1823" s="4" t="s">
        <v>31</v>
      </c>
      <c r="H1823" s="4" t="s">
        <v>73</v>
      </c>
      <c r="I1823" s="5">
        <v>4</v>
      </c>
      <c r="J1823" s="6">
        <v>152.99</v>
      </c>
      <c r="K1823" s="7">
        <v>0.15</v>
      </c>
      <c r="L1823" s="6">
        <v>77.12</v>
      </c>
      <c r="M1823" s="6">
        <f t="shared" si="112"/>
        <v>520.16600000000005</v>
      </c>
      <c r="N1823" s="6">
        <f t="shared" si="113"/>
        <v>308.48</v>
      </c>
      <c r="O1823" s="6">
        <f t="shared" si="114"/>
        <v>211.68600000000004</v>
      </c>
      <c r="P1823" s="8">
        <f t="shared" si="115"/>
        <v>0.40695854784818697</v>
      </c>
      <c r="Q1823" s="9">
        <f>YEAR(SalesDataTable[[#This Row],[Order Date]])</f>
        <v>2026</v>
      </c>
      <c r="R1823" s="8" t="str">
        <f>"Q"&amp;ROUNDUP(MONTH(SalesDataTable[[#This Row],[Order Date]])/3,0)</f>
        <v>Q3</v>
      </c>
      <c r="S1823" s="5">
        <f>MONTH(SalesDataTable[[#This Row],[Order Date]])</f>
        <v>9</v>
      </c>
      <c r="T1823" s="8" t="str">
        <f>TEXT(SalesDataTable[[#This Row],[Order Date]],"mmm")</f>
        <v>Sep</v>
      </c>
    </row>
    <row r="1824" spans="1:20" ht="15.6" x14ac:dyDescent="0.3">
      <c r="A1824" s="2" t="s">
        <v>1895</v>
      </c>
      <c r="B1824" s="3">
        <v>46270</v>
      </c>
      <c r="C1824" s="4" t="s">
        <v>34</v>
      </c>
      <c r="D1824" s="4" t="s">
        <v>81</v>
      </c>
      <c r="E1824" s="4" t="s">
        <v>23</v>
      </c>
      <c r="F1824" s="4" t="s">
        <v>40</v>
      </c>
      <c r="G1824" s="4" t="s">
        <v>37</v>
      </c>
      <c r="H1824" s="4" t="s">
        <v>38</v>
      </c>
      <c r="I1824" s="5">
        <v>3</v>
      </c>
      <c r="J1824" s="6">
        <v>36.19</v>
      </c>
      <c r="K1824" s="7">
        <v>0.1</v>
      </c>
      <c r="L1824" s="6">
        <v>13.97</v>
      </c>
      <c r="M1824" s="6">
        <f t="shared" si="112"/>
        <v>97.712999999999994</v>
      </c>
      <c r="N1824" s="6">
        <f t="shared" si="113"/>
        <v>41.910000000000004</v>
      </c>
      <c r="O1824" s="6">
        <f t="shared" si="114"/>
        <v>55.80299999999999</v>
      </c>
      <c r="P1824" s="8">
        <f t="shared" si="115"/>
        <v>0.57109084768659235</v>
      </c>
      <c r="Q1824" s="9">
        <f>YEAR(SalesDataTable[[#This Row],[Order Date]])</f>
        <v>2026</v>
      </c>
      <c r="R1824" s="8" t="str">
        <f>"Q"&amp;ROUNDUP(MONTH(SalesDataTable[[#This Row],[Order Date]])/3,0)</f>
        <v>Q3</v>
      </c>
      <c r="S1824" s="5">
        <f>MONTH(SalesDataTable[[#This Row],[Order Date]])</f>
        <v>9</v>
      </c>
      <c r="T1824" s="8" t="str">
        <f>TEXT(SalesDataTable[[#This Row],[Order Date]],"mmm")</f>
        <v>Sep</v>
      </c>
    </row>
    <row r="1825" spans="1:20" ht="15.6" x14ac:dyDescent="0.3">
      <c r="A1825" s="2" t="s">
        <v>1896</v>
      </c>
      <c r="B1825" s="3">
        <v>46270</v>
      </c>
      <c r="C1825" s="4" t="s">
        <v>34</v>
      </c>
      <c r="D1825" s="4" t="s">
        <v>146</v>
      </c>
      <c r="E1825" s="4" t="s">
        <v>45</v>
      </c>
      <c r="F1825" s="4" t="s">
        <v>36</v>
      </c>
      <c r="G1825" s="4" t="s">
        <v>31</v>
      </c>
      <c r="H1825" s="4" t="s">
        <v>41</v>
      </c>
      <c r="I1825" s="5">
        <v>2</v>
      </c>
      <c r="J1825" s="6">
        <v>142.44</v>
      </c>
      <c r="K1825" s="7">
        <v>0</v>
      </c>
      <c r="L1825" s="6">
        <v>77.33</v>
      </c>
      <c r="M1825" s="6">
        <f t="shared" si="112"/>
        <v>284.88</v>
      </c>
      <c r="N1825" s="6">
        <f t="shared" si="113"/>
        <v>154.66</v>
      </c>
      <c r="O1825" s="6">
        <f t="shared" si="114"/>
        <v>130.22</v>
      </c>
      <c r="P1825" s="8">
        <f t="shared" si="115"/>
        <v>0.45710474585790506</v>
      </c>
      <c r="Q1825" s="9">
        <f>YEAR(SalesDataTable[[#This Row],[Order Date]])</f>
        <v>2026</v>
      </c>
      <c r="R1825" s="8" t="str">
        <f>"Q"&amp;ROUNDUP(MONTH(SalesDataTable[[#This Row],[Order Date]])/3,0)</f>
        <v>Q3</v>
      </c>
      <c r="S1825" s="5">
        <f>MONTH(SalesDataTable[[#This Row],[Order Date]])</f>
        <v>9</v>
      </c>
      <c r="T1825" s="8" t="str">
        <f>TEXT(SalesDataTable[[#This Row],[Order Date]],"mmm")</f>
        <v>Sep</v>
      </c>
    </row>
    <row r="1826" spans="1:20" ht="15.6" x14ac:dyDescent="0.3">
      <c r="A1826" s="2" t="s">
        <v>1897</v>
      </c>
      <c r="B1826" s="3">
        <v>46270</v>
      </c>
      <c r="C1826" s="4" t="s">
        <v>28</v>
      </c>
      <c r="D1826" s="4" t="s">
        <v>58</v>
      </c>
      <c r="E1826" s="4" t="s">
        <v>23</v>
      </c>
      <c r="F1826" s="4" t="s">
        <v>36</v>
      </c>
      <c r="G1826" s="4" t="s">
        <v>37</v>
      </c>
      <c r="H1826" s="4" t="s">
        <v>91</v>
      </c>
      <c r="I1826" s="5">
        <v>2</v>
      </c>
      <c r="J1826" s="6">
        <v>133.81</v>
      </c>
      <c r="K1826" s="7">
        <v>0</v>
      </c>
      <c r="L1826" s="6">
        <v>66.78</v>
      </c>
      <c r="M1826" s="6">
        <f t="shared" si="112"/>
        <v>267.62</v>
      </c>
      <c r="N1826" s="6">
        <f t="shared" si="113"/>
        <v>133.56</v>
      </c>
      <c r="O1826" s="6">
        <f t="shared" si="114"/>
        <v>134.06</v>
      </c>
      <c r="P1826" s="8">
        <f t="shared" si="115"/>
        <v>0.5009341603766535</v>
      </c>
      <c r="Q1826" s="9">
        <f>YEAR(SalesDataTable[[#This Row],[Order Date]])</f>
        <v>2026</v>
      </c>
      <c r="R1826" s="8" t="str">
        <f>"Q"&amp;ROUNDUP(MONTH(SalesDataTable[[#This Row],[Order Date]])/3,0)</f>
        <v>Q3</v>
      </c>
      <c r="S1826" s="5">
        <f>MONTH(SalesDataTable[[#This Row],[Order Date]])</f>
        <v>9</v>
      </c>
      <c r="T1826" s="8" t="str">
        <f>TEXT(SalesDataTable[[#This Row],[Order Date]],"mmm")</f>
        <v>Sep</v>
      </c>
    </row>
    <row r="1827" spans="1:20" ht="15.6" x14ac:dyDescent="0.3">
      <c r="A1827" s="2" t="s">
        <v>1898</v>
      </c>
      <c r="B1827" s="3">
        <v>46270</v>
      </c>
      <c r="C1827" s="4" t="s">
        <v>28</v>
      </c>
      <c r="D1827" s="4" t="s">
        <v>89</v>
      </c>
      <c r="E1827" s="4" t="s">
        <v>45</v>
      </c>
      <c r="F1827" s="4" t="s">
        <v>36</v>
      </c>
      <c r="G1827" s="4" t="s">
        <v>69</v>
      </c>
      <c r="H1827" s="4" t="s">
        <v>70</v>
      </c>
      <c r="I1827" s="5">
        <v>2</v>
      </c>
      <c r="J1827" s="6">
        <v>40.49</v>
      </c>
      <c r="K1827" s="7">
        <v>0.15</v>
      </c>
      <c r="L1827" s="6">
        <v>14.32</v>
      </c>
      <c r="M1827" s="6">
        <f t="shared" si="112"/>
        <v>68.832999999999998</v>
      </c>
      <c r="N1827" s="6">
        <f t="shared" si="113"/>
        <v>28.64</v>
      </c>
      <c r="O1827" s="6">
        <f t="shared" si="114"/>
        <v>40.192999999999998</v>
      </c>
      <c r="P1827" s="8">
        <f t="shared" si="115"/>
        <v>0.58392050324698908</v>
      </c>
      <c r="Q1827" s="9">
        <f>YEAR(SalesDataTable[[#This Row],[Order Date]])</f>
        <v>2026</v>
      </c>
      <c r="R1827" s="8" t="str">
        <f>"Q"&amp;ROUNDUP(MONTH(SalesDataTable[[#This Row],[Order Date]])/3,0)</f>
        <v>Q3</v>
      </c>
      <c r="S1827" s="5">
        <f>MONTH(SalesDataTable[[#This Row],[Order Date]])</f>
        <v>9</v>
      </c>
      <c r="T1827" s="8" t="str">
        <f>TEXT(SalesDataTable[[#This Row],[Order Date]],"mmm")</f>
        <v>Sep</v>
      </c>
    </row>
    <row r="1828" spans="1:20" ht="15.6" x14ac:dyDescent="0.3">
      <c r="A1828" s="2" t="s">
        <v>1899</v>
      </c>
      <c r="B1828" s="3">
        <v>46270</v>
      </c>
      <c r="C1828" s="4" t="s">
        <v>34</v>
      </c>
      <c r="D1828" s="4" t="s">
        <v>35</v>
      </c>
      <c r="E1828" s="4" t="s">
        <v>23</v>
      </c>
      <c r="F1828" s="4" t="s">
        <v>40</v>
      </c>
      <c r="G1828" s="4" t="s">
        <v>51</v>
      </c>
      <c r="H1828" s="4" t="s">
        <v>61</v>
      </c>
      <c r="I1828" s="5">
        <v>4</v>
      </c>
      <c r="J1828" s="6">
        <v>198.1</v>
      </c>
      <c r="K1828" s="7">
        <v>0</v>
      </c>
      <c r="L1828" s="6">
        <v>101.61</v>
      </c>
      <c r="M1828" s="6">
        <f t="shared" si="112"/>
        <v>792.4</v>
      </c>
      <c r="N1828" s="6">
        <f t="shared" si="113"/>
        <v>406.44</v>
      </c>
      <c r="O1828" s="6">
        <f t="shared" si="114"/>
        <v>385.96</v>
      </c>
      <c r="P1828" s="8">
        <f t="shared" si="115"/>
        <v>0.48707723372034323</v>
      </c>
      <c r="Q1828" s="9">
        <f>YEAR(SalesDataTable[[#This Row],[Order Date]])</f>
        <v>2026</v>
      </c>
      <c r="R1828" s="8" t="str">
        <f>"Q"&amp;ROUNDUP(MONTH(SalesDataTable[[#This Row],[Order Date]])/3,0)</f>
        <v>Q3</v>
      </c>
      <c r="S1828" s="5">
        <f>MONTH(SalesDataTable[[#This Row],[Order Date]])</f>
        <v>9</v>
      </c>
      <c r="T1828" s="8" t="str">
        <f>TEXT(SalesDataTable[[#This Row],[Order Date]],"mmm")</f>
        <v>Sep</v>
      </c>
    </row>
    <row r="1829" spans="1:20" ht="15.6" x14ac:dyDescent="0.3">
      <c r="A1829" s="2" t="s">
        <v>1900</v>
      </c>
      <c r="B1829" s="3">
        <v>46270</v>
      </c>
      <c r="C1829" s="4" t="s">
        <v>28</v>
      </c>
      <c r="D1829" s="4" t="s">
        <v>89</v>
      </c>
      <c r="E1829" s="4" t="s">
        <v>45</v>
      </c>
      <c r="F1829" s="4" t="s">
        <v>36</v>
      </c>
      <c r="G1829" s="4" t="s">
        <v>25</v>
      </c>
      <c r="H1829" s="4" t="s">
        <v>26</v>
      </c>
      <c r="I1829" s="5">
        <v>1</v>
      </c>
      <c r="J1829" s="6">
        <v>83.73</v>
      </c>
      <c r="K1829" s="7">
        <v>0.15</v>
      </c>
      <c r="L1829" s="6">
        <v>43.34</v>
      </c>
      <c r="M1829" s="6">
        <f t="shared" si="112"/>
        <v>71.170500000000004</v>
      </c>
      <c r="N1829" s="6">
        <f t="shared" si="113"/>
        <v>43.34</v>
      </c>
      <c r="O1829" s="6">
        <f t="shared" si="114"/>
        <v>27.830500000000001</v>
      </c>
      <c r="P1829" s="8">
        <f t="shared" si="115"/>
        <v>0.39103982689457006</v>
      </c>
      <c r="Q1829" s="9">
        <f>YEAR(SalesDataTable[[#This Row],[Order Date]])</f>
        <v>2026</v>
      </c>
      <c r="R1829" s="8" t="str">
        <f>"Q"&amp;ROUNDUP(MONTH(SalesDataTable[[#This Row],[Order Date]])/3,0)</f>
        <v>Q3</v>
      </c>
      <c r="S1829" s="5">
        <f>MONTH(SalesDataTable[[#This Row],[Order Date]])</f>
        <v>9</v>
      </c>
      <c r="T1829" s="8" t="str">
        <f>TEXT(SalesDataTable[[#This Row],[Order Date]],"mmm")</f>
        <v>Sep</v>
      </c>
    </row>
    <row r="1830" spans="1:20" ht="15.6" x14ac:dyDescent="0.3">
      <c r="A1830" s="2" t="s">
        <v>1901</v>
      </c>
      <c r="B1830" s="3">
        <v>46271</v>
      </c>
      <c r="C1830" s="4" t="s">
        <v>28</v>
      </c>
      <c r="D1830" s="4" t="s">
        <v>106</v>
      </c>
      <c r="E1830" s="4" t="s">
        <v>45</v>
      </c>
      <c r="F1830" s="4" t="s">
        <v>36</v>
      </c>
      <c r="G1830" s="4" t="s">
        <v>51</v>
      </c>
      <c r="H1830" s="4" t="s">
        <v>61</v>
      </c>
      <c r="I1830" s="5">
        <v>2</v>
      </c>
      <c r="J1830" s="6">
        <v>194.92</v>
      </c>
      <c r="K1830" s="7">
        <v>0</v>
      </c>
      <c r="L1830" s="6">
        <v>102.66</v>
      </c>
      <c r="M1830" s="6">
        <f t="shared" si="112"/>
        <v>389.84</v>
      </c>
      <c r="N1830" s="6">
        <f t="shared" si="113"/>
        <v>205.32</v>
      </c>
      <c r="O1830" s="6">
        <f t="shared" si="114"/>
        <v>184.51999999999998</v>
      </c>
      <c r="P1830" s="8">
        <f t="shared" si="115"/>
        <v>0.47332238867227577</v>
      </c>
      <c r="Q1830" s="9">
        <f>YEAR(SalesDataTable[[#This Row],[Order Date]])</f>
        <v>2026</v>
      </c>
      <c r="R1830" s="8" t="str">
        <f>"Q"&amp;ROUNDUP(MONTH(SalesDataTable[[#This Row],[Order Date]])/3,0)</f>
        <v>Q3</v>
      </c>
      <c r="S1830" s="5">
        <f>MONTH(SalesDataTable[[#This Row],[Order Date]])</f>
        <v>9</v>
      </c>
      <c r="T1830" s="8" t="str">
        <f>TEXT(SalesDataTable[[#This Row],[Order Date]],"mmm")</f>
        <v>Sep</v>
      </c>
    </row>
    <row r="1831" spans="1:20" ht="15.6" x14ac:dyDescent="0.3">
      <c r="A1831" s="2" t="s">
        <v>1902</v>
      </c>
      <c r="B1831" s="3">
        <v>46271</v>
      </c>
      <c r="C1831" s="4" t="s">
        <v>28</v>
      </c>
      <c r="D1831" s="4" t="s">
        <v>89</v>
      </c>
      <c r="E1831" s="4" t="s">
        <v>45</v>
      </c>
      <c r="F1831" s="4" t="s">
        <v>36</v>
      </c>
      <c r="G1831" s="4" t="s">
        <v>37</v>
      </c>
      <c r="H1831" s="4" t="s">
        <v>103</v>
      </c>
      <c r="I1831" s="5">
        <v>1</v>
      </c>
      <c r="J1831" s="6">
        <v>161.03</v>
      </c>
      <c r="K1831" s="7">
        <v>0</v>
      </c>
      <c r="L1831" s="6">
        <v>89.86</v>
      </c>
      <c r="M1831" s="6">
        <f t="shared" si="112"/>
        <v>161.03</v>
      </c>
      <c r="N1831" s="6">
        <f t="shared" si="113"/>
        <v>89.86</v>
      </c>
      <c r="O1831" s="6">
        <f t="shared" si="114"/>
        <v>71.17</v>
      </c>
      <c r="P1831" s="8">
        <f t="shared" si="115"/>
        <v>0.44196733527914056</v>
      </c>
      <c r="Q1831" s="9">
        <f>YEAR(SalesDataTable[[#This Row],[Order Date]])</f>
        <v>2026</v>
      </c>
      <c r="R1831" s="8" t="str">
        <f>"Q"&amp;ROUNDUP(MONTH(SalesDataTable[[#This Row],[Order Date]])/3,0)</f>
        <v>Q3</v>
      </c>
      <c r="S1831" s="5">
        <f>MONTH(SalesDataTable[[#This Row],[Order Date]])</f>
        <v>9</v>
      </c>
      <c r="T1831" s="8" t="str">
        <f>TEXT(SalesDataTable[[#This Row],[Order Date]],"mmm")</f>
        <v>Sep</v>
      </c>
    </row>
    <row r="1832" spans="1:20" ht="15.6" x14ac:dyDescent="0.3">
      <c r="A1832" s="2" t="s">
        <v>1903</v>
      </c>
      <c r="B1832" s="3">
        <v>46271</v>
      </c>
      <c r="C1832" s="4" t="s">
        <v>47</v>
      </c>
      <c r="D1832" s="4" t="s">
        <v>48</v>
      </c>
      <c r="E1832" s="4" t="s">
        <v>59</v>
      </c>
      <c r="F1832" s="4" t="s">
        <v>36</v>
      </c>
      <c r="G1832" s="4" t="s">
        <v>69</v>
      </c>
      <c r="H1832" s="4" t="s">
        <v>87</v>
      </c>
      <c r="I1832" s="5">
        <v>1</v>
      </c>
      <c r="J1832" s="6">
        <v>35.68</v>
      </c>
      <c r="K1832" s="7">
        <v>0.05</v>
      </c>
      <c r="L1832" s="6">
        <v>13.76</v>
      </c>
      <c r="M1832" s="6">
        <f t="shared" si="112"/>
        <v>33.896000000000001</v>
      </c>
      <c r="N1832" s="6">
        <f t="shared" si="113"/>
        <v>13.76</v>
      </c>
      <c r="O1832" s="6">
        <f t="shared" si="114"/>
        <v>20.136000000000003</v>
      </c>
      <c r="P1832" s="8">
        <f t="shared" si="115"/>
        <v>0.59405239556289835</v>
      </c>
      <c r="Q1832" s="9">
        <f>YEAR(SalesDataTable[[#This Row],[Order Date]])</f>
        <v>2026</v>
      </c>
      <c r="R1832" s="8" t="str">
        <f>"Q"&amp;ROUNDUP(MONTH(SalesDataTable[[#This Row],[Order Date]])/3,0)</f>
        <v>Q3</v>
      </c>
      <c r="S1832" s="5">
        <f>MONTH(SalesDataTable[[#This Row],[Order Date]])</f>
        <v>9</v>
      </c>
      <c r="T1832" s="8" t="str">
        <f>TEXT(SalesDataTable[[#This Row],[Order Date]],"mmm")</f>
        <v>Sep</v>
      </c>
    </row>
    <row r="1833" spans="1:20" ht="15.6" x14ac:dyDescent="0.3">
      <c r="A1833" s="2" t="s">
        <v>1904</v>
      </c>
      <c r="B1833" s="3">
        <v>46271</v>
      </c>
      <c r="C1833" s="4" t="s">
        <v>28</v>
      </c>
      <c r="D1833" s="4" t="s">
        <v>58</v>
      </c>
      <c r="E1833" s="4" t="s">
        <v>23</v>
      </c>
      <c r="F1833" s="4" t="s">
        <v>36</v>
      </c>
      <c r="G1833" s="4" t="s">
        <v>25</v>
      </c>
      <c r="H1833" s="4" t="s">
        <v>55</v>
      </c>
      <c r="I1833" s="5">
        <v>1</v>
      </c>
      <c r="J1833" s="6">
        <v>39.68</v>
      </c>
      <c r="K1833" s="7">
        <v>0.05</v>
      </c>
      <c r="L1833" s="6">
        <v>16.63</v>
      </c>
      <c r="M1833" s="6">
        <f t="shared" si="112"/>
        <v>37.695999999999998</v>
      </c>
      <c r="N1833" s="6">
        <f t="shared" si="113"/>
        <v>16.63</v>
      </c>
      <c r="O1833" s="6">
        <f t="shared" si="114"/>
        <v>21.065999999999999</v>
      </c>
      <c r="P1833" s="8">
        <f t="shared" si="115"/>
        <v>0.55883913412563668</v>
      </c>
      <c r="Q1833" s="9">
        <f>YEAR(SalesDataTable[[#This Row],[Order Date]])</f>
        <v>2026</v>
      </c>
      <c r="R1833" s="8" t="str">
        <f>"Q"&amp;ROUNDUP(MONTH(SalesDataTable[[#This Row],[Order Date]])/3,0)</f>
        <v>Q3</v>
      </c>
      <c r="S1833" s="5">
        <f>MONTH(SalesDataTable[[#This Row],[Order Date]])</f>
        <v>9</v>
      </c>
      <c r="T1833" s="8" t="str">
        <f>TEXT(SalesDataTable[[#This Row],[Order Date]],"mmm")</f>
        <v>Sep</v>
      </c>
    </row>
    <row r="1834" spans="1:20" ht="15.6" x14ac:dyDescent="0.3">
      <c r="A1834" s="2" t="s">
        <v>1905</v>
      </c>
      <c r="B1834" s="3">
        <v>46271</v>
      </c>
      <c r="C1834" s="4" t="s">
        <v>34</v>
      </c>
      <c r="D1834" s="4" t="s">
        <v>81</v>
      </c>
      <c r="E1834" s="4" t="s">
        <v>23</v>
      </c>
      <c r="F1834" s="4" t="s">
        <v>36</v>
      </c>
      <c r="G1834" s="4" t="s">
        <v>31</v>
      </c>
      <c r="H1834" s="4" t="s">
        <v>41</v>
      </c>
      <c r="I1834" s="5">
        <v>3</v>
      </c>
      <c r="J1834" s="6">
        <v>146.22</v>
      </c>
      <c r="K1834" s="7">
        <v>0</v>
      </c>
      <c r="L1834" s="6">
        <v>80.13</v>
      </c>
      <c r="M1834" s="6">
        <f t="shared" si="112"/>
        <v>438.65999999999997</v>
      </c>
      <c r="N1834" s="6">
        <f t="shared" si="113"/>
        <v>240.39</v>
      </c>
      <c r="O1834" s="6">
        <f t="shared" si="114"/>
        <v>198.26999999999998</v>
      </c>
      <c r="P1834" s="8">
        <f t="shared" si="115"/>
        <v>0.4519901518260156</v>
      </c>
      <c r="Q1834" s="9">
        <f>YEAR(SalesDataTable[[#This Row],[Order Date]])</f>
        <v>2026</v>
      </c>
      <c r="R1834" s="8" t="str">
        <f>"Q"&amp;ROUNDUP(MONTH(SalesDataTable[[#This Row],[Order Date]])/3,0)</f>
        <v>Q3</v>
      </c>
      <c r="S1834" s="5">
        <f>MONTH(SalesDataTable[[#This Row],[Order Date]])</f>
        <v>9</v>
      </c>
      <c r="T1834" s="8" t="str">
        <f>TEXT(SalesDataTable[[#This Row],[Order Date]],"mmm")</f>
        <v>Sep</v>
      </c>
    </row>
    <row r="1835" spans="1:20" ht="15.6" x14ac:dyDescent="0.3">
      <c r="A1835" s="2" t="s">
        <v>1906</v>
      </c>
      <c r="B1835" s="3">
        <v>46271</v>
      </c>
      <c r="C1835" s="4" t="s">
        <v>47</v>
      </c>
      <c r="D1835" s="4" t="s">
        <v>65</v>
      </c>
      <c r="E1835" s="4" t="s">
        <v>45</v>
      </c>
      <c r="F1835" s="4" t="s">
        <v>24</v>
      </c>
      <c r="G1835" s="4" t="s">
        <v>31</v>
      </c>
      <c r="H1835" s="4" t="s">
        <v>99</v>
      </c>
      <c r="I1835" s="5">
        <v>1</v>
      </c>
      <c r="J1835" s="6">
        <v>71.680000000000007</v>
      </c>
      <c r="K1835" s="7">
        <v>0</v>
      </c>
      <c r="L1835" s="6">
        <v>31.87</v>
      </c>
      <c r="M1835" s="6">
        <f t="shared" si="112"/>
        <v>71.680000000000007</v>
      </c>
      <c r="N1835" s="6">
        <f t="shared" si="113"/>
        <v>31.87</v>
      </c>
      <c r="O1835" s="6">
        <f t="shared" si="114"/>
        <v>39.81</v>
      </c>
      <c r="P1835" s="8">
        <f t="shared" si="115"/>
        <v>0.5553850446428571</v>
      </c>
      <c r="Q1835" s="9">
        <f>YEAR(SalesDataTable[[#This Row],[Order Date]])</f>
        <v>2026</v>
      </c>
      <c r="R1835" s="8" t="str">
        <f>"Q"&amp;ROUNDUP(MONTH(SalesDataTable[[#This Row],[Order Date]])/3,0)</f>
        <v>Q3</v>
      </c>
      <c r="S1835" s="5">
        <f>MONTH(SalesDataTable[[#This Row],[Order Date]])</f>
        <v>9</v>
      </c>
      <c r="T1835" s="8" t="str">
        <f>TEXT(SalesDataTable[[#This Row],[Order Date]],"mmm")</f>
        <v>Sep</v>
      </c>
    </row>
    <row r="1836" spans="1:20" ht="15.6" x14ac:dyDescent="0.3">
      <c r="A1836" s="2" t="s">
        <v>1907</v>
      </c>
      <c r="B1836" s="3">
        <v>46271</v>
      </c>
      <c r="C1836" s="4" t="s">
        <v>34</v>
      </c>
      <c r="D1836" s="4" t="s">
        <v>81</v>
      </c>
      <c r="E1836" s="4" t="s">
        <v>59</v>
      </c>
      <c r="F1836" s="4" t="s">
        <v>36</v>
      </c>
      <c r="G1836" s="4" t="s">
        <v>69</v>
      </c>
      <c r="H1836" s="4" t="s">
        <v>94</v>
      </c>
      <c r="I1836" s="5">
        <v>2</v>
      </c>
      <c r="J1836" s="6">
        <v>51.77</v>
      </c>
      <c r="K1836" s="7">
        <v>0</v>
      </c>
      <c r="L1836" s="6">
        <v>21.46</v>
      </c>
      <c r="M1836" s="6">
        <f t="shared" si="112"/>
        <v>103.54</v>
      </c>
      <c r="N1836" s="6">
        <f t="shared" si="113"/>
        <v>42.92</v>
      </c>
      <c r="O1836" s="6">
        <f t="shared" si="114"/>
        <v>60.620000000000005</v>
      </c>
      <c r="P1836" s="8">
        <f t="shared" si="115"/>
        <v>0.58547421286459345</v>
      </c>
      <c r="Q1836" s="9">
        <f>YEAR(SalesDataTable[[#This Row],[Order Date]])</f>
        <v>2026</v>
      </c>
      <c r="R1836" s="8" t="str">
        <f>"Q"&amp;ROUNDUP(MONTH(SalesDataTable[[#This Row],[Order Date]])/3,0)</f>
        <v>Q3</v>
      </c>
      <c r="S1836" s="5">
        <f>MONTH(SalesDataTable[[#This Row],[Order Date]])</f>
        <v>9</v>
      </c>
      <c r="T1836" s="8" t="str">
        <f>TEXT(SalesDataTable[[#This Row],[Order Date]],"mmm")</f>
        <v>Sep</v>
      </c>
    </row>
    <row r="1837" spans="1:20" ht="15.6" x14ac:dyDescent="0.3">
      <c r="A1837" s="2" t="s">
        <v>1908</v>
      </c>
      <c r="B1837" s="3">
        <v>46271</v>
      </c>
      <c r="C1837" s="4" t="s">
        <v>34</v>
      </c>
      <c r="D1837" s="4" t="s">
        <v>54</v>
      </c>
      <c r="E1837" s="4" t="s">
        <v>30</v>
      </c>
      <c r="F1837" s="4" t="s">
        <v>24</v>
      </c>
      <c r="G1837" s="4" t="s">
        <v>69</v>
      </c>
      <c r="H1837" s="4" t="s">
        <v>70</v>
      </c>
      <c r="I1837" s="5">
        <v>4</v>
      </c>
      <c r="J1837" s="6">
        <v>39.4</v>
      </c>
      <c r="K1837" s="7">
        <v>0.15</v>
      </c>
      <c r="L1837" s="6">
        <v>14.95</v>
      </c>
      <c r="M1837" s="6">
        <f t="shared" si="112"/>
        <v>133.95999999999998</v>
      </c>
      <c r="N1837" s="6">
        <f t="shared" si="113"/>
        <v>59.8</v>
      </c>
      <c r="O1837" s="6">
        <f t="shared" si="114"/>
        <v>74.159999999999982</v>
      </c>
      <c r="P1837" s="8">
        <f t="shared" si="115"/>
        <v>0.55359808898178553</v>
      </c>
      <c r="Q1837" s="9">
        <f>YEAR(SalesDataTable[[#This Row],[Order Date]])</f>
        <v>2026</v>
      </c>
      <c r="R1837" s="8" t="str">
        <f>"Q"&amp;ROUNDUP(MONTH(SalesDataTable[[#This Row],[Order Date]])/3,0)</f>
        <v>Q3</v>
      </c>
      <c r="S1837" s="5">
        <f>MONTH(SalesDataTable[[#This Row],[Order Date]])</f>
        <v>9</v>
      </c>
      <c r="T1837" s="8" t="str">
        <f>TEXT(SalesDataTable[[#This Row],[Order Date]],"mmm")</f>
        <v>Sep</v>
      </c>
    </row>
    <row r="1838" spans="1:20" ht="15.6" x14ac:dyDescent="0.3">
      <c r="A1838" s="2" t="s">
        <v>1909</v>
      </c>
      <c r="B1838" s="3">
        <v>46271</v>
      </c>
      <c r="C1838" s="4" t="s">
        <v>47</v>
      </c>
      <c r="D1838" s="4" t="s">
        <v>68</v>
      </c>
      <c r="E1838" s="4" t="s">
        <v>23</v>
      </c>
      <c r="F1838" s="4" t="s">
        <v>36</v>
      </c>
      <c r="G1838" s="4" t="s">
        <v>37</v>
      </c>
      <c r="H1838" s="4" t="s">
        <v>66</v>
      </c>
      <c r="I1838" s="5">
        <v>1</v>
      </c>
      <c r="J1838" s="6">
        <v>47.17</v>
      </c>
      <c r="K1838" s="7">
        <v>0</v>
      </c>
      <c r="L1838" s="6">
        <v>18.64</v>
      </c>
      <c r="M1838" s="6">
        <f t="shared" si="112"/>
        <v>47.17</v>
      </c>
      <c r="N1838" s="6">
        <f t="shared" si="113"/>
        <v>18.64</v>
      </c>
      <c r="O1838" s="6">
        <f t="shared" si="114"/>
        <v>28.53</v>
      </c>
      <c r="P1838" s="8">
        <f t="shared" si="115"/>
        <v>0.60483358066567738</v>
      </c>
      <c r="Q1838" s="9">
        <f>YEAR(SalesDataTable[[#This Row],[Order Date]])</f>
        <v>2026</v>
      </c>
      <c r="R1838" s="8" t="str">
        <f>"Q"&amp;ROUNDUP(MONTH(SalesDataTable[[#This Row],[Order Date]])/3,0)</f>
        <v>Q3</v>
      </c>
      <c r="S1838" s="5">
        <f>MONTH(SalesDataTable[[#This Row],[Order Date]])</f>
        <v>9</v>
      </c>
      <c r="T1838" s="8" t="str">
        <f>TEXT(SalesDataTable[[#This Row],[Order Date]],"mmm")</f>
        <v>Sep</v>
      </c>
    </row>
    <row r="1839" spans="1:20" ht="15.6" x14ac:dyDescent="0.3">
      <c r="A1839" s="2" t="s">
        <v>1910</v>
      </c>
      <c r="B1839" s="3">
        <v>46271</v>
      </c>
      <c r="C1839" s="4" t="s">
        <v>47</v>
      </c>
      <c r="D1839" s="4" t="s">
        <v>48</v>
      </c>
      <c r="E1839" s="4" t="s">
        <v>59</v>
      </c>
      <c r="F1839" s="4" t="s">
        <v>24</v>
      </c>
      <c r="G1839" s="4" t="s">
        <v>69</v>
      </c>
      <c r="H1839" s="4" t="s">
        <v>94</v>
      </c>
      <c r="I1839" s="5">
        <v>2</v>
      </c>
      <c r="J1839" s="6">
        <v>50.41</v>
      </c>
      <c r="K1839" s="7">
        <v>0.1</v>
      </c>
      <c r="L1839" s="6">
        <v>22.05</v>
      </c>
      <c r="M1839" s="6">
        <f t="shared" si="112"/>
        <v>90.738</v>
      </c>
      <c r="N1839" s="6">
        <f t="shared" si="113"/>
        <v>44.1</v>
      </c>
      <c r="O1839" s="6">
        <f t="shared" si="114"/>
        <v>46.637999999999998</v>
      </c>
      <c r="P1839" s="8">
        <f t="shared" si="115"/>
        <v>0.51398532037294187</v>
      </c>
      <c r="Q1839" s="9">
        <f>YEAR(SalesDataTable[[#This Row],[Order Date]])</f>
        <v>2026</v>
      </c>
      <c r="R1839" s="8" t="str">
        <f>"Q"&amp;ROUNDUP(MONTH(SalesDataTable[[#This Row],[Order Date]])/3,0)</f>
        <v>Q3</v>
      </c>
      <c r="S1839" s="5">
        <f>MONTH(SalesDataTable[[#This Row],[Order Date]])</f>
        <v>9</v>
      </c>
      <c r="T1839" s="8" t="str">
        <f>TEXT(SalesDataTable[[#This Row],[Order Date]],"mmm")</f>
        <v>Sep</v>
      </c>
    </row>
    <row r="1840" spans="1:20" ht="15.6" x14ac:dyDescent="0.3">
      <c r="A1840" s="2" t="s">
        <v>1911</v>
      </c>
      <c r="B1840" s="3">
        <v>46271</v>
      </c>
      <c r="C1840" s="4" t="s">
        <v>47</v>
      </c>
      <c r="D1840" s="4" t="s">
        <v>102</v>
      </c>
      <c r="E1840" s="4" t="s">
        <v>23</v>
      </c>
      <c r="F1840" s="4" t="s">
        <v>40</v>
      </c>
      <c r="G1840" s="4" t="s">
        <v>25</v>
      </c>
      <c r="H1840" s="4" t="s">
        <v>26</v>
      </c>
      <c r="I1840" s="5">
        <v>4</v>
      </c>
      <c r="J1840" s="6">
        <v>80.38</v>
      </c>
      <c r="K1840" s="7">
        <v>0.1</v>
      </c>
      <c r="L1840" s="6">
        <v>42.55</v>
      </c>
      <c r="M1840" s="6">
        <f t="shared" si="112"/>
        <v>289.36799999999999</v>
      </c>
      <c r="N1840" s="6">
        <f t="shared" si="113"/>
        <v>170.2</v>
      </c>
      <c r="O1840" s="6">
        <f t="shared" si="114"/>
        <v>119.16800000000001</v>
      </c>
      <c r="P1840" s="8">
        <f t="shared" si="115"/>
        <v>0.41182162505874875</v>
      </c>
      <c r="Q1840" s="9">
        <f>YEAR(SalesDataTable[[#This Row],[Order Date]])</f>
        <v>2026</v>
      </c>
      <c r="R1840" s="8" t="str">
        <f>"Q"&amp;ROUNDUP(MONTH(SalesDataTable[[#This Row],[Order Date]])/3,0)</f>
        <v>Q3</v>
      </c>
      <c r="S1840" s="5">
        <f>MONTH(SalesDataTable[[#This Row],[Order Date]])</f>
        <v>9</v>
      </c>
      <c r="T1840" s="8" t="str">
        <f>TEXT(SalesDataTable[[#This Row],[Order Date]],"mmm")</f>
        <v>Sep</v>
      </c>
    </row>
    <row r="1841" spans="1:20" ht="15.6" x14ac:dyDescent="0.3">
      <c r="A1841" s="2" t="s">
        <v>1912</v>
      </c>
      <c r="B1841" s="3">
        <v>46272</v>
      </c>
      <c r="C1841" s="4" t="s">
        <v>21</v>
      </c>
      <c r="D1841" s="4" t="s">
        <v>22</v>
      </c>
      <c r="E1841" s="4" t="s">
        <v>23</v>
      </c>
      <c r="F1841" s="4" t="s">
        <v>40</v>
      </c>
      <c r="G1841" s="4" t="s">
        <v>69</v>
      </c>
      <c r="H1841" s="4" t="s">
        <v>70</v>
      </c>
      <c r="I1841" s="5">
        <v>2</v>
      </c>
      <c r="J1841" s="6">
        <v>40.78</v>
      </c>
      <c r="K1841" s="7">
        <v>0</v>
      </c>
      <c r="L1841" s="6">
        <v>15.04</v>
      </c>
      <c r="M1841" s="6">
        <f t="shared" si="112"/>
        <v>81.56</v>
      </c>
      <c r="N1841" s="6">
        <f t="shared" si="113"/>
        <v>30.08</v>
      </c>
      <c r="O1841" s="6">
        <f t="shared" si="114"/>
        <v>51.480000000000004</v>
      </c>
      <c r="P1841" s="8">
        <f t="shared" si="115"/>
        <v>0.63119176066699367</v>
      </c>
      <c r="Q1841" s="9">
        <f>YEAR(SalesDataTable[[#This Row],[Order Date]])</f>
        <v>2026</v>
      </c>
      <c r="R1841" s="8" t="str">
        <f>"Q"&amp;ROUNDUP(MONTH(SalesDataTable[[#This Row],[Order Date]])/3,0)</f>
        <v>Q3</v>
      </c>
      <c r="S1841" s="5">
        <f>MONTH(SalesDataTable[[#This Row],[Order Date]])</f>
        <v>9</v>
      </c>
      <c r="T1841" s="8" t="str">
        <f>TEXT(SalesDataTable[[#This Row],[Order Date]],"mmm")</f>
        <v>Sep</v>
      </c>
    </row>
    <row r="1842" spans="1:20" ht="15.6" x14ac:dyDescent="0.3">
      <c r="A1842" s="2" t="s">
        <v>1913</v>
      </c>
      <c r="B1842" s="3">
        <v>46272</v>
      </c>
      <c r="C1842" s="4" t="s">
        <v>28</v>
      </c>
      <c r="D1842" s="4" t="s">
        <v>89</v>
      </c>
      <c r="E1842" s="4" t="s">
        <v>23</v>
      </c>
      <c r="F1842" s="4" t="s">
        <v>24</v>
      </c>
      <c r="G1842" s="4" t="s">
        <v>31</v>
      </c>
      <c r="H1842" s="4" t="s">
        <v>41</v>
      </c>
      <c r="I1842" s="5">
        <v>1</v>
      </c>
      <c r="J1842" s="6">
        <v>141.69</v>
      </c>
      <c r="K1842" s="7">
        <v>0</v>
      </c>
      <c r="L1842" s="6">
        <v>80.34</v>
      </c>
      <c r="M1842" s="6">
        <f t="shared" si="112"/>
        <v>141.69</v>
      </c>
      <c r="N1842" s="6">
        <f t="shared" si="113"/>
        <v>80.34</v>
      </c>
      <c r="O1842" s="6">
        <f t="shared" si="114"/>
        <v>61.349999999999994</v>
      </c>
      <c r="P1842" s="8">
        <f t="shared" si="115"/>
        <v>0.43298750793986868</v>
      </c>
      <c r="Q1842" s="9">
        <f>YEAR(SalesDataTable[[#This Row],[Order Date]])</f>
        <v>2026</v>
      </c>
      <c r="R1842" s="8" t="str">
        <f>"Q"&amp;ROUNDUP(MONTH(SalesDataTable[[#This Row],[Order Date]])/3,0)</f>
        <v>Q3</v>
      </c>
      <c r="S1842" s="5">
        <f>MONTH(SalesDataTable[[#This Row],[Order Date]])</f>
        <v>9</v>
      </c>
      <c r="T1842" s="8" t="str">
        <f>TEXT(SalesDataTable[[#This Row],[Order Date]],"mmm")</f>
        <v>Sep</v>
      </c>
    </row>
    <row r="1843" spans="1:20" ht="15.6" x14ac:dyDescent="0.3">
      <c r="A1843" s="2" t="s">
        <v>1914</v>
      </c>
      <c r="B1843" s="3">
        <v>46272</v>
      </c>
      <c r="C1843" s="4" t="s">
        <v>47</v>
      </c>
      <c r="D1843" s="4" t="s">
        <v>68</v>
      </c>
      <c r="E1843" s="4" t="s">
        <v>23</v>
      </c>
      <c r="F1843" s="4" t="s">
        <v>36</v>
      </c>
      <c r="G1843" s="4" t="s">
        <v>51</v>
      </c>
      <c r="H1843" s="4" t="s">
        <v>84</v>
      </c>
      <c r="I1843" s="5">
        <v>1</v>
      </c>
      <c r="J1843" s="6">
        <v>83.28</v>
      </c>
      <c r="K1843" s="7">
        <v>0.1</v>
      </c>
      <c r="L1843" s="6">
        <v>39.75</v>
      </c>
      <c r="M1843" s="6">
        <f t="shared" si="112"/>
        <v>74.951999999999998</v>
      </c>
      <c r="N1843" s="6">
        <f t="shared" si="113"/>
        <v>39.75</v>
      </c>
      <c r="O1843" s="6">
        <f t="shared" si="114"/>
        <v>35.201999999999998</v>
      </c>
      <c r="P1843" s="8">
        <f t="shared" si="115"/>
        <v>0.46966058277297468</v>
      </c>
      <c r="Q1843" s="9">
        <f>YEAR(SalesDataTable[[#This Row],[Order Date]])</f>
        <v>2026</v>
      </c>
      <c r="R1843" s="8" t="str">
        <f>"Q"&amp;ROUNDUP(MONTH(SalesDataTable[[#This Row],[Order Date]])/3,0)</f>
        <v>Q3</v>
      </c>
      <c r="S1843" s="5">
        <f>MONTH(SalesDataTable[[#This Row],[Order Date]])</f>
        <v>9</v>
      </c>
      <c r="T1843" s="8" t="str">
        <f>TEXT(SalesDataTable[[#This Row],[Order Date]],"mmm")</f>
        <v>Sep</v>
      </c>
    </row>
    <row r="1844" spans="1:20" ht="15.6" x14ac:dyDescent="0.3">
      <c r="A1844" s="2" t="s">
        <v>1915</v>
      </c>
      <c r="B1844" s="3">
        <v>46272</v>
      </c>
      <c r="C1844" s="4" t="s">
        <v>47</v>
      </c>
      <c r="D1844" s="4" t="s">
        <v>65</v>
      </c>
      <c r="E1844" s="4" t="s">
        <v>59</v>
      </c>
      <c r="F1844" s="4" t="s">
        <v>24</v>
      </c>
      <c r="G1844" s="4" t="s">
        <v>51</v>
      </c>
      <c r="H1844" s="4" t="s">
        <v>84</v>
      </c>
      <c r="I1844" s="5">
        <v>2</v>
      </c>
      <c r="J1844" s="6">
        <v>82.43</v>
      </c>
      <c r="K1844" s="7">
        <v>0</v>
      </c>
      <c r="L1844" s="6">
        <v>40.51</v>
      </c>
      <c r="M1844" s="6">
        <f t="shared" si="112"/>
        <v>164.86</v>
      </c>
      <c r="N1844" s="6">
        <f t="shared" si="113"/>
        <v>81.02</v>
      </c>
      <c r="O1844" s="6">
        <f t="shared" si="114"/>
        <v>83.840000000000018</v>
      </c>
      <c r="P1844" s="8">
        <f t="shared" si="115"/>
        <v>0.50855271139148372</v>
      </c>
      <c r="Q1844" s="9">
        <f>YEAR(SalesDataTable[[#This Row],[Order Date]])</f>
        <v>2026</v>
      </c>
      <c r="R1844" s="8" t="str">
        <f>"Q"&amp;ROUNDUP(MONTH(SalesDataTable[[#This Row],[Order Date]])/3,0)</f>
        <v>Q3</v>
      </c>
      <c r="S1844" s="5">
        <f>MONTH(SalesDataTable[[#This Row],[Order Date]])</f>
        <v>9</v>
      </c>
      <c r="T1844" s="8" t="str">
        <f>TEXT(SalesDataTable[[#This Row],[Order Date]],"mmm")</f>
        <v>Sep</v>
      </c>
    </row>
    <row r="1845" spans="1:20" ht="15.6" x14ac:dyDescent="0.3">
      <c r="A1845" s="2" t="s">
        <v>1916</v>
      </c>
      <c r="B1845" s="3">
        <v>46272</v>
      </c>
      <c r="C1845" s="4" t="s">
        <v>21</v>
      </c>
      <c r="D1845" s="4" t="s">
        <v>108</v>
      </c>
      <c r="E1845" s="4" t="s">
        <v>59</v>
      </c>
      <c r="F1845" s="4" t="s">
        <v>36</v>
      </c>
      <c r="G1845" s="4" t="s">
        <v>69</v>
      </c>
      <c r="H1845" s="4" t="s">
        <v>87</v>
      </c>
      <c r="I1845" s="5">
        <v>4</v>
      </c>
      <c r="J1845" s="6">
        <v>36.380000000000003</v>
      </c>
      <c r="K1845" s="7">
        <v>0</v>
      </c>
      <c r="L1845" s="6">
        <v>14.16</v>
      </c>
      <c r="M1845" s="6">
        <f t="shared" si="112"/>
        <v>145.52000000000001</v>
      </c>
      <c r="N1845" s="6">
        <f t="shared" si="113"/>
        <v>56.64</v>
      </c>
      <c r="O1845" s="6">
        <f t="shared" si="114"/>
        <v>88.88000000000001</v>
      </c>
      <c r="P1845" s="8">
        <f t="shared" si="115"/>
        <v>0.61077515118196812</v>
      </c>
      <c r="Q1845" s="9">
        <f>YEAR(SalesDataTable[[#This Row],[Order Date]])</f>
        <v>2026</v>
      </c>
      <c r="R1845" s="8" t="str">
        <f>"Q"&amp;ROUNDUP(MONTH(SalesDataTable[[#This Row],[Order Date]])/3,0)</f>
        <v>Q3</v>
      </c>
      <c r="S1845" s="5">
        <f>MONTH(SalesDataTable[[#This Row],[Order Date]])</f>
        <v>9</v>
      </c>
      <c r="T1845" s="8" t="str">
        <f>TEXT(SalesDataTable[[#This Row],[Order Date]],"mmm")</f>
        <v>Sep</v>
      </c>
    </row>
    <row r="1846" spans="1:20" ht="15.6" x14ac:dyDescent="0.3">
      <c r="A1846" s="2" t="s">
        <v>1917</v>
      </c>
      <c r="B1846" s="3">
        <v>46272</v>
      </c>
      <c r="C1846" s="4" t="s">
        <v>28</v>
      </c>
      <c r="D1846" s="4" t="s">
        <v>86</v>
      </c>
      <c r="E1846" s="4" t="s">
        <v>23</v>
      </c>
      <c r="F1846" s="4" t="s">
        <v>36</v>
      </c>
      <c r="G1846" s="4" t="s">
        <v>25</v>
      </c>
      <c r="H1846" s="4" t="s">
        <v>26</v>
      </c>
      <c r="I1846" s="5">
        <v>1</v>
      </c>
      <c r="J1846" s="6">
        <v>82.86</v>
      </c>
      <c r="K1846" s="7">
        <v>0</v>
      </c>
      <c r="L1846" s="6">
        <v>43.33</v>
      </c>
      <c r="M1846" s="6">
        <f t="shared" si="112"/>
        <v>82.86</v>
      </c>
      <c r="N1846" s="6">
        <f t="shared" si="113"/>
        <v>43.33</v>
      </c>
      <c r="O1846" s="6">
        <f t="shared" si="114"/>
        <v>39.53</v>
      </c>
      <c r="P1846" s="8">
        <f t="shared" si="115"/>
        <v>0.47706975621530295</v>
      </c>
      <c r="Q1846" s="9">
        <f>YEAR(SalesDataTable[[#This Row],[Order Date]])</f>
        <v>2026</v>
      </c>
      <c r="R1846" s="8" t="str">
        <f>"Q"&amp;ROUNDUP(MONTH(SalesDataTable[[#This Row],[Order Date]])/3,0)</f>
        <v>Q3</v>
      </c>
      <c r="S1846" s="5">
        <f>MONTH(SalesDataTable[[#This Row],[Order Date]])</f>
        <v>9</v>
      </c>
      <c r="T1846" s="8" t="str">
        <f>TEXT(SalesDataTable[[#This Row],[Order Date]],"mmm")</f>
        <v>Sep</v>
      </c>
    </row>
    <row r="1847" spans="1:20" ht="15.6" x14ac:dyDescent="0.3">
      <c r="A1847" s="2" t="s">
        <v>1918</v>
      </c>
      <c r="B1847" s="3">
        <v>46272</v>
      </c>
      <c r="C1847" s="4" t="s">
        <v>21</v>
      </c>
      <c r="D1847" s="4" t="s">
        <v>72</v>
      </c>
      <c r="E1847" s="4" t="s">
        <v>23</v>
      </c>
      <c r="F1847" s="4" t="s">
        <v>36</v>
      </c>
      <c r="G1847" s="4" t="s">
        <v>37</v>
      </c>
      <c r="H1847" s="4" t="s">
        <v>66</v>
      </c>
      <c r="I1847" s="5">
        <v>1</v>
      </c>
      <c r="J1847" s="6">
        <v>46.44</v>
      </c>
      <c r="K1847" s="7">
        <v>0.05</v>
      </c>
      <c r="L1847" s="6">
        <v>17.88</v>
      </c>
      <c r="M1847" s="6">
        <f t="shared" si="112"/>
        <v>44.117999999999995</v>
      </c>
      <c r="N1847" s="6">
        <f t="shared" si="113"/>
        <v>17.88</v>
      </c>
      <c r="O1847" s="6">
        <f t="shared" si="114"/>
        <v>26.237999999999996</v>
      </c>
      <c r="P1847" s="8">
        <f t="shared" si="115"/>
        <v>0.59472324221406225</v>
      </c>
      <c r="Q1847" s="9">
        <f>YEAR(SalesDataTable[[#This Row],[Order Date]])</f>
        <v>2026</v>
      </c>
      <c r="R1847" s="8" t="str">
        <f>"Q"&amp;ROUNDUP(MONTH(SalesDataTable[[#This Row],[Order Date]])/3,0)</f>
        <v>Q3</v>
      </c>
      <c r="S1847" s="5">
        <f>MONTH(SalesDataTable[[#This Row],[Order Date]])</f>
        <v>9</v>
      </c>
      <c r="T1847" s="8" t="str">
        <f>TEXT(SalesDataTable[[#This Row],[Order Date]],"mmm")</f>
        <v>Sep</v>
      </c>
    </row>
    <row r="1848" spans="1:20" ht="15.6" x14ac:dyDescent="0.3">
      <c r="A1848" s="2" t="s">
        <v>1919</v>
      </c>
      <c r="B1848" s="3">
        <v>46272</v>
      </c>
      <c r="C1848" s="4" t="s">
        <v>21</v>
      </c>
      <c r="D1848" s="4" t="s">
        <v>22</v>
      </c>
      <c r="E1848" s="4" t="s">
        <v>30</v>
      </c>
      <c r="F1848" s="4" t="s">
        <v>40</v>
      </c>
      <c r="G1848" s="4" t="s">
        <v>37</v>
      </c>
      <c r="H1848" s="4" t="s">
        <v>91</v>
      </c>
      <c r="I1848" s="5">
        <v>4</v>
      </c>
      <c r="J1848" s="6">
        <v>133.26</v>
      </c>
      <c r="K1848" s="7">
        <v>0.1</v>
      </c>
      <c r="L1848" s="6">
        <v>68.77</v>
      </c>
      <c r="M1848" s="6">
        <f t="shared" si="112"/>
        <v>479.73599999999999</v>
      </c>
      <c r="N1848" s="6">
        <f t="shared" si="113"/>
        <v>275.08</v>
      </c>
      <c r="O1848" s="6">
        <f t="shared" si="114"/>
        <v>204.65600000000001</v>
      </c>
      <c r="P1848" s="8">
        <f t="shared" si="115"/>
        <v>0.42660129738022579</v>
      </c>
      <c r="Q1848" s="9">
        <f>YEAR(SalesDataTable[[#This Row],[Order Date]])</f>
        <v>2026</v>
      </c>
      <c r="R1848" s="8" t="str">
        <f>"Q"&amp;ROUNDUP(MONTH(SalesDataTable[[#This Row],[Order Date]])/3,0)</f>
        <v>Q3</v>
      </c>
      <c r="S1848" s="5">
        <f>MONTH(SalesDataTable[[#This Row],[Order Date]])</f>
        <v>9</v>
      </c>
      <c r="T1848" s="8" t="str">
        <f>TEXT(SalesDataTable[[#This Row],[Order Date]],"mmm")</f>
        <v>Sep</v>
      </c>
    </row>
    <row r="1849" spans="1:20" ht="15.6" x14ac:dyDescent="0.3">
      <c r="A1849" s="2" t="s">
        <v>1920</v>
      </c>
      <c r="B1849" s="3">
        <v>46272</v>
      </c>
      <c r="C1849" s="4" t="s">
        <v>28</v>
      </c>
      <c r="D1849" s="4" t="s">
        <v>89</v>
      </c>
      <c r="E1849" s="4" t="s">
        <v>59</v>
      </c>
      <c r="F1849" s="4" t="s">
        <v>36</v>
      </c>
      <c r="G1849" s="4" t="s">
        <v>31</v>
      </c>
      <c r="H1849" s="4" t="s">
        <v>41</v>
      </c>
      <c r="I1849" s="5">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9">
        <f>YEAR(SalesDataTable[[#This Row],[Order Date]])</f>
        <v>2026</v>
      </c>
      <c r="R1849" s="8" t="str">
        <f>"Q"&amp;ROUNDUP(MONTH(SalesDataTable[[#This Row],[Order Date]])/3,0)</f>
        <v>Q3</v>
      </c>
      <c r="S1849" s="5">
        <f>MONTH(SalesDataTable[[#This Row],[Order Date]])</f>
        <v>9</v>
      </c>
      <c r="T1849" s="8" t="str">
        <f>TEXT(SalesDataTable[[#This Row],[Order Date]],"mmm")</f>
        <v>Sep</v>
      </c>
    </row>
    <row r="1850" spans="1:20" ht="15.6" x14ac:dyDescent="0.3">
      <c r="A1850" s="2" t="s">
        <v>1921</v>
      </c>
      <c r="B1850" s="3">
        <v>46272</v>
      </c>
      <c r="C1850" s="4" t="s">
        <v>21</v>
      </c>
      <c r="D1850" s="4" t="s">
        <v>22</v>
      </c>
      <c r="E1850" s="4" t="s">
        <v>23</v>
      </c>
      <c r="F1850" s="4" t="s">
        <v>36</v>
      </c>
      <c r="G1850" s="4" t="s">
        <v>37</v>
      </c>
      <c r="H1850" s="4" t="s">
        <v>103</v>
      </c>
      <c r="I1850" s="5">
        <v>2</v>
      </c>
      <c r="J1850" s="6">
        <v>166.13</v>
      </c>
      <c r="K1850" s="7">
        <v>0.15</v>
      </c>
      <c r="L1850" s="6">
        <v>86.71</v>
      </c>
      <c r="M1850" s="6">
        <f t="shared" si="112"/>
        <v>282.42099999999999</v>
      </c>
      <c r="N1850" s="6">
        <f t="shared" si="113"/>
        <v>173.42</v>
      </c>
      <c r="O1850" s="6">
        <f t="shared" si="114"/>
        <v>109.001</v>
      </c>
      <c r="P1850" s="8">
        <f t="shared" si="115"/>
        <v>0.38595217777714835</v>
      </c>
      <c r="Q1850" s="9">
        <f>YEAR(SalesDataTable[[#This Row],[Order Date]])</f>
        <v>2026</v>
      </c>
      <c r="R1850" s="8" t="str">
        <f>"Q"&amp;ROUNDUP(MONTH(SalesDataTable[[#This Row],[Order Date]])/3,0)</f>
        <v>Q3</v>
      </c>
      <c r="S1850" s="5">
        <f>MONTH(SalesDataTable[[#This Row],[Order Date]])</f>
        <v>9</v>
      </c>
      <c r="T1850" s="8" t="str">
        <f>TEXT(SalesDataTable[[#This Row],[Order Date]],"mmm")</f>
        <v>Sep</v>
      </c>
    </row>
    <row r="1851" spans="1:20" ht="15.6" x14ac:dyDescent="0.3">
      <c r="A1851" s="2" t="s">
        <v>1922</v>
      </c>
      <c r="B1851" s="3">
        <v>46272</v>
      </c>
      <c r="C1851" s="4" t="s">
        <v>34</v>
      </c>
      <c r="D1851" s="4" t="s">
        <v>44</v>
      </c>
      <c r="E1851" s="4" t="s">
        <v>23</v>
      </c>
      <c r="F1851" s="4" t="s">
        <v>36</v>
      </c>
      <c r="G1851" s="4" t="s">
        <v>69</v>
      </c>
      <c r="H1851" s="4" t="s">
        <v>94</v>
      </c>
      <c r="I1851" s="5">
        <v>1</v>
      </c>
      <c r="J1851" s="6">
        <v>51.74</v>
      </c>
      <c r="K1851" s="7">
        <v>0</v>
      </c>
      <c r="L1851" s="6">
        <v>22.45</v>
      </c>
      <c r="M1851" s="6">
        <f t="shared" si="112"/>
        <v>51.74</v>
      </c>
      <c r="N1851" s="6">
        <f t="shared" si="113"/>
        <v>22.45</v>
      </c>
      <c r="O1851" s="6">
        <f t="shared" si="114"/>
        <v>29.290000000000003</v>
      </c>
      <c r="P1851" s="8">
        <f t="shared" si="115"/>
        <v>0.56609972941631237</v>
      </c>
      <c r="Q1851" s="9">
        <f>YEAR(SalesDataTable[[#This Row],[Order Date]])</f>
        <v>2026</v>
      </c>
      <c r="R1851" s="8" t="str">
        <f>"Q"&amp;ROUNDUP(MONTH(SalesDataTable[[#This Row],[Order Date]])/3,0)</f>
        <v>Q3</v>
      </c>
      <c r="S1851" s="5">
        <f>MONTH(SalesDataTable[[#This Row],[Order Date]])</f>
        <v>9</v>
      </c>
      <c r="T1851" s="8" t="str">
        <f>TEXT(SalesDataTable[[#This Row],[Order Date]],"mmm")</f>
        <v>Sep</v>
      </c>
    </row>
    <row r="1852" spans="1:20" ht="15.6" x14ac:dyDescent="0.3">
      <c r="A1852" s="2" t="s">
        <v>1923</v>
      </c>
      <c r="B1852" s="3">
        <v>46273</v>
      </c>
      <c r="C1852" s="4" t="s">
        <v>21</v>
      </c>
      <c r="D1852" s="4" t="s">
        <v>22</v>
      </c>
      <c r="E1852" s="4" t="s">
        <v>45</v>
      </c>
      <c r="F1852" s="4" t="s">
        <v>24</v>
      </c>
      <c r="G1852" s="4" t="s">
        <v>31</v>
      </c>
      <c r="H1852" s="4" t="s">
        <v>99</v>
      </c>
      <c r="I1852" s="5">
        <v>1</v>
      </c>
      <c r="J1852" s="6">
        <v>71.7</v>
      </c>
      <c r="K1852" s="7">
        <v>0</v>
      </c>
      <c r="L1852" s="6">
        <v>32</v>
      </c>
      <c r="M1852" s="6">
        <f t="shared" si="112"/>
        <v>71.7</v>
      </c>
      <c r="N1852" s="6">
        <f t="shared" si="113"/>
        <v>32</v>
      </c>
      <c r="O1852" s="6">
        <f t="shared" si="114"/>
        <v>39.700000000000003</v>
      </c>
      <c r="P1852" s="8">
        <f t="shared" si="115"/>
        <v>0.55369595536959559</v>
      </c>
      <c r="Q1852" s="9">
        <f>YEAR(SalesDataTable[[#This Row],[Order Date]])</f>
        <v>2026</v>
      </c>
      <c r="R1852" s="8" t="str">
        <f>"Q"&amp;ROUNDUP(MONTH(SalesDataTable[[#This Row],[Order Date]])/3,0)</f>
        <v>Q3</v>
      </c>
      <c r="S1852" s="5">
        <f>MONTH(SalesDataTable[[#This Row],[Order Date]])</f>
        <v>9</v>
      </c>
      <c r="T1852" s="8" t="str">
        <f>TEXT(SalesDataTable[[#This Row],[Order Date]],"mmm")</f>
        <v>Sep</v>
      </c>
    </row>
    <row r="1853" spans="1:20" ht="15.6" x14ac:dyDescent="0.3">
      <c r="A1853" s="2" t="s">
        <v>1924</v>
      </c>
      <c r="B1853" s="3">
        <v>46273</v>
      </c>
      <c r="C1853" s="4" t="s">
        <v>34</v>
      </c>
      <c r="D1853" s="4" t="s">
        <v>35</v>
      </c>
      <c r="E1853" s="4" t="s">
        <v>23</v>
      </c>
      <c r="F1853" s="4" t="s">
        <v>24</v>
      </c>
      <c r="G1853" s="4" t="s">
        <v>25</v>
      </c>
      <c r="H1853" s="4" t="s">
        <v>55</v>
      </c>
      <c r="I1853" s="5">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9">
        <f>YEAR(SalesDataTable[[#This Row],[Order Date]])</f>
        <v>2026</v>
      </c>
      <c r="R1853" s="8" t="str">
        <f>"Q"&amp;ROUNDUP(MONTH(SalesDataTable[[#This Row],[Order Date]])/3,0)</f>
        <v>Q3</v>
      </c>
      <c r="S1853" s="5">
        <f>MONTH(SalesDataTable[[#This Row],[Order Date]])</f>
        <v>9</v>
      </c>
      <c r="T1853" s="8" t="str">
        <f>TEXT(SalesDataTable[[#This Row],[Order Date]],"mmm")</f>
        <v>Sep</v>
      </c>
    </row>
    <row r="1854" spans="1:20" ht="15.6" x14ac:dyDescent="0.3">
      <c r="A1854" s="2" t="s">
        <v>1925</v>
      </c>
      <c r="B1854" s="3">
        <v>46273</v>
      </c>
      <c r="C1854" s="4" t="s">
        <v>21</v>
      </c>
      <c r="D1854" s="4" t="s">
        <v>72</v>
      </c>
      <c r="E1854" s="4" t="s">
        <v>23</v>
      </c>
      <c r="F1854" s="4" t="s">
        <v>36</v>
      </c>
      <c r="G1854" s="4" t="s">
        <v>51</v>
      </c>
      <c r="H1854" s="4" t="s">
        <v>52</v>
      </c>
      <c r="I1854" s="5">
        <v>2</v>
      </c>
      <c r="J1854" s="6">
        <v>345.33</v>
      </c>
      <c r="K1854" s="7">
        <v>0</v>
      </c>
      <c r="L1854" s="6">
        <v>198.22</v>
      </c>
      <c r="M1854" s="6">
        <f t="shared" si="112"/>
        <v>690.66</v>
      </c>
      <c r="N1854" s="6">
        <f t="shared" si="113"/>
        <v>396.44</v>
      </c>
      <c r="O1854" s="6">
        <f t="shared" si="114"/>
        <v>294.21999999999997</v>
      </c>
      <c r="P1854" s="8">
        <f t="shared" si="115"/>
        <v>0.42599832044710856</v>
      </c>
      <c r="Q1854" s="9">
        <f>YEAR(SalesDataTable[[#This Row],[Order Date]])</f>
        <v>2026</v>
      </c>
      <c r="R1854" s="8" t="str">
        <f>"Q"&amp;ROUNDUP(MONTH(SalesDataTable[[#This Row],[Order Date]])/3,0)</f>
        <v>Q3</v>
      </c>
      <c r="S1854" s="5">
        <f>MONTH(SalesDataTable[[#This Row],[Order Date]])</f>
        <v>9</v>
      </c>
      <c r="T1854" s="8" t="str">
        <f>TEXT(SalesDataTable[[#This Row],[Order Date]],"mmm")</f>
        <v>Sep</v>
      </c>
    </row>
    <row r="1855" spans="1:20" ht="15.6" x14ac:dyDescent="0.3">
      <c r="A1855" s="2" t="s">
        <v>1926</v>
      </c>
      <c r="B1855" s="3">
        <v>46274</v>
      </c>
      <c r="C1855" s="4" t="s">
        <v>47</v>
      </c>
      <c r="D1855" s="4" t="s">
        <v>102</v>
      </c>
      <c r="E1855" s="4" t="s">
        <v>23</v>
      </c>
      <c r="F1855" s="4" t="s">
        <v>24</v>
      </c>
      <c r="G1855" s="4" t="s">
        <v>31</v>
      </c>
      <c r="H1855" s="4" t="s">
        <v>41</v>
      </c>
      <c r="I1855" s="5">
        <v>1</v>
      </c>
      <c r="J1855" s="6">
        <v>145.33000000000001</v>
      </c>
      <c r="K1855" s="7">
        <v>0.1</v>
      </c>
      <c r="L1855" s="6">
        <v>80.97</v>
      </c>
      <c r="M1855" s="6">
        <f t="shared" si="112"/>
        <v>130.79700000000003</v>
      </c>
      <c r="N1855" s="6">
        <f t="shared" si="113"/>
        <v>80.97</v>
      </c>
      <c r="O1855" s="6">
        <f t="shared" si="114"/>
        <v>49.827000000000027</v>
      </c>
      <c r="P1855" s="8">
        <f t="shared" si="115"/>
        <v>0.3809491043372556</v>
      </c>
      <c r="Q1855" s="9">
        <f>YEAR(SalesDataTable[[#This Row],[Order Date]])</f>
        <v>2026</v>
      </c>
      <c r="R1855" s="8" t="str">
        <f>"Q"&amp;ROUNDUP(MONTH(SalesDataTable[[#This Row],[Order Date]])/3,0)</f>
        <v>Q3</v>
      </c>
      <c r="S1855" s="5">
        <f>MONTH(SalesDataTable[[#This Row],[Order Date]])</f>
        <v>9</v>
      </c>
      <c r="T1855" s="8" t="str">
        <f>TEXT(SalesDataTable[[#This Row],[Order Date]],"mmm")</f>
        <v>Sep</v>
      </c>
    </row>
    <row r="1856" spans="1:20" ht="15.6" x14ac:dyDescent="0.3">
      <c r="A1856" s="2" t="s">
        <v>1927</v>
      </c>
      <c r="B1856" s="3">
        <v>46274</v>
      </c>
      <c r="C1856" s="4" t="s">
        <v>21</v>
      </c>
      <c r="D1856" s="4" t="s">
        <v>22</v>
      </c>
      <c r="E1856" s="4" t="s">
        <v>23</v>
      </c>
      <c r="F1856" s="4" t="s">
        <v>24</v>
      </c>
      <c r="G1856" s="4" t="s">
        <v>25</v>
      </c>
      <c r="H1856" s="4" t="s">
        <v>49</v>
      </c>
      <c r="I1856" s="5">
        <v>3</v>
      </c>
      <c r="J1856" s="6">
        <v>50.03</v>
      </c>
      <c r="K1856" s="7">
        <v>0.1</v>
      </c>
      <c r="L1856" s="6">
        <v>22.89</v>
      </c>
      <c r="M1856" s="6">
        <f t="shared" si="112"/>
        <v>135.08100000000002</v>
      </c>
      <c r="N1856" s="6">
        <f t="shared" si="113"/>
        <v>68.67</v>
      </c>
      <c r="O1856" s="6">
        <f t="shared" si="114"/>
        <v>66.411000000000016</v>
      </c>
      <c r="P1856" s="8">
        <f t="shared" si="115"/>
        <v>0.49163835032313952</v>
      </c>
      <c r="Q1856" s="9">
        <f>YEAR(SalesDataTable[[#This Row],[Order Date]])</f>
        <v>2026</v>
      </c>
      <c r="R1856" s="8" t="str">
        <f>"Q"&amp;ROUNDUP(MONTH(SalesDataTable[[#This Row],[Order Date]])/3,0)</f>
        <v>Q3</v>
      </c>
      <c r="S1856" s="5">
        <f>MONTH(SalesDataTable[[#This Row],[Order Date]])</f>
        <v>9</v>
      </c>
      <c r="T1856" s="8" t="str">
        <f>TEXT(SalesDataTable[[#This Row],[Order Date]],"mmm")</f>
        <v>Sep</v>
      </c>
    </row>
    <row r="1857" spans="1:20" ht="15.6" x14ac:dyDescent="0.3">
      <c r="A1857" s="2" t="s">
        <v>1928</v>
      </c>
      <c r="B1857" s="3">
        <v>46274</v>
      </c>
      <c r="C1857" s="4" t="s">
        <v>28</v>
      </c>
      <c r="D1857" s="4" t="s">
        <v>29</v>
      </c>
      <c r="E1857" s="4" t="s">
        <v>59</v>
      </c>
      <c r="F1857" s="4" t="s">
        <v>24</v>
      </c>
      <c r="G1857" s="4" t="s">
        <v>37</v>
      </c>
      <c r="H1857" s="4" t="s">
        <v>38</v>
      </c>
      <c r="I1857" s="5">
        <v>1</v>
      </c>
      <c r="J1857" s="6">
        <v>35.68</v>
      </c>
      <c r="K1857" s="7">
        <v>0.05</v>
      </c>
      <c r="L1857" s="6">
        <v>13.37</v>
      </c>
      <c r="M1857" s="6">
        <f t="shared" si="112"/>
        <v>33.896000000000001</v>
      </c>
      <c r="N1857" s="6">
        <f t="shared" si="113"/>
        <v>13.37</v>
      </c>
      <c r="O1857" s="6">
        <f t="shared" si="114"/>
        <v>20.526000000000003</v>
      </c>
      <c r="P1857" s="8">
        <f t="shared" si="115"/>
        <v>0.60555817795610112</v>
      </c>
      <c r="Q1857" s="9">
        <f>YEAR(SalesDataTable[[#This Row],[Order Date]])</f>
        <v>2026</v>
      </c>
      <c r="R1857" s="8" t="str">
        <f>"Q"&amp;ROUNDUP(MONTH(SalesDataTable[[#This Row],[Order Date]])/3,0)</f>
        <v>Q3</v>
      </c>
      <c r="S1857" s="5">
        <f>MONTH(SalesDataTable[[#This Row],[Order Date]])</f>
        <v>9</v>
      </c>
      <c r="T1857" s="8" t="str">
        <f>TEXT(SalesDataTable[[#This Row],[Order Date]],"mmm")</f>
        <v>Sep</v>
      </c>
    </row>
    <row r="1858" spans="1:20" ht="15.6" x14ac:dyDescent="0.3">
      <c r="A1858" s="2" t="s">
        <v>1929</v>
      </c>
      <c r="B1858" s="3">
        <v>46274</v>
      </c>
      <c r="C1858" s="4" t="s">
        <v>47</v>
      </c>
      <c r="D1858" s="4" t="s">
        <v>68</v>
      </c>
      <c r="E1858" s="4" t="s">
        <v>23</v>
      </c>
      <c r="F1858" s="4" t="s">
        <v>24</v>
      </c>
      <c r="G1858" s="4" t="s">
        <v>51</v>
      </c>
      <c r="H1858" s="4" t="s">
        <v>52</v>
      </c>
      <c r="I1858" s="5">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9">
        <f>YEAR(SalesDataTable[[#This Row],[Order Date]])</f>
        <v>2026</v>
      </c>
      <c r="R1858" s="8" t="str">
        <f>"Q"&amp;ROUNDUP(MONTH(SalesDataTable[[#This Row],[Order Date]])/3,0)</f>
        <v>Q3</v>
      </c>
      <c r="S1858" s="5">
        <f>MONTH(SalesDataTable[[#This Row],[Order Date]])</f>
        <v>9</v>
      </c>
      <c r="T1858" s="8" t="str">
        <f>TEXT(SalesDataTable[[#This Row],[Order Date]],"mmm")</f>
        <v>Sep</v>
      </c>
    </row>
    <row r="1859" spans="1:20" ht="15.6" x14ac:dyDescent="0.3">
      <c r="A1859" s="2" t="s">
        <v>1930</v>
      </c>
      <c r="B1859" s="3">
        <v>46274</v>
      </c>
      <c r="C1859" s="4" t="s">
        <v>28</v>
      </c>
      <c r="D1859" s="4" t="s">
        <v>58</v>
      </c>
      <c r="E1859" s="4" t="s">
        <v>23</v>
      </c>
      <c r="F1859" s="4" t="s">
        <v>24</v>
      </c>
      <c r="G1859" s="4" t="s">
        <v>37</v>
      </c>
      <c r="H1859" s="4" t="s">
        <v>103</v>
      </c>
      <c r="I1859" s="5">
        <v>1</v>
      </c>
      <c r="J1859" s="6">
        <v>164.6</v>
      </c>
      <c r="K1859" s="7">
        <v>0</v>
      </c>
      <c r="L1859" s="6">
        <v>87.21</v>
      </c>
      <c r="M1859" s="6">
        <f t="shared" si="116"/>
        <v>164.6</v>
      </c>
      <c r="N1859" s="6">
        <f t="shared" si="117"/>
        <v>87.21</v>
      </c>
      <c r="O1859" s="6">
        <f t="shared" si="118"/>
        <v>77.39</v>
      </c>
      <c r="P1859" s="8">
        <f t="shared" si="119"/>
        <v>0.47017010935601461</v>
      </c>
      <c r="Q1859" s="9">
        <f>YEAR(SalesDataTable[[#This Row],[Order Date]])</f>
        <v>2026</v>
      </c>
      <c r="R1859" s="8" t="str">
        <f>"Q"&amp;ROUNDUP(MONTH(SalesDataTable[[#This Row],[Order Date]])/3,0)</f>
        <v>Q3</v>
      </c>
      <c r="S1859" s="5">
        <f>MONTH(SalesDataTable[[#This Row],[Order Date]])</f>
        <v>9</v>
      </c>
      <c r="T1859" s="8" t="str">
        <f>TEXT(SalesDataTable[[#This Row],[Order Date]],"mmm")</f>
        <v>Sep</v>
      </c>
    </row>
    <row r="1860" spans="1:20" ht="15.6" x14ac:dyDescent="0.3">
      <c r="A1860" s="2" t="s">
        <v>1931</v>
      </c>
      <c r="B1860" s="3">
        <v>46274</v>
      </c>
      <c r="C1860" s="4" t="s">
        <v>47</v>
      </c>
      <c r="D1860" s="4" t="s">
        <v>68</v>
      </c>
      <c r="E1860" s="4" t="s">
        <v>23</v>
      </c>
      <c r="F1860" s="4" t="s">
        <v>24</v>
      </c>
      <c r="G1860" s="4" t="s">
        <v>69</v>
      </c>
      <c r="H1860" s="4" t="s">
        <v>70</v>
      </c>
      <c r="I1860" s="5">
        <v>2</v>
      </c>
      <c r="J1860" s="6">
        <v>41.24</v>
      </c>
      <c r="K1860" s="7">
        <v>0</v>
      </c>
      <c r="L1860" s="6">
        <v>14.46</v>
      </c>
      <c r="M1860" s="6">
        <f t="shared" si="116"/>
        <v>82.48</v>
      </c>
      <c r="N1860" s="6">
        <f t="shared" si="117"/>
        <v>28.92</v>
      </c>
      <c r="O1860" s="6">
        <f t="shared" si="118"/>
        <v>53.56</v>
      </c>
      <c r="P1860" s="8">
        <f t="shared" si="119"/>
        <v>0.64936954413191073</v>
      </c>
      <c r="Q1860" s="9">
        <f>YEAR(SalesDataTable[[#This Row],[Order Date]])</f>
        <v>2026</v>
      </c>
      <c r="R1860" s="8" t="str">
        <f>"Q"&amp;ROUNDUP(MONTH(SalesDataTable[[#This Row],[Order Date]])/3,0)</f>
        <v>Q3</v>
      </c>
      <c r="S1860" s="5">
        <f>MONTH(SalesDataTable[[#This Row],[Order Date]])</f>
        <v>9</v>
      </c>
      <c r="T1860" s="8" t="str">
        <f>TEXT(SalesDataTable[[#This Row],[Order Date]],"mmm")</f>
        <v>Sep</v>
      </c>
    </row>
    <row r="1861" spans="1:20" ht="15.6" x14ac:dyDescent="0.3">
      <c r="A1861" s="2" t="s">
        <v>1932</v>
      </c>
      <c r="B1861" s="3">
        <v>46275</v>
      </c>
      <c r="C1861" s="4" t="s">
        <v>34</v>
      </c>
      <c r="D1861" s="4" t="s">
        <v>81</v>
      </c>
      <c r="E1861" s="4" t="s">
        <v>45</v>
      </c>
      <c r="F1861" s="4" t="s">
        <v>36</v>
      </c>
      <c r="G1861" s="4" t="s">
        <v>25</v>
      </c>
      <c r="H1861" s="4" t="s">
        <v>55</v>
      </c>
      <c r="I1861" s="5">
        <v>1</v>
      </c>
      <c r="J1861" s="6">
        <v>40.1</v>
      </c>
      <c r="K1861" s="7">
        <v>0</v>
      </c>
      <c r="L1861" s="6">
        <v>16.920000000000002</v>
      </c>
      <c r="M1861" s="6">
        <f t="shared" si="116"/>
        <v>40.1</v>
      </c>
      <c r="N1861" s="6">
        <f t="shared" si="117"/>
        <v>16.920000000000002</v>
      </c>
      <c r="O1861" s="6">
        <f t="shared" si="118"/>
        <v>23.18</v>
      </c>
      <c r="P1861" s="8">
        <f t="shared" si="119"/>
        <v>0.57805486284289276</v>
      </c>
      <c r="Q1861" s="9">
        <f>YEAR(SalesDataTable[[#This Row],[Order Date]])</f>
        <v>2026</v>
      </c>
      <c r="R1861" s="8" t="str">
        <f>"Q"&amp;ROUNDUP(MONTH(SalesDataTable[[#This Row],[Order Date]])/3,0)</f>
        <v>Q3</v>
      </c>
      <c r="S1861" s="5">
        <f>MONTH(SalesDataTable[[#This Row],[Order Date]])</f>
        <v>9</v>
      </c>
      <c r="T1861" s="8" t="str">
        <f>TEXT(SalesDataTable[[#This Row],[Order Date]],"mmm")</f>
        <v>Sep</v>
      </c>
    </row>
    <row r="1862" spans="1:20" ht="15.6" x14ac:dyDescent="0.3">
      <c r="A1862" s="2" t="s">
        <v>1933</v>
      </c>
      <c r="B1862" s="3">
        <v>46275</v>
      </c>
      <c r="C1862" s="4" t="s">
        <v>28</v>
      </c>
      <c r="D1862" s="4" t="s">
        <v>58</v>
      </c>
      <c r="E1862" s="4" t="s">
        <v>23</v>
      </c>
      <c r="F1862" s="4" t="s">
        <v>36</v>
      </c>
      <c r="G1862" s="4" t="s">
        <v>51</v>
      </c>
      <c r="H1862" s="4" t="s">
        <v>84</v>
      </c>
      <c r="I1862" s="5">
        <v>2</v>
      </c>
      <c r="J1862" s="6">
        <v>80.239999999999995</v>
      </c>
      <c r="K1862" s="7">
        <v>0</v>
      </c>
      <c r="L1862" s="6">
        <v>40.5</v>
      </c>
      <c r="M1862" s="6">
        <f t="shared" si="116"/>
        <v>160.47999999999999</v>
      </c>
      <c r="N1862" s="6">
        <f t="shared" si="117"/>
        <v>81</v>
      </c>
      <c r="O1862" s="6">
        <f t="shared" si="118"/>
        <v>79.47999999999999</v>
      </c>
      <c r="P1862" s="8">
        <f t="shared" si="119"/>
        <v>0.49526420737786636</v>
      </c>
      <c r="Q1862" s="9">
        <f>YEAR(SalesDataTable[[#This Row],[Order Date]])</f>
        <v>2026</v>
      </c>
      <c r="R1862" s="8" t="str">
        <f>"Q"&amp;ROUNDUP(MONTH(SalesDataTable[[#This Row],[Order Date]])/3,0)</f>
        <v>Q3</v>
      </c>
      <c r="S1862" s="5">
        <f>MONTH(SalesDataTable[[#This Row],[Order Date]])</f>
        <v>9</v>
      </c>
      <c r="T1862" s="8" t="str">
        <f>TEXT(SalesDataTable[[#This Row],[Order Date]],"mmm")</f>
        <v>Sep</v>
      </c>
    </row>
    <row r="1863" spans="1:20" ht="15.6" x14ac:dyDescent="0.3">
      <c r="A1863" s="2" t="s">
        <v>1934</v>
      </c>
      <c r="B1863" s="3">
        <v>46275</v>
      </c>
      <c r="C1863" s="4" t="s">
        <v>34</v>
      </c>
      <c r="D1863" s="4" t="s">
        <v>44</v>
      </c>
      <c r="E1863" s="4" t="s">
        <v>23</v>
      </c>
      <c r="F1863" s="4" t="s">
        <v>36</v>
      </c>
      <c r="G1863" s="4" t="s">
        <v>31</v>
      </c>
      <c r="H1863" s="4" t="s">
        <v>73</v>
      </c>
      <c r="I1863" s="5">
        <v>4</v>
      </c>
      <c r="J1863" s="6">
        <v>151.01</v>
      </c>
      <c r="K1863" s="7">
        <v>0</v>
      </c>
      <c r="L1863" s="6">
        <v>80.569999999999993</v>
      </c>
      <c r="M1863" s="6">
        <f t="shared" si="116"/>
        <v>604.04</v>
      </c>
      <c r="N1863" s="6">
        <f t="shared" si="117"/>
        <v>322.27999999999997</v>
      </c>
      <c r="O1863" s="6">
        <f t="shared" si="118"/>
        <v>281.76</v>
      </c>
      <c r="P1863" s="8">
        <f t="shared" si="119"/>
        <v>0.46645917488908023</v>
      </c>
      <c r="Q1863" s="9">
        <f>YEAR(SalesDataTable[[#This Row],[Order Date]])</f>
        <v>2026</v>
      </c>
      <c r="R1863" s="8" t="str">
        <f>"Q"&amp;ROUNDUP(MONTH(SalesDataTable[[#This Row],[Order Date]])/3,0)</f>
        <v>Q3</v>
      </c>
      <c r="S1863" s="5">
        <f>MONTH(SalesDataTable[[#This Row],[Order Date]])</f>
        <v>9</v>
      </c>
      <c r="T1863" s="8" t="str">
        <f>TEXT(SalesDataTable[[#This Row],[Order Date]],"mmm")</f>
        <v>Sep</v>
      </c>
    </row>
    <row r="1864" spans="1:20" ht="15.6" x14ac:dyDescent="0.3">
      <c r="A1864" s="2" t="s">
        <v>1935</v>
      </c>
      <c r="B1864" s="3">
        <v>46275</v>
      </c>
      <c r="C1864" s="4" t="s">
        <v>21</v>
      </c>
      <c r="D1864" s="4" t="s">
        <v>108</v>
      </c>
      <c r="E1864" s="4" t="s">
        <v>59</v>
      </c>
      <c r="F1864" s="4" t="s">
        <v>24</v>
      </c>
      <c r="G1864" s="4" t="s">
        <v>25</v>
      </c>
      <c r="H1864" s="4" t="s">
        <v>49</v>
      </c>
      <c r="I1864" s="5">
        <v>1</v>
      </c>
      <c r="J1864" s="6">
        <v>51.32</v>
      </c>
      <c r="K1864" s="7">
        <v>0.1</v>
      </c>
      <c r="L1864" s="6">
        <v>22.67</v>
      </c>
      <c r="M1864" s="6">
        <f t="shared" si="116"/>
        <v>46.188000000000002</v>
      </c>
      <c r="N1864" s="6">
        <f t="shared" si="117"/>
        <v>22.67</v>
      </c>
      <c r="O1864" s="6">
        <f t="shared" si="118"/>
        <v>23.518000000000001</v>
      </c>
      <c r="P1864" s="8">
        <f t="shared" si="119"/>
        <v>0.50917987356023209</v>
      </c>
      <c r="Q1864" s="9">
        <f>YEAR(SalesDataTable[[#This Row],[Order Date]])</f>
        <v>2026</v>
      </c>
      <c r="R1864" s="8" t="str">
        <f>"Q"&amp;ROUNDUP(MONTH(SalesDataTable[[#This Row],[Order Date]])/3,0)</f>
        <v>Q3</v>
      </c>
      <c r="S1864" s="5">
        <f>MONTH(SalesDataTable[[#This Row],[Order Date]])</f>
        <v>9</v>
      </c>
      <c r="T1864" s="8" t="str">
        <f>TEXT(SalesDataTable[[#This Row],[Order Date]],"mmm")</f>
        <v>Sep</v>
      </c>
    </row>
    <row r="1865" spans="1:20" ht="15.6" x14ac:dyDescent="0.3">
      <c r="A1865" s="2" t="s">
        <v>1936</v>
      </c>
      <c r="B1865" s="3">
        <v>46275</v>
      </c>
      <c r="C1865" s="4" t="s">
        <v>47</v>
      </c>
      <c r="D1865" s="4" t="s">
        <v>65</v>
      </c>
      <c r="E1865" s="4" t="s">
        <v>45</v>
      </c>
      <c r="F1865" s="4" t="s">
        <v>24</v>
      </c>
      <c r="G1865" s="4" t="s">
        <v>31</v>
      </c>
      <c r="H1865" s="4" t="s">
        <v>99</v>
      </c>
      <c r="I1865" s="5">
        <v>2</v>
      </c>
      <c r="J1865" s="6">
        <v>72.61</v>
      </c>
      <c r="K1865" s="7">
        <v>0</v>
      </c>
      <c r="L1865" s="6">
        <v>32.68</v>
      </c>
      <c r="M1865" s="6">
        <f t="shared" si="116"/>
        <v>145.22</v>
      </c>
      <c r="N1865" s="6">
        <f t="shared" si="117"/>
        <v>65.36</v>
      </c>
      <c r="O1865" s="6">
        <f t="shared" si="118"/>
        <v>79.86</v>
      </c>
      <c r="P1865" s="8">
        <f t="shared" si="119"/>
        <v>0.54992425285773305</v>
      </c>
      <c r="Q1865" s="9">
        <f>YEAR(SalesDataTable[[#This Row],[Order Date]])</f>
        <v>2026</v>
      </c>
      <c r="R1865" s="8" t="str">
        <f>"Q"&amp;ROUNDUP(MONTH(SalesDataTable[[#This Row],[Order Date]])/3,0)</f>
        <v>Q3</v>
      </c>
      <c r="S1865" s="5">
        <f>MONTH(SalesDataTable[[#This Row],[Order Date]])</f>
        <v>9</v>
      </c>
      <c r="T1865" s="8" t="str">
        <f>TEXT(SalesDataTable[[#This Row],[Order Date]],"mmm")</f>
        <v>Sep</v>
      </c>
    </row>
    <row r="1866" spans="1:20" ht="15.6" x14ac:dyDescent="0.3">
      <c r="A1866" s="2" t="s">
        <v>1937</v>
      </c>
      <c r="B1866" s="3">
        <v>46276</v>
      </c>
      <c r="C1866" s="4" t="s">
        <v>47</v>
      </c>
      <c r="D1866" s="4" t="s">
        <v>102</v>
      </c>
      <c r="E1866" s="4" t="s">
        <v>59</v>
      </c>
      <c r="F1866" s="4" t="s">
        <v>40</v>
      </c>
      <c r="G1866" s="4" t="s">
        <v>69</v>
      </c>
      <c r="H1866" s="4" t="s">
        <v>70</v>
      </c>
      <c r="I1866" s="5">
        <v>5</v>
      </c>
      <c r="J1866" s="6">
        <v>40.94</v>
      </c>
      <c r="K1866" s="7">
        <v>0</v>
      </c>
      <c r="L1866" s="6">
        <v>14.78</v>
      </c>
      <c r="M1866" s="6">
        <f t="shared" si="116"/>
        <v>204.7</v>
      </c>
      <c r="N1866" s="6">
        <f t="shared" si="117"/>
        <v>73.899999999999991</v>
      </c>
      <c r="O1866" s="6">
        <f t="shared" si="118"/>
        <v>130.80000000000001</v>
      </c>
      <c r="P1866" s="8">
        <f t="shared" si="119"/>
        <v>0.6389838788470934</v>
      </c>
      <c r="Q1866" s="9">
        <f>YEAR(SalesDataTable[[#This Row],[Order Date]])</f>
        <v>2026</v>
      </c>
      <c r="R1866" s="8" t="str">
        <f>"Q"&amp;ROUNDUP(MONTH(SalesDataTable[[#This Row],[Order Date]])/3,0)</f>
        <v>Q3</v>
      </c>
      <c r="S1866" s="5">
        <f>MONTH(SalesDataTable[[#This Row],[Order Date]])</f>
        <v>9</v>
      </c>
      <c r="T1866" s="8" t="str">
        <f>TEXT(SalesDataTable[[#This Row],[Order Date]],"mmm")</f>
        <v>Sep</v>
      </c>
    </row>
    <row r="1867" spans="1:20" ht="15.6" x14ac:dyDescent="0.3">
      <c r="A1867" s="2" t="s">
        <v>1938</v>
      </c>
      <c r="B1867" s="3">
        <v>46276</v>
      </c>
      <c r="C1867" s="4" t="s">
        <v>34</v>
      </c>
      <c r="D1867" s="4" t="s">
        <v>146</v>
      </c>
      <c r="E1867" s="4" t="s">
        <v>59</v>
      </c>
      <c r="F1867" s="4" t="s">
        <v>36</v>
      </c>
      <c r="G1867" s="4" t="s">
        <v>25</v>
      </c>
      <c r="H1867" s="4" t="s">
        <v>26</v>
      </c>
      <c r="I1867" s="5">
        <v>4</v>
      </c>
      <c r="J1867" s="6">
        <v>81.69</v>
      </c>
      <c r="K1867" s="7">
        <v>0</v>
      </c>
      <c r="L1867" s="6">
        <v>42.23</v>
      </c>
      <c r="M1867" s="6">
        <f t="shared" si="116"/>
        <v>326.76</v>
      </c>
      <c r="N1867" s="6">
        <f t="shared" si="117"/>
        <v>168.92</v>
      </c>
      <c r="O1867" s="6">
        <f t="shared" si="118"/>
        <v>157.84</v>
      </c>
      <c r="P1867" s="8">
        <f t="shared" si="119"/>
        <v>0.48304566042355246</v>
      </c>
      <c r="Q1867" s="9">
        <f>YEAR(SalesDataTable[[#This Row],[Order Date]])</f>
        <v>2026</v>
      </c>
      <c r="R1867" s="8" t="str">
        <f>"Q"&amp;ROUNDUP(MONTH(SalesDataTable[[#This Row],[Order Date]])/3,0)</f>
        <v>Q3</v>
      </c>
      <c r="S1867" s="5">
        <f>MONTH(SalesDataTable[[#This Row],[Order Date]])</f>
        <v>9</v>
      </c>
      <c r="T1867" s="8" t="str">
        <f>TEXT(SalesDataTable[[#This Row],[Order Date]],"mmm")</f>
        <v>Sep</v>
      </c>
    </row>
    <row r="1868" spans="1:20" ht="15.6" x14ac:dyDescent="0.3">
      <c r="A1868" s="2" t="s">
        <v>1939</v>
      </c>
      <c r="B1868" s="3">
        <v>46276</v>
      </c>
      <c r="C1868" s="4" t="s">
        <v>21</v>
      </c>
      <c r="D1868" s="4" t="s">
        <v>108</v>
      </c>
      <c r="E1868" s="4" t="s">
        <v>45</v>
      </c>
      <c r="F1868" s="4" t="s">
        <v>36</v>
      </c>
      <c r="G1868" s="4" t="s">
        <v>25</v>
      </c>
      <c r="H1868" s="4" t="s">
        <v>49</v>
      </c>
      <c r="I1868" s="5">
        <v>1</v>
      </c>
      <c r="J1868" s="6">
        <v>51.25</v>
      </c>
      <c r="K1868" s="7">
        <v>0.05</v>
      </c>
      <c r="L1868" s="6">
        <v>21.99</v>
      </c>
      <c r="M1868" s="6">
        <f t="shared" si="116"/>
        <v>48.6875</v>
      </c>
      <c r="N1868" s="6">
        <f t="shared" si="117"/>
        <v>21.99</v>
      </c>
      <c r="O1868" s="6">
        <f t="shared" si="118"/>
        <v>26.697500000000002</v>
      </c>
      <c r="P1868" s="8">
        <f t="shared" si="119"/>
        <v>0.54834403080872918</v>
      </c>
      <c r="Q1868" s="9">
        <f>YEAR(SalesDataTable[[#This Row],[Order Date]])</f>
        <v>2026</v>
      </c>
      <c r="R1868" s="8" t="str">
        <f>"Q"&amp;ROUNDUP(MONTH(SalesDataTable[[#This Row],[Order Date]])/3,0)</f>
        <v>Q3</v>
      </c>
      <c r="S1868" s="5">
        <f>MONTH(SalesDataTable[[#This Row],[Order Date]])</f>
        <v>9</v>
      </c>
      <c r="T1868" s="8" t="str">
        <f>TEXT(SalesDataTable[[#This Row],[Order Date]],"mmm")</f>
        <v>Sep</v>
      </c>
    </row>
    <row r="1869" spans="1:20" ht="15.6" x14ac:dyDescent="0.3">
      <c r="A1869" s="2" t="s">
        <v>1940</v>
      </c>
      <c r="B1869" s="3">
        <v>46276</v>
      </c>
      <c r="C1869" s="4" t="s">
        <v>34</v>
      </c>
      <c r="D1869" s="4" t="s">
        <v>146</v>
      </c>
      <c r="E1869" s="4" t="s">
        <v>23</v>
      </c>
      <c r="F1869" s="4" t="s">
        <v>24</v>
      </c>
      <c r="G1869" s="4" t="s">
        <v>69</v>
      </c>
      <c r="H1869" s="4" t="s">
        <v>94</v>
      </c>
      <c r="I1869" s="5">
        <v>1</v>
      </c>
      <c r="J1869" s="6">
        <v>50.78</v>
      </c>
      <c r="K1869" s="7">
        <v>0.05</v>
      </c>
      <c r="L1869" s="6">
        <v>22.52</v>
      </c>
      <c r="M1869" s="6">
        <f t="shared" si="116"/>
        <v>48.241</v>
      </c>
      <c r="N1869" s="6">
        <f t="shared" si="117"/>
        <v>22.52</v>
      </c>
      <c r="O1869" s="6">
        <f t="shared" si="118"/>
        <v>25.721</v>
      </c>
      <c r="P1869" s="8">
        <f t="shared" si="119"/>
        <v>0.5331771729441761</v>
      </c>
      <c r="Q1869" s="9">
        <f>YEAR(SalesDataTable[[#This Row],[Order Date]])</f>
        <v>2026</v>
      </c>
      <c r="R1869" s="8" t="str">
        <f>"Q"&amp;ROUNDUP(MONTH(SalesDataTable[[#This Row],[Order Date]])/3,0)</f>
        <v>Q3</v>
      </c>
      <c r="S1869" s="5">
        <f>MONTH(SalesDataTable[[#This Row],[Order Date]])</f>
        <v>9</v>
      </c>
      <c r="T1869" s="8" t="str">
        <f>TEXT(SalesDataTable[[#This Row],[Order Date]],"mmm")</f>
        <v>Sep</v>
      </c>
    </row>
    <row r="1870" spans="1:20" ht="15.6" x14ac:dyDescent="0.3">
      <c r="A1870" s="2" t="s">
        <v>1941</v>
      </c>
      <c r="B1870" s="3">
        <v>46276</v>
      </c>
      <c r="C1870" s="4" t="s">
        <v>28</v>
      </c>
      <c r="D1870" s="4" t="s">
        <v>29</v>
      </c>
      <c r="E1870" s="4" t="s">
        <v>23</v>
      </c>
      <c r="F1870" s="4" t="s">
        <v>36</v>
      </c>
      <c r="G1870" s="4" t="s">
        <v>37</v>
      </c>
      <c r="H1870" s="4" t="s">
        <v>91</v>
      </c>
      <c r="I1870" s="5">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9">
        <f>YEAR(SalesDataTable[[#This Row],[Order Date]])</f>
        <v>2026</v>
      </c>
      <c r="R1870" s="8" t="str">
        <f>"Q"&amp;ROUNDUP(MONTH(SalesDataTable[[#This Row],[Order Date]])/3,0)</f>
        <v>Q3</v>
      </c>
      <c r="S1870" s="5">
        <f>MONTH(SalesDataTable[[#This Row],[Order Date]])</f>
        <v>9</v>
      </c>
      <c r="T1870" s="8" t="str">
        <f>TEXT(SalesDataTable[[#This Row],[Order Date]],"mmm")</f>
        <v>Sep</v>
      </c>
    </row>
    <row r="1871" spans="1:20" ht="15.6" x14ac:dyDescent="0.3">
      <c r="A1871" s="2" t="s">
        <v>1942</v>
      </c>
      <c r="B1871" s="3">
        <v>46276</v>
      </c>
      <c r="C1871" s="4" t="s">
        <v>34</v>
      </c>
      <c r="D1871" s="4" t="s">
        <v>35</v>
      </c>
      <c r="E1871" s="4" t="s">
        <v>23</v>
      </c>
      <c r="F1871" s="4" t="s">
        <v>24</v>
      </c>
      <c r="G1871" s="4" t="s">
        <v>37</v>
      </c>
      <c r="H1871" s="4" t="s">
        <v>103</v>
      </c>
      <c r="I1871" s="5">
        <v>1</v>
      </c>
      <c r="J1871" s="6">
        <v>162.06</v>
      </c>
      <c r="K1871" s="7">
        <v>0</v>
      </c>
      <c r="L1871" s="6">
        <v>86.95</v>
      </c>
      <c r="M1871" s="6">
        <f t="shared" si="116"/>
        <v>162.06</v>
      </c>
      <c r="N1871" s="6">
        <f t="shared" si="117"/>
        <v>86.95</v>
      </c>
      <c r="O1871" s="6">
        <f t="shared" si="118"/>
        <v>75.11</v>
      </c>
      <c r="P1871" s="8">
        <f t="shared" si="119"/>
        <v>0.4634703196347032</v>
      </c>
      <c r="Q1871" s="9">
        <f>YEAR(SalesDataTable[[#This Row],[Order Date]])</f>
        <v>2026</v>
      </c>
      <c r="R1871" s="8" t="str">
        <f>"Q"&amp;ROUNDUP(MONTH(SalesDataTable[[#This Row],[Order Date]])/3,0)</f>
        <v>Q3</v>
      </c>
      <c r="S1871" s="5">
        <f>MONTH(SalesDataTable[[#This Row],[Order Date]])</f>
        <v>9</v>
      </c>
      <c r="T1871" s="8" t="str">
        <f>TEXT(SalesDataTable[[#This Row],[Order Date]],"mmm")</f>
        <v>Sep</v>
      </c>
    </row>
    <row r="1872" spans="1:20" ht="15.6" x14ac:dyDescent="0.3">
      <c r="A1872" s="2" t="s">
        <v>1943</v>
      </c>
      <c r="B1872" s="3">
        <v>46276</v>
      </c>
      <c r="C1872" s="4" t="s">
        <v>34</v>
      </c>
      <c r="D1872" s="4" t="s">
        <v>54</v>
      </c>
      <c r="E1872" s="4" t="s">
        <v>45</v>
      </c>
      <c r="F1872" s="4" t="s">
        <v>24</v>
      </c>
      <c r="G1872" s="4" t="s">
        <v>37</v>
      </c>
      <c r="H1872" s="4" t="s">
        <v>38</v>
      </c>
      <c r="I1872" s="5">
        <v>2</v>
      </c>
      <c r="J1872" s="6">
        <v>37.03</v>
      </c>
      <c r="K1872" s="7">
        <v>0.1</v>
      </c>
      <c r="L1872" s="6">
        <v>13.46</v>
      </c>
      <c r="M1872" s="6">
        <f t="shared" si="116"/>
        <v>66.654000000000011</v>
      </c>
      <c r="N1872" s="6">
        <f t="shared" si="117"/>
        <v>26.92</v>
      </c>
      <c r="O1872" s="6">
        <f t="shared" si="118"/>
        <v>39.734000000000009</v>
      </c>
      <c r="P1872" s="8">
        <f t="shared" si="119"/>
        <v>0.59612326342004984</v>
      </c>
      <c r="Q1872" s="9">
        <f>YEAR(SalesDataTable[[#This Row],[Order Date]])</f>
        <v>2026</v>
      </c>
      <c r="R1872" s="8" t="str">
        <f>"Q"&amp;ROUNDUP(MONTH(SalesDataTable[[#This Row],[Order Date]])/3,0)</f>
        <v>Q3</v>
      </c>
      <c r="S1872" s="5">
        <f>MONTH(SalesDataTable[[#This Row],[Order Date]])</f>
        <v>9</v>
      </c>
      <c r="T1872" s="8" t="str">
        <f>TEXT(SalesDataTable[[#This Row],[Order Date]],"mmm")</f>
        <v>Sep</v>
      </c>
    </row>
    <row r="1873" spans="1:20" ht="15.6" x14ac:dyDescent="0.3">
      <c r="A1873" s="2" t="s">
        <v>1944</v>
      </c>
      <c r="B1873" s="3">
        <v>46276</v>
      </c>
      <c r="C1873" s="4" t="s">
        <v>28</v>
      </c>
      <c r="D1873" s="4" t="s">
        <v>86</v>
      </c>
      <c r="E1873" s="4" t="s">
        <v>23</v>
      </c>
      <c r="F1873" s="4" t="s">
        <v>36</v>
      </c>
      <c r="G1873" s="4" t="s">
        <v>51</v>
      </c>
      <c r="H1873" s="4" t="s">
        <v>52</v>
      </c>
      <c r="I1873" s="5">
        <v>1</v>
      </c>
      <c r="J1873" s="6">
        <v>338.01</v>
      </c>
      <c r="K1873" s="7">
        <v>0</v>
      </c>
      <c r="L1873" s="6">
        <v>190.89</v>
      </c>
      <c r="M1873" s="6">
        <f t="shared" si="116"/>
        <v>338.01</v>
      </c>
      <c r="N1873" s="6">
        <f t="shared" si="117"/>
        <v>190.89</v>
      </c>
      <c r="O1873" s="6">
        <f t="shared" si="118"/>
        <v>147.12</v>
      </c>
      <c r="P1873" s="8">
        <f t="shared" si="119"/>
        <v>0.43525339486997427</v>
      </c>
      <c r="Q1873" s="9">
        <f>YEAR(SalesDataTable[[#This Row],[Order Date]])</f>
        <v>2026</v>
      </c>
      <c r="R1873" s="8" t="str">
        <f>"Q"&amp;ROUNDUP(MONTH(SalesDataTable[[#This Row],[Order Date]])/3,0)</f>
        <v>Q3</v>
      </c>
      <c r="S1873" s="5">
        <f>MONTH(SalesDataTable[[#This Row],[Order Date]])</f>
        <v>9</v>
      </c>
      <c r="T1873" s="8" t="str">
        <f>TEXT(SalesDataTable[[#This Row],[Order Date]],"mmm")</f>
        <v>Sep</v>
      </c>
    </row>
    <row r="1874" spans="1:20" ht="15.6" x14ac:dyDescent="0.3">
      <c r="A1874" s="2" t="s">
        <v>1945</v>
      </c>
      <c r="B1874" s="3">
        <v>46277</v>
      </c>
      <c r="C1874" s="4" t="s">
        <v>47</v>
      </c>
      <c r="D1874" s="4" t="s">
        <v>102</v>
      </c>
      <c r="E1874" s="4" t="s">
        <v>23</v>
      </c>
      <c r="F1874" s="4" t="s">
        <v>36</v>
      </c>
      <c r="G1874" s="4" t="s">
        <v>69</v>
      </c>
      <c r="H1874" s="4" t="s">
        <v>70</v>
      </c>
      <c r="I1874" s="5">
        <v>5</v>
      </c>
      <c r="J1874" s="6">
        <v>40.78</v>
      </c>
      <c r="K1874" s="7">
        <v>0.05</v>
      </c>
      <c r="L1874" s="6">
        <v>14.94</v>
      </c>
      <c r="M1874" s="6">
        <f t="shared" si="116"/>
        <v>193.70499999999998</v>
      </c>
      <c r="N1874" s="6">
        <f t="shared" si="117"/>
        <v>74.7</v>
      </c>
      <c r="O1874" s="6">
        <f t="shared" si="118"/>
        <v>119.00499999999998</v>
      </c>
      <c r="P1874" s="8">
        <f t="shared" si="119"/>
        <v>0.61436204537828132</v>
      </c>
      <c r="Q1874" s="9">
        <f>YEAR(SalesDataTable[[#This Row],[Order Date]])</f>
        <v>2026</v>
      </c>
      <c r="R1874" s="8" t="str">
        <f>"Q"&amp;ROUNDUP(MONTH(SalesDataTable[[#This Row],[Order Date]])/3,0)</f>
        <v>Q3</v>
      </c>
      <c r="S1874" s="5">
        <f>MONTH(SalesDataTable[[#This Row],[Order Date]])</f>
        <v>9</v>
      </c>
      <c r="T1874" s="8" t="str">
        <f>TEXT(SalesDataTable[[#This Row],[Order Date]],"mmm")</f>
        <v>Sep</v>
      </c>
    </row>
    <row r="1875" spans="1:20" ht="15.6" x14ac:dyDescent="0.3">
      <c r="A1875" s="2" t="s">
        <v>1946</v>
      </c>
      <c r="B1875" s="3">
        <v>46277</v>
      </c>
      <c r="C1875" s="4" t="s">
        <v>34</v>
      </c>
      <c r="D1875" s="4" t="s">
        <v>146</v>
      </c>
      <c r="E1875" s="4" t="s">
        <v>23</v>
      </c>
      <c r="F1875" s="4" t="s">
        <v>24</v>
      </c>
      <c r="G1875" s="4" t="s">
        <v>25</v>
      </c>
      <c r="H1875" s="4" t="s">
        <v>49</v>
      </c>
      <c r="I1875" s="5">
        <v>4</v>
      </c>
      <c r="J1875" s="6">
        <v>51.47</v>
      </c>
      <c r="K1875" s="7">
        <v>0</v>
      </c>
      <c r="L1875" s="6">
        <v>21.9</v>
      </c>
      <c r="M1875" s="6">
        <f t="shared" si="116"/>
        <v>205.88</v>
      </c>
      <c r="N1875" s="6">
        <f t="shared" si="117"/>
        <v>87.6</v>
      </c>
      <c r="O1875" s="6">
        <f t="shared" si="118"/>
        <v>118.28</v>
      </c>
      <c r="P1875" s="8">
        <f t="shared" si="119"/>
        <v>0.57450942296483387</v>
      </c>
      <c r="Q1875" s="9">
        <f>YEAR(SalesDataTable[[#This Row],[Order Date]])</f>
        <v>2026</v>
      </c>
      <c r="R1875" s="8" t="str">
        <f>"Q"&amp;ROUNDUP(MONTH(SalesDataTable[[#This Row],[Order Date]])/3,0)</f>
        <v>Q3</v>
      </c>
      <c r="S1875" s="5">
        <f>MONTH(SalesDataTable[[#This Row],[Order Date]])</f>
        <v>9</v>
      </c>
      <c r="T1875" s="8" t="str">
        <f>TEXT(SalesDataTable[[#This Row],[Order Date]],"mmm")</f>
        <v>Sep</v>
      </c>
    </row>
    <row r="1876" spans="1:20" ht="15.6" x14ac:dyDescent="0.3">
      <c r="A1876" s="2" t="s">
        <v>1947</v>
      </c>
      <c r="B1876" s="3">
        <v>46277</v>
      </c>
      <c r="C1876" s="4" t="s">
        <v>21</v>
      </c>
      <c r="D1876" s="4" t="s">
        <v>108</v>
      </c>
      <c r="E1876" s="4" t="s">
        <v>30</v>
      </c>
      <c r="F1876" s="4" t="s">
        <v>40</v>
      </c>
      <c r="G1876" s="4" t="s">
        <v>31</v>
      </c>
      <c r="H1876" s="4" t="s">
        <v>41</v>
      </c>
      <c r="I1876" s="5">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9">
        <f>YEAR(SalesDataTable[[#This Row],[Order Date]])</f>
        <v>2026</v>
      </c>
      <c r="R1876" s="8" t="str">
        <f>"Q"&amp;ROUNDUP(MONTH(SalesDataTable[[#This Row],[Order Date]])/3,0)</f>
        <v>Q3</v>
      </c>
      <c r="S1876" s="5">
        <f>MONTH(SalesDataTable[[#This Row],[Order Date]])</f>
        <v>9</v>
      </c>
      <c r="T1876" s="8" t="str">
        <f>TEXT(SalesDataTable[[#This Row],[Order Date]],"mmm")</f>
        <v>Sep</v>
      </c>
    </row>
    <row r="1877" spans="1:20" ht="15.6" x14ac:dyDescent="0.3">
      <c r="A1877" s="2" t="s">
        <v>1948</v>
      </c>
      <c r="B1877" s="3">
        <v>46277</v>
      </c>
      <c r="C1877" s="4" t="s">
        <v>28</v>
      </c>
      <c r="D1877" s="4" t="s">
        <v>58</v>
      </c>
      <c r="E1877" s="4" t="s">
        <v>45</v>
      </c>
      <c r="F1877" s="4" t="s">
        <v>36</v>
      </c>
      <c r="G1877" s="4" t="s">
        <v>69</v>
      </c>
      <c r="H1877" s="4" t="s">
        <v>94</v>
      </c>
      <c r="I1877" s="5">
        <v>1</v>
      </c>
      <c r="J1877" s="6">
        <v>51.34</v>
      </c>
      <c r="K1877" s="7">
        <v>0.1</v>
      </c>
      <c r="L1877" s="6">
        <v>22.63</v>
      </c>
      <c r="M1877" s="6">
        <f t="shared" si="116"/>
        <v>46.206000000000003</v>
      </c>
      <c r="N1877" s="6">
        <f t="shared" si="117"/>
        <v>22.63</v>
      </c>
      <c r="O1877" s="6">
        <f t="shared" si="118"/>
        <v>23.576000000000004</v>
      </c>
      <c r="P1877" s="8">
        <f t="shared" si="119"/>
        <v>0.51023676578799293</v>
      </c>
      <c r="Q1877" s="9">
        <f>YEAR(SalesDataTable[[#This Row],[Order Date]])</f>
        <v>2026</v>
      </c>
      <c r="R1877" s="8" t="str">
        <f>"Q"&amp;ROUNDUP(MONTH(SalesDataTable[[#This Row],[Order Date]])/3,0)</f>
        <v>Q3</v>
      </c>
      <c r="S1877" s="5">
        <f>MONTH(SalesDataTable[[#This Row],[Order Date]])</f>
        <v>9</v>
      </c>
      <c r="T1877" s="8" t="str">
        <f>TEXT(SalesDataTable[[#This Row],[Order Date]],"mmm")</f>
        <v>Sep</v>
      </c>
    </row>
    <row r="1878" spans="1:20" ht="15.6" x14ac:dyDescent="0.3">
      <c r="A1878" s="2" t="s">
        <v>1949</v>
      </c>
      <c r="B1878" s="3">
        <v>46277</v>
      </c>
      <c r="C1878" s="4" t="s">
        <v>28</v>
      </c>
      <c r="D1878" s="4" t="s">
        <v>29</v>
      </c>
      <c r="E1878" s="4" t="s">
        <v>30</v>
      </c>
      <c r="F1878" s="4" t="s">
        <v>24</v>
      </c>
      <c r="G1878" s="4" t="s">
        <v>37</v>
      </c>
      <c r="H1878" s="4" t="s">
        <v>66</v>
      </c>
      <c r="I1878" s="5">
        <v>6</v>
      </c>
      <c r="J1878" s="6">
        <v>47.72</v>
      </c>
      <c r="K1878" s="7">
        <v>0.1</v>
      </c>
      <c r="L1878" s="6">
        <v>18.41</v>
      </c>
      <c r="M1878" s="6">
        <f t="shared" si="116"/>
        <v>257.68799999999999</v>
      </c>
      <c r="N1878" s="6">
        <f t="shared" si="117"/>
        <v>110.46000000000001</v>
      </c>
      <c r="O1878" s="6">
        <f t="shared" si="118"/>
        <v>147.22799999999998</v>
      </c>
      <c r="P1878" s="8">
        <f t="shared" si="119"/>
        <v>0.57134208810654741</v>
      </c>
      <c r="Q1878" s="9">
        <f>YEAR(SalesDataTable[[#This Row],[Order Date]])</f>
        <v>2026</v>
      </c>
      <c r="R1878" s="8" t="str">
        <f>"Q"&amp;ROUNDUP(MONTH(SalesDataTable[[#This Row],[Order Date]])/3,0)</f>
        <v>Q3</v>
      </c>
      <c r="S1878" s="5">
        <f>MONTH(SalesDataTable[[#This Row],[Order Date]])</f>
        <v>9</v>
      </c>
      <c r="T1878" s="8" t="str">
        <f>TEXT(SalesDataTable[[#This Row],[Order Date]],"mmm")</f>
        <v>Sep</v>
      </c>
    </row>
    <row r="1879" spans="1:20" ht="15.6" x14ac:dyDescent="0.3">
      <c r="A1879" s="2" t="s">
        <v>1950</v>
      </c>
      <c r="B1879" s="3">
        <v>46277</v>
      </c>
      <c r="C1879" s="4" t="s">
        <v>28</v>
      </c>
      <c r="D1879" s="4" t="s">
        <v>86</v>
      </c>
      <c r="E1879" s="4" t="s">
        <v>23</v>
      </c>
      <c r="F1879" s="4" t="s">
        <v>40</v>
      </c>
      <c r="G1879" s="4" t="s">
        <v>51</v>
      </c>
      <c r="H1879" s="4" t="s">
        <v>84</v>
      </c>
      <c r="I1879" s="5">
        <v>1</v>
      </c>
      <c r="J1879" s="6">
        <v>81.489999999999995</v>
      </c>
      <c r="K1879" s="7">
        <v>0.1</v>
      </c>
      <c r="L1879" s="6">
        <v>38.83</v>
      </c>
      <c r="M1879" s="6">
        <f t="shared" si="116"/>
        <v>73.340999999999994</v>
      </c>
      <c r="N1879" s="6">
        <f t="shared" si="117"/>
        <v>38.83</v>
      </c>
      <c r="O1879" s="6">
        <f t="shared" si="118"/>
        <v>34.510999999999996</v>
      </c>
      <c r="P1879" s="8">
        <f t="shared" si="119"/>
        <v>0.47055535103148305</v>
      </c>
      <c r="Q1879" s="9">
        <f>YEAR(SalesDataTable[[#This Row],[Order Date]])</f>
        <v>2026</v>
      </c>
      <c r="R1879" s="8" t="str">
        <f>"Q"&amp;ROUNDUP(MONTH(SalesDataTable[[#This Row],[Order Date]])/3,0)</f>
        <v>Q3</v>
      </c>
      <c r="S1879" s="5">
        <f>MONTH(SalesDataTable[[#This Row],[Order Date]])</f>
        <v>9</v>
      </c>
      <c r="T1879" s="8" t="str">
        <f>TEXT(SalesDataTable[[#This Row],[Order Date]],"mmm")</f>
        <v>Sep</v>
      </c>
    </row>
    <row r="1880" spans="1:20" ht="15.6" x14ac:dyDescent="0.3">
      <c r="A1880" s="2" t="s">
        <v>1951</v>
      </c>
      <c r="B1880" s="3">
        <v>46277</v>
      </c>
      <c r="C1880" s="4" t="s">
        <v>28</v>
      </c>
      <c r="D1880" s="4" t="s">
        <v>58</v>
      </c>
      <c r="E1880" s="4" t="s">
        <v>45</v>
      </c>
      <c r="F1880" s="4" t="s">
        <v>24</v>
      </c>
      <c r="G1880" s="4" t="s">
        <v>25</v>
      </c>
      <c r="H1880" s="4" t="s">
        <v>55</v>
      </c>
      <c r="I1880" s="5">
        <v>2</v>
      </c>
      <c r="J1880" s="6">
        <v>39.700000000000003</v>
      </c>
      <c r="K1880" s="7">
        <v>0</v>
      </c>
      <c r="L1880" s="6">
        <v>16.32</v>
      </c>
      <c r="M1880" s="6">
        <f t="shared" si="116"/>
        <v>79.400000000000006</v>
      </c>
      <c r="N1880" s="6">
        <f t="shared" si="117"/>
        <v>32.64</v>
      </c>
      <c r="O1880" s="6">
        <f t="shared" si="118"/>
        <v>46.760000000000005</v>
      </c>
      <c r="P1880" s="8">
        <f t="shared" si="119"/>
        <v>0.58891687657430736</v>
      </c>
      <c r="Q1880" s="9">
        <f>YEAR(SalesDataTable[[#This Row],[Order Date]])</f>
        <v>2026</v>
      </c>
      <c r="R1880" s="8" t="str">
        <f>"Q"&amp;ROUNDUP(MONTH(SalesDataTable[[#This Row],[Order Date]])/3,0)</f>
        <v>Q3</v>
      </c>
      <c r="S1880" s="5">
        <f>MONTH(SalesDataTable[[#This Row],[Order Date]])</f>
        <v>9</v>
      </c>
      <c r="T1880" s="8" t="str">
        <f>TEXT(SalesDataTable[[#This Row],[Order Date]],"mmm")</f>
        <v>Sep</v>
      </c>
    </row>
    <row r="1881" spans="1:20" ht="15.6" x14ac:dyDescent="0.3">
      <c r="A1881" s="2" t="s">
        <v>1952</v>
      </c>
      <c r="B1881" s="3">
        <v>46277</v>
      </c>
      <c r="C1881" s="4" t="s">
        <v>28</v>
      </c>
      <c r="D1881" s="4" t="s">
        <v>89</v>
      </c>
      <c r="E1881" s="4" t="s">
        <v>30</v>
      </c>
      <c r="F1881" s="4" t="s">
        <v>36</v>
      </c>
      <c r="G1881" s="4" t="s">
        <v>51</v>
      </c>
      <c r="H1881" s="4" t="s">
        <v>52</v>
      </c>
      <c r="I1881" s="5">
        <v>4</v>
      </c>
      <c r="J1881" s="6">
        <v>344.67</v>
      </c>
      <c r="K1881" s="7">
        <v>0.1</v>
      </c>
      <c r="L1881" s="6">
        <v>195.35</v>
      </c>
      <c r="M1881" s="6">
        <f t="shared" si="116"/>
        <v>1240.8120000000001</v>
      </c>
      <c r="N1881" s="6">
        <f t="shared" si="117"/>
        <v>781.4</v>
      </c>
      <c r="O1881" s="6">
        <f t="shared" si="118"/>
        <v>459.41200000000015</v>
      </c>
      <c r="P1881" s="8">
        <f t="shared" si="119"/>
        <v>0.37025109363868186</v>
      </c>
      <c r="Q1881" s="9">
        <f>YEAR(SalesDataTable[[#This Row],[Order Date]])</f>
        <v>2026</v>
      </c>
      <c r="R1881" s="8" t="str">
        <f>"Q"&amp;ROUNDUP(MONTH(SalesDataTable[[#This Row],[Order Date]])/3,0)</f>
        <v>Q3</v>
      </c>
      <c r="S1881" s="5">
        <f>MONTH(SalesDataTable[[#This Row],[Order Date]])</f>
        <v>9</v>
      </c>
      <c r="T1881" s="8" t="str">
        <f>TEXT(SalesDataTable[[#This Row],[Order Date]],"mmm")</f>
        <v>Sep</v>
      </c>
    </row>
    <row r="1882" spans="1:20" ht="15.6" x14ac:dyDescent="0.3">
      <c r="A1882" s="2" t="s">
        <v>1953</v>
      </c>
      <c r="B1882" s="3">
        <v>46277</v>
      </c>
      <c r="C1882" s="4" t="s">
        <v>21</v>
      </c>
      <c r="D1882" s="4" t="s">
        <v>22</v>
      </c>
      <c r="E1882" s="4" t="s">
        <v>23</v>
      </c>
      <c r="F1882" s="4" t="s">
        <v>24</v>
      </c>
      <c r="G1882" s="4" t="s">
        <v>25</v>
      </c>
      <c r="H1882" s="4" t="s">
        <v>26</v>
      </c>
      <c r="I1882" s="5">
        <v>1</v>
      </c>
      <c r="J1882" s="6">
        <v>80.39</v>
      </c>
      <c r="K1882" s="7">
        <v>0</v>
      </c>
      <c r="L1882" s="6">
        <v>42.85</v>
      </c>
      <c r="M1882" s="6">
        <f t="shared" si="116"/>
        <v>80.39</v>
      </c>
      <c r="N1882" s="6">
        <f t="shared" si="117"/>
        <v>42.85</v>
      </c>
      <c r="O1882" s="6">
        <f t="shared" si="118"/>
        <v>37.54</v>
      </c>
      <c r="P1882" s="8">
        <f t="shared" si="119"/>
        <v>0.46697350416718497</v>
      </c>
      <c r="Q1882" s="9">
        <f>YEAR(SalesDataTable[[#This Row],[Order Date]])</f>
        <v>2026</v>
      </c>
      <c r="R1882" s="8" t="str">
        <f>"Q"&amp;ROUNDUP(MONTH(SalesDataTable[[#This Row],[Order Date]])/3,0)</f>
        <v>Q3</v>
      </c>
      <c r="S1882" s="5">
        <f>MONTH(SalesDataTable[[#This Row],[Order Date]])</f>
        <v>9</v>
      </c>
      <c r="T1882" s="8" t="str">
        <f>TEXT(SalesDataTable[[#This Row],[Order Date]],"mmm")</f>
        <v>Sep</v>
      </c>
    </row>
    <row r="1883" spans="1:20" ht="15.6" x14ac:dyDescent="0.3">
      <c r="A1883" s="2" t="s">
        <v>1954</v>
      </c>
      <c r="B1883" s="3">
        <v>46278</v>
      </c>
      <c r="C1883" s="4" t="s">
        <v>34</v>
      </c>
      <c r="D1883" s="4" t="s">
        <v>44</v>
      </c>
      <c r="E1883" s="4" t="s">
        <v>45</v>
      </c>
      <c r="F1883" s="4" t="s">
        <v>24</v>
      </c>
      <c r="G1883" s="4" t="s">
        <v>31</v>
      </c>
      <c r="H1883" s="4" t="s">
        <v>41</v>
      </c>
      <c r="I1883" s="5">
        <v>1</v>
      </c>
      <c r="J1883" s="6">
        <v>143.66999999999999</v>
      </c>
      <c r="K1883" s="7">
        <v>0.1</v>
      </c>
      <c r="L1883" s="6">
        <v>79.89</v>
      </c>
      <c r="M1883" s="6">
        <f t="shared" si="116"/>
        <v>129.303</v>
      </c>
      <c r="N1883" s="6">
        <f t="shared" si="117"/>
        <v>79.89</v>
      </c>
      <c r="O1883" s="6">
        <f t="shared" si="118"/>
        <v>49.412999999999997</v>
      </c>
      <c r="P1883" s="8">
        <f t="shared" si="119"/>
        <v>0.38214890605786406</v>
      </c>
      <c r="Q1883" s="9">
        <f>YEAR(SalesDataTable[[#This Row],[Order Date]])</f>
        <v>2026</v>
      </c>
      <c r="R1883" s="8" t="str">
        <f>"Q"&amp;ROUNDUP(MONTH(SalesDataTable[[#This Row],[Order Date]])/3,0)</f>
        <v>Q3</v>
      </c>
      <c r="S1883" s="5">
        <f>MONTH(SalesDataTable[[#This Row],[Order Date]])</f>
        <v>9</v>
      </c>
      <c r="T1883" s="8" t="str">
        <f>TEXT(SalesDataTable[[#This Row],[Order Date]],"mmm")</f>
        <v>Sep</v>
      </c>
    </row>
    <row r="1884" spans="1:20" ht="15.6" x14ac:dyDescent="0.3">
      <c r="A1884" s="2" t="s">
        <v>1955</v>
      </c>
      <c r="B1884" s="3">
        <v>46278</v>
      </c>
      <c r="C1884" s="4" t="s">
        <v>28</v>
      </c>
      <c r="D1884" s="4" t="s">
        <v>89</v>
      </c>
      <c r="E1884" s="4" t="s">
        <v>45</v>
      </c>
      <c r="F1884" s="4" t="s">
        <v>24</v>
      </c>
      <c r="G1884" s="4" t="s">
        <v>37</v>
      </c>
      <c r="H1884" s="4" t="s">
        <v>38</v>
      </c>
      <c r="I1884" s="5">
        <v>1</v>
      </c>
      <c r="J1884" s="6">
        <v>35.86</v>
      </c>
      <c r="K1884" s="7">
        <v>0</v>
      </c>
      <c r="L1884" s="6">
        <v>13.33</v>
      </c>
      <c r="M1884" s="6">
        <f t="shared" si="116"/>
        <v>35.86</v>
      </c>
      <c r="N1884" s="6">
        <f t="shared" si="117"/>
        <v>13.33</v>
      </c>
      <c r="O1884" s="6">
        <f t="shared" si="118"/>
        <v>22.53</v>
      </c>
      <c r="P1884" s="8">
        <f t="shared" si="119"/>
        <v>0.62827663134411604</v>
      </c>
      <c r="Q1884" s="9">
        <f>YEAR(SalesDataTable[[#This Row],[Order Date]])</f>
        <v>2026</v>
      </c>
      <c r="R1884" s="8" t="str">
        <f>"Q"&amp;ROUNDUP(MONTH(SalesDataTable[[#This Row],[Order Date]])/3,0)</f>
        <v>Q3</v>
      </c>
      <c r="S1884" s="5">
        <f>MONTH(SalesDataTable[[#This Row],[Order Date]])</f>
        <v>9</v>
      </c>
      <c r="T1884" s="8" t="str">
        <f>TEXT(SalesDataTable[[#This Row],[Order Date]],"mmm")</f>
        <v>Sep</v>
      </c>
    </row>
    <row r="1885" spans="1:20" ht="15.6" x14ac:dyDescent="0.3">
      <c r="A1885" s="2" t="s">
        <v>1956</v>
      </c>
      <c r="B1885" s="3">
        <v>46278</v>
      </c>
      <c r="C1885" s="4" t="s">
        <v>28</v>
      </c>
      <c r="D1885" s="4" t="s">
        <v>106</v>
      </c>
      <c r="E1885" s="4" t="s">
        <v>45</v>
      </c>
      <c r="F1885" s="4" t="s">
        <v>24</v>
      </c>
      <c r="G1885" s="4" t="s">
        <v>37</v>
      </c>
      <c r="H1885" s="4" t="s">
        <v>91</v>
      </c>
      <c r="I1885" s="5">
        <v>3</v>
      </c>
      <c r="J1885" s="6">
        <v>130.28</v>
      </c>
      <c r="K1885" s="7">
        <v>0.1</v>
      </c>
      <c r="L1885" s="6">
        <v>65.33</v>
      </c>
      <c r="M1885" s="6">
        <f t="shared" si="116"/>
        <v>351.75600000000003</v>
      </c>
      <c r="N1885" s="6">
        <f t="shared" si="117"/>
        <v>195.99</v>
      </c>
      <c r="O1885" s="6">
        <f t="shared" si="118"/>
        <v>155.76600000000002</v>
      </c>
      <c r="P1885" s="8">
        <f t="shared" si="119"/>
        <v>0.44282400300208102</v>
      </c>
      <c r="Q1885" s="9">
        <f>YEAR(SalesDataTable[[#This Row],[Order Date]])</f>
        <v>2026</v>
      </c>
      <c r="R1885" s="8" t="str">
        <f>"Q"&amp;ROUNDUP(MONTH(SalesDataTable[[#This Row],[Order Date]])/3,0)</f>
        <v>Q3</v>
      </c>
      <c r="S1885" s="5">
        <f>MONTH(SalesDataTable[[#This Row],[Order Date]])</f>
        <v>9</v>
      </c>
      <c r="T1885" s="8" t="str">
        <f>TEXT(SalesDataTable[[#This Row],[Order Date]],"mmm")</f>
        <v>Sep</v>
      </c>
    </row>
    <row r="1886" spans="1:20" ht="15.6" x14ac:dyDescent="0.3">
      <c r="A1886" s="2" t="s">
        <v>1957</v>
      </c>
      <c r="B1886" s="3">
        <v>46278</v>
      </c>
      <c r="C1886" s="4" t="s">
        <v>28</v>
      </c>
      <c r="D1886" s="4" t="s">
        <v>58</v>
      </c>
      <c r="E1886" s="4" t="s">
        <v>59</v>
      </c>
      <c r="F1886" s="4" t="s">
        <v>24</v>
      </c>
      <c r="G1886" s="4" t="s">
        <v>31</v>
      </c>
      <c r="H1886" s="4" t="s">
        <v>73</v>
      </c>
      <c r="I1886" s="5">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9">
        <f>YEAR(SalesDataTable[[#This Row],[Order Date]])</f>
        <v>2026</v>
      </c>
      <c r="R1886" s="8" t="str">
        <f>"Q"&amp;ROUNDUP(MONTH(SalesDataTable[[#This Row],[Order Date]])/3,0)</f>
        <v>Q3</v>
      </c>
      <c r="S1886" s="5">
        <f>MONTH(SalesDataTable[[#This Row],[Order Date]])</f>
        <v>9</v>
      </c>
      <c r="T1886" s="8" t="str">
        <f>TEXT(SalesDataTable[[#This Row],[Order Date]],"mmm")</f>
        <v>Sep</v>
      </c>
    </row>
    <row r="1887" spans="1:20" ht="15.6" x14ac:dyDescent="0.3">
      <c r="A1887" s="2" t="s">
        <v>1958</v>
      </c>
      <c r="B1887" s="3">
        <v>46278</v>
      </c>
      <c r="C1887" s="4" t="s">
        <v>47</v>
      </c>
      <c r="D1887" s="4" t="s">
        <v>68</v>
      </c>
      <c r="E1887" s="4" t="s">
        <v>23</v>
      </c>
      <c r="F1887" s="4" t="s">
        <v>36</v>
      </c>
      <c r="G1887" s="4" t="s">
        <v>69</v>
      </c>
      <c r="H1887" s="4" t="s">
        <v>70</v>
      </c>
      <c r="I1887" s="5">
        <v>2</v>
      </c>
      <c r="J1887" s="6">
        <v>40.83</v>
      </c>
      <c r="K1887" s="7">
        <v>0</v>
      </c>
      <c r="L1887" s="6">
        <v>14.56</v>
      </c>
      <c r="M1887" s="6">
        <f t="shared" si="116"/>
        <v>81.66</v>
      </c>
      <c r="N1887" s="6">
        <f t="shared" si="117"/>
        <v>29.12</v>
      </c>
      <c r="O1887" s="6">
        <f t="shared" si="118"/>
        <v>52.539999999999992</v>
      </c>
      <c r="P1887" s="8">
        <f t="shared" si="119"/>
        <v>0.64339946118050451</v>
      </c>
      <c r="Q1887" s="9">
        <f>YEAR(SalesDataTable[[#This Row],[Order Date]])</f>
        <v>2026</v>
      </c>
      <c r="R1887" s="8" t="str">
        <f>"Q"&amp;ROUNDUP(MONTH(SalesDataTable[[#This Row],[Order Date]])/3,0)</f>
        <v>Q3</v>
      </c>
      <c r="S1887" s="5">
        <f>MONTH(SalesDataTable[[#This Row],[Order Date]])</f>
        <v>9</v>
      </c>
      <c r="T1887" s="8" t="str">
        <f>TEXT(SalesDataTable[[#This Row],[Order Date]],"mmm")</f>
        <v>Sep</v>
      </c>
    </row>
    <row r="1888" spans="1:20" ht="15.6" x14ac:dyDescent="0.3">
      <c r="A1888" s="2" t="s">
        <v>1959</v>
      </c>
      <c r="B1888" s="3">
        <v>46278</v>
      </c>
      <c r="C1888" s="4" t="s">
        <v>34</v>
      </c>
      <c r="D1888" s="4" t="s">
        <v>146</v>
      </c>
      <c r="E1888" s="4" t="s">
        <v>45</v>
      </c>
      <c r="F1888" s="4" t="s">
        <v>36</v>
      </c>
      <c r="G1888" s="4" t="s">
        <v>69</v>
      </c>
      <c r="H1888" s="4" t="s">
        <v>87</v>
      </c>
      <c r="I1888" s="5">
        <v>2</v>
      </c>
      <c r="J1888" s="6">
        <v>37.119999999999997</v>
      </c>
      <c r="K1888" s="7">
        <v>0</v>
      </c>
      <c r="L1888" s="6">
        <v>14.26</v>
      </c>
      <c r="M1888" s="6">
        <f t="shared" si="116"/>
        <v>74.239999999999995</v>
      </c>
      <c r="N1888" s="6">
        <f t="shared" si="117"/>
        <v>28.52</v>
      </c>
      <c r="O1888" s="6">
        <f t="shared" si="118"/>
        <v>45.72</v>
      </c>
      <c r="P1888" s="8">
        <f t="shared" si="119"/>
        <v>0.61584051724137934</v>
      </c>
      <c r="Q1888" s="9">
        <f>YEAR(SalesDataTable[[#This Row],[Order Date]])</f>
        <v>2026</v>
      </c>
      <c r="R1888" s="8" t="str">
        <f>"Q"&amp;ROUNDUP(MONTH(SalesDataTable[[#This Row],[Order Date]])/3,0)</f>
        <v>Q3</v>
      </c>
      <c r="S1888" s="5">
        <f>MONTH(SalesDataTable[[#This Row],[Order Date]])</f>
        <v>9</v>
      </c>
      <c r="T1888" s="8" t="str">
        <f>TEXT(SalesDataTable[[#This Row],[Order Date]],"mmm")</f>
        <v>Sep</v>
      </c>
    </row>
    <row r="1889" spans="1:20" ht="15.6" x14ac:dyDescent="0.3">
      <c r="A1889" s="2" t="s">
        <v>1960</v>
      </c>
      <c r="B1889" s="3">
        <v>46278</v>
      </c>
      <c r="C1889" s="4" t="s">
        <v>47</v>
      </c>
      <c r="D1889" s="4" t="s">
        <v>68</v>
      </c>
      <c r="E1889" s="4" t="s">
        <v>23</v>
      </c>
      <c r="F1889" s="4" t="s">
        <v>24</v>
      </c>
      <c r="G1889" s="4" t="s">
        <v>51</v>
      </c>
      <c r="H1889" s="4" t="s">
        <v>110</v>
      </c>
      <c r="I1889" s="5">
        <v>2</v>
      </c>
      <c r="J1889" s="6">
        <v>124.04</v>
      </c>
      <c r="K1889" s="7">
        <v>0.05</v>
      </c>
      <c r="L1889" s="6">
        <v>59.29</v>
      </c>
      <c r="M1889" s="6">
        <f t="shared" si="116"/>
        <v>235.67599999999999</v>
      </c>
      <c r="N1889" s="6">
        <f t="shared" si="117"/>
        <v>118.58</v>
      </c>
      <c r="O1889" s="6">
        <f t="shared" si="118"/>
        <v>117.09599999999999</v>
      </c>
      <c r="P1889" s="8">
        <f t="shared" si="119"/>
        <v>0.49685160983723414</v>
      </c>
      <c r="Q1889" s="9">
        <f>YEAR(SalesDataTable[[#This Row],[Order Date]])</f>
        <v>2026</v>
      </c>
      <c r="R1889" s="8" t="str">
        <f>"Q"&amp;ROUNDUP(MONTH(SalesDataTable[[#This Row],[Order Date]])/3,0)</f>
        <v>Q3</v>
      </c>
      <c r="S1889" s="5">
        <f>MONTH(SalesDataTable[[#This Row],[Order Date]])</f>
        <v>9</v>
      </c>
      <c r="T1889" s="8" t="str">
        <f>TEXT(SalesDataTable[[#This Row],[Order Date]],"mmm")</f>
        <v>Sep</v>
      </c>
    </row>
    <row r="1890" spans="1:20" ht="15.6" x14ac:dyDescent="0.3">
      <c r="A1890" s="2" t="s">
        <v>1961</v>
      </c>
      <c r="B1890" s="3">
        <v>46278</v>
      </c>
      <c r="C1890" s="4" t="s">
        <v>28</v>
      </c>
      <c r="D1890" s="4" t="s">
        <v>89</v>
      </c>
      <c r="E1890" s="4" t="s">
        <v>23</v>
      </c>
      <c r="F1890" s="4" t="s">
        <v>24</v>
      </c>
      <c r="G1890" s="4" t="s">
        <v>31</v>
      </c>
      <c r="H1890" s="4" t="s">
        <v>41</v>
      </c>
      <c r="I1890" s="5">
        <v>1</v>
      </c>
      <c r="J1890" s="6">
        <v>142.36000000000001</v>
      </c>
      <c r="K1890" s="7">
        <v>0</v>
      </c>
      <c r="L1890" s="6">
        <v>78.3</v>
      </c>
      <c r="M1890" s="6">
        <f t="shared" si="116"/>
        <v>142.36000000000001</v>
      </c>
      <c r="N1890" s="6">
        <f t="shared" si="117"/>
        <v>78.3</v>
      </c>
      <c r="O1890" s="6">
        <f t="shared" si="118"/>
        <v>64.060000000000016</v>
      </c>
      <c r="P1890" s="8">
        <f t="shared" si="119"/>
        <v>0.44998595110986239</v>
      </c>
      <c r="Q1890" s="9">
        <f>YEAR(SalesDataTable[[#This Row],[Order Date]])</f>
        <v>2026</v>
      </c>
      <c r="R1890" s="8" t="str">
        <f>"Q"&amp;ROUNDUP(MONTH(SalesDataTable[[#This Row],[Order Date]])/3,0)</f>
        <v>Q3</v>
      </c>
      <c r="S1890" s="5">
        <f>MONTH(SalesDataTable[[#This Row],[Order Date]])</f>
        <v>9</v>
      </c>
      <c r="T1890" s="8" t="str">
        <f>TEXT(SalesDataTable[[#This Row],[Order Date]],"mmm")</f>
        <v>Sep</v>
      </c>
    </row>
    <row r="1891" spans="1:20" ht="15.6" x14ac:dyDescent="0.3">
      <c r="A1891" s="2" t="s">
        <v>1962</v>
      </c>
      <c r="B1891" s="3">
        <v>46278</v>
      </c>
      <c r="C1891" s="4" t="s">
        <v>28</v>
      </c>
      <c r="D1891" s="4" t="s">
        <v>89</v>
      </c>
      <c r="E1891" s="4" t="s">
        <v>30</v>
      </c>
      <c r="F1891" s="4" t="s">
        <v>40</v>
      </c>
      <c r="G1891" s="4" t="s">
        <v>25</v>
      </c>
      <c r="H1891" s="4" t="s">
        <v>63</v>
      </c>
      <c r="I1891" s="5">
        <v>6</v>
      </c>
      <c r="J1891" s="6">
        <v>104.11</v>
      </c>
      <c r="K1891" s="7">
        <v>0.1</v>
      </c>
      <c r="L1891" s="6">
        <v>49</v>
      </c>
      <c r="M1891" s="6">
        <f t="shared" si="116"/>
        <v>562.19399999999996</v>
      </c>
      <c r="N1891" s="6">
        <f t="shared" si="117"/>
        <v>294</v>
      </c>
      <c r="O1891" s="6">
        <f t="shared" si="118"/>
        <v>268.19399999999996</v>
      </c>
      <c r="P1891" s="8">
        <f t="shared" si="119"/>
        <v>0.47704884790659446</v>
      </c>
      <c r="Q1891" s="9">
        <f>YEAR(SalesDataTable[[#This Row],[Order Date]])</f>
        <v>2026</v>
      </c>
      <c r="R1891" s="8" t="str">
        <f>"Q"&amp;ROUNDUP(MONTH(SalesDataTable[[#This Row],[Order Date]])/3,0)</f>
        <v>Q3</v>
      </c>
      <c r="S1891" s="5">
        <f>MONTH(SalesDataTable[[#This Row],[Order Date]])</f>
        <v>9</v>
      </c>
      <c r="T1891" s="8" t="str">
        <f>TEXT(SalesDataTable[[#This Row],[Order Date]],"mmm")</f>
        <v>Sep</v>
      </c>
    </row>
    <row r="1892" spans="1:20" ht="15.6" x14ac:dyDescent="0.3">
      <c r="A1892" s="2" t="s">
        <v>1963</v>
      </c>
      <c r="B1892" s="3">
        <v>46278</v>
      </c>
      <c r="C1892" s="4" t="s">
        <v>47</v>
      </c>
      <c r="D1892" s="4" t="s">
        <v>68</v>
      </c>
      <c r="E1892" s="4" t="s">
        <v>23</v>
      </c>
      <c r="F1892" s="4" t="s">
        <v>40</v>
      </c>
      <c r="G1892" s="4" t="s">
        <v>51</v>
      </c>
      <c r="H1892" s="4" t="s">
        <v>52</v>
      </c>
      <c r="I1892" s="5">
        <v>1</v>
      </c>
      <c r="J1892" s="6">
        <v>335.02</v>
      </c>
      <c r="K1892" s="7">
        <v>0.05</v>
      </c>
      <c r="L1892" s="6">
        <v>198.44</v>
      </c>
      <c r="M1892" s="6">
        <f t="shared" si="116"/>
        <v>318.26899999999995</v>
      </c>
      <c r="N1892" s="6">
        <f t="shared" si="117"/>
        <v>198.44</v>
      </c>
      <c r="O1892" s="6">
        <f t="shared" si="118"/>
        <v>119.82899999999995</v>
      </c>
      <c r="P1892" s="8">
        <f t="shared" si="119"/>
        <v>0.3765022669502841</v>
      </c>
      <c r="Q1892" s="9">
        <f>YEAR(SalesDataTable[[#This Row],[Order Date]])</f>
        <v>2026</v>
      </c>
      <c r="R1892" s="8" t="str">
        <f>"Q"&amp;ROUNDUP(MONTH(SalesDataTable[[#This Row],[Order Date]])/3,0)</f>
        <v>Q3</v>
      </c>
      <c r="S1892" s="5">
        <f>MONTH(SalesDataTable[[#This Row],[Order Date]])</f>
        <v>9</v>
      </c>
      <c r="T1892" s="8" t="str">
        <f>TEXT(SalesDataTable[[#This Row],[Order Date]],"mmm")</f>
        <v>Sep</v>
      </c>
    </row>
    <row r="1893" spans="1:20" ht="15.6" x14ac:dyDescent="0.3">
      <c r="A1893" s="2" t="s">
        <v>1964</v>
      </c>
      <c r="B1893" s="3">
        <v>46279</v>
      </c>
      <c r="C1893" s="4" t="s">
        <v>28</v>
      </c>
      <c r="D1893" s="4" t="s">
        <v>89</v>
      </c>
      <c r="E1893" s="4" t="s">
        <v>23</v>
      </c>
      <c r="F1893" s="4" t="s">
        <v>24</v>
      </c>
      <c r="G1893" s="4" t="s">
        <v>25</v>
      </c>
      <c r="H1893" s="4" t="s">
        <v>49</v>
      </c>
      <c r="I1893" s="5">
        <v>2</v>
      </c>
      <c r="J1893" s="6">
        <v>49.69</v>
      </c>
      <c r="K1893" s="7">
        <v>0.05</v>
      </c>
      <c r="L1893" s="6">
        <v>22.55</v>
      </c>
      <c r="M1893" s="6">
        <f t="shared" si="116"/>
        <v>94.410999999999987</v>
      </c>
      <c r="N1893" s="6">
        <f t="shared" si="117"/>
        <v>45.1</v>
      </c>
      <c r="O1893" s="6">
        <f t="shared" si="118"/>
        <v>49.310999999999986</v>
      </c>
      <c r="P1893" s="8">
        <f t="shared" si="119"/>
        <v>0.52230142674052804</v>
      </c>
      <c r="Q1893" s="9">
        <f>YEAR(SalesDataTable[[#This Row],[Order Date]])</f>
        <v>2026</v>
      </c>
      <c r="R1893" s="8" t="str">
        <f>"Q"&amp;ROUNDUP(MONTH(SalesDataTable[[#This Row],[Order Date]])/3,0)</f>
        <v>Q3</v>
      </c>
      <c r="S1893" s="5">
        <f>MONTH(SalesDataTable[[#This Row],[Order Date]])</f>
        <v>9</v>
      </c>
      <c r="T1893" s="8" t="str">
        <f>TEXT(SalesDataTable[[#This Row],[Order Date]],"mmm")</f>
        <v>Sep</v>
      </c>
    </row>
    <row r="1894" spans="1:20" ht="15.6" x14ac:dyDescent="0.3">
      <c r="A1894" s="2" t="s">
        <v>1965</v>
      </c>
      <c r="B1894" s="3">
        <v>46279</v>
      </c>
      <c r="C1894" s="4" t="s">
        <v>34</v>
      </c>
      <c r="D1894" s="4" t="s">
        <v>54</v>
      </c>
      <c r="E1894" s="4" t="s">
        <v>23</v>
      </c>
      <c r="F1894" s="4" t="s">
        <v>24</v>
      </c>
      <c r="G1894" s="4" t="s">
        <v>25</v>
      </c>
      <c r="H1894" s="4" t="s">
        <v>49</v>
      </c>
      <c r="I1894" s="5">
        <v>4</v>
      </c>
      <c r="J1894" s="6">
        <v>50.5</v>
      </c>
      <c r="K1894" s="7">
        <v>0</v>
      </c>
      <c r="L1894" s="6">
        <v>23.02</v>
      </c>
      <c r="M1894" s="6">
        <f t="shared" si="116"/>
        <v>202</v>
      </c>
      <c r="N1894" s="6">
        <f t="shared" si="117"/>
        <v>92.08</v>
      </c>
      <c r="O1894" s="6">
        <f t="shared" si="118"/>
        <v>109.92</v>
      </c>
      <c r="P1894" s="8">
        <f t="shared" si="119"/>
        <v>0.5441584158415842</v>
      </c>
      <c r="Q1894" s="9">
        <f>YEAR(SalesDataTable[[#This Row],[Order Date]])</f>
        <v>2026</v>
      </c>
      <c r="R1894" s="8" t="str">
        <f>"Q"&amp;ROUNDUP(MONTH(SalesDataTable[[#This Row],[Order Date]])/3,0)</f>
        <v>Q3</v>
      </c>
      <c r="S1894" s="5">
        <f>MONTH(SalesDataTable[[#This Row],[Order Date]])</f>
        <v>9</v>
      </c>
      <c r="T1894" s="8" t="str">
        <f>TEXT(SalesDataTable[[#This Row],[Order Date]],"mmm")</f>
        <v>Sep</v>
      </c>
    </row>
    <row r="1895" spans="1:20" ht="15.6" x14ac:dyDescent="0.3">
      <c r="A1895" s="2" t="s">
        <v>1966</v>
      </c>
      <c r="B1895" s="3">
        <v>46279</v>
      </c>
      <c r="C1895" s="4" t="s">
        <v>47</v>
      </c>
      <c r="D1895" s="4" t="s">
        <v>48</v>
      </c>
      <c r="E1895" s="4" t="s">
        <v>45</v>
      </c>
      <c r="F1895" s="4" t="s">
        <v>24</v>
      </c>
      <c r="G1895" s="4" t="s">
        <v>37</v>
      </c>
      <c r="H1895" s="4" t="s">
        <v>66</v>
      </c>
      <c r="I1895" s="5">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9">
        <f>YEAR(SalesDataTable[[#This Row],[Order Date]])</f>
        <v>2026</v>
      </c>
      <c r="R1895" s="8" t="str">
        <f>"Q"&amp;ROUNDUP(MONTH(SalesDataTable[[#This Row],[Order Date]])/3,0)</f>
        <v>Q3</v>
      </c>
      <c r="S1895" s="5">
        <f>MONTH(SalesDataTable[[#This Row],[Order Date]])</f>
        <v>9</v>
      </c>
      <c r="T1895" s="8" t="str">
        <f>TEXT(SalesDataTable[[#This Row],[Order Date]],"mmm")</f>
        <v>Sep</v>
      </c>
    </row>
    <row r="1896" spans="1:20" ht="15.6" x14ac:dyDescent="0.3">
      <c r="A1896" s="2" t="s">
        <v>1967</v>
      </c>
      <c r="B1896" s="3">
        <v>46279</v>
      </c>
      <c r="C1896" s="4" t="s">
        <v>47</v>
      </c>
      <c r="D1896" s="4" t="s">
        <v>65</v>
      </c>
      <c r="E1896" s="4" t="s">
        <v>23</v>
      </c>
      <c r="F1896" s="4" t="s">
        <v>36</v>
      </c>
      <c r="G1896" s="4" t="s">
        <v>37</v>
      </c>
      <c r="H1896" s="4" t="s">
        <v>66</v>
      </c>
      <c r="I1896" s="5">
        <v>6</v>
      </c>
      <c r="J1896" s="6">
        <v>46.16</v>
      </c>
      <c r="K1896" s="7">
        <v>0.1</v>
      </c>
      <c r="L1896" s="6">
        <v>18.39</v>
      </c>
      <c r="M1896" s="6">
        <f t="shared" si="116"/>
        <v>249.26399999999998</v>
      </c>
      <c r="N1896" s="6">
        <f t="shared" si="117"/>
        <v>110.34</v>
      </c>
      <c r="O1896" s="6">
        <f t="shared" si="118"/>
        <v>138.92399999999998</v>
      </c>
      <c r="P1896" s="8">
        <f t="shared" si="119"/>
        <v>0.55733679953783932</v>
      </c>
      <c r="Q1896" s="9">
        <f>YEAR(SalesDataTable[[#This Row],[Order Date]])</f>
        <v>2026</v>
      </c>
      <c r="R1896" s="8" t="str">
        <f>"Q"&amp;ROUNDUP(MONTH(SalesDataTable[[#This Row],[Order Date]])/3,0)</f>
        <v>Q3</v>
      </c>
      <c r="S1896" s="5">
        <f>MONTH(SalesDataTable[[#This Row],[Order Date]])</f>
        <v>9</v>
      </c>
      <c r="T1896" s="8" t="str">
        <f>TEXT(SalesDataTable[[#This Row],[Order Date]],"mmm")</f>
        <v>Sep</v>
      </c>
    </row>
    <row r="1897" spans="1:20" ht="15.6" x14ac:dyDescent="0.3">
      <c r="A1897" s="2" t="s">
        <v>1968</v>
      </c>
      <c r="B1897" s="3">
        <v>46280</v>
      </c>
      <c r="C1897" s="4" t="s">
        <v>21</v>
      </c>
      <c r="D1897" s="4" t="s">
        <v>108</v>
      </c>
      <c r="E1897" s="4" t="s">
        <v>45</v>
      </c>
      <c r="F1897" s="4" t="s">
        <v>24</v>
      </c>
      <c r="G1897" s="4" t="s">
        <v>37</v>
      </c>
      <c r="H1897" s="4" t="s">
        <v>91</v>
      </c>
      <c r="I1897" s="5">
        <v>2</v>
      </c>
      <c r="J1897" s="6">
        <v>135.79</v>
      </c>
      <c r="K1897" s="7">
        <v>0.05</v>
      </c>
      <c r="L1897" s="6">
        <v>66.53</v>
      </c>
      <c r="M1897" s="6">
        <f t="shared" si="116"/>
        <v>258.00099999999998</v>
      </c>
      <c r="N1897" s="6">
        <f t="shared" si="117"/>
        <v>133.06</v>
      </c>
      <c r="O1897" s="6">
        <f t="shared" si="118"/>
        <v>124.94099999999997</v>
      </c>
      <c r="P1897" s="8">
        <f t="shared" si="119"/>
        <v>0.48426556486215167</v>
      </c>
      <c r="Q1897" s="9">
        <f>YEAR(SalesDataTable[[#This Row],[Order Date]])</f>
        <v>2026</v>
      </c>
      <c r="R1897" s="8" t="str">
        <f>"Q"&amp;ROUNDUP(MONTH(SalesDataTable[[#This Row],[Order Date]])/3,0)</f>
        <v>Q3</v>
      </c>
      <c r="S1897" s="5">
        <f>MONTH(SalesDataTable[[#This Row],[Order Date]])</f>
        <v>9</v>
      </c>
      <c r="T1897" s="8" t="str">
        <f>TEXT(SalesDataTable[[#This Row],[Order Date]],"mmm")</f>
        <v>Sep</v>
      </c>
    </row>
    <row r="1898" spans="1:20" ht="15.6" x14ac:dyDescent="0.3">
      <c r="A1898" s="2" t="s">
        <v>1969</v>
      </c>
      <c r="B1898" s="3">
        <v>46280</v>
      </c>
      <c r="C1898" s="4" t="s">
        <v>21</v>
      </c>
      <c r="D1898" s="4" t="s">
        <v>108</v>
      </c>
      <c r="E1898" s="4" t="s">
        <v>23</v>
      </c>
      <c r="F1898" s="4" t="s">
        <v>24</v>
      </c>
      <c r="G1898" s="4" t="s">
        <v>31</v>
      </c>
      <c r="H1898" s="4" t="s">
        <v>41</v>
      </c>
      <c r="I1898" s="5">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9">
        <f>YEAR(SalesDataTable[[#This Row],[Order Date]])</f>
        <v>2026</v>
      </c>
      <c r="R1898" s="8" t="str">
        <f>"Q"&amp;ROUNDUP(MONTH(SalesDataTable[[#This Row],[Order Date]])/3,0)</f>
        <v>Q3</v>
      </c>
      <c r="S1898" s="5">
        <f>MONTH(SalesDataTable[[#This Row],[Order Date]])</f>
        <v>9</v>
      </c>
      <c r="T1898" s="8" t="str">
        <f>TEXT(SalesDataTable[[#This Row],[Order Date]],"mmm")</f>
        <v>Sep</v>
      </c>
    </row>
    <row r="1899" spans="1:20" ht="15.6" x14ac:dyDescent="0.3">
      <c r="A1899" s="2" t="s">
        <v>1970</v>
      </c>
      <c r="B1899" s="3">
        <v>46280</v>
      </c>
      <c r="C1899" s="4" t="s">
        <v>47</v>
      </c>
      <c r="D1899" s="4" t="s">
        <v>48</v>
      </c>
      <c r="E1899" s="4" t="s">
        <v>59</v>
      </c>
      <c r="F1899" s="4" t="s">
        <v>40</v>
      </c>
      <c r="G1899" s="4" t="s">
        <v>31</v>
      </c>
      <c r="H1899" s="4" t="s">
        <v>41</v>
      </c>
      <c r="I1899" s="5">
        <v>1</v>
      </c>
      <c r="J1899" s="6">
        <v>146.41</v>
      </c>
      <c r="K1899" s="7">
        <v>0.15</v>
      </c>
      <c r="L1899" s="6">
        <v>80.87</v>
      </c>
      <c r="M1899" s="6">
        <f t="shared" si="116"/>
        <v>124.4485</v>
      </c>
      <c r="N1899" s="6">
        <f t="shared" si="117"/>
        <v>80.87</v>
      </c>
      <c r="O1899" s="6">
        <f t="shared" si="118"/>
        <v>43.578499999999991</v>
      </c>
      <c r="P1899" s="8">
        <f t="shared" si="119"/>
        <v>0.35017296311325563</v>
      </c>
      <c r="Q1899" s="9">
        <f>YEAR(SalesDataTable[[#This Row],[Order Date]])</f>
        <v>2026</v>
      </c>
      <c r="R1899" s="8" t="str">
        <f>"Q"&amp;ROUNDUP(MONTH(SalesDataTable[[#This Row],[Order Date]])/3,0)</f>
        <v>Q3</v>
      </c>
      <c r="S1899" s="5">
        <f>MONTH(SalesDataTable[[#This Row],[Order Date]])</f>
        <v>9</v>
      </c>
      <c r="T1899" s="8" t="str">
        <f>TEXT(SalesDataTable[[#This Row],[Order Date]],"mmm")</f>
        <v>Sep</v>
      </c>
    </row>
    <row r="1900" spans="1:20" ht="15.6" x14ac:dyDescent="0.3">
      <c r="A1900" s="2" t="s">
        <v>1971</v>
      </c>
      <c r="B1900" s="3">
        <v>46280</v>
      </c>
      <c r="C1900" s="4" t="s">
        <v>28</v>
      </c>
      <c r="D1900" s="4" t="s">
        <v>29</v>
      </c>
      <c r="E1900" s="4" t="s">
        <v>59</v>
      </c>
      <c r="F1900" s="4" t="s">
        <v>36</v>
      </c>
      <c r="G1900" s="4" t="s">
        <v>25</v>
      </c>
      <c r="H1900" s="4" t="s">
        <v>55</v>
      </c>
      <c r="I1900" s="5">
        <v>5</v>
      </c>
      <c r="J1900" s="6">
        <v>40.17</v>
      </c>
      <c r="K1900" s="7">
        <v>0</v>
      </c>
      <c r="L1900" s="6">
        <v>16.27</v>
      </c>
      <c r="M1900" s="6">
        <f t="shared" si="116"/>
        <v>200.85000000000002</v>
      </c>
      <c r="N1900" s="6">
        <f t="shared" si="117"/>
        <v>81.349999999999994</v>
      </c>
      <c r="O1900" s="6">
        <f t="shared" si="118"/>
        <v>119.50000000000003</v>
      </c>
      <c r="P1900" s="8">
        <f t="shared" si="119"/>
        <v>0.59497137167040082</v>
      </c>
      <c r="Q1900" s="9">
        <f>YEAR(SalesDataTable[[#This Row],[Order Date]])</f>
        <v>2026</v>
      </c>
      <c r="R1900" s="8" t="str">
        <f>"Q"&amp;ROUNDUP(MONTH(SalesDataTable[[#This Row],[Order Date]])/3,0)</f>
        <v>Q3</v>
      </c>
      <c r="S1900" s="5">
        <f>MONTH(SalesDataTable[[#This Row],[Order Date]])</f>
        <v>9</v>
      </c>
      <c r="T1900" s="8" t="str">
        <f>TEXT(SalesDataTable[[#This Row],[Order Date]],"mmm")</f>
        <v>Sep</v>
      </c>
    </row>
    <row r="1901" spans="1:20" ht="15.6" x14ac:dyDescent="0.3">
      <c r="A1901" s="2" t="s">
        <v>1972</v>
      </c>
      <c r="B1901" s="3">
        <v>46280</v>
      </c>
      <c r="C1901" s="4" t="s">
        <v>34</v>
      </c>
      <c r="D1901" s="4" t="s">
        <v>35</v>
      </c>
      <c r="E1901" s="4" t="s">
        <v>23</v>
      </c>
      <c r="F1901" s="4" t="s">
        <v>24</v>
      </c>
      <c r="G1901" s="4" t="s">
        <v>31</v>
      </c>
      <c r="H1901" s="4" t="s">
        <v>32</v>
      </c>
      <c r="I1901" s="5">
        <v>2</v>
      </c>
      <c r="J1901" s="6">
        <v>91.6</v>
      </c>
      <c r="K1901" s="7">
        <v>0</v>
      </c>
      <c r="L1901" s="6">
        <v>46.54</v>
      </c>
      <c r="M1901" s="6">
        <f t="shared" si="116"/>
        <v>183.2</v>
      </c>
      <c r="N1901" s="6">
        <f t="shared" si="117"/>
        <v>93.08</v>
      </c>
      <c r="O1901" s="6">
        <f t="shared" si="118"/>
        <v>90.11999999999999</v>
      </c>
      <c r="P1901" s="8">
        <f t="shared" si="119"/>
        <v>0.49192139737991264</v>
      </c>
      <c r="Q1901" s="9">
        <f>YEAR(SalesDataTable[[#This Row],[Order Date]])</f>
        <v>2026</v>
      </c>
      <c r="R1901" s="8" t="str">
        <f>"Q"&amp;ROUNDUP(MONTH(SalesDataTable[[#This Row],[Order Date]])/3,0)</f>
        <v>Q3</v>
      </c>
      <c r="S1901" s="5">
        <f>MONTH(SalesDataTable[[#This Row],[Order Date]])</f>
        <v>9</v>
      </c>
      <c r="T1901" s="8" t="str">
        <f>TEXT(SalesDataTable[[#This Row],[Order Date]],"mmm")</f>
        <v>Sep</v>
      </c>
    </row>
    <row r="1902" spans="1:20" ht="15.6" x14ac:dyDescent="0.3">
      <c r="A1902" s="2" t="s">
        <v>1973</v>
      </c>
      <c r="B1902" s="3">
        <v>46280</v>
      </c>
      <c r="C1902" s="4" t="s">
        <v>34</v>
      </c>
      <c r="D1902" s="4" t="s">
        <v>35</v>
      </c>
      <c r="E1902" s="4" t="s">
        <v>23</v>
      </c>
      <c r="F1902" s="4" t="s">
        <v>36</v>
      </c>
      <c r="G1902" s="4" t="s">
        <v>69</v>
      </c>
      <c r="H1902" s="4" t="s">
        <v>75</v>
      </c>
      <c r="I1902" s="5">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9">
        <f>YEAR(SalesDataTable[[#This Row],[Order Date]])</f>
        <v>2026</v>
      </c>
      <c r="R1902" s="8" t="str">
        <f>"Q"&amp;ROUNDUP(MONTH(SalesDataTable[[#This Row],[Order Date]])/3,0)</f>
        <v>Q3</v>
      </c>
      <c r="S1902" s="5">
        <f>MONTH(SalesDataTable[[#This Row],[Order Date]])</f>
        <v>9</v>
      </c>
      <c r="T1902" s="8" t="str">
        <f>TEXT(SalesDataTable[[#This Row],[Order Date]],"mmm")</f>
        <v>Sep</v>
      </c>
    </row>
    <row r="1903" spans="1:20" ht="15.6" x14ac:dyDescent="0.3">
      <c r="A1903" s="2" t="s">
        <v>1974</v>
      </c>
      <c r="B1903" s="3">
        <v>46280</v>
      </c>
      <c r="C1903" s="4" t="s">
        <v>28</v>
      </c>
      <c r="D1903" s="4" t="s">
        <v>89</v>
      </c>
      <c r="E1903" s="4" t="s">
        <v>59</v>
      </c>
      <c r="F1903" s="4" t="s">
        <v>36</v>
      </c>
      <c r="G1903" s="4" t="s">
        <v>51</v>
      </c>
      <c r="H1903" s="4" t="s">
        <v>110</v>
      </c>
      <c r="I1903" s="5">
        <v>2</v>
      </c>
      <c r="J1903" s="6">
        <v>122.69</v>
      </c>
      <c r="K1903" s="7">
        <v>0</v>
      </c>
      <c r="L1903" s="6">
        <v>61.4</v>
      </c>
      <c r="M1903" s="6">
        <f t="shared" si="116"/>
        <v>245.38</v>
      </c>
      <c r="N1903" s="6">
        <f t="shared" si="117"/>
        <v>122.8</v>
      </c>
      <c r="O1903" s="6">
        <f t="shared" si="118"/>
        <v>122.58</v>
      </c>
      <c r="P1903" s="8">
        <f t="shared" si="119"/>
        <v>0.49955171570625151</v>
      </c>
      <c r="Q1903" s="9">
        <f>YEAR(SalesDataTable[[#This Row],[Order Date]])</f>
        <v>2026</v>
      </c>
      <c r="R1903" s="8" t="str">
        <f>"Q"&amp;ROUNDUP(MONTH(SalesDataTable[[#This Row],[Order Date]])/3,0)</f>
        <v>Q3</v>
      </c>
      <c r="S1903" s="5">
        <f>MONTH(SalesDataTable[[#This Row],[Order Date]])</f>
        <v>9</v>
      </c>
      <c r="T1903" s="8" t="str">
        <f>TEXT(SalesDataTable[[#This Row],[Order Date]],"mmm")</f>
        <v>Sep</v>
      </c>
    </row>
    <row r="1904" spans="1:20" ht="15.6" x14ac:dyDescent="0.3">
      <c r="A1904" s="2" t="s">
        <v>1975</v>
      </c>
      <c r="B1904" s="3">
        <v>46280</v>
      </c>
      <c r="C1904" s="4" t="s">
        <v>28</v>
      </c>
      <c r="D1904" s="4" t="s">
        <v>89</v>
      </c>
      <c r="E1904" s="4" t="s">
        <v>59</v>
      </c>
      <c r="F1904" s="4" t="s">
        <v>36</v>
      </c>
      <c r="G1904" s="4" t="s">
        <v>37</v>
      </c>
      <c r="H1904" s="4" t="s">
        <v>66</v>
      </c>
      <c r="I1904" s="5">
        <v>1</v>
      </c>
      <c r="J1904" s="6">
        <v>45.59</v>
      </c>
      <c r="K1904" s="7">
        <v>0</v>
      </c>
      <c r="L1904" s="6">
        <v>18.28</v>
      </c>
      <c r="M1904" s="6">
        <f t="shared" si="116"/>
        <v>45.59</v>
      </c>
      <c r="N1904" s="6">
        <f t="shared" si="117"/>
        <v>18.28</v>
      </c>
      <c r="O1904" s="6">
        <f t="shared" si="118"/>
        <v>27.310000000000002</v>
      </c>
      <c r="P1904" s="8">
        <f t="shared" si="119"/>
        <v>0.59903487606931349</v>
      </c>
      <c r="Q1904" s="9">
        <f>YEAR(SalesDataTable[[#This Row],[Order Date]])</f>
        <v>2026</v>
      </c>
      <c r="R1904" s="8" t="str">
        <f>"Q"&amp;ROUNDUP(MONTH(SalesDataTable[[#This Row],[Order Date]])/3,0)</f>
        <v>Q3</v>
      </c>
      <c r="S1904" s="5">
        <f>MONTH(SalesDataTable[[#This Row],[Order Date]])</f>
        <v>9</v>
      </c>
      <c r="T1904" s="8" t="str">
        <f>TEXT(SalesDataTable[[#This Row],[Order Date]],"mmm")</f>
        <v>Sep</v>
      </c>
    </row>
    <row r="1905" spans="1:20" ht="15.6" x14ac:dyDescent="0.3">
      <c r="A1905" s="2" t="s">
        <v>1976</v>
      </c>
      <c r="B1905" s="3">
        <v>46280</v>
      </c>
      <c r="C1905" s="4" t="s">
        <v>47</v>
      </c>
      <c r="D1905" s="4" t="s">
        <v>48</v>
      </c>
      <c r="E1905" s="4" t="s">
        <v>23</v>
      </c>
      <c r="F1905" s="4" t="s">
        <v>24</v>
      </c>
      <c r="G1905" s="4" t="s">
        <v>25</v>
      </c>
      <c r="H1905" s="4" t="s">
        <v>26</v>
      </c>
      <c r="I1905" s="5">
        <v>1</v>
      </c>
      <c r="J1905" s="6">
        <v>83.8</v>
      </c>
      <c r="K1905" s="7">
        <v>0</v>
      </c>
      <c r="L1905" s="6">
        <v>42.23</v>
      </c>
      <c r="M1905" s="6">
        <f t="shared" si="116"/>
        <v>83.8</v>
      </c>
      <c r="N1905" s="6">
        <f t="shared" si="117"/>
        <v>42.23</v>
      </c>
      <c r="O1905" s="6">
        <f t="shared" si="118"/>
        <v>41.57</v>
      </c>
      <c r="P1905" s="8">
        <f t="shared" si="119"/>
        <v>0.49606205250596663</v>
      </c>
      <c r="Q1905" s="9">
        <f>YEAR(SalesDataTable[[#This Row],[Order Date]])</f>
        <v>2026</v>
      </c>
      <c r="R1905" s="8" t="str">
        <f>"Q"&amp;ROUNDUP(MONTH(SalesDataTable[[#This Row],[Order Date]])/3,0)</f>
        <v>Q3</v>
      </c>
      <c r="S1905" s="5">
        <f>MONTH(SalesDataTable[[#This Row],[Order Date]])</f>
        <v>9</v>
      </c>
      <c r="T1905" s="8" t="str">
        <f>TEXT(SalesDataTable[[#This Row],[Order Date]],"mmm")</f>
        <v>Sep</v>
      </c>
    </row>
    <row r="1906" spans="1:20" ht="15.6" x14ac:dyDescent="0.3">
      <c r="A1906" s="2" t="s">
        <v>1977</v>
      </c>
      <c r="B1906" s="3">
        <v>46281</v>
      </c>
      <c r="C1906" s="4" t="s">
        <v>34</v>
      </c>
      <c r="D1906" s="4" t="s">
        <v>44</v>
      </c>
      <c r="E1906" s="4" t="s">
        <v>23</v>
      </c>
      <c r="F1906" s="4" t="s">
        <v>36</v>
      </c>
      <c r="G1906" s="4" t="s">
        <v>37</v>
      </c>
      <c r="H1906" s="4" t="s">
        <v>91</v>
      </c>
      <c r="I1906" s="5">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9">
        <f>YEAR(SalesDataTable[[#This Row],[Order Date]])</f>
        <v>2026</v>
      </c>
      <c r="R1906" s="8" t="str">
        <f>"Q"&amp;ROUNDUP(MONTH(SalesDataTable[[#This Row],[Order Date]])/3,0)</f>
        <v>Q3</v>
      </c>
      <c r="S1906" s="5">
        <f>MONTH(SalesDataTable[[#This Row],[Order Date]])</f>
        <v>9</v>
      </c>
      <c r="T1906" s="8" t="str">
        <f>TEXT(SalesDataTable[[#This Row],[Order Date]],"mmm")</f>
        <v>Sep</v>
      </c>
    </row>
    <row r="1907" spans="1:20" ht="15.6" x14ac:dyDescent="0.3">
      <c r="A1907" s="2" t="s">
        <v>1978</v>
      </c>
      <c r="B1907" s="3">
        <v>46281</v>
      </c>
      <c r="C1907" s="4" t="s">
        <v>47</v>
      </c>
      <c r="D1907" s="4" t="s">
        <v>68</v>
      </c>
      <c r="E1907" s="4" t="s">
        <v>23</v>
      </c>
      <c r="F1907" s="4" t="s">
        <v>36</v>
      </c>
      <c r="G1907" s="4" t="s">
        <v>51</v>
      </c>
      <c r="H1907" s="4" t="s">
        <v>110</v>
      </c>
      <c r="I1907" s="5">
        <v>2</v>
      </c>
      <c r="J1907" s="6">
        <v>122.12</v>
      </c>
      <c r="K1907" s="7">
        <v>0.05</v>
      </c>
      <c r="L1907" s="6">
        <v>61.76</v>
      </c>
      <c r="M1907" s="6">
        <f t="shared" si="116"/>
        <v>232.02799999999999</v>
      </c>
      <c r="N1907" s="6">
        <f t="shared" si="117"/>
        <v>123.52</v>
      </c>
      <c r="O1907" s="6">
        <f t="shared" si="118"/>
        <v>108.508</v>
      </c>
      <c r="P1907" s="8">
        <f t="shared" si="119"/>
        <v>0.46765045597945076</v>
      </c>
      <c r="Q1907" s="9">
        <f>YEAR(SalesDataTable[[#This Row],[Order Date]])</f>
        <v>2026</v>
      </c>
      <c r="R1907" s="8" t="str">
        <f>"Q"&amp;ROUNDUP(MONTH(SalesDataTable[[#This Row],[Order Date]])/3,0)</f>
        <v>Q3</v>
      </c>
      <c r="S1907" s="5">
        <f>MONTH(SalesDataTable[[#This Row],[Order Date]])</f>
        <v>9</v>
      </c>
      <c r="T1907" s="8" t="str">
        <f>TEXT(SalesDataTable[[#This Row],[Order Date]],"mmm")</f>
        <v>Sep</v>
      </c>
    </row>
    <row r="1908" spans="1:20" ht="15.6" x14ac:dyDescent="0.3">
      <c r="A1908" s="2" t="s">
        <v>1979</v>
      </c>
      <c r="B1908" s="3">
        <v>46281</v>
      </c>
      <c r="C1908" s="4" t="s">
        <v>21</v>
      </c>
      <c r="D1908" s="4" t="s">
        <v>22</v>
      </c>
      <c r="E1908" s="4" t="s">
        <v>30</v>
      </c>
      <c r="F1908" s="4" t="s">
        <v>40</v>
      </c>
      <c r="G1908" s="4" t="s">
        <v>31</v>
      </c>
      <c r="H1908" s="4" t="s">
        <v>41</v>
      </c>
      <c r="I1908" s="5">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9">
        <f>YEAR(SalesDataTable[[#This Row],[Order Date]])</f>
        <v>2026</v>
      </c>
      <c r="R1908" s="8" t="str">
        <f>"Q"&amp;ROUNDUP(MONTH(SalesDataTable[[#This Row],[Order Date]])/3,0)</f>
        <v>Q3</v>
      </c>
      <c r="S1908" s="5">
        <f>MONTH(SalesDataTable[[#This Row],[Order Date]])</f>
        <v>9</v>
      </c>
      <c r="T1908" s="8" t="str">
        <f>TEXT(SalesDataTable[[#This Row],[Order Date]],"mmm")</f>
        <v>Sep</v>
      </c>
    </row>
    <row r="1909" spans="1:20" ht="15.6" x14ac:dyDescent="0.3">
      <c r="A1909" s="2" t="s">
        <v>1980</v>
      </c>
      <c r="B1909" s="3">
        <v>46281</v>
      </c>
      <c r="C1909" s="4" t="s">
        <v>47</v>
      </c>
      <c r="D1909" s="4" t="s">
        <v>102</v>
      </c>
      <c r="E1909" s="4" t="s">
        <v>23</v>
      </c>
      <c r="F1909" s="4" t="s">
        <v>36</v>
      </c>
      <c r="G1909" s="4" t="s">
        <v>31</v>
      </c>
      <c r="H1909" s="4" t="s">
        <v>41</v>
      </c>
      <c r="I1909" s="5">
        <v>2</v>
      </c>
      <c r="J1909" s="6">
        <v>145.35</v>
      </c>
      <c r="K1909" s="7">
        <v>0.05</v>
      </c>
      <c r="L1909" s="6">
        <v>78.39</v>
      </c>
      <c r="M1909" s="6">
        <f t="shared" si="116"/>
        <v>276.16499999999996</v>
      </c>
      <c r="N1909" s="6">
        <f t="shared" si="117"/>
        <v>156.78</v>
      </c>
      <c r="O1909" s="6">
        <f t="shared" si="118"/>
        <v>119.38499999999996</v>
      </c>
      <c r="P1909" s="8">
        <f t="shared" si="119"/>
        <v>0.4322959100537721</v>
      </c>
      <c r="Q1909" s="9">
        <f>YEAR(SalesDataTable[[#This Row],[Order Date]])</f>
        <v>2026</v>
      </c>
      <c r="R1909" s="8" t="str">
        <f>"Q"&amp;ROUNDUP(MONTH(SalesDataTable[[#This Row],[Order Date]])/3,0)</f>
        <v>Q3</v>
      </c>
      <c r="S1909" s="5">
        <f>MONTH(SalesDataTable[[#This Row],[Order Date]])</f>
        <v>9</v>
      </c>
      <c r="T1909" s="8" t="str">
        <f>TEXT(SalesDataTable[[#This Row],[Order Date]],"mmm")</f>
        <v>Sep</v>
      </c>
    </row>
    <row r="1910" spans="1:20" ht="15.6" x14ac:dyDescent="0.3">
      <c r="A1910" s="2" t="s">
        <v>1981</v>
      </c>
      <c r="B1910" s="3">
        <v>46282</v>
      </c>
      <c r="C1910" s="4" t="s">
        <v>47</v>
      </c>
      <c r="D1910" s="4" t="s">
        <v>68</v>
      </c>
      <c r="E1910" s="4" t="s">
        <v>59</v>
      </c>
      <c r="F1910" s="4" t="s">
        <v>24</v>
      </c>
      <c r="G1910" s="4" t="s">
        <v>51</v>
      </c>
      <c r="H1910" s="4" t="s">
        <v>110</v>
      </c>
      <c r="I1910" s="5">
        <v>2</v>
      </c>
      <c r="J1910" s="6">
        <v>121.25</v>
      </c>
      <c r="K1910" s="7">
        <v>0</v>
      </c>
      <c r="L1910" s="6">
        <v>61.5</v>
      </c>
      <c r="M1910" s="6">
        <f t="shared" si="116"/>
        <v>242.5</v>
      </c>
      <c r="N1910" s="6">
        <f t="shared" si="117"/>
        <v>123</v>
      </c>
      <c r="O1910" s="6">
        <f t="shared" si="118"/>
        <v>119.5</v>
      </c>
      <c r="P1910" s="8">
        <f t="shared" si="119"/>
        <v>0.4927835051546392</v>
      </c>
      <c r="Q1910" s="9">
        <f>YEAR(SalesDataTable[[#This Row],[Order Date]])</f>
        <v>2026</v>
      </c>
      <c r="R1910" s="8" t="str">
        <f>"Q"&amp;ROUNDUP(MONTH(SalesDataTable[[#This Row],[Order Date]])/3,0)</f>
        <v>Q3</v>
      </c>
      <c r="S1910" s="5">
        <f>MONTH(SalesDataTable[[#This Row],[Order Date]])</f>
        <v>9</v>
      </c>
      <c r="T1910" s="8" t="str">
        <f>TEXT(SalesDataTable[[#This Row],[Order Date]],"mmm")</f>
        <v>Sep</v>
      </c>
    </row>
    <row r="1911" spans="1:20" ht="15.6" x14ac:dyDescent="0.3">
      <c r="A1911" s="2" t="s">
        <v>1982</v>
      </c>
      <c r="B1911" s="3">
        <v>46282</v>
      </c>
      <c r="C1911" s="4" t="s">
        <v>47</v>
      </c>
      <c r="D1911" s="4" t="s">
        <v>48</v>
      </c>
      <c r="E1911" s="4" t="s">
        <v>23</v>
      </c>
      <c r="F1911" s="4" t="s">
        <v>36</v>
      </c>
      <c r="G1911" s="4" t="s">
        <v>37</v>
      </c>
      <c r="H1911" s="4" t="s">
        <v>38</v>
      </c>
      <c r="I1911" s="5">
        <v>1</v>
      </c>
      <c r="J1911" s="6">
        <v>35.94</v>
      </c>
      <c r="K1911" s="7">
        <v>0.1</v>
      </c>
      <c r="L1911" s="6">
        <v>13.19</v>
      </c>
      <c r="M1911" s="6">
        <f t="shared" si="116"/>
        <v>32.345999999999997</v>
      </c>
      <c r="N1911" s="6">
        <f t="shared" si="117"/>
        <v>13.19</v>
      </c>
      <c r="O1911" s="6">
        <f t="shared" si="118"/>
        <v>19.155999999999999</v>
      </c>
      <c r="P1911" s="8">
        <f t="shared" si="119"/>
        <v>0.59222160390774747</v>
      </c>
      <c r="Q1911" s="9">
        <f>YEAR(SalesDataTable[[#This Row],[Order Date]])</f>
        <v>2026</v>
      </c>
      <c r="R1911" s="8" t="str">
        <f>"Q"&amp;ROUNDUP(MONTH(SalesDataTable[[#This Row],[Order Date]])/3,0)</f>
        <v>Q3</v>
      </c>
      <c r="S1911" s="5">
        <f>MONTH(SalesDataTable[[#This Row],[Order Date]])</f>
        <v>9</v>
      </c>
      <c r="T1911" s="8" t="str">
        <f>TEXT(SalesDataTable[[#This Row],[Order Date]],"mmm")</f>
        <v>Sep</v>
      </c>
    </row>
    <row r="1912" spans="1:20" ht="15.6" x14ac:dyDescent="0.3">
      <c r="A1912" s="2" t="s">
        <v>1983</v>
      </c>
      <c r="B1912" s="3">
        <v>46282</v>
      </c>
      <c r="C1912" s="4" t="s">
        <v>28</v>
      </c>
      <c r="D1912" s="4" t="s">
        <v>106</v>
      </c>
      <c r="E1912" s="4" t="s">
        <v>23</v>
      </c>
      <c r="F1912" s="4" t="s">
        <v>36</v>
      </c>
      <c r="G1912" s="4" t="s">
        <v>25</v>
      </c>
      <c r="H1912" s="4" t="s">
        <v>63</v>
      </c>
      <c r="I1912" s="5">
        <v>1</v>
      </c>
      <c r="J1912" s="6">
        <v>101.18</v>
      </c>
      <c r="K1912" s="7">
        <v>0.1</v>
      </c>
      <c r="L1912" s="6">
        <v>49.38</v>
      </c>
      <c r="M1912" s="6">
        <f t="shared" si="116"/>
        <v>91.062000000000012</v>
      </c>
      <c r="N1912" s="6">
        <f t="shared" si="117"/>
        <v>49.38</v>
      </c>
      <c r="O1912" s="6">
        <f t="shared" si="118"/>
        <v>41.682000000000009</v>
      </c>
      <c r="P1912" s="8">
        <f t="shared" si="119"/>
        <v>0.45773209461685449</v>
      </c>
      <c r="Q1912" s="9">
        <f>YEAR(SalesDataTable[[#This Row],[Order Date]])</f>
        <v>2026</v>
      </c>
      <c r="R1912" s="8" t="str">
        <f>"Q"&amp;ROUNDUP(MONTH(SalesDataTable[[#This Row],[Order Date]])/3,0)</f>
        <v>Q3</v>
      </c>
      <c r="S1912" s="5">
        <f>MONTH(SalesDataTable[[#This Row],[Order Date]])</f>
        <v>9</v>
      </c>
      <c r="T1912" s="8" t="str">
        <f>TEXT(SalesDataTable[[#This Row],[Order Date]],"mmm")</f>
        <v>Sep</v>
      </c>
    </row>
    <row r="1913" spans="1:20" ht="15.6" x14ac:dyDescent="0.3">
      <c r="A1913" s="2" t="s">
        <v>1984</v>
      </c>
      <c r="B1913" s="3">
        <v>46282</v>
      </c>
      <c r="C1913" s="4" t="s">
        <v>47</v>
      </c>
      <c r="D1913" s="4" t="s">
        <v>65</v>
      </c>
      <c r="E1913" s="4" t="s">
        <v>45</v>
      </c>
      <c r="F1913" s="4" t="s">
        <v>36</v>
      </c>
      <c r="G1913" s="4" t="s">
        <v>25</v>
      </c>
      <c r="H1913" s="4" t="s">
        <v>26</v>
      </c>
      <c r="I1913" s="5">
        <v>2</v>
      </c>
      <c r="J1913" s="6">
        <v>82.47</v>
      </c>
      <c r="K1913" s="7">
        <v>0</v>
      </c>
      <c r="L1913" s="6">
        <v>42.49</v>
      </c>
      <c r="M1913" s="6">
        <f t="shared" si="116"/>
        <v>164.94</v>
      </c>
      <c r="N1913" s="6">
        <f t="shared" si="117"/>
        <v>84.98</v>
      </c>
      <c r="O1913" s="6">
        <f t="shared" si="118"/>
        <v>79.959999999999994</v>
      </c>
      <c r="P1913" s="8">
        <f t="shared" si="119"/>
        <v>0.48478234509518608</v>
      </c>
      <c r="Q1913" s="9">
        <f>YEAR(SalesDataTable[[#This Row],[Order Date]])</f>
        <v>2026</v>
      </c>
      <c r="R1913" s="8" t="str">
        <f>"Q"&amp;ROUNDUP(MONTH(SalesDataTable[[#This Row],[Order Date]])/3,0)</f>
        <v>Q3</v>
      </c>
      <c r="S1913" s="5">
        <f>MONTH(SalesDataTable[[#This Row],[Order Date]])</f>
        <v>9</v>
      </c>
      <c r="T1913" s="8" t="str">
        <f>TEXT(SalesDataTable[[#This Row],[Order Date]],"mmm")</f>
        <v>Sep</v>
      </c>
    </row>
    <row r="1914" spans="1:20" ht="15.6" x14ac:dyDescent="0.3">
      <c r="A1914" s="2" t="s">
        <v>1985</v>
      </c>
      <c r="B1914" s="3">
        <v>46282</v>
      </c>
      <c r="C1914" s="4" t="s">
        <v>34</v>
      </c>
      <c r="D1914" s="4" t="s">
        <v>146</v>
      </c>
      <c r="E1914" s="4" t="s">
        <v>59</v>
      </c>
      <c r="F1914" s="4" t="s">
        <v>36</v>
      </c>
      <c r="G1914" s="4" t="s">
        <v>69</v>
      </c>
      <c r="H1914" s="4" t="s">
        <v>94</v>
      </c>
      <c r="I1914" s="5">
        <v>1</v>
      </c>
      <c r="J1914" s="6">
        <v>50.47</v>
      </c>
      <c r="K1914" s="7">
        <v>0.05</v>
      </c>
      <c r="L1914" s="6">
        <v>22.27</v>
      </c>
      <c r="M1914" s="6">
        <f t="shared" si="116"/>
        <v>47.946499999999993</v>
      </c>
      <c r="N1914" s="6">
        <f t="shared" si="117"/>
        <v>22.27</v>
      </c>
      <c r="O1914" s="6">
        <f t="shared" si="118"/>
        <v>25.676499999999994</v>
      </c>
      <c r="P1914" s="8">
        <f t="shared" si="119"/>
        <v>0.53552396942425406</v>
      </c>
      <c r="Q1914" s="9">
        <f>YEAR(SalesDataTable[[#This Row],[Order Date]])</f>
        <v>2026</v>
      </c>
      <c r="R1914" s="8" t="str">
        <f>"Q"&amp;ROUNDUP(MONTH(SalesDataTable[[#This Row],[Order Date]])/3,0)</f>
        <v>Q3</v>
      </c>
      <c r="S1914" s="5">
        <f>MONTH(SalesDataTable[[#This Row],[Order Date]])</f>
        <v>9</v>
      </c>
      <c r="T1914" s="8" t="str">
        <f>TEXT(SalesDataTable[[#This Row],[Order Date]],"mmm")</f>
        <v>Sep</v>
      </c>
    </row>
    <row r="1915" spans="1:20" ht="15.6" x14ac:dyDescent="0.3">
      <c r="A1915" s="2" t="s">
        <v>1986</v>
      </c>
      <c r="B1915" s="3">
        <v>46282</v>
      </c>
      <c r="C1915" s="4" t="s">
        <v>47</v>
      </c>
      <c r="D1915" s="4" t="s">
        <v>68</v>
      </c>
      <c r="E1915" s="4" t="s">
        <v>30</v>
      </c>
      <c r="F1915" s="4" t="s">
        <v>40</v>
      </c>
      <c r="G1915" s="4" t="s">
        <v>51</v>
      </c>
      <c r="H1915" s="4" t="s">
        <v>84</v>
      </c>
      <c r="I1915" s="5">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9">
        <f>YEAR(SalesDataTable[[#This Row],[Order Date]])</f>
        <v>2026</v>
      </c>
      <c r="R1915" s="8" t="str">
        <f>"Q"&amp;ROUNDUP(MONTH(SalesDataTable[[#This Row],[Order Date]])/3,0)</f>
        <v>Q3</v>
      </c>
      <c r="S1915" s="5">
        <f>MONTH(SalesDataTable[[#This Row],[Order Date]])</f>
        <v>9</v>
      </c>
      <c r="T1915" s="8" t="str">
        <f>TEXT(SalesDataTable[[#This Row],[Order Date]],"mmm")</f>
        <v>Sep</v>
      </c>
    </row>
    <row r="1916" spans="1:20" ht="15.6" x14ac:dyDescent="0.3">
      <c r="A1916" s="2" t="s">
        <v>1987</v>
      </c>
      <c r="B1916" s="3">
        <v>46283</v>
      </c>
      <c r="C1916" s="4" t="s">
        <v>47</v>
      </c>
      <c r="D1916" s="4" t="s">
        <v>68</v>
      </c>
      <c r="E1916" s="4" t="s">
        <v>45</v>
      </c>
      <c r="F1916" s="4" t="s">
        <v>40</v>
      </c>
      <c r="G1916" s="4" t="s">
        <v>37</v>
      </c>
      <c r="H1916" s="4" t="s">
        <v>103</v>
      </c>
      <c r="I1916" s="5">
        <v>4</v>
      </c>
      <c r="J1916" s="6">
        <v>168.48</v>
      </c>
      <c r="K1916" s="7">
        <v>0.1</v>
      </c>
      <c r="L1916" s="6">
        <v>89.85</v>
      </c>
      <c r="M1916" s="6">
        <f t="shared" si="116"/>
        <v>606.52800000000002</v>
      </c>
      <c r="N1916" s="6">
        <f t="shared" si="117"/>
        <v>359.4</v>
      </c>
      <c r="O1916" s="6">
        <f t="shared" si="118"/>
        <v>247.12800000000004</v>
      </c>
      <c r="P1916" s="8">
        <f t="shared" si="119"/>
        <v>0.4074469768914214</v>
      </c>
      <c r="Q1916" s="9">
        <f>YEAR(SalesDataTable[[#This Row],[Order Date]])</f>
        <v>2026</v>
      </c>
      <c r="R1916" s="8" t="str">
        <f>"Q"&amp;ROUNDUP(MONTH(SalesDataTable[[#This Row],[Order Date]])/3,0)</f>
        <v>Q3</v>
      </c>
      <c r="S1916" s="5">
        <f>MONTH(SalesDataTable[[#This Row],[Order Date]])</f>
        <v>9</v>
      </c>
      <c r="T1916" s="8" t="str">
        <f>TEXT(SalesDataTable[[#This Row],[Order Date]],"mmm")</f>
        <v>Sep</v>
      </c>
    </row>
    <row r="1917" spans="1:20" ht="15.6" x14ac:dyDescent="0.3">
      <c r="A1917" s="2" t="s">
        <v>1988</v>
      </c>
      <c r="B1917" s="3">
        <v>46283</v>
      </c>
      <c r="C1917" s="4" t="s">
        <v>28</v>
      </c>
      <c r="D1917" s="4" t="s">
        <v>86</v>
      </c>
      <c r="E1917" s="4" t="s">
        <v>59</v>
      </c>
      <c r="F1917" s="4" t="s">
        <v>24</v>
      </c>
      <c r="G1917" s="4" t="s">
        <v>51</v>
      </c>
      <c r="H1917" s="4" t="s">
        <v>110</v>
      </c>
      <c r="I1917" s="5">
        <v>2</v>
      </c>
      <c r="J1917" s="6">
        <v>121.82</v>
      </c>
      <c r="K1917" s="7">
        <v>0</v>
      </c>
      <c r="L1917" s="6">
        <v>61.92</v>
      </c>
      <c r="M1917" s="6">
        <f t="shared" si="116"/>
        <v>243.64</v>
      </c>
      <c r="N1917" s="6">
        <f t="shared" si="117"/>
        <v>123.84</v>
      </c>
      <c r="O1917" s="6">
        <f t="shared" si="118"/>
        <v>119.79999999999998</v>
      </c>
      <c r="P1917" s="8">
        <f t="shared" si="119"/>
        <v>0.49170907896897059</v>
      </c>
      <c r="Q1917" s="9">
        <f>YEAR(SalesDataTable[[#This Row],[Order Date]])</f>
        <v>2026</v>
      </c>
      <c r="R1917" s="8" t="str">
        <f>"Q"&amp;ROUNDUP(MONTH(SalesDataTable[[#This Row],[Order Date]])/3,0)</f>
        <v>Q3</v>
      </c>
      <c r="S1917" s="5">
        <f>MONTH(SalesDataTable[[#This Row],[Order Date]])</f>
        <v>9</v>
      </c>
      <c r="T1917" s="8" t="str">
        <f>TEXT(SalesDataTable[[#This Row],[Order Date]],"mmm")</f>
        <v>Sep</v>
      </c>
    </row>
    <row r="1918" spans="1:20" ht="15.6" x14ac:dyDescent="0.3">
      <c r="A1918" s="2" t="s">
        <v>1989</v>
      </c>
      <c r="B1918" s="3">
        <v>46283</v>
      </c>
      <c r="C1918" s="4" t="s">
        <v>21</v>
      </c>
      <c r="D1918" s="4" t="s">
        <v>108</v>
      </c>
      <c r="E1918" s="4" t="s">
        <v>45</v>
      </c>
      <c r="F1918" s="4" t="s">
        <v>24</v>
      </c>
      <c r="G1918" s="4" t="s">
        <v>25</v>
      </c>
      <c r="H1918" s="4" t="s">
        <v>49</v>
      </c>
      <c r="I1918" s="5">
        <v>1</v>
      </c>
      <c r="J1918" s="6">
        <v>50.02</v>
      </c>
      <c r="K1918" s="7">
        <v>0.1</v>
      </c>
      <c r="L1918" s="6">
        <v>22.47</v>
      </c>
      <c r="M1918" s="6">
        <f t="shared" si="116"/>
        <v>45.018000000000001</v>
      </c>
      <c r="N1918" s="6">
        <f t="shared" si="117"/>
        <v>22.47</v>
      </c>
      <c r="O1918" s="6">
        <f t="shared" si="118"/>
        <v>22.548000000000002</v>
      </c>
      <c r="P1918" s="8">
        <f t="shared" si="119"/>
        <v>0.50086632013861121</v>
      </c>
      <c r="Q1918" s="9">
        <f>YEAR(SalesDataTable[[#This Row],[Order Date]])</f>
        <v>2026</v>
      </c>
      <c r="R1918" s="8" t="str">
        <f>"Q"&amp;ROUNDUP(MONTH(SalesDataTable[[#This Row],[Order Date]])/3,0)</f>
        <v>Q3</v>
      </c>
      <c r="S1918" s="5">
        <f>MONTH(SalesDataTable[[#This Row],[Order Date]])</f>
        <v>9</v>
      </c>
      <c r="T1918" s="8" t="str">
        <f>TEXT(SalesDataTable[[#This Row],[Order Date]],"mmm")</f>
        <v>Sep</v>
      </c>
    </row>
    <row r="1919" spans="1:20" ht="15.6" x14ac:dyDescent="0.3">
      <c r="A1919" s="2" t="s">
        <v>1990</v>
      </c>
      <c r="B1919" s="3">
        <v>46283</v>
      </c>
      <c r="C1919" s="4" t="s">
        <v>34</v>
      </c>
      <c r="D1919" s="4" t="s">
        <v>54</v>
      </c>
      <c r="E1919" s="4" t="s">
        <v>23</v>
      </c>
      <c r="F1919" s="4" t="s">
        <v>36</v>
      </c>
      <c r="G1919" s="4" t="s">
        <v>69</v>
      </c>
      <c r="H1919" s="4" t="s">
        <v>94</v>
      </c>
      <c r="I1919" s="5">
        <v>1</v>
      </c>
      <c r="J1919" s="6">
        <v>50.17</v>
      </c>
      <c r="K1919" s="7">
        <v>0.1</v>
      </c>
      <c r="L1919" s="6">
        <v>21.99</v>
      </c>
      <c r="M1919" s="6">
        <f t="shared" si="116"/>
        <v>45.153000000000006</v>
      </c>
      <c r="N1919" s="6">
        <f t="shared" si="117"/>
        <v>21.99</v>
      </c>
      <c r="O1919" s="6">
        <f t="shared" si="118"/>
        <v>23.163000000000007</v>
      </c>
      <c r="P1919" s="8">
        <f t="shared" si="119"/>
        <v>0.51298917015480705</v>
      </c>
      <c r="Q1919" s="9">
        <f>YEAR(SalesDataTable[[#This Row],[Order Date]])</f>
        <v>2026</v>
      </c>
      <c r="R1919" s="8" t="str">
        <f>"Q"&amp;ROUNDUP(MONTH(SalesDataTable[[#This Row],[Order Date]])/3,0)</f>
        <v>Q3</v>
      </c>
      <c r="S1919" s="5">
        <f>MONTH(SalesDataTable[[#This Row],[Order Date]])</f>
        <v>9</v>
      </c>
      <c r="T1919" s="8" t="str">
        <f>TEXT(SalesDataTable[[#This Row],[Order Date]],"mmm")</f>
        <v>Sep</v>
      </c>
    </row>
    <row r="1920" spans="1:20" ht="15.6" x14ac:dyDescent="0.3">
      <c r="A1920" s="2" t="s">
        <v>1991</v>
      </c>
      <c r="B1920" s="3">
        <v>46283</v>
      </c>
      <c r="C1920" s="4" t="s">
        <v>21</v>
      </c>
      <c r="D1920" s="4" t="s">
        <v>108</v>
      </c>
      <c r="E1920" s="4" t="s">
        <v>30</v>
      </c>
      <c r="F1920" s="4" t="s">
        <v>40</v>
      </c>
      <c r="G1920" s="4" t="s">
        <v>51</v>
      </c>
      <c r="H1920" s="4" t="s">
        <v>110</v>
      </c>
      <c r="I1920" s="5">
        <v>5</v>
      </c>
      <c r="J1920" s="6">
        <v>124.51</v>
      </c>
      <c r="K1920" s="7">
        <v>0.1</v>
      </c>
      <c r="L1920" s="6">
        <v>60.29</v>
      </c>
      <c r="M1920" s="6">
        <f t="shared" si="116"/>
        <v>560.29500000000007</v>
      </c>
      <c r="N1920" s="6">
        <f t="shared" si="117"/>
        <v>301.45</v>
      </c>
      <c r="O1920" s="6">
        <f t="shared" si="118"/>
        <v>258.84500000000008</v>
      </c>
      <c r="P1920" s="8">
        <f t="shared" si="119"/>
        <v>0.46197984990049895</v>
      </c>
      <c r="Q1920" s="9">
        <f>YEAR(SalesDataTable[[#This Row],[Order Date]])</f>
        <v>2026</v>
      </c>
      <c r="R1920" s="8" t="str">
        <f>"Q"&amp;ROUNDUP(MONTH(SalesDataTable[[#This Row],[Order Date]])/3,0)</f>
        <v>Q3</v>
      </c>
      <c r="S1920" s="5">
        <f>MONTH(SalesDataTable[[#This Row],[Order Date]])</f>
        <v>9</v>
      </c>
      <c r="T1920" s="8" t="str">
        <f>TEXT(SalesDataTable[[#This Row],[Order Date]],"mmm")</f>
        <v>Sep</v>
      </c>
    </row>
    <row r="1921" spans="1:20" ht="15.6" x14ac:dyDescent="0.3">
      <c r="A1921" s="2" t="s">
        <v>1992</v>
      </c>
      <c r="B1921" s="3">
        <v>46283</v>
      </c>
      <c r="C1921" s="4" t="s">
        <v>28</v>
      </c>
      <c r="D1921" s="4" t="s">
        <v>89</v>
      </c>
      <c r="E1921" s="4" t="s">
        <v>59</v>
      </c>
      <c r="F1921" s="4" t="s">
        <v>24</v>
      </c>
      <c r="G1921" s="4" t="s">
        <v>31</v>
      </c>
      <c r="H1921" s="4" t="s">
        <v>73</v>
      </c>
      <c r="I1921" s="5">
        <v>1</v>
      </c>
      <c r="J1921" s="6">
        <v>153.68</v>
      </c>
      <c r="K1921" s="7">
        <v>0.05</v>
      </c>
      <c r="L1921" s="6">
        <v>77.42</v>
      </c>
      <c r="M1921" s="6">
        <f t="shared" si="116"/>
        <v>145.99600000000001</v>
      </c>
      <c r="N1921" s="6">
        <f t="shared" si="117"/>
        <v>77.42</v>
      </c>
      <c r="O1921" s="6">
        <f t="shared" si="118"/>
        <v>68.576000000000008</v>
      </c>
      <c r="P1921" s="8">
        <f t="shared" si="119"/>
        <v>0.46971149894517661</v>
      </c>
      <c r="Q1921" s="9">
        <f>YEAR(SalesDataTable[[#This Row],[Order Date]])</f>
        <v>2026</v>
      </c>
      <c r="R1921" s="8" t="str">
        <f>"Q"&amp;ROUNDUP(MONTH(SalesDataTable[[#This Row],[Order Date]])/3,0)</f>
        <v>Q3</v>
      </c>
      <c r="S1921" s="5">
        <f>MONTH(SalesDataTable[[#This Row],[Order Date]])</f>
        <v>9</v>
      </c>
      <c r="T1921" s="8" t="str">
        <f>TEXT(SalesDataTable[[#This Row],[Order Date]],"mmm")</f>
        <v>Sep</v>
      </c>
    </row>
    <row r="1922" spans="1:20" ht="15.6" x14ac:dyDescent="0.3">
      <c r="A1922" s="2" t="s">
        <v>1993</v>
      </c>
      <c r="B1922" s="3">
        <v>46283</v>
      </c>
      <c r="C1922" s="4" t="s">
        <v>28</v>
      </c>
      <c r="D1922" s="4" t="s">
        <v>89</v>
      </c>
      <c r="E1922" s="4" t="s">
        <v>59</v>
      </c>
      <c r="F1922" s="4" t="s">
        <v>36</v>
      </c>
      <c r="G1922" s="4" t="s">
        <v>51</v>
      </c>
      <c r="H1922" s="4" t="s">
        <v>110</v>
      </c>
      <c r="I1922" s="5">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9">
        <f>YEAR(SalesDataTable[[#This Row],[Order Date]])</f>
        <v>2026</v>
      </c>
      <c r="R1922" s="8" t="str">
        <f>"Q"&amp;ROUNDUP(MONTH(SalesDataTable[[#This Row],[Order Date]])/3,0)</f>
        <v>Q3</v>
      </c>
      <c r="S1922" s="5">
        <f>MONTH(SalesDataTable[[#This Row],[Order Date]])</f>
        <v>9</v>
      </c>
      <c r="T1922" s="8" t="str">
        <f>TEXT(SalesDataTable[[#This Row],[Order Date]],"mmm")</f>
        <v>Sep</v>
      </c>
    </row>
    <row r="1923" spans="1:20" ht="15.6" x14ac:dyDescent="0.3">
      <c r="A1923" s="2" t="s">
        <v>1994</v>
      </c>
      <c r="B1923" s="3">
        <v>46283</v>
      </c>
      <c r="C1923" s="4" t="s">
        <v>21</v>
      </c>
      <c r="D1923" s="4" t="s">
        <v>108</v>
      </c>
      <c r="E1923" s="4" t="s">
        <v>23</v>
      </c>
      <c r="F1923" s="4" t="s">
        <v>40</v>
      </c>
      <c r="G1923" s="4" t="s">
        <v>31</v>
      </c>
      <c r="H1923" s="4" t="s">
        <v>41</v>
      </c>
      <c r="I1923" s="5">
        <v>2</v>
      </c>
      <c r="J1923" s="6">
        <v>145.1</v>
      </c>
      <c r="K1923" s="7">
        <v>0.1</v>
      </c>
      <c r="L1923" s="6">
        <v>77.62</v>
      </c>
      <c r="M1923" s="6">
        <f t="shared" si="120"/>
        <v>261.18</v>
      </c>
      <c r="N1923" s="6">
        <f t="shared" si="121"/>
        <v>155.24</v>
      </c>
      <c r="O1923" s="6">
        <f t="shared" si="122"/>
        <v>105.94</v>
      </c>
      <c r="P1923" s="8">
        <f t="shared" si="123"/>
        <v>0.40562064476606169</v>
      </c>
      <c r="Q1923" s="9">
        <f>YEAR(SalesDataTable[[#This Row],[Order Date]])</f>
        <v>2026</v>
      </c>
      <c r="R1923" s="8" t="str">
        <f>"Q"&amp;ROUNDUP(MONTH(SalesDataTable[[#This Row],[Order Date]])/3,0)</f>
        <v>Q3</v>
      </c>
      <c r="S1923" s="5">
        <f>MONTH(SalesDataTable[[#This Row],[Order Date]])</f>
        <v>9</v>
      </c>
      <c r="T1923" s="8" t="str">
        <f>TEXT(SalesDataTable[[#This Row],[Order Date]],"mmm")</f>
        <v>Sep</v>
      </c>
    </row>
    <row r="1924" spans="1:20" ht="15.6" x14ac:dyDescent="0.3">
      <c r="A1924" s="2" t="s">
        <v>1995</v>
      </c>
      <c r="B1924" s="3">
        <v>46283</v>
      </c>
      <c r="C1924" s="4" t="s">
        <v>47</v>
      </c>
      <c r="D1924" s="4" t="s">
        <v>68</v>
      </c>
      <c r="E1924" s="4" t="s">
        <v>23</v>
      </c>
      <c r="F1924" s="4" t="s">
        <v>24</v>
      </c>
      <c r="G1924" s="4" t="s">
        <v>69</v>
      </c>
      <c r="H1924" s="4" t="s">
        <v>87</v>
      </c>
      <c r="I1924" s="5">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9">
        <f>YEAR(SalesDataTable[[#This Row],[Order Date]])</f>
        <v>2026</v>
      </c>
      <c r="R1924" s="8" t="str">
        <f>"Q"&amp;ROUNDUP(MONTH(SalesDataTable[[#This Row],[Order Date]])/3,0)</f>
        <v>Q3</v>
      </c>
      <c r="S1924" s="5">
        <f>MONTH(SalesDataTable[[#This Row],[Order Date]])</f>
        <v>9</v>
      </c>
      <c r="T1924" s="8" t="str">
        <f>TEXT(SalesDataTable[[#This Row],[Order Date]],"mmm")</f>
        <v>Sep</v>
      </c>
    </row>
    <row r="1925" spans="1:20" ht="15.6" x14ac:dyDescent="0.3">
      <c r="A1925" s="2" t="s">
        <v>1996</v>
      </c>
      <c r="B1925" s="3">
        <v>46283</v>
      </c>
      <c r="C1925" s="4" t="s">
        <v>34</v>
      </c>
      <c r="D1925" s="4" t="s">
        <v>35</v>
      </c>
      <c r="E1925" s="4" t="s">
        <v>23</v>
      </c>
      <c r="F1925" s="4" t="s">
        <v>40</v>
      </c>
      <c r="G1925" s="4" t="s">
        <v>37</v>
      </c>
      <c r="H1925" s="4" t="s">
        <v>91</v>
      </c>
      <c r="I1925" s="5">
        <v>4</v>
      </c>
      <c r="J1925" s="6">
        <v>134.15</v>
      </c>
      <c r="K1925" s="7">
        <v>0.05</v>
      </c>
      <c r="L1925" s="6">
        <v>65.58</v>
      </c>
      <c r="M1925" s="6">
        <f t="shared" si="120"/>
        <v>509.77</v>
      </c>
      <c r="N1925" s="6">
        <f t="shared" si="121"/>
        <v>262.32</v>
      </c>
      <c r="O1925" s="6">
        <f t="shared" si="122"/>
        <v>247.45</v>
      </c>
      <c r="P1925" s="8">
        <f t="shared" si="123"/>
        <v>0.48541499107440611</v>
      </c>
      <c r="Q1925" s="9">
        <f>YEAR(SalesDataTable[[#This Row],[Order Date]])</f>
        <v>2026</v>
      </c>
      <c r="R1925" s="8" t="str">
        <f>"Q"&amp;ROUNDUP(MONTH(SalesDataTable[[#This Row],[Order Date]])/3,0)</f>
        <v>Q3</v>
      </c>
      <c r="S1925" s="5">
        <f>MONTH(SalesDataTable[[#This Row],[Order Date]])</f>
        <v>9</v>
      </c>
      <c r="T1925" s="8" t="str">
        <f>TEXT(SalesDataTable[[#This Row],[Order Date]],"mmm")</f>
        <v>Sep</v>
      </c>
    </row>
    <row r="1926" spans="1:20" ht="15.6" x14ac:dyDescent="0.3">
      <c r="A1926" s="2" t="s">
        <v>1997</v>
      </c>
      <c r="B1926" s="3">
        <v>46283</v>
      </c>
      <c r="C1926" s="4" t="s">
        <v>21</v>
      </c>
      <c r="D1926" s="4" t="s">
        <v>22</v>
      </c>
      <c r="E1926" s="4" t="s">
        <v>30</v>
      </c>
      <c r="F1926" s="4" t="s">
        <v>40</v>
      </c>
      <c r="G1926" s="4" t="s">
        <v>31</v>
      </c>
      <c r="H1926" s="4" t="s">
        <v>32</v>
      </c>
      <c r="I1926" s="5">
        <v>8</v>
      </c>
      <c r="J1926" s="6">
        <v>94.21</v>
      </c>
      <c r="K1926" s="7">
        <v>0.1</v>
      </c>
      <c r="L1926" s="6">
        <v>45.05</v>
      </c>
      <c r="M1926" s="6">
        <f t="shared" si="120"/>
        <v>678.31200000000001</v>
      </c>
      <c r="N1926" s="6">
        <f t="shared" si="121"/>
        <v>360.4</v>
      </c>
      <c r="O1926" s="6">
        <f t="shared" si="122"/>
        <v>317.91200000000003</v>
      </c>
      <c r="P1926" s="8">
        <f t="shared" si="123"/>
        <v>0.46868107891353833</v>
      </c>
      <c r="Q1926" s="9">
        <f>YEAR(SalesDataTable[[#This Row],[Order Date]])</f>
        <v>2026</v>
      </c>
      <c r="R1926" s="8" t="str">
        <f>"Q"&amp;ROUNDUP(MONTH(SalesDataTable[[#This Row],[Order Date]])/3,0)</f>
        <v>Q3</v>
      </c>
      <c r="S1926" s="5">
        <f>MONTH(SalesDataTable[[#This Row],[Order Date]])</f>
        <v>9</v>
      </c>
      <c r="T1926" s="8" t="str">
        <f>TEXT(SalesDataTable[[#This Row],[Order Date]],"mmm")</f>
        <v>Sep</v>
      </c>
    </row>
    <row r="1927" spans="1:20" ht="15.6" x14ac:dyDescent="0.3">
      <c r="A1927" s="2" t="s">
        <v>1998</v>
      </c>
      <c r="B1927" s="3">
        <v>46284</v>
      </c>
      <c r="C1927" s="4" t="s">
        <v>21</v>
      </c>
      <c r="D1927" s="4" t="s">
        <v>108</v>
      </c>
      <c r="E1927" s="4" t="s">
        <v>45</v>
      </c>
      <c r="F1927" s="4" t="s">
        <v>24</v>
      </c>
      <c r="G1927" s="4" t="s">
        <v>51</v>
      </c>
      <c r="H1927" s="4" t="s">
        <v>61</v>
      </c>
      <c r="I1927" s="5">
        <v>1</v>
      </c>
      <c r="J1927" s="6">
        <v>198.29</v>
      </c>
      <c r="K1927" s="7">
        <v>0.05</v>
      </c>
      <c r="L1927" s="6">
        <v>106.24</v>
      </c>
      <c r="M1927" s="6">
        <f t="shared" si="120"/>
        <v>188.37549999999999</v>
      </c>
      <c r="N1927" s="6">
        <f t="shared" si="121"/>
        <v>106.24</v>
      </c>
      <c r="O1927" s="6">
        <f t="shared" si="122"/>
        <v>82.135499999999993</v>
      </c>
      <c r="P1927" s="8">
        <f t="shared" si="123"/>
        <v>0.436020076920831</v>
      </c>
      <c r="Q1927" s="9">
        <f>YEAR(SalesDataTable[[#This Row],[Order Date]])</f>
        <v>2026</v>
      </c>
      <c r="R1927" s="8" t="str">
        <f>"Q"&amp;ROUNDUP(MONTH(SalesDataTable[[#This Row],[Order Date]])/3,0)</f>
        <v>Q3</v>
      </c>
      <c r="S1927" s="5">
        <f>MONTH(SalesDataTable[[#This Row],[Order Date]])</f>
        <v>9</v>
      </c>
      <c r="T1927" s="8" t="str">
        <f>TEXT(SalesDataTable[[#This Row],[Order Date]],"mmm")</f>
        <v>Sep</v>
      </c>
    </row>
    <row r="1928" spans="1:20" ht="15.6" x14ac:dyDescent="0.3">
      <c r="A1928" s="2" t="s">
        <v>1999</v>
      </c>
      <c r="B1928" s="3">
        <v>46284</v>
      </c>
      <c r="C1928" s="4" t="s">
        <v>28</v>
      </c>
      <c r="D1928" s="4" t="s">
        <v>106</v>
      </c>
      <c r="E1928" s="4" t="s">
        <v>59</v>
      </c>
      <c r="F1928" s="4" t="s">
        <v>24</v>
      </c>
      <c r="G1928" s="4" t="s">
        <v>37</v>
      </c>
      <c r="H1928" s="4" t="s">
        <v>103</v>
      </c>
      <c r="I1928" s="5">
        <v>3</v>
      </c>
      <c r="J1928" s="6">
        <v>166.21</v>
      </c>
      <c r="K1928" s="7">
        <v>0.05</v>
      </c>
      <c r="L1928" s="6">
        <v>85.03</v>
      </c>
      <c r="M1928" s="6">
        <f t="shared" si="120"/>
        <v>473.69849999999997</v>
      </c>
      <c r="N1928" s="6">
        <f t="shared" si="121"/>
        <v>255.09</v>
      </c>
      <c r="O1928" s="6">
        <f t="shared" si="122"/>
        <v>218.60849999999996</v>
      </c>
      <c r="P1928" s="8">
        <f t="shared" si="123"/>
        <v>0.4614929116304991</v>
      </c>
      <c r="Q1928" s="9">
        <f>YEAR(SalesDataTable[[#This Row],[Order Date]])</f>
        <v>2026</v>
      </c>
      <c r="R1928" s="8" t="str">
        <f>"Q"&amp;ROUNDUP(MONTH(SalesDataTable[[#This Row],[Order Date]])/3,0)</f>
        <v>Q3</v>
      </c>
      <c r="S1928" s="5">
        <f>MONTH(SalesDataTable[[#This Row],[Order Date]])</f>
        <v>9</v>
      </c>
      <c r="T1928" s="8" t="str">
        <f>TEXT(SalesDataTable[[#This Row],[Order Date]],"mmm")</f>
        <v>Sep</v>
      </c>
    </row>
    <row r="1929" spans="1:20" ht="15.6" x14ac:dyDescent="0.3">
      <c r="A1929" s="2" t="s">
        <v>2000</v>
      </c>
      <c r="B1929" s="3">
        <v>46284</v>
      </c>
      <c r="C1929" s="4" t="s">
        <v>28</v>
      </c>
      <c r="D1929" s="4" t="s">
        <v>58</v>
      </c>
      <c r="E1929" s="4" t="s">
        <v>59</v>
      </c>
      <c r="F1929" s="4" t="s">
        <v>36</v>
      </c>
      <c r="G1929" s="4" t="s">
        <v>25</v>
      </c>
      <c r="H1929" s="4" t="s">
        <v>55</v>
      </c>
      <c r="I1929" s="5">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9">
        <f>YEAR(SalesDataTable[[#This Row],[Order Date]])</f>
        <v>2026</v>
      </c>
      <c r="R1929" s="8" t="str">
        <f>"Q"&amp;ROUNDUP(MONTH(SalesDataTable[[#This Row],[Order Date]])/3,0)</f>
        <v>Q3</v>
      </c>
      <c r="S1929" s="5">
        <f>MONTH(SalesDataTable[[#This Row],[Order Date]])</f>
        <v>9</v>
      </c>
      <c r="T1929" s="8" t="str">
        <f>TEXT(SalesDataTable[[#This Row],[Order Date]],"mmm")</f>
        <v>Sep</v>
      </c>
    </row>
    <row r="1930" spans="1:20" ht="15.6" x14ac:dyDescent="0.3">
      <c r="A1930" s="2" t="s">
        <v>2001</v>
      </c>
      <c r="B1930" s="3">
        <v>46284</v>
      </c>
      <c r="C1930" s="4" t="s">
        <v>21</v>
      </c>
      <c r="D1930" s="4" t="s">
        <v>108</v>
      </c>
      <c r="E1930" s="4" t="s">
        <v>23</v>
      </c>
      <c r="F1930" s="4" t="s">
        <v>36</v>
      </c>
      <c r="G1930" s="4" t="s">
        <v>31</v>
      </c>
      <c r="H1930" s="4" t="s">
        <v>73</v>
      </c>
      <c r="I1930" s="5">
        <v>3</v>
      </c>
      <c r="J1930" s="6">
        <v>153.5</v>
      </c>
      <c r="K1930" s="7">
        <v>0</v>
      </c>
      <c r="L1930" s="6">
        <v>80.819999999999993</v>
      </c>
      <c r="M1930" s="6">
        <f t="shared" si="120"/>
        <v>460.5</v>
      </c>
      <c r="N1930" s="6">
        <f t="shared" si="121"/>
        <v>242.45999999999998</v>
      </c>
      <c r="O1930" s="6">
        <f t="shared" si="122"/>
        <v>218.04000000000002</v>
      </c>
      <c r="P1930" s="8">
        <f t="shared" si="123"/>
        <v>0.47348534201954401</v>
      </c>
      <c r="Q1930" s="9">
        <f>YEAR(SalesDataTable[[#This Row],[Order Date]])</f>
        <v>2026</v>
      </c>
      <c r="R1930" s="8" t="str">
        <f>"Q"&amp;ROUNDUP(MONTH(SalesDataTable[[#This Row],[Order Date]])/3,0)</f>
        <v>Q3</v>
      </c>
      <c r="S1930" s="5">
        <f>MONTH(SalesDataTable[[#This Row],[Order Date]])</f>
        <v>9</v>
      </c>
      <c r="T1930" s="8" t="str">
        <f>TEXT(SalesDataTable[[#This Row],[Order Date]],"mmm")</f>
        <v>Sep</v>
      </c>
    </row>
    <row r="1931" spans="1:20" ht="15.6" x14ac:dyDescent="0.3">
      <c r="A1931" s="2" t="s">
        <v>2002</v>
      </c>
      <c r="B1931" s="3">
        <v>46284</v>
      </c>
      <c r="C1931" s="4" t="s">
        <v>28</v>
      </c>
      <c r="D1931" s="4" t="s">
        <v>89</v>
      </c>
      <c r="E1931" s="4" t="s">
        <v>59</v>
      </c>
      <c r="F1931" s="4" t="s">
        <v>36</v>
      </c>
      <c r="G1931" s="4" t="s">
        <v>31</v>
      </c>
      <c r="H1931" s="4" t="s">
        <v>99</v>
      </c>
      <c r="I1931" s="5">
        <v>1</v>
      </c>
      <c r="J1931" s="6">
        <v>70.430000000000007</v>
      </c>
      <c r="K1931" s="7">
        <v>0</v>
      </c>
      <c r="L1931" s="6">
        <v>31.51</v>
      </c>
      <c r="M1931" s="6">
        <f t="shared" si="120"/>
        <v>70.430000000000007</v>
      </c>
      <c r="N1931" s="6">
        <f t="shared" si="121"/>
        <v>31.51</v>
      </c>
      <c r="O1931" s="6">
        <f t="shared" si="122"/>
        <v>38.92</v>
      </c>
      <c r="P1931" s="8">
        <f t="shared" si="123"/>
        <v>0.55260542382507449</v>
      </c>
      <c r="Q1931" s="9">
        <f>YEAR(SalesDataTable[[#This Row],[Order Date]])</f>
        <v>2026</v>
      </c>
      <c r="R1931" s="8" t="str">
        <f>"Q"&amp;ROUNDUP(MONTH(SalesDataTable[[#This Row],[Order Date]])/3,0)</f>
        <v>Q3</v>
      </c>
      <c r="S1931" s="5">
        <f>MONTH(SalesDataTable[[#This Row],[Order Date]])</f>
        <v>9</v>
      </c>
      <c r="T1931" s="8" t="str">
        <f>TEXT(SalesDataTable[[#This Row],[Order Date]],"mmm")</f>
        <v>Sep</v>
      </c>
    </row>
    <row r="1932" spans="1:20" ht="15.6" x14ac:dyDescent="0.3">
      <c r="A1932" s="2" t="s">
        <v>2003</v>
      </c>
      <c r="B1932" s="3">
        <v>46284</v>
      </c>
      <c r="C1932" s="4" t="s">
        <v>21</v>
      </c>
      <c r="D1932" s="4" t="s">
        <v>108</v>
      </c>
      <c r="E1932" s="4" t="s">
        <v>45</v>
      </c>
      <c r="F1932" s="4" t="s">
        <v>40</v>
      </c>
      <c r="G1932" s="4" t="s">
        <v>25</v>
      </c>
      <c r="H1932" s="4" t="s">
        <v>49</v>
      </c>
      <c r="I1932" s="5">
        <v>4</v>
      </c>
      <c r="J1932" s="6">
        <v>49.93</v>
      </c>
      <c r="K1932" s="7">
        <v>0</v>
      </c>
      <c r="L1932" s="6">
        <v>22.99</v>
      </c>
      <c r="M1932" s="6">
        <f t="shared" si="120"/>
        <v>199.72</v>
      </c>
      <c r="N1932" s="6">
        <f t="shared" si="121"/>
        <v>91.96</v>
      </c>
      <c r="O1932" s="6">
        <f t="shared" si="122"/>
        <v>107.76</v>
      </c>
      <c r="P1932" s="8">
        <f t="shared" si="123"/>
        <v>0.53955537752853999</v>
      </c>
      <c r="Q1932" s="9">
        <f>YEAR(SalesDataTable[[#This Row],[Order Date]])</f>
        <v>2026</v>
      </c>
      <c r="R1932" s="8" t="str">
        <f>"Q"&amp;ROUNDUP(MONTH(SalesDataTable[[#This Row],[Order Date]])/3,0)</f>
        <v>Q3</v>
      </c>
      <c r="S1932" s="5">
        <f>MONTH(SalesDataTable[[#This Row],[Order Date]])</f>
        <v>9</v>
      </c>
      <c r="T1932" s="8" t="str">
        <f>TEXT(SalesDataTable[[#This Row],[Order Date]],"mmm")</f>
        <v>Sep</v>
      </c>
    </row>
    <row r="1933" spans="1:20" ht="15.6" x14ac:dyDescent="0.3">
      <c r="A1933" s="2" t="s">
        <v>2004</v>
      </c>
      <c r="B1933" s="3">
        <v>46284</v>
      </c>
      <c r="C1933" s="4" t="s">
        <v>28</v>
      </c>
      <c r="D1933" s="4" t="s">
        <v>89</v>
      </c>
      <c r="E1933" s="4" t="s">
        <v>45</v>
      </c>
      <c r="F1933" s="4" t="s">
        <v>24</v>
      </c>
      <c r="G1933" s="4" t="s">
        <v>25</v>
      </c>
      <c r="H1933" s="4" t="s">
        <v>49</v>
      </c>
      <c r="I1933" s="5">
        <v>1</v>
      </c>
      <c r="J1933" s="6">
        <v>50.18</v>
      </c>
      <c r="K1933" s="7">
        <v>0</v>
      </c>
      <c r="L1933" s="6">
        <v>22.92</v>
      </c>
      <c r="M1933" s="6">
        <f t="shared" si="120"/>
        <v>50.18</v>
      </c>
      <c r="N1933" s="6">
        <f t="shared" si="121"/>
        <v>22.92</v>
      </c>
      <c r="O1933" s="6">
        <f t="shared" si="122"/>
        <v>27.259999999999998</v>
      </c>
      <c r="P1933" s="8">
        <f t="shared" si="123"/>
        <v>0.54324432044639293</v>
      </c>
      <c r="Q1933" s="9">
        <f>YEAR(SalesDataTable[[#This Row],[Order Date]])</f>
        <v>2026</v>
      </c>
      <c r="R1933" s="8" t="str">
        <f>"Q"&amp;ROUNDUP(MONTH(SalesDataTable[[#This Row],[Order Date]])/3,0)</f>
        <v>Q3</v>
      </c>
      <c r="S1933" s="5">
        <f>MONTH(SalesDataTable[[#This Row],[Order Date]])</f>
        <v>9</v>
      </c>
      <c r="T1933" s="8" t="str">
        <f>TEXT(SalesDataTable[[#This Row],[Order Date]],"mmm")</f>
        <v>Sep</v>
      </c>
    </row>
    <row r="1934" spans="1:20" ht="15.6" x14ac:dyDescent="0.3">
      <c r="A1934" s="2" t="s">
        <v>2005</v>
      </c>
      <c r="B1934" s="3">
        <v>46284</v>
      </c>
      <c r="C1934" s="4" t="s">
        <v>47</v>
      </c>
      <c r="D1934" s="4" t="s">
        <v>102</v>
      </c>
      <c r="E1934" s="4" t="s">
        <v>45</v>
      </c>
      <c r="F1934" s="4" t="s">
        <v>36</v>
      </c>
      <c r="G1934" s="4" t="s">
        <v>37</v>
      </c>
      <c r="H1934" s="4" t="s">
        <v>103</v>
      </c>
      <c r="I1934" s="5">
        <v>2</v>
      </c>
      <c r="J1934" s="6">
        <v>164.01</v>
      </c>
      <c r="K1934" s="7">
        <v>0.15</v>
      </c>
      <c r="L1934" s="6">
        <v>87.14</v>
      </c>
      <c r="M1934" s="6">
        <f t="shared" si="120"/>
        <v>278.81699999999995</v>
      </c>
      <c r="N1934" s="6">
        <f t="shared" si="121"/>
        <v>174.28</v>
      </c>
      <c r="O1934" s="6">
        <f t="shared" si="122"/>
        <v>104.53699999999995</v>
      </c>
      <c r="P1934" s="8">
        <f t="shared" si="123"/>
        <v>0.37493050997607741</v>
      </c>
      <c r="Q1934" s="9">
        <f>YEAR(SalesDataTable[[#This Row],[Order Date]])</f>
        <v>2026</v>
      </c>
      <c r="R1934" s="8" t="str">
        <f>"Q"&amp;ROUNDUP(MONTH(SalesDataTable[[#This Row],[Order Date]])/3,0)</f>
        <v>Q3</v>
      </c>
      <c r="S1934" s="5">
        <f>MONTH(SalesDataTable[[#This Row],[Order Date]])</f>
        <v>9</v>
      </c>
      <c r="T1934" s="8" t="str">
        <f>TEXT(SalesDataTable[[#This Row],[Order Date]],"mmm")</f>
        <v>Sep</v>
      </c>
    </row>
    <row r="1935" spans="1:20" ht="15.6" x14ac:dyDescent="0.3">
      <c r="A1935" s="2" t="s">
        <v>2006</v>
      </c>
      <c r="B1935" s="3">
        <v>46284</v>
      </c>
      <c r="C1935" s="4" t="s">
        <v>28</v>
      </c>
      <c r="D1935" s="4" t="s">
        <v>106</v>
      </c>
      <c r="E1935" s="4" t="s">
        <v>59</v>
      </c>
      <c r="F1935" s="4" t="s">
        <v>24</v>
      </c>
      <c r="G1935" s="4" t="s">
        <v>25</v>
      </c>
      <c r="H1935" s="4" t="s">
        <v>26</v>
      </c>
      <c r="I1935" s="5">
        <v>2</v>
      </c>
      <c r="J1935" s="6">
        <v>83.77</v>
      </c>
      <c r="K1935" s="7">
        <v>0</v>
      </c>
      <c r="L1935" s="6">
        <v>43.32</v>
      </c>
      <c r="M1935" s="6">
        <f t="shared" si="120"/>
        <v>167.54</v>
      </c>
      <c r="N1935" s="6">
        <f t="shared" si="121"/>
        <v>86.64</v>
      </c>
      <c r="O1935" s="6">
        <f t="shared" si="122"/>
        <v>80.899999999999991</v>
      </c>
      <c r="P1935" s="8">
        <f t="shared" si="123"/>
        <v>0.4828697624447893</v>
      </c>
      <c r="Q1935" s="9">
        <f>YEAR(SalesDataTable[[#This Row],[Order Date]])</f>
        <v>2026</v>
      </c>
      <c r="R1935" s="8" t="str">
        <f>"Q"&amp;ROUNDUP(MONTH(SalesDataTable[[#This Row],[Order Date]])/3,0)</f>
        <v>Q3</v>
      </c>
      <c r="S1935" s="5">
        <f>MONTH(SalesDataTable[[#This Row],[Order Date]])</f>
        <v>9</v>
      </c>
      <c r="T1935" s="8" t="str">
        <f>TEXT(SalesDataTable[[#This Row],[Order Date]],"mmm")</f>
        <v>Sep</v>
      </c>
    </row>
    <row r="1936" spans="1:20" ht="15.6" x14ac:dyDescent="0.3">
      <c r="A1936" s="2" t="s">
        <v>2007</v>
      </c>
      <c r="B1936" s="3">
        <v>46284</v>
      </c>
      <c r="C1936" s="4" t="s">
        <v>47</v>
      </c>
      <c r="D1936" s="4" t="s">
        <v>68</v>
      </c>
      <c r="E1936" s="4" t="s">
        <v>23</v>
      </c>
      <c r="F1936" s="4" t="s">
        <v>36</v>
      </c>
      <c r="G1936" s="4" t="s">
        <v>51</v>
      </c>
      <c r="H1936" s="4" t="s">
        <v>84</v>
      </c>
      <c r="I1936" s="5">
        <v>1</v>
      </c>
      <c r="J1936" s="6">
        <v>81.84</v>
      </c>
      <c r="K1936" s="7">
        <v>0</v>
      </c>
      <c r="L1936" s="6">
        <v>38.5</v>
      </c>
      <c r="M1936" s="6">
        <f t="shared" si="120"/>
        <v>81.84</v>
      </c>
      <c r="N1936" s="6">
        <f t="shared" si="121"/>
        <v>38.5</v>
      </c>
      <c r="O1936" s="6">
        <f t="shared" si="122"/>
        <v>43.34</v>
      </c>
      <c r="P1936" s="8">
        <f t="shared" si="123"/>
        <v>0.52956989247311825</v>
      </c>
      <c r="Q1936" s="9">
        <f>YEAR(SalesDataTable[[#This Row],[Order Date]])</f>
        <v>2026</v>
      </c>
      <c r="R1936" s="8" t="str">
        <f>"Q"&amp;ROUNDUP(MONTH(SalesDataTable[[#This Row],[Order Date]])/3,0)</f>
        <v>Q3</v>
      </c>
      <c r="S1936" s="5">
        <f>MONTH(SalesDataTable[[#This Row],[Order Date]])</f>
        <v>9</v>
      </c>
      <c r="T1936" s="8" t="str">
        <f>TEXT(SalesDataTable[[#This Row],[Order Date]],"mmm")</f>
        <v>Sep</v>
      </c>
    </row>
    <row r="1937" spans="1:20" ht="15.6" x14ac:dyDescent="0.3">
      <c r="A1937" s="2" t="s">
        <v>2008</v>
      </c>
      <c r="B1937" s="3">
        <v>46284</v>
      </c>
      <c r="C1937" s="4" t="s">
        <v>34</v>
      </c>
      <c r="D1937" s="4" t="s">
        <v>54</v>
      </c>
      <c r="E1937" s="4" t="s">
        <v>59</v>
      </c>
      <c r="F1937" s="4" t="s">
        <v>24</v>
      </c>
      <c r="G1937" s="4" t="s">
        <v>69</v>
      </c>
      <c r="H1937" s="4" t="s">
        <v>70</v>
      </c>
      <c r="I1937" s="5">
        <v>1</v>
      </c>
      <c r="J1937" s="6">
        <v>40.32</v>
      </c>
      <c r="K1937" s="7">
        <v>0.15</v>
      </c>
      <c r="L1937" s="6">
        <v>14.39</v>
      </c>
      <c r="M1937" s="6">
        <f t="shared" si="120"/>
        <v>34.271999999999998</v>
      </c>
      <c r="N1937" s="6">
        <f t="shared" si="121"/>
        <v>14.39</v>
      </c>
      <c r="O1937" s="6">
        <f t="shared" si="122"/>
        <v>19.881999999999998</v>
      </c>
      <c r="P1937" s="8">
        <f t="shared" si="123"/>
        <v>0.58012371615312786</v>
      </c>
      <c r="Q1937" s="9">
        <f>YEAR(SalesDataTable[[#This Row],[Order Date]])</f>
        <v>2026</v>
      </c>
      <c r="R1937" s="8" t="str">
        <f>"Q"&amp;ROUNDUP(MONTH(SalesDataTable[[#This Row],[Order Date]])/3,0)</f>
        <v>Q3</v>
      </c>
      <c r="S1937" s="5">
        <f>MONTH(SalesDataTable[[#This Row],[Order Date]])</f>
        <v>9</v>
      </c>
      <c r="T1937" s="8" t="str">
        <f>TEXT(SalesDataTable[[#This Row],[Order Date]],"mmm")</f>
        <v>Sep</v>
      </c>
    </row>
    <row r="1938" spans="1:20" ht="15.6" x14ac:dyDescent="0.3">
      <c r="A1938" s="2" t="s">
        <v>2009</v>
      </c>
      <c r="B1938" s="3">
        <v>46284</v>
      </c>
      <c r="C1938" s="4" t="s">
        <v>34</v>
      </c>
      <c r="D1938" s="4" t="s">
        <v>146</v>
      </c>
      <c r="E1938" s="4" t="s">
        <v>30</v>
      </c>
      <c r="F1938" s="4" t="s">
        <v>40</v>
      </c>
      <c r="G1938" s="4" t="s">
        <v>31</v>
      </c>
      <c r="H1938" s="4" t="s">
        <v>73</v>
      </c>
      <c r="I1938" s="5">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9">
        <f>YEAR(SalesDataTable[[#This Row],[Order Date]])</f>
        <v>2026</v>
      </c>
      <c r="R1938" s="8" t="str">
        <f>"Q"&amp;ROUNDUP(MONTH(SalesDataTable[[#This Row],[Order Date]])/3,0)</f>
        <v>Q3</v>
      </c>
      <c r="S1938" s="5">
        <f>MONTH(SalesDataTable[[#This Row],[Order Date]])</f>
        <v>9</v>
      </c>
      <c r="T1938" s="8" t="str">
        <f>TEXT(SalesDataTable[[#This Row],[Order Date]],"mmm")</f>
        <v>Sep</v>
      </c>
    </row>
    <row r="1939" spans="1:20" ht="15.6" x14ac:dyDescent="0.3">
      <c r="A1939" s="2" t="s">
        <v>2010</v>
      </c>
      <c r="B1939" s="3">
        <v>46285</v>
      </c>
      <c r="C1939" s="4" t="s">
        <v>28</v>
      </c>
      <c r="D1939" s="4" t="s">
        <v>58</v>
      </c>
      <c r="E1939" s="4" t="s">
        <v>23</v>
      </c>
      <c r="F1939" s="4" t="s">
        <v>40</v>
      </c>
      <c r="G1939" s="4" t="s">
        <v>69</v>
      </c>
      <c r="H1939" s="4" t="s">
        <v>94</v>
      </c>
      <c r="I1939" s="5">
        <v>1</v>
      </c>
      <c r="J1939" s="6">
        <v>51.83</v>
      </c>
      <c r="K1939" s="7">
        <v>0</v>
      </c>
      <c r="L1939" s="6">
        <v>21.9</v>
      </c>
      <c r="M1939" s="6">
        <f t="shared" si="120"/>
        <v>51.83</v>
      </c>
      <c r="N1939" s="6">
        <f t="shared" si="121"/>
        <v>21.9</v>
      </c>
      <c r="O1939" s="6">
        <f t="shared" si="122"/>
        <v>29.93</v>
      </c>
      <c r="P1939" s="8">
        <f t="shared" si="123"/>
        <v>0.57746478873239437</v>
      </c>
      <c r="Q1939" s="9">
        <f>YEAR(SalesDataTable[[#This Row],[Order Date]])</f>
        <v>2026</v>
      </c>
      <c r="R1939" s="8" t="str">
        <f>"Q"&amp;ROUNDUP(MONTH(SalesDataTable[[#This Row],[Order Date]])/3,0)</f>
        <v>Q3</v>
      </c>
      <c r="S1939" s="5">
        <f>MONTH(SalesDataTable[[#This Row],[Order Date]])</f>
        <v>9</v>
      </c>
      <c r="T1939" s="8" t="str">
        <f>TEXT(SalesDataTable[[#This Row],[Order Date]],"mmm")</f>
        <v>Sep</v>
      </c>
    </row>
    <row r="1940" spans="1:20" ht="15.6" x14ac:dyDescent="0.3">
      <c r="A1940" s="2" t="s">
        <v>2011</v>
      </c>
      <c r="B1940" s="3">
        <v>46285</v>
      </c>
      <c r="C1940" s="4" t="s">
        <v>34</v>
      </c>
      <c r="D1940" s="4" t="s">
        <v>44</v>
      </c>
      <c r="E1940" s="4" t="s">
        <v>45</v>
      </c>
      <c r="F1940" s="4" t="s">
        <v>24</v>
      </c>
      <c r="G1940" s="4" t="s">
        <v>51</v>
      </c>
      <c r="H1940" s="4" t="s">
        <v>61</v>
      </c>
      <c r="I1940" s="5">
        <v>1</v>
      </c>
      <c r="J1940" s="6">
        <v>190.77</v>
      </c>
      <c r="K1940" s="7">
        <v>0.05</v>
      </c>
      <c r="L1940" s="6">
        <v>104.69</v>
      </c>
      <c r="M1940" s="6">
        <f t="shared" si="120"/>
        <v>181.23150000000001</v>
      </c>
      <c r="N1940" s="6">
        <f t="shared" si="121"/>
        <v>104.69</v>
      </c>
      <c r="O1940" s="6">
        <f t="shared" si="122"/>
        <v>76.541500000000013</v>
      </c>
      <c r="P1940" s="8">
        <f t="shared" si="123"/>
        <v>0.42234103894742364</v>
      </c>
      <c r="Q1940" s="9">
        <f>YEAR(SalesDataTable[[#This Row],[Order Date]])</f>
        <v>2026</v>
      </c>
      <c r="R1940" s="8" t="str">
        <f>"Q"&amp;ROUNDUP(MONTH(SalesDataTable[[#This Row],[Order Date]])/3,0)</f>
        <v>Q3</v>
      </c>
      <c r="S1940" s="5">
        <f>MONTH(SalesDataTable[[#This Row],[Order Date]])</f>
        <v>9</v>
      </c>
      <c r="T1940" s="8" t="str">
        <f>TEXT(SalesDataTable[[#This Row],[Order Date]],"mmm")</f>
        <v>Sep</v>
      </c>
    </row>
    <row r="1941" spans="1:20" ht="15.6" x14ac:dyDescent="0.3">
      <c r="A1941" s="2" t="s">
        <v>2012</v>
      </c>
      <c r="B1941" s="3">
        <v>46285</v>
      </c>
      <c r="C1941" s="4" t="s">
        <v>28</v>
      </c>
      <c r="D1941" s="4" t="s">
        <v>89</v>
      </c>
      <c r="E1941" s="4" t="s">
        <v>45</v>
      </c>
      <c r="F1941" s="4" t="s">
        <v>36</v>
      </c>
      <c r="G1941" s="4" t="s">
        <v>25</v>
      </c>
      <c r="H1941" s="4" t="s">
        <v>55</v>
      </c>
      <c r="I1941" s="5">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9">
        <f>YEAR(SalesDataTable[[#This Row],[Order Date]])</f>
        <v>2026</v>
      </c>
      <c r="R1941" s="8" t="str">
        <f>"Q"&amp;ROUNDUP(MONTH(SalesDataTable[[#This Row],[Order Date]])/3,0)</f>
        <v>Q3</v>
      </c>
      <c r="S1941" s="5">
        <f>MONTH(SalesDataTable[[#This Row],[Order Date]])</f>
        <v>9</v>
      </c>
      <c r="T1941" s="8" t="str">
        <f>TEXT(SalesDataTable[[#This Row],[Order Date]],"mmm")</f>
        <v>Sep</v>
      </c>
    </row>
    <row r="1942" spans="1:20" ht="15.6" x14ac:dyDescent="0.3">
      <c r="A1942" s="2" t="s">
        <v>2013</v>
      </c>
      <c r="B1942" s="3">
        <v>46285</v>
      </c>
      <c r="C1942" s="4" t="s">
        <v>28</v>
      </c>
      <c r="D1942" s="4" t="s">
        <v>89</v>
      </c>
      <c r="E1942" s="4" t="s">
        <v>23</v>
      </c>
      <c r="F1942" s="4" t="s">
        <v>36</v>
      </c>
      <c r="G1942" s="4" t="s">
        <v>25</v>
      </c>
      <c r="H1942" s="4" t="s">
        <v>26</v>
      </c>
      <c r="I1942" s="5">
        <v>1</v>
      </c>
      <c r="J1942" s="6">
        <v>82.08</v>
      </c>
      <c r="K1942" s="7">
        <v>0.05</v>
      </c>
      <c r="L1942" s="6">
        <v>43.18</v>
      </c>
      <c r="M1942" s="6">
        <f t="shared" si="120"/>
        <v>77.975999999999999</v>
      </c>
      <c r="N1942" s="6">
        <f t="shared" si="121"/>
        <v>43.18</v>
      </c>
      <c r="O1942" s="6">
        <f t="shared" si="122"/>
        <v>34.795999999999999</v>
      </c>
      <c r="P1942" s="8">
        <f t="shared" si="123"/>
        <v>0.44623986867754178</v>
      </c>
      <c r="Q1942" s="9">
        <f>YEAR(SalesDataTable[[#This Row],[Order Date]])</f>
        <v>2026</v>
      </c>
      <c r="R1942" s="8" t="str">
        <f>"Q"&amp;ROUNDUP(MONTH(SalesDataTable[[#This Row],[Order Date]])/3,0)</f>
        <v>Q3</v>
      </c>
      <c r="S1942" s="5">
        <f>MONTH(SalesDataTable[[#This Row],[Order Date]])</f>
        <v>9</v>
      </c>
      <c r="T1942" s="8" t="str">
        <f>TEXT(SalesDataTable[[#This Row],[Order Date]],"mmm")</f>
        <v>Sep</v>
      </c>
    </row>
    <row r="1943" spans="1:20" ht="15.6" x14ac:dyDescent="0.3">
      <c r="A1943" s="2" t="s">
        <v>2014</v>
      </c>
      <c r="B1943" s="3">
        <v>46285</v>
      </c>
      <c r="C1943" s="4" t="s">
        <v>21</v>
      </c>
      <c r="D1943" s="4" t="s">
        <v>108</v>
      </c>
      <c r="E1943" s="4" t="s">
        <v>23</v>
      </c>
      <c r="F1943" s="4" t="s">
        <v>24</v>
      </c>
      <c r="G1943" s="4" t="s">
        <v>25</v>
      </c>
      <c r="H1943" s="4" t="s">
        <v>49</v>
      </c>
      <c r="I1943" s="5">
        <v>1</v>
      </c>
      <c r="J1943" s="6">
        <v>50.3</v>
      </c>
      <c r="K1943" s="7">
        <v>0.05</v>
      </c>
      <c r="L1943" s="6">
        <v>22.14</v>
      </c>
      <c r="M1943" s="6">
        <f t="shared" si="120"/>
        <v>47.784999999999997</v>
      </c>
      <c r="N1943" s="6">
        <f t="shared" si="121"/>
        <v>22.14</v>
      </c>
      <c r="O1943" s="6">
        <f t="shared" si="122"/>
        <v>25.644999999999996</v>
      </c>
      <c r="P1943" s="8">
        <f t="shared" si="123"/>
        <v>0.53667468870984614</v>
      </c>
      <c r="Q1943" s="9">
        <f>YEAR(SalesDataTable[[#This Row],[Order Date]])</f>
        <v>2026</v>
      </c>
      <c r="R1943" s="8" t="str">
        <f>"Q"&amp;ROUNDUP(MONTH(SalesDataTable[[#This Row],[Order Date]])/3,0)</f>
        <v>Q3</v>
      </c>
      <c r="S1943" s="5">
        <f>MONTH(SalesDataTable[[#This Row],[Order Date]])</f>
        <v>9</v>
      </c>
      <c r="T1943" s="8" t="str">
        <f>TEXT(SalesDataTable[[#This Row],[Order Date]],"mmm")</f>
        <v>Sep</v>
      </c>
    </row>
    <row r="1944" spans="1:20" ht="15.6" x14ac:dyDescent="0.3">
      <c r="A1944" s="2" t="s">
        <v>2015</v>
      </c>
      <c r="B1944" s="3">
        <v>46285</v>
      </c>
      <c r="C1944" s="4" t="s">
        <v>34</v>
      </c>
      <c r="D1944" s="4" t="s">
        <v>146</v>
      </c>
      <c r="E1944" s="4" t="s">
        <v>23</v>
      </c>
      <c r="F1944" s="4" t="s">
        <v>36</v>
      </c>
      <c r="G1944" s="4" t="s">
        <v>37</v>
      </c>
      <c r="H1944" s="4" t="s">
        <v>66</v>
      </c>
      <c r="I1944" s="5">
        <v>1</v>
      </c>
      <c r="J1944" s="6">
        <v>47.68</v>
      </c>
      <c r="K1944" s="7">
        <v>0.1</v>
      </c>
      <c r="L1944" s="6">
        <v>18.03</v>
      </c>
      <c r="M1944" s="6">
        <f t="shared" si="120"/>
        <v>42.911999999999999</v>
      </c>
      <c r="N1944" s="6">
        <f t="shared" si="121"/>
        <v>18.03</v>
      </c>
      <c r="O1944" s="6">
        <f t="shared" si="122"/>
        <v>24.881999999999998</v>
      </c>
      <c r="P1944" s="8">
        <f t="shared" si="123"/>
        <v>0.57983780760626391</v>
      </c>
      <c r="Q1944" s="9">
        <f>YEAR(SalesDataTable[[#This Row],[Order Date]])</f>
        <v>2026</v>
      </c>
      <c r="R1944" s="8" t="str">
        <f>"Q"&amp;ROUNDUP(MONTH(SalesDataTable[[#This Row],[Order Date]])/3,0)</f>
        <v>Q3</v>
      </c>
      <c r="S1944" s="5">
        <f>MONTH(SalesDataTable[[#This Row],[Order Date]])</f>
        <v>9</v>
      </c>
      <c r="T1944" s="8" t="str">
        <f>TEXT(SalesDataTable[[#This Row],[Order Date]],"mmm")</f>
        <v>Sep</v>
      </c>
    </row>
    <row r="1945" spans="1:20" ht="15.6" x14ac:dyDescent="0.3">
      <c r="A1945" s="2" t="s">
        <v>2016</v>
      </c>
      <c r="B1945" s="3">
        <v>46285</v>
      </c>
      <c r="C1945" s="4" t="s">
        <v>34</v>
      </c>
      <c r="D1945" s="4" t="s">
        <v>35</v>
      </c>
      <c r="E1945" s="4" t="s">
        <v>45</v>
      </c>
      <c r="F1945" s="4" t="s">
        <v>24</v>
      </c>
      <c r="G1945" s="4" t="s">
        <v>25</v>
      </c>
      <c r="H1945" s="4" t="s">
        <v>49</v>
      </c>
      <c r="I1945" s="5">
        <v>2</v>
      </c>
      <c r="J1945" s="6">
        <v>51.48</v>
      </c>
      <c r="K1945" s="7">
        <v>0.05</v>
      </c>
      <c r="L1945" s="6">
        <v>22.38</v>
      </c>
      <c r="M1945" s="6">
        <f t="shared" si="120"/>
        <v>97.811999999999983</v>
      </c>
      <c r="N1945" s="6">
        <f t="shared" si="121"/>
        <v>44.76</v>
      </c>
      <c r="O1945" s="6">
        <f t="shared" si="122"/>
        <v>53.051999999999985</v>
      </c>
      <c r="P1945" s="8">
        <f t="shared" si="123"/>
        <v>0.54238743712427917</v>
      </c>
      <c r="Q1945" s="9">
        <f>YEAR(SalesDataTable[[#This Row],[Order Date]])</f>
        <v>2026</v>
      </c>
      <c r="R1945" s="8" t="str">
        <f>"Q"&amp;ROUNDUP(MONTH(SalesDataTable[[#This Row],[Order Date]])/3,0)</f>
        <v>Q3</v>
      </c>
      <c r="S1945" s="5">
        <f>MONTH(SalesDataTable[[#This Row],[Order Date]])</f>
        <v>9</v>
      </c>
      <c r="T1945" s="8" t="str">
        <f>TEXT(SalesDataTable[[#This Row],[Order Date]],"mmm")</f>
        <v>Sep</v>
      </c>
    </row>
    <row r="1946" spans="1:20" ht="15.6" x14ac:dyDescent="0.3">
      <c r="A1946" s="2" t="s">
        <v>2017</v>
      </c>
      <c r="B1946" s="3">
        <v>46285</v>
      </c>
      <c r="C1946" s="4" t="s">
        <v>34</v>
      </c>
      <c r="D1946" s="4" t="s">
        <v>44</v>
      </c>
      <c r="E1946" s="4" t="s">
        <v>23</v>
      </c>
      <c r="F1946" s="4" t="s">
        <v>40</v>
      </c>
      <c r="G1946" s="4" t="s">
        <v>69</v>
      </c>
      <c r="H1946" s="4" t="s">
        <v>75</v>
      </c>
      <c r="I1946" s="5">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9">
        <f>YEAR(SalesDataTable[[#This Row],[Order Date]])</f>
        <v>2026</v>
      </c>
      <c r="R1946" s="8" t="str">
        <f>"Q"&amp;ROUNDUP(MONTH(SalesDataTable[[#This Row],[Order Date]])/3,0)</f>
        <v>Q3</v>
      </c>
      <c r="S1946" s="5">
        <f>MONTH(SalesDataTable[[#This Row],[Order Date]])</f>
        <v>9</v>
      </c>
      <c r="T1946" s="8" t="str">
        <f>TEXT(SalesDataTable[[#This Row],[Order Date]],"mmm")</f>
        <v>Sep</v>
      </c>
    </row>
    <row r="1947" spans="1:20" ht="15.6" x14ac:dyDescent="0.3">
      <c r="A1947" s="2" t="s">
        <v>2018</v>
      </c>
      <c r="B1947" s="3">
        <v>46286</v>
      </c>
      <c r="C1947" s="4" t="s">
        <v>34</v>
      </c>
      <c r="D1947" s="4" t="s">
        <v>54</v>
      </c>
      <c r="E1947" s="4" t="s">
        <v>23</v>
      </c>
      <c r="F1947" s="4" t="s">
        <v>40</v>
      </c>
      <c r="G1947" s="4" t="s">
        <v>31</v>
      </c>
      <c r="H1947" s="4" t="s">
        <v>41</v>
      </c>
      <c r="I1947" s="5">
        <v>2</v>
      </c>
      <c r="J1947" s="6">
        <v>146.81</v>
      </c>
      <c r="K1947" s="7">
        <v>0</v>
      </c>
      <c r="L1947" s="6">
        <v>79.72</v>
      </c>
      <c r="M1947" s="6">
        <f t="shared" si="120"/>
        <v>293.62</v>
      </c>
      <c r="N1947" s="6">
        <f t="shared" si="121"/>
        <v>159.44</v>
      </c>
      <c r="O1947" s="6">
        <f t="shared" si="122"/>
        <v>134.18</v>
      </c>
      <c r="P1947" s="8">
        <f t="shared" si="123"/>
        <v>0.45698521899053202</v>
      </c>
      <c r="Q1947" s="9">
        <f>YEAR(SalesDataTable[[#This Row],[Order Date]])</f>
        <v>2026</v>
      </c>
      <c r="R1947" s="8" t="str">
        <f>"Q"&amp;ROUNDUP(MONTH(SalesDataTable[[#This Row],[Order Date]])/3,0)</f>
        <v>Q3</v>
      </c>
      <c r="S1947" s="5">
        <f>MONTH(SalesDataTable[[#This Row],[Order Date]])</f>
        <v>9</v>
      </c>
      <c r="T1947" s="8" t="str">
        <f>TEXT(SalesDataTable[[#This Row],[Order Date]],"mmm")</f>
        <v>Sep</v>
      </c>
    </row>
    <row r="1948" spans="1:20" ht="15.6" x14ac:dyDescent="0.3">
      <c r="A1948" s="2" t="s">
        <v>2019</v>
      </c>
      <c r="B1948" s="3">
        <v>46286</v>
      </c>
      <c r="C1948" s="4" t="s">
        <v>28</v>
      </c>
      <c r="D1948" s="4" t="s">
        <v>89</v>
      </c>
      <c r="E1948" s="4" t="s">
        <v>45</v>
      </c>
      <c r="F1948" s="4" t="s">
        <v>24</v>
      </c>
      <c r="G1948" s="4" t="s">
        <v>37</v>
      </c>
      <c r="H1948" s="4" t="s">
        <v>103</v>
      </c>
      <c r="I1948" s="5">
        <v>2</v>
      </c>
      <c r="J1948" s="6">
        <v>167.16</v>
      </c>
      <c r="K1948" s="7">
        <v>0</v>
      </c>
      <c r="L1948" s="6">
        <v>88.51</v>
      </c>
      <c r="M1948" s="6">
        <f t="shared" si="120"/>
        <v>334.32</v>
      </c>
      <c r="N1948" s="6">
        <f t="shared" si="121"/>
        <v>177.02</v>
      </c>
      <c r="O1948" s="6">
        <f t="shared" si="122"/>
        <v>157.29999999999998</v>
      </c>
      <c r="P1948" s="8">
        <f t="shared" si="123"/>
        <v>0.4705072983967456</v>
      </c>
      <c r="Q1948" s="9">
        <f>YEAR(SalesDataTable[[#This Row],[Order Date]])</f>
        <v>2026</v>
      </c>
      <c r="R1948" s="8" t="str">
        <f>"Q"&amp;ROUNDUP(MONTH(SalesDataTable[[#This Row],[Order Date]])/3,0)</f>
        <v>Q3</v>
      </c>
      <c r="S1948" s="5">
        <f>MONTH(SalesDataTable[[#This Row],[Order Date]])</f>
        <v>9</v>
      </c>
      <c r="T1948" s="8" t="str">
        <f>TEXT(SalesDataTable[[#This Row],[Order Date]],"mmm")</f>
        <v>Sep</v>
      </c>
    </row>
    <row r="1949" spans="1:20" ht="15.6" x14ac:dyDescent="0.3">
      <c r="A1949" s="2" t="s">
        <v>2020</v>
      </c>
      <c r="B1949" s="3">
        <v>46286</v>
      </c>
      <c r="C1949" s="4" t="s">
        <v>34</v>
      </c>
      <c r="D1949" s="4" t="s">
        <v>35</v>
      </c>
      <c r="E1949" s="4" t="s">
        <v>23</v>
      </c>
      <c r="F1949" s="4" t="s">
        <v>36</v>
      </c>
      <c r="G1949" s="4" t="s">
        <v>25</v>
      </c>
      <c r="H1949" s="4" t="s">
        <v>26</v>
      </c>
      <c r="I1949" s="5">
        <v>1</v>
      </c>
      <c r="J1949" s="6">
        <v>83.69</v>
      </c>
      <c r="K1949" s="7">
        <v>0</v>
      </c>
      <c r="L1949" s="6">
        <v>42.76</v>
      </c>
      <c r="M1949" s="6">
        <f t="shared" si="120"/>
        <v>83.69</v>
      </c>
      <c r="N1949" s="6">
        <f t="shared" si="121"/>
        <v>42.76</v>
      </c>
      <c r="O1949" s="6">
        <f t="shared" si="122"/>
        <v>40.93</v>
      </c>
      <c r="P1949" s="8">
        <f t="shared" si="123"/>
        <v>0.48906679412116144</v>
      </c>
      <c r="Q1949" s="9">
        <f>YEAR(SalesDataTable[[#This Row],[Order Date]])</f>
        <v>2026</v>
      </c>
      <c r="R1949" s="8" t="str">
        <f>"Q"&amp;ROUNDUP(MONTH(SalesDataTable[[#This Row],[Order Date]])/3,0)</f>
        <v>Q3</v>
      </c>
      <c r="S1949" s="5">
        <f>MONTH(SalesDataTable[[#This Row],[Order Date]])</f>
        <v>9</v>
      </c>
      <c r="T1949" s="8" t="str">
        <f>TEXT(SalesDataTable[[#This Row],[Order Date]],"mmm")</f>
        <v>Sep</v>
      </c>
    </row>
    <row r="1950" spans="1:20" ht="15.6" x14ac:dyDescent="0.3">
      <c r="A1950" s="2" t="s">
        <v>2021</v>
      </c>
      <c r="B1950" s="3">
        <v>46286</v>
      </c>
      <c r="C1950" s="4" t="s">
        <v>21</v>
      </c>
      <c r="D1950" s="4" t="s">
        <v>22</v>
      </c>
      <c r="E1950" s="4" t="s">
        <v>23</v>
      </c>
      <c r="F1950" s="4" t="s">
        <v>36</v>
      </c>
      <c r="G1950" s="4" t="s">
        <v>25</v>
      </c>
      <c r="H1950" s="4" t="s">
        <v>55</v>
      </c>
      <c r="I1950" s="5">
        <v>1</v>
      </c>
      <c r="J1950" s="6">
        <v>40.4</v>
      </c>
      <c r="K1950" s="7">
        <v>0.15</v>
      </c>
      <c r="L1950" s="6">
        <v>16.47</v>
      </c>
      <c r="M1950" s="6">
        <f t="shared" si="120"/>
        <v>34.339999999999996</v>
      </c>
      <c r="N1950" s="6">
        <f t="shared" si="121"/>
        <v>16.47</v>
      </c>
      <c r="O1950" s="6">
        <f t="shared" si="122"/>
        <v>17.869999999999997</v>
      </c>
      <c r="P1950" s="8">
        <f t="shared" si="123"/>
        <v>0.52038439138031445</v>
      </c>
      <c r="Q1950" s="9">
        <f>YEAR(SalesDataTable[[#This Row],[Order Date]])</f>
        <v>2026</v>
      </c>
      <c r="R1950" s="8" t="str">
        <f>"Q"&amp;ROUNDUP(MONTH(SalesDataTable[[#This Row],[Order Date]])/3,0)</f>
        <v>Q3</v>
      </c>
      <c r="S1950" s="5">
        <f>MONTH(SalesDataTable[[#This Row],[Order Date]])</f>
        <v>9</v>
      </c>
      <c r="T1950" s="8" t="str">
        <f>TEXT(SalesDataTable[[#This Row],[Order Date]],"mmm")</f>
        <v>Sep</v>
      </c>
    </row>
    <row r="1951" spans="1:20" ht="15.6" x14ac:dyDescent="0.3">
      <c r="A1951" s="2" t="s">
        <v>2022</v>
      </c>
      <c r="B1951" s="3">
        <v>46286</v>
      </c>
      <c r="C1951" s="4" t="s">
        <v>28</v>
      </c>
      <c r="D1951" s="4" t="s">
        <v>86</v>
      </c>
      <c r="E1951" s="4" t="s">
        <v>23</v>
      </c>
      <c r="F1951" s="4" t="s">
        <v>24</v>
      </c>
      <c r="G1951" s="4" t="s">
        <v>31</v>
      </c>
      <c r="H1951" s="4" t="s">
        <v>41</v>
      </c>
      <c r="I1951" s="5">
        <v>3</v>
      </c>
      <c r="J1951" s="6">
        <v>143.31</v>
      </c>
      <c r="K1951" s="7">
        <v>0</v>
      </c>
      <c r="L1951" s="6">
        <v>81.36</v>
      </c>
      <c r="M1951" s="6">
        <f t="shared" si="120"/>
        <v>429.93</v>
      </c>
      <c r="N1951" s="6">
        <f t="shared" si="121"/>
        <v>244.07999999999998</v>
      </c>
      <c r="O1951" s="6">
        <f t="shared" si="122"/>
        <v>185.85000000000002</v>
      </c>
      <c r="P1951" s="8">
        <f t="shared" si="123"/>
        <v>0.43227967343521045</v>
      </c>
      <c r="Q1951" s="9">
        <f>YEAR(SalesDataTable[[#This Row],[Order Date]])</f>
        <v>2026</v>
      </c>
      <c r="R1951" s="8" t="str">
        <f>"Q"&amp;ROUNDUP(MONTH(SalesDataTable[[#This Row],[Order Date]])/3,0)</f>
        <v>Q3</v>
      </c>
      <c r="S1951" s="5">
        <f>MONTH(SalesDataTable[[#This Row],[Order Date]])</f>
        <v>9</v>
      </c>
      <c r="T1951" s="8" t="str">
        <f>TEXT(SalesDataTable[[#This Row],[Order Date]],"mmm")</f>
        <v>Sep</v>
      </c>
    </row>
    <row r="1952" spans="1:20" ht="15.6" x14ac:dyDescent="0.3">
      <c r="A1952" s="2" t="s">
        <v>2023</v>
      </c>
      <c r="B1952" s="3">
        <v>46286</v>
      </c>
      <c r="C1952" s="4" t="s">
        <v>28</v>
      </c>
      <c r="D1952" s="4" t="s">
        <v>86</v>
      </c>
      <c r="E1952" s="4" t="s">
        <v>30</v>
      </c>
      <c r="F1952" s="4" t="s">
        <v>24</v>
      </c>
      <c r="G1952" s="4" t="s">
        <v>69</v>
      </c>
      <c r="H1952" s="4" t="s">
        <v>94</v>
      </c>
      <c r="I1952" s="5">
        <v>15</v>
      </c>
      <c r="J1952" s="6">
        <v>51.1</v>
      </c>
      <c r="K1952" s="7">
        <v>0.1</v>
      </c>
      <c r="L1952" s="6">
        <v>21.9</v>
      </c>
      <c r="M1952" s="6">
        <f t="shared" si="120"/>
        <v>689.85</v>
      </c>
      <c r="N1952" s="6">
        <f t="shared" si="121"/>
        <v>328.5</v>
      </c>
      <c r="O1952" s="6">
        <f t="shared" si="122"/>
        <v>361.35</v>
      </c>
      <c r="P1952" s="8">
        <f t="shared" si="123"/>
        <v>0.52380952380952384</v>
      </c>
      <c r="Q1952" s="9">
        <f>YEAR(SalesDataTable[[#This Row],[Order Date]])</f>
        <v>2026</v>
      </c>
      <c r="R1952" s="8" t="str">
        <f>"Q"&amp;ROUNDUP(MONTH(SalesDataTable[[#This Row],[Order Date]])/3,0)</f>
        <v>Q3</v>
      </c>
      <c r="S1952" s="5">
        <f>MONTH(SalesDataTable[[#This Row],[Order Date]])</f>
        <v>9</v>
      </c>
      <c r="T1952" s="8" t="str">
        <f>TEXT(SalesDataTable[[#This Row],[Order Date]],"mmm")</f>
        <v>Sep</v>
      </c>
    </row>
    <row r="1953" spans="1:20" ht="15.6" x14ac:dyDescent="0.3">
      <c r="A1953" s="2" t="s">
        <v>2024</v>
      </c>
      <c r="B1953" s="3">
        <v>46286</v>
      </c>
      <c r="C1953" s="4" t="s">
        <v>47</v>
      </c>
      <c r="D1953" s="4" t="s">
        <v>102</v>
      </c>
      <c r="E1953" s="4" t="s">
        <v>59</v>
      </c>
      <c r="F1953" s="4" t="s">
        <v>36</v>
      </c>
      <c r="G1953" s="4" t="s">
        <v>31</v>
      </c>
      <c r="H1953" s="4" t="s">
        <v>41</v>
      </c>
      <c r="I1953" s="5">
        <v>1</v>
      </c>
      <c r="J1953" s="6">
        <v>146.33000000000001</v>
      </c>
      <c r="K1953" s="7">
        <v>0</v>
      </c>
      <c r="L1953" s="6">
        <v>80.05</v>
      </c>
      <c r="M1953" s="6">
        <f t="shared" si="120"/>
        <v>146.33000000000001</v>
      </c>
      <c r="N1953" s="6">
        <f t="shared" si="121"/>
        <v>80.05</v>
      </c>
      <c r="O1953" s="6">
        <f t="shared" si="122"/>
        <v>66.280000000000015</v>
      </c>
      <c r="P1953" s="8">
        <f t="shared" si="123"/>
        <v>0.45294881432378875</v>
      </c>
      <c r="Q1953" s="9">
        <f>YEAR(SalesDataTable[[#This Row],[Order Date]])</f>
        <v>2026</v>
      </c>
      <c r="R1953" s="8" t="str">
        <f>"Q"&amp;ROUNDUP(MONTH(SalesDataTable[[#This Row],[Order Date]])/3,0)</f>
        <v>Q3</v>
      </c>
      <c r="S1953" s="5">
        <f>MONTH(SalesDataTable[[#This Row],[Order Date]])</f>
        <v>9</v>
      </c>
      <c r="T1953" s="8" t="str">
        <f>TEXT(SalesDataTable[[#This Row],[Order Date]],"mmm")</f>
        <v>Sep</v>
      </c>
    </row>
    <row r="1954" spans="1:20" ht="15.6" x14ac:dyDescent="0.3">
      <c r="A1954" s="2" t="s">
        <v>2025</v>
      </c>
      <c r="B1954" s="3">
        <v>46287</v>
      </c>
      <c r="C1954" s="4" t="s">
        <v>47</v>
      </c>
      <c r="D1954" s="4" t="s">
        <v>68</v>
      </c>
      <c r="E1954" s="4" t="s">
        <v>23</v>
      </c>
      <c r="F1954" s="4" t="s">
        <v>24</v>
      </c>
      <c r="G1954" s="4" t="s">
        <v>37</v>
      </c>
      <c r="H1954" s="4" t="s">
        <v>91</v>
      </c>
      <c r="I1954" s="5">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9">
        <f>YEAR(SalesDataTable[[#This Row],[Order Date]])</f>
        <v>2026</v>
      </c>
      <c r="R1954" s="8" t="str">
        <f>"Q"&amp;ROUNDUP(MONTH(SalesDataTable[[#This Row],[Order Date]])/3,0)</f>
        <v>Q3</v>
      </c>
      <c r="S1954" s="5">
        <f>MONTH(SalesDataTable[[#This Row],[Order Date]])</f>
        <v>9</v>
      </c>
      <c r="T1954" s="8" t="str">
        <f>TEXT(SalesDataTable[[#This Row],[Order Date]],"mmm")</f>
        <v>Sep</v>
      </c>
    </row>
    <row r="1955" spans="1:20" ht="15.6" x14ac:dyDescent="0.3">
      <c r="A1955" s="2" t="s">
        <v>2026</v>
      </c>
      <c r="B1955" s="3">
        <v>46287</v>
      </c>
      <c r="C1955" s="4" t="s">
        <v>28</v>
      </c>
      <c r="D1955" s="4" t="s">
        <v>89</v>
      </c>
      <c r="E1955" s="4" t="s">
        <v>30</v>
      </c>
      <c r="F1955" s="4" t="s">
        <v>40</v>
      </c>
      <c r="G1955" s="4" t="s">
        <v>69</v>
      </c>
      <c r="H1955" s="4" t="s">
        <v>70</v>
      </c>
      <c r="I1955" s="5">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9">
        <f>YEAR(SalesDataTable[[#This Row],[Order Date]])</f>
        <v>2026</v>
      </c>
      <c r="R1955" s="8" t="str">
        <f>"Q"&amp;ROUNDUP(MONTH(SalesDataTable[[#This Row],[Order Date]])/3,0)</f>
        <v>Q3</v>
      </c>
      <c r="S1955" s="5">
        <f>MONTH(SalesDataTable[[#This Row],[Order Date]])</f>
        <v>9</v>
      </c>
      <c r="T1955" s="8" t="str">
        <f>TEXT(SalesDataTable[[#This Row],[Order Date]],"mmm")</f>
        <v>Sep</v>
      </c>
    </row>
    <row r="1956" spans="1:20" ht="15.6" x14ac:dyDescent="0.3">
      <c r="A1956" s="2" t="s">
        <v>2027</v>
      </c>
      <c r="B1956" s="3">
        <v>46287</v>
      </c>
      <c r="C1956" s="4" t="s">
        <v>28</v>
      </c>
      <c r="D1956" s="4" t="s">
        <v>58</v>
      </c>
      <c r="E1956" s="4" t="s">
        <v>23</v>
      </c>
      <c r="F1956" s="4" t="s">
        <v>24</v>
      </c>
      <c r="G1956" s="4" t="s">
        <v>37</v>
      </c>
      <c r="H1956" s="4" t="s">
        <v>91</v>
      </c>
      <c r="I1956" s="5">
        <v>1</v>
      </c>
      <c r="J1956" s="6">
        <v>132.36000000000001</v>
      </c>
      <c r="K1956" s="7">
        <v>0.05</v>
      </c>
      <c r="L1956" s="6">
        <v>66.63</v>
      </c>
      <c r="M1956" s="6">
        <f t="shared" si="120"/>
        <v>125.742</v>
      </c>
      <c r="N1956" s="6">
        <f t="shared" si="121"/>
        <v>66.63</v>
      </c>
      <c r="O1956" s="6">
        <f t="shared" si="122"/>
        <v>59.112000000000009</v>
      </c>
      <c r="P1956" s="8">
        <f t="shared" si="123"/>
        <v>0.47010545402490822</v>
      </c>
      <c r="Q1956" s="9">
        <f>YEAR(SalesDataTable[[#This Row],[Order Date]])</f>
        <v>2026</v>
      </c>
      <c r="R1956" s="8" t="str">
        <f>"Q"&amp;ROUNDUP(MONTH(SalesDataTable[[#This Row],[Order Date]])/3,0)</f>
        <v>Q3</v>
      </c>
      <c r="S1956" s="5">
        <f>MONTH(SalesDataTable[[#This Row],[Order Date]])</f>
        <v>9</v>
      </c>
      <c r="T1956" s="8" t="str">
        <f>TEXT(SalesDataTable[[#This Row],[Order Date]],"mmm")</f>
        <v>Sep</v>
      </c>
    </row>
    <row r="1957" spans="1:20" ht="15.6" x14ac:dyDescent="0.3">
      <c r="A1957" s="2" t="s">
        <v>2028</v>
      </c>
      <c r="B1957" s="3">
        <v>46287</v>
      </c>
      <c r="C1957" s="4" t="s">
        <v>47</v>
      </c>
      <c r="D1957" s="4" t="s">
        <v>65</v>
      </c>
      <c r="E1957" s="4" t="s">
        <v>23</v>
      </c>
      <c r="F1957" s="4" t="s">
        <v>40</v>
      </c>
      <c r="G1957" s="4" t="s">
        <v>31</v>
      </c>
      <c r="H1957" s="4" t="s">
        <v>73</v>
      </c>
      <c r="I1957" s="5">
        <v>1</v>
      </c>
      <c r="J1957" s="6">
        <v>156.81</v>
      </c>
      <c r="K1957" s="7">
        <v>0</v>
      </c>
      <c r="L1957" s="6">
        <v>78.2</v>
      </c>
      <c r="M1957" s="6">
        <f t="shared" si="120"/>
        <v>156.81</v>
      </c>
      <c r="N1957" s="6">
        <f t="shared" si="121"/>
        <v>78.2</v>
      </c>
      <c r="O1957" s="6">
        <f t="shared" si="122"/>
        <v>78.61</v>
      </c>
      <c r="P1957" s="8">
        <f t="shared" si="123"/>
        <v>0.50130731458452904</v>
      </c>
      <c r="Q1957" s="9">
        <f>YEAR(SalesDataTable[[#This Row],[Order Date]])</f>
        <v>2026</v>
      </c>
      <c r="R1957" s="8" t="str">
        <f>"Q"&amp;ROUNDUP(MONTH(SalesDataTable[[#This Row],[Order Date]])/3,0)</f>
        <v>Q3</v>
      </c>
      <c r="S1957" s="5">
        <f>MONTH(SalesDataTable[[#This Row],[Order Date]])</f>
        <v>9</v>
      </c>
      <c r="T1957" s="8" t="str">
        <f>TEXT(SalesDataTable[[#This Row],[Order Date]],"mmm")</f>
        <v>Sep</v>
      </c>
    </row>
    <row r="1958" spans="1:20" ht="15.6" x14ac:dyDescent="0.3">
      <c r="A1958" s="2" t="s">
        <v>2029</v>
      </c>
      <c r="B1958" s="3">
        <v>46287</v>
      </c>
      <c r="C1958" s="4" t="s">
        <v>47</v>
      </c>
      <c r="D1958" s="4" t="s">
        <v>68</v>
      </c>
      <c r="E1958" s="4" t="s">
        <v>59</v>
      </c>
      <c r="F1958" s="4" t="s">
        <v>36</v>
      </c>
      <c r="G1958" s="4" t="s">
        <v>37</v>
      </c>
      <c r="H1958" s="4" t="s">
        <v>91</v>
      </c>
      <c r="I1958" s="5">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9">
        <f>YEAR(SalesDataTable[[#This Row],[Order Date]])</f>
        <v>2026</v>
      </c>
      <c r="R1958" s="8" t="str">
        <f>"Q"&amp;ROUNDUP(MONTH(SalesDataTable[[#This Row],[Order Date]])/3,0)</f>
        <v>Q3</v>
      </c>
      <c r="S1958" s="5">
        <f>MONTH(SalesDataTable[[#This Row],[Order Date]])</f>
        <v>9</v>
      </c>
      <c r="T1958" s="8" t="str">
        <f>TEXT(SalesDataTable[[#This Row],[Order Date]],"mmm")</f>
        <v>Sep</v>
      </c>
    </row>
    <row r="1959" spans="1:20" ht="15.6" x14ac:dyDescent="0.3">
      <c r="A1959" s="2" t="s">
        <v>2030</v>
      </c>
      <c r="B1959" s="3">
        <v>46287</v>
      </c>
      <c r="C1959" s="4" t="s">
        <v>47</v>
      </c>
      <c r="D1959" s="4" t="s">
        <v>68</v>
      </c>
      <c r="E1959" s="4" t="s">
        <v>23</v>
      </c>
      <c r="F1959" s="4" t="s">
        <v>24</v>
      </c>
      <c r="G1959" s="4" t="s">
        <v>51</v>
      </c>
      <c r="H1959" s="4" t="s">
        <v>110</v>
      </c>
      <c r="I1959" s="5">
        <v>1</v>
      </c>
      <c r="J1959" s="6">
        <v>124.51</v>
      </c>
      <c r="K1959" s="7">
        <v>0</v>
      </c>
      <c r="L1959" s="6">
        <v>59.97</v>
      </c>
      <c r="M1959" s="6">
        <f t="shared" si="120"/>
        <v>124.51</v>
      </c>
      <c r="N1959" s="6">
        <f t="shared" si="121"/>
        <v>59.97</v>
      </c>
      <c r="O1959" s="6">
        <f t="shared" si="122"/>
        <v>64.540000000000006</v>
      </c>
      <c r="P1959" s="8">
        <f t="shared" si="123"/>
        <v>0.51835193960324477</v>
      </c>
      <c r="Q1959" s="9">
        <f>YEAR(SalesDataTable[[#This Row],[Order Date]])</f>
        <v>2026</v>
      </c>
      <c r="R1959" s="8" t="str">
        <f>"Q"&amp;ROUNDUP(MONTH(SalesDataTable[[#This Row],[Order Date]])/3,0)</f>
        <v>Q3</v>
      </c>
      <c r="S1959" s="5">
        <f>MONTH(SalesDataTable[[#This Row],[Order Date]])</f>
        <v>9</v>
      </c>
      <c r="T1959" s="8" t="str">
        <f>TEXT(SalesDataTable[[#This Row],[Order Date]],"mmm")</f>
        <v>Sep</v>
      </c>
    </row>
    <row r="1960" spans="1:20" ht="15.6" x14ac:dyDescent="0.3">
      <c r="A1960" s="2" t="s">
        <v>2031</v>
      </c>
      <c r="B1960" s="3">
        <v>46287</v>
      </c>
      <c r="C1960" s="4" t="s">
        <v>34</v>
      </c>
      <c r="D1960" s="4" t="s">
        <v>44</v>
      </c>
      <c r="E1960" s="4" t="s">
        <v>23</v>
      </c>
      <c r="F1960" s="4" t="s">
        <v>24</v>
      </c>
      <c r="G1960" s="4" t="s">
        <v>31</v>
      </c>
      <c r="H1960" s="4" t="s">
        <v>41</v>
      </c>
      <c r="I1960" s="5">
        <v>1</v>
      </c>
      <c r="J1960" s="6">
        <v>141</v>
      </c>
      <c r="K1960" s="7">
        <v>0</v>
      </c>
      <c r="L1960" s="6">
        <v>79.010000000000005</v>
      </c>
      <c r="M1960" s="6">
        <f t="shared" si="120"/>
        <v>141</v>
      </c>
      <c r="N1960" s="6">
        <f t="shared" si="121"/>
        <v>79.010000000000005</v>
      </c>
      <c r="O1960" s="6">
        <f t="shared" si="122"/>
        <v>61.989999999999995</v>
      </c>
      <c r="P1960" s="8">
        <f t="shared" si="123"/>
        <v>0.43964539007092196</v>
      </c>
      <c r="Q1960" s="9">
        <f>YEAR(SalesDataTable[[#This Row],[Order Date]])</f>
        <v>2026</v>
      </c>
      <c r="R1960" s="8" t="str">
        <f>"Q"&amp;ROUNDUP(MONTH(SalesDataTable[[#This Row],[Order Date]])/3,0)</f>
        <v>Q3</v>
      </c>
      <c r="S1960" s="5">
        <f>MONTH(SalesDataTable[[#This Row],[Order Date]])</f>
        <v>9</v>
      </c>
      <c r="T1960" s="8" t="str">
        <f>TEXT(SalesDataTable[[#This Row],[Order Date]],"mmm")</f>
        <v>Sep</v>
      </c>
    </row>
    <row r="1961" spans="1:20" ht="15.6" x14ac:dyDescent="0.3">
      <c r="A1961" s="2" t="s">
        <v>2032</v>
      </c>
      <c r="B1961" s="3">
        <v>46287</v>
      </c>
      <c r="C1961" s="4" t="s">
        <v>47</v>
      </c>
      <c r="D1961" s="4" t="s">
        <v>48</v>
      </c>
      <c r="E1961" s="4" t="s">
        <v>30</v>
      </c>
      <c r="F1961" s="4" t="s">
        <v>24</v>
      </c>
      <c r="G1961" s="4" t="s">
        <v>51</v>
      </c>
      <c r="H1961" s="4" t="s">
        <v>110</v>
      </c>
      <c r="I1961" s="5">
        <v>6</v>
      </c>
      <c r="J1961" s="6">
        <v>121.7</v>
      </c>
      <c r="K1961" s="7">
        <v>0.15</v>
      </c>
      <c r="L1961" s="6">
        <v>61.26</v>
      </c>
      <c r="M1961" s="6">
        <f t="shared" si="120"/>
        <v>620.67000000000007</v>
      </c>
      <c r="N1961" s="6">
        <f t="shared" si="121"/>
        <v>367.56</v>
      </c>
      <c r="O1961" s="6">
        <f t="shared" si="122"/>
        <v>253.11000000000007</v>
      </c>
      <c r="P1961" s="8">
        <f t="shared" si="123"/>
        <v>0.40780124703948967</v>
      </c>
      <c r="Q1961" s="9">
        <f>YEAR(SalesDataTable[[#This Row],[Order Date]])</f>
        <v>2026</v>
      </c>
      <c r="R1961" s="8" t="str">
        <f>"Q"&amp;ROUNDUP(MONTH(SalesDataTable[[#This Row],[Order Date]])/3,0)</f>
        <v>Q3</v>
      </c>
      <c r="S1961" s="5">
        <f>MONTH(SalesDataTable[[#This Row],[Order Date]])</f>
        <v>9</v>
      </c>
      <c r="T1961" s="8" t="str">
        <f>TEXT(SalesDataTable[[#This Row],[Order Date]],"mmm")</f>
        <v>Sep</v>
      </c>
    </row>
    <row r="1962" spans="1:20" ht="15.6" x14ac:dyDescent="0.3">
      <c r="A1962" s="2" t="s">
        <v>2033</v>
      </c>
      <c r="B1962" s="3">
        <v>46287</v>
      </c>
      <c r="C1962" s="4" t="s">
        <v>47</v>
      </c>
      <c r="D1962" s="4" t="s">
        <v>65</v>
      </c>
      <c r="E1962" s="4" t="s">
        <v>30</v>
      </c>
      <c r="F1962" s="4" t="s">
        <v>40</v>
      </c>
      <c r="G1962" s="4" t="s">
        <v>25</v>
      </c>
      <c r="H1962" s="4" t="s">
        <v>63</v>
      </c>
      <c r="I1962" s="5">
        <v>4</v>
      </c>
      <c r="J1962" s="6">
        <v>103.86</v>
      </c>
      <c r="K1962" s="7">
        <v>0.1</v>
      </c>
      <c r="L1962" s="6">
        <v>50.12</v>
      </c>
      <c r="M1962" s="6">
        <f t="shared" si="120"/>
        <v>373.89600000000002</v>
      </c>
      <c r="N1962" s="6">
        <f t="shared" si="121"/>
        <v>200.48</v>
      </c>
      <c r="O1962" s="6">
        <f t="shared" si="122"/>
        <v>173.41600000000003</v>
      </c>
      <c r="P1962" s="8">
        <f t="shared" si="123"/>
        <v>0.46380811776536796</v>
      </c>
      <c r="Q1962" s="9">
        <f>YEAR(SalesDataTable[[#This Row],[Order Date]])</f>
        <v>2026</v>
      </c>
      <c r="R1962" s="8" t="str">
        <f>"Q"&amp;ROUNDUP(MONTH(SalesDataTable[[#This Row],[Order Date]])/3,0)</f>
        <v>Q3</v>
      </c>
      <c r="S1962" s="5">
        <f>MONTH(SalesDataTable[[#This Row],[Order Date]])</f>
        <v>9</v>
      </c>
      <c r="T1962" s="8" t="str">
        <f>TEXT(SalesDataTable[[#This Row],[Order Date]],"mmm")</f>
        <v>Sep</v>
      </c>
    </row>
    <row r="1963" spans="1:20" ht="15.6" x14ac:dyDescent="0.3">
      <c r="A1963" s="2" t="s">
        <v>2034</v>
      </c>
      <c r="B1963" s="3">
        <v>46288</v>
      </c>
      <c r="C1963" s="4" t="s">
        <v>34</v>
      </c>
      <c r="D1963" s="4" t="s">
        <v>54</v>
      </c>
      <c r="E1963" s="4" t="s">
        <v>59</v>
      </c>
      <c r="F1963" s="4" t="s">
        <v>24</v>
      </c>
      <c r="G1963" s="4" t="s">
        <v>31</v>
      </c>
      <c r="H1963" s="4" t="s">
        <v>32</v>
      </c>
      <c r="I1963" s="5">
        <v>2</v>
      </c>
      <c r="J1963" s="6">
        <v>93.82</v>
      </c>
      <c r="K1963" s="7">
        <v>0.05</v>
      </c>
      <c r="L1963" s="6">
        <v>45.57</v>
      </c>
      <c r="M1963" s="6">
        <f t="shared" si="120"/>
        <v>178.25799999999998</v>
      </c>
      <c r="N1963" s="6">
        <f t="shared" si="121"/>
        <v>91.14</v>
      </c>
      <c r="O1963" s="6">
        <f t="shared" si="122"/>
        <v>87.117999999999981</v>
      </c>
      <c r="P1963" s="8">
        <f t="shared" si="123"/>
        <v>0.48871859888476249</v>
      </c>
      <c r="Q1963" s="9">
        <f>YEAR(SalesDataTable[[#This Row],[Order Date]])</f>
        <v>2026</v>
      </c>
      <c r="R1963" s="8" t="str">
        <f>"Q"&amp;ROUNDUP(MONTH(SalesDataTable[[#This Row],[Order Date]])/3,0)</f>
        <v>Q3</v>
      </c>
      <c r="S1963" s="5">
        <f>MONTH(SalesDataTable[[#This Row],[Order Date]])</f>
        <v>9</v>
      </c>
      <c r="T1963" s="8" t="str">
        <f>TEXT(SalesDataTable[[#This Row],[Order Date]],"mmm")</f>
        <v>Sep</v>
      </c>
    </row>
    <row r="1964" spans="1:20" ht="15.6" x14ac:dyDescent="0.3">
      <c r="A1964" s="2" t="s">
        <v>2035</v>
      </c>
      <c r="B1964" s="3">
        <v>46288</v>
      </c>
      <c r="C1964" s="4" t="s">
        <v>47</v>
      </c>
      <c r="D1964" s="4" t="s">
        <v>68</v>
      </c>
      <c r="E1964" s="4" t="s">
        <v>30</v>
      </c>
      <c r="F1964" s="4" t="s">
        <v>40</v>
      </c>
      <c r="G1964" s="4" t="s">
        <v>31</v>
      </c>
      <c r="H1964" s="4" t="s">
        <v>73</v>
      </c>
      <c r="I1964" s="5">
        <v>8</v>
      </c>
      <c r="J1964" s="6">
        <v>155.13999999999999</v>
      </c>
      <c r="K1964" s="7">
        <v>0.1</v>
      </c>
      <c r="L1964" s="6">
        <v>76.87</v>
      </c>
      <c r="M1964" s="6">
        <f t="shared" si="120"/>
        <v>1117.008</v>
      </c>
      <c r="N1964" s="6">
        <f t="shared" si="121"/>
        <v>614.96</v>
      </c>
      <c r="O1964" s="6">
        <f t="shared" si="122"/>
        <v>502.048</v>
      </c>
      <c r="P1964" s="8">
        <f t="shared" si="123"/>
        <v>0.44945783736553363</v>
      </c>
      <c r="Q1964" s="9">
        <f>YEAR(SalesDataTable[[#This Row],[Order Date]])</f>
        <v>2026</v>
      </c>
      <c r="R1964" s="8" t="str">
        <f>"Q"&amp;ROUNDUP(MONTH(SalesDataTable[[#This Row],[Order Date]])/3,0)</f>
        <v>Q3</v>
      </c>
      <c r="S1964" s="5">
        <f>MONTH(SalesDataTable[[#This Row],[Order Date]])</f>
        <v>9</v>
      </c>
      <c r="T1964" s="8" t="str">
        <f>TEXT(SalesDataTable[[#This Row],[Order Date]],"mmm")</f>
        <v>Sep</v>
      </c>
    </row>
    <row r="1965" spans="1:20" ht="15.6" x14ac:dyDescent="0.3">
      <c r="A1965" s="2" t="s">
        <v>2036</v>
      </c>
      <c r="B1965" s="3">
        <v>46288</v>
      </c>
      <c r="C1965" s="4" t="s">
        <v>47</v>
      </c>
      <c r="D1965" s="4" t="s">
        <v>68</v>
      </c>
      <c r="E1965" s="4" t="s">
        <v>23</v>
      </c>
      <c r="F1965" s="4" t="s">
        <v>24</v>
      </c>
      <c r="G1965" s="4" t="s">
        <v>31</v>
      </c>
      <c r="H1965" s="4" t="s">
        <v>32</v>
      </c>
      <c r="I1965" s="5">
        <v>3</v>
      </c>
      <c r="J1965" s="6">
        <v>92.14</v>
      </c>
      <c r="K1965" s="7">
        <v>0.05</v>
      </c>
      <c r="L1965" s="6">
        <v>45.25</v>
      </c>
      <c r="M1965" s="6">
        <f t="shared" si="120"/>
        <v>262.59899999999999</v>
      </c>
      <c r="N1965" s="6">
        <f t="shared" si="121"/>
        <v>135.75</v>
      </c>
      <c r="O1965" s="6">
        <f t="shared" si="122"/>
        <v>126.84899999999999</v>
      </c>
      <c r="P1965" s="8">
        <f t="shared" si="123"/>
        <v>0.48305210606285626</v>
      </c>
      <c r="Q1965" s="9">
        <f>YEAR(SalesDataTable[[#This Row],[Order Date]])</f>
        <v>2026</v>
      </c>
      <c r="R1965" s="8" t="str">
        <f>"Q"&amp;ROUNDUP(MONTH(SalesDataTable[[#This Row],[Order Date]])/3,0)</f>
        <v>Q3</v>
      </c>
      <c r="S1965" s="5">
        <f>MONTH(SalesDataTable[[#This Row],[Order Date]])</f>
        <v>9</v>
      </c>
      <c r="T1965" s="8" t="str">
        <f>TEXT(SalesDataTable[[#This Row],[Order Date]],"mmm")</f>
        <v>Sep</v>
      </c>
    </row>
    <row r="1966" spans="1:20" ht="15.6" x14ac:dyDescent="0.3">
      <c r="A1966" s="2" t="s">
        <v>2037</v>
      </c>
      <c r="B1966" s="3">
        <v>46289</v>
      </c>
      <c r="C1966" s="4" t="s">
        <v>28</v>
      </c>
      <c r="D1966" s="4" t="s">
        <v>89</v>
      </c>
      <c r="E1966" s="4" t="s">
        <v>45</v>
      </c>
      <c r="F1966" s="4" t="s">
        <v>24</v>
      </c>
      <c r="G1966" s="4" t="s">
        <v>25</v>
      </c>
      <c r="H1966" s="4" t="s">
        <v>55</v>
      </c>
      <c r="I1966" s="5">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9">
        <f>YEAR(SalesDataTable[[#This Row],[Order Date]])</f>
        <v>2026</v>
      </c>
      <c r="R1966" s="8" t="str">
        <f>"Q"&amp;ROUNDUP(MONTH(SalesDataTable[[#This Row],[Order Date]])/3,0)</f>
        <v>Q3</v>
      </c>
      <c r="S1966" s="5">
        <f>MONTH(SalesDataTable[[#This Row],[Order Date]])</f>
        <v>9</v>
      </c>
      <c r="T1966" s="8" t="str">
        <f>TEXT(SalesDataTable[[#This Row],[Order Date]],"mmm")</f>
        <v>Sep</v>
      </c>
    </row>
    <row r="1967" spans="1:20" ht="15.6" x14ac:dyDescent="0.3">
      <c r="A1967" s="2" t="s">
        <v>2038</v>
      </c>
      <c r="B1967" s="3">
        <v>46289</v>
      </c>
      <c r="C1967" s="4" t="s">
        <v>34</v>
      </c>
      <c r="D1967" s="4" t="s">
        <v>146</v>
      </c>
      <c r="E1967" s="4" t="s">
        <v>23</v>
      </c>
      <c r="F1967" s="4" t="s">
        <v>24</v>
      </c>
      <c r="G1967" s="4" t="s">
        <v>37</v>
      </c>
      <c r="H1967" s="4" t="s">
        <v>38</v>
      </c>
      <c r="I1967" s="5">
        <v>4</v>
      </c>
      <c r="J1967" s="6">
        <v>35.700000000000003</v>
      </c>
      <c r="K1967" s="7">
        <v>0</v>
      </c>
      <c r="L1967" s="6">
        <v>13.91</v>
      </c>
      <c r="M1967" s="6">
        <f t="shared" si="120"/>
        <v>142.80000000000001</v>
      </c>
      <c r="N1967" s="6">
        <f t="shared" si="121"/>
        <v>55.64</v>
      </c>
      <c r="O1967" s="6">
        <f t="shared" si="122"/>
        <v>87.160000000000011</v>
      </c>
      <c r="P1967" s="8">
        <f t="shared" si="123"/>
        <v>0.61036414565826336</v>
      </c>
      <c r="Q1967" s="9">
        <f>YEAR(SalesDataTable[[#This Row],[Order Date]])</f>
        <v>2026</v>
      </c>
      <c r="R1967" s="8" t="str">
        <f>"Q"&amp;ROUNDUP(MONTH(SalesDataTable[[#This Row],[Order Date]])/3,0)</f>
        <v>Q3</v>
      </c>
      <c r="S1967" s="5">
        <f>MONTH(SalesDataTable[[#This Row],[Order Date]])</f>
        <v>9</v>
      </c>
      <c r="T1967" s="8" t="str">
        <f>TEXT(SalesDataTable[[#This Row],[Order Date]],"mmm")</f>
        <v>Sep</v>
      </c>
    </row>
    <row r="1968" spans="1:20" ht="15.6" x14ac:dyDescent="0.3">
      <c r="A1968" s="2" t="s">
        <v>2039</v>
      </c>
      <c r="B1968" s="3">
        <v>46289</v>
      </c>
      <c r="C1968" s="4" t="s">
        <v>47</v>
      </c>
      <c r="D1968" s="4" t="s">
        <v>68</v>
      </c>
      <c r="E1968" s="4" t="s">
        <v>45</v>
      </c>
      <c r="F1968" s="4" t="s">
        <v>36</v>
      </c>
      <c r="G1968" s="4" t="s">
        <v>25</v>
      </c>
      <c r="H1968" s="4" t="s">
        <v>63</v>
      </c>
      <c r="I1968" s="5">
        <v>6</v>
      </c>
      <c r="J1968" s="6">
        <v>104.16</v>
      </c>
      <c r="K1968" s="7">
        <v>0</v>
      </c>
      <c r="L1968" s="6">
        <v>51.76</v>
      </c>
      <c r="M1968" s="6">
        <f t="shared" si="120"/>
        <v>624.96</v>
      </c>
      <c r="N1968" s="6">
        <f t="shared" si="121"/>
        <v>310.56</v>
      </c>
      <c r="O1968" s="6">
        <f t="shared" si="122"/>
        <v>314.40000000000003</v>
      </c>
      <c r="P1968" s="8">
        <f t="shared" si="123"/>
        <v>0.50307219662058378</v>
      </c>
      <c r="Q1968" s="9">
        <f>YEAR(SalesDataTable[[#This Row],[Order Date]])</f>
        <v>2026</v>
      </c>
      <c r="R1968" s="8" t="str">
        <f>"Q"&amp;ROUNDUP(MONTH(SalesDataTable[[#This Row],[Order Date]])/3,0)</f>
        <v>Q3</v>
      </c>
      <c r="S1968" s="5">
        <f>MONTH(SalesDataTable[[#This Row],[Order Date]])</f>
        <v>9</v>
      </c>
      <c r="T1968" s="8" t="str">
        <f>TEXT(SalesDataTable[[#This Row],[Order Date]],"mmm")</f>
        <v>Sep</v>
      </c>
    </row>
    <row r="1969" spans="1:20" ht="15.6" x14ac:dyDescent="0.3">
      <c r="A1969" s="2" t="s">
        <v>2040</v>
      </c>
      <c r="B1969" s="3">
        <v>46289</v>
      </c>
      <c r="C1969" s="4" t="s">
        <v>34</v>
      </c>
      <c r="D1969" s="4" t="s">
        <v>146</v>
      </c>
      <c r="E1969" s="4" t="s">
        <v>23</v>
      </c>
      <c r="F1969" s="4" t="s">
        <v>36</v>
      </c>
      <c r="G1969" s="4" t="s">
        <v>31</v>
      </c>
      <c r="H1969" s="4" t="s">
        <v>41</v>
      </c>
      <c r="I1969" s="5">
        <v>5</v>
      </c>
      <c r="J1969" s="6">
        <v>147.21</v>
      </c>
      <c r="K1969" s="7">
        <v>0.05</v>
      </c>
      <c r="L1969" s="6">
        <v>79.14</v>
      </c>
      <c r="M1969" s="6">
        <f t="shared" si="120"/>
        <v>699.24750000000006</v>
      </c>
      <c r="N1969" s="6">
        <f t="shared" si="121"/>
        <v>395.7</v>
      </c>
      <c r="O1969" s="6">
        <f t="shared" si="122"/>
        <v>303.54750000000007</v>
      </c>
      <c r="P1969" s="8">
        <f t="shared" si="123"/>
        <v>0.43410594961011667</v>
      </c>
      <c r="Q1969" s="9">
        <f>YEAR(SalesDataTable[[#This Row],[Order Date]])</f>
        <v>2026</v>
      </c>
      <c r="R1969" s="8" t="str">
        <f>"Q"&amp;ROUNDUP(MONTH(SalesDataTable[[#This Row],[Order Date]])/3,0)</f>
        <v>Q3</v>
      </c>
      <c r="S1969" s="5">
        <f>MONTH(SalesDataTable[[#This Row],[Order Date]])</f>
        <v>9</v>
      </c>
      <c r="T1969" s="8" t="str">
        <f>TEXT(SalesDataTable[[#This Row],[Order Date]],"mmm")</f>
        <v>Sep</v>
      </c>
    </row>
    <row r="1970" spans="1:20" ht="15.6" x14ac:dyDescent="0.3">
      <c r="A1970" s="2" t="s">
        <v>2041</v>
      </c>
      <c r="B1970" s="3">
        <v>46289</v>
      </c>
      <c r="C1970" s="4" t="s">
        <v>21</v>
      </c>
      <c r="D1970" s="4" t="s">
        <v>22</v>
      </c>
      <c r="E1970" s="4" t="s">
        <v>23</v>
      </c>
      <c r="F1970" s="4" t="s">
        <v>36</v>
      </c>
      <c r="G1970" s="4" t="s">
        <v>51</v>
      </c>
      <c r="H1970" s="4" t="s">
        <v>61</v>
      </c>
      <c r="I1970" s="5">
        <v>3</v>
      </c>
      <c r="J1970" s="6">
        <v>195.68</v>
      </c>
      <c r="K1970" s="7">
        <v>0.05</v>
      </c>
      <c r="L1970" s="6">
        <v>102.16</v>
      </c>
      <c r="M1970" s="6">
        <f t="shared" si="120"/>
        <v>557.68799999999999</v>
      </c>
      <c r="N1970" s="6">
        <f t="shared" si="121"/>
        <v>306.48</v>
      </c>
      <c r="O1970" s="6">
        <f t="shared" si="122"/>
        <v>251.20799999999997</v>
      </c>
      <c r="P1970" s="8">
        <f t="shared" si="123"/>
        <v>0.45044541033696256</v>
      </c>
      <c r="Q1970" s="9">
        <f>YEAR(SalesDataTable[[#This Row],[Order Date]])</f>
        <v>2026</v>
      </c>
      <c r="R1970" s="8" t="str">
        <f>"Q"&amp;ROUNDUP(MONTH(SalesDataTable[[#This Row],[Order Date]])/3,0)</f>
        <v>Q3</v>
      </c>
      <c r="S1970" s="5">
        <f>MONTH(SalesDataTable[[#This Row],[Order Date]])</f>
        <v>9</v>
      </c>
      <c r="T1970" s="8" t="str">
        <f>TEXT(SalesDataTable[[#This Row],[Order Date]],"mmm")</f>
        <v>Sep</v>
      </c>
    </row>
    <row r="1971" spans="1:20" ht="15.6" x14ac:dyDescent="0.3">
      <c r="A1971" s="2" t="s">
        <v>2042</v>
      </c>
      <c r="B1971" s="3">
        <v>46289</v>
      </c>
      <c r="C1971" s="4" t="s">
        <v>28</v>
      </c>
      <c r="D1971" s="4" t="s">
        <v>86</v>
      </c>
      <c r="E1971" s="4" t="s">
        <v>30</v>
      </c>
      <c r="F1971" s="4" t="s">
        <v>40</v>
      </c>
      <c r="G1971" s="4" t="s">
        <v>31</v>
      </c>
      <c r="H1971" s="4" t="s">
        <v>32</v>
      </c>
      <c r="I1971" s="5">
        <v>5</v>
      </c>
      <c r="J1971" s="6">
        <v>90.05</v>
      </c>
      <c r="K1971" s="7">
        <v>0.15</v>
      </c>
      <c r="L1971" s="6">
        <v>44.12</v>
      </c>
      <c r="M1971" s="6">
        <f t="shared" si="120"/>
        <v>382.71249999999998</v>
      </c>
      <c r="N1971" s="6">
        <f t="shared" si="121"/>
        <v>220.6</v>
      </c>
      <c r="O1971" s="6">
        <f t="shared" si="122"/>
        <v>162.11249999999998</v>
      </c>
      <c r="P1971" s="8">
        <f t="shared" si="123"/>
        <v>0.42358820263252439</v>
      </c>
      <c r="Q1971" s="9">
        <f>YEAR(SalesDataTable[[#This Row],[Order Date]])</f>
        <v>2026</v>
      </c>
      <c r="R1971" s="8" t="str">
        <f>"Q"&amp;ROUNDUP(MONTH(SalesDataTable[[#This Row],[Order Date]])/3,0)</f>
        <v>Q3</v>
      </c>
      <c r="S1971" s="5">
        <f>MONTH(SalesDataTable[[#This Row],[Order Date]])</f>
        <v>9</v>
      </c>
      <c r="T1971" s="8" t="str">
        <f>TEXT(SalesDataTable[[#This Row],[Order Date]],"mmm")</f>
        <v>Sep</v>
      </c>
    </row>
    <row r="1972" spans="1:20" ht="15.6" x14ac:dyDescent="0.3">
      <c r="A1972" s="2" t="s">
        <v>2043</v>
      </c>
      <c r="B1972" s="3">
        <v>46289</v>
      </c>
      <c r="C1972" s="4" t="s">
        <v>47</v>
      </c>
      <c r="D1972" s="4" t="s">
        <v>102</v>
      </c>
      <c r="E1972" s="4" t="s">
        <v>59</v>
      </c>
      <c r="F1972" s="4" t="s">
        <v>24</v>
      </c>
      <c r="G1972" s="4" t="s">
        <v>51</v>
      </c>
      <c r="H1972" s="4" t="s">
        <v>52</v>
      </c>
      <c r="I1972" s="5">
        <v>1</v>
      </c>
      <c r="J1972" s="6">
        <v>345.48</v>
      </c>
      <c r="K1972" s="7">
        <v>0</v>
      </c>
      <c r="L1972" s="6">
        <v>196.31</v>
      </c>
      <c r="M1972" s="6">
        <f t="shared" si="120"/>
        <v>345.48</v>
      </c>
      <c r="N1972" s="6">
        <f t="shared" si="121"/>
        <v>196.31</v>
      </c>
      <c r="O1972" s="6">
        <f t="shared" si="122"/>
        <v>149.17000000000002</v>
      </c>
      <c r="P1972" s="8">
        <f t="shared" si="123"/>
        <v>0.43177607965728843</v>
      </c>
      <c r="Q1972" s="9">
        <f>YEAR(SalesDataTable[[#This Row],[Order Date]])</f>
        <v>2026</v>
      </c>
      <c r="R1972" s="8" t="str">
        <f>"Q"&amp;ROUNDUP(MONTH(SalesDataTable[[#This Row],[Order Date]])/3,0)</f>
        <v>Q3</v>
      </c>
      <c r="S1972" s="5">
        <f>MONTH(SalesDataTable[[#This Row],[Order Date]])</f>
        <v>9</v>
      </c>
      <c r="T1972" s="8" t="str">
        <f>TEXT(SalesDataTable[[#This Row],[Order Date]],"mmm")</f>
        <v>Sep</v>
      </c>
    </row>
    <row r="1973" spans="1:20" ht="15.6" x14ac:dyDescent="0.3">
      <c r="A1973" s="2" t="s">
        <v>2044</v>
      </c>
      <c r="B1973" s="3">
        <v>46289</v>
      </c>
      <c r="C1973" s="4" t="s">
        <v>47</v>
      </c>
      <c r="D1973" s="4" t="s">
        <v>48</v>
      </c>
      <c r="E1973" s="4" t="s">
        <v>23</v>
      </c>
      <c r="F1973" s="4" t="s">
        <v>36</v>
      </c>
      <c r="G1973" s="4" t="s">
        <v>37</v>
      </c>
      <c r="H1973" s="4" t="s">
        <v>66</v>
      </c>
      <c r="I1973" s="5">
        <v>1</v>
      </c>
      <c r="J1973" s="6">
        <v>46.23</v>
      </c>
      <c r="K1973" s="7">
        <v>0.1</v>
      </c>
      <c r="L1973" s="6">
        <v>18.34</v>
      </c>
      <c r="M1973" s="6">
        <f t="shared" si="120"/>
        <v>41.606999999999999</v>
      </c>
      <c r="N1973" s="6">
        <f t="shared" si="121"/>
        <v>18.34</v>
      </c>
      <c r="O1973" s="6">
        <f t="shared" si="122"/>
        <v>23.266999999999999</v>
      </c>
      <c r="P1973" s="8">
        <f t="shared" si="123"/>
        <v>0.55920878698295962</v>
      </c>
      <c r="Q1973" s="9">
        <f>YEAR(SalesDataTable[[#This Row],[Order Date]])</f>
        <v>2026</v>
      </c>
      <c r="R1973" s="8" t="str">
        <f>"Q"&amp;ROUNDUP(MONTH(SalesDataTable[[#This Row],[Order Date]])/3,0)</f>
        <v>Q3</v>
      </c>
      <c r="S1973" s="5">
        <f>MONTH(SalesDataTable[[#This Row],[Order Date]])</f>
        <v>9</v>
      </c>
      <c r="T1973" s="8" t="str">
        <f>TEXT(SalesDataTable[[#This Row],[Order Date]],"mmm")</f>
        <v>Sep</v>
      </c>
    </row>
    <row r="1974" spans="1:20" ht="15.6" x14ac:dyDescent="0.3">
      <c r="A1974" s="2" t="s">
        <v>2045</v>
      </c>
      <c r="B1974" s="3">
        <v>46289</v>
      </c>
      <c r="C1974" s="4" t="s">
        <v>21</v>
      </c>
      <c r="D1974" s="4" t="s">
        <v>22</v>
      </c>
      <c r="E1974" s="4" t="s">
        <v>59</v>
      </c>
      <c r="F1974" s="4" t="s">
        <v>24</v>
      </c>
      <c r="G1974" s="4" t="s">
        <v>51</v>
      </c>
      <c r="H1974" s="4" t="s">
        <v>84</v>
      </c>
      <c r="I1974" s="5">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9">
        <f>YEAR(SalesDataTable[[#This Row],[Order Date]])</f>
        <v>2026</v>
      </c>
      <c r="R1974" s="8" t="str">
        <f>"Q"&amp;ROUNDUP(MONTH(SalesDataTable[[#This Row],[Order Date]])/3,0)</f>
        <v>Q3</v>
      </c>
      <c r="S1974" s="5">
        <f>MONTH(SalesDataTable[[#This Row],[Order Date]])</f>
        <v>9</v>
      </c>
      <c r="T1974" s="8" t="str">
        <f>TEXT(SalesDataTable[[#This Row],[Order Date]],"mmm")</f>
        <v>Sep</v>
      </c>
    </row>
    <row r="1975" spans="1:20" ht="15.6" x14ac:dyDescent="0.3">
      <c r="A1975" s="2" t="s">
        <v>2046</v>
      </c>
      <c r="B1975" s="3">
        <v>46290</v>
      </c>
      <c r="C1975" s="4" t="s">
        <v>47</v>
      </c>
      <c r="D1975" s="4" t="s">
        <v>65</v>
      </c>
      <c r="E1975" s="4" t="s">
        <v>23</v>
      </c>
      <c r="F1975" s="4" t="s">
        <v>36</v>
      </c>
      <c r="G1975" s="4" t="s">
        <v>51</v>
      </c>
      <c r="H1975" s="4" t="s">
        <v>52</v>
      </c>
      <c r="I1975" s="5">
        <v>1</v>
      </c>
      <c r="J1975" s="6">
        <v>344.79</v>
      </c>
      <c r="K1975" s="7">
        <v>0</v>
      </c>
      <c r="L1975" s="6">
        <v>189.63</v>
      </c>
      <c r="M1975" s="6">
        <f t="shared" si="120"/>
        <v>344.79</v>
      </c>
      <c r="N1975" s="6">
        <f t="shared" si="121"/>
        <v>189.63</v>
      </c>
      <c r="O1975" s="6">
        <f t="shared" si="122"/>
        <v>155.16000000000003</v>
      </c>
      <c r="P1975" s="8">
        <f t="shared" si="123"/>
        <v>0.45001305142260511</v>
      </c>
      <c r="Q1975" s="9">
        <f>YEAR(SalesDataTable[[#This Row],[Order Date]])</f>
        <v>2026</v>
      </c>
      <c r="R1975" s="8" t="str">
        <f>"Q"&amp;ROUNDUP(MONTH(SalesDataTable[[#This Row],[Order Date]])/3,0)</f>
        <v>Q3</v>
      </c>
      <c r="S1975" s="5">
        <f>MONTH(SalesDataTable[[#This Row],[Order Date]])</f>
        <v>9</v>
      </c>
      <c r="T1975" s="8" t="str">
        <f>TEXT(SalesDataTable[[#This Row],[Order Date]],"mmm")</f>
        <v>Sep</v>
      </c>
    </row>
    <row r="1976" spans="1:20" ht="15.6" x14ac:dyDescent="0.3">
      <c r="A1976" s="2" t="s">
        <v>2047</v>
      </c>
      <c r="B1976" s="3">
        <v>46291</v>
      </c>
      <c r="C1976" s="4" t="s">
        <v>21</v>
      </c>
      <c r="D1976" s="4" t="s">
        <v>22</v>
      </c>
      <c r="E1976" s="4" t="s">
        <v>59</v>
      </c>
      <c r="F1976" s="4" t="s">
        <v>24</v>
      </c>
      <c r="G1976" s="4" t="s">
        <v>31</v>
      </c>
      <c r="H1976" s="4" t="s">
        <v>99</v>
      </c>
      <c r="I1976" s="5">
        <v>1</v>
      </c>
      <c r="J1976" s="6">
        <v>73.06</v>
      </c>
      <c r="K1976" s="7">
        <v>0.05</v>
      </c>
      <c r="L1976" s="6">
        <v>31.42</v>
      </c>
      <c r="M1976" s="6">
        <f t="shared" si="120"/>
        <v>69.406999999999996</v>
      </c>
      <c r="N1976" s="6">
        <f t="shared" si="121"/>
        <v>31.42</v>
      </c>
      <c r="O1976" s="6">
        <f t="shared" si="122"/>
        <v>37.986999999999995</v>
      </c>
      <c r="P1976" s="8">
        <f t="shared" si="123"/>
        <v>0.54730790842422228</v>
      </c>
      <c r="Q1976" s="9">
        <f>YEAR(SalesDataTable[[#This Row],[Order Date]])</f>
        <v>2026</v>
      </c>
      <c r="R1976" s="8" t="str">
        <f>"Q"&amp;ROUNDUP(MONTH(SalesDataTable[[#This Row],[Order Date]])/3,0)</f>
        <v>Q3</v>
      </c>
      <c r="S1976" s="5">
        <f>MONTH(SalesDataTable[[#This Row],[Order Date]])</f>
        <v>9</v>
      </c>
      <c r="T1976" s="8" t="str">
        <f>TEXT(SalesDataTable[[#This Row],[Order Date]],"mmm")</f>
        <v>Sep</v>
      </c>
    </row>
    <row r="1977" spans="1:20" ht="15.6" x14ac:dyDescent="0.3">
      <c r="A1977" s="2" t="s">
        <v>2048</v>
      </c>
      <c r="B1977" s="3">
        <v>46291</v>
      </c>
      <c r="C1977" s="4" t="s">
        <v>47</v>
      </c>
      <c r="D1977" s="4" t="s">
        <v>68</v>
      </c>
      <c r="E1977" s="4" t="s">
        <v>23</v>
      </c>
      <c r="F1977" s="4" t="s">
        <v>24</v>
      </c>
      <c r="G1977" s="4" t="s">
        <v>51</v>
      </c>
      <c r="H1977" s="4" t="s">
        <v>84</v>
      </c>
      <c r="I1977" s="5">
        <v>1</v>
      </c>
      <c r="J1977" s="6">
        <v>81.58</v>
      </c>
      <c r="K1977" s="7">
        <v>0.1</v>
      </c>
      <c r="L1977" s="6">
        <v>38.89</v>
      </c>
      <c r="M1977" s="6">
        <f t="shared" si="120"/>
        <v>73.421999999999997</v>
      </c>
      <c r="N1977" s="6">
        <f t="shared" si="121"/>
        <v>38.89</v>
      </c>
      <c r="O1977" s="6">
        <f t="shared" si="122"/>
        <v>34.531999999999996</v>
      </c>
      <c r="P1977" s="8">
        <f t="shared" si="123"/>
        <v>0.47032224673803491</v>
      </c>
      <c r="Q1977" s="9">
        <f>YEAR(SalesDataTable[[#This Row],[Order Date]])</f>
        <v>2026</v>
      </c>
      <c r="R1977" s="8" t="str">
        <f>"Q"&amp;ROUNDUP(MONTH(SalesDataTable[[#This Row],[Order Date]])/3,0)</f>
        <v>Q3</v>
      </c>
      <c r="S1977" s="5">
        <f>MONTH(SalesDataTable[[#This Row],[Order Date]])</f>
        <v>9</v>
      </c>
      <c r="T1977" s="8" t="str">
        <f>TEXT(SalesDataTable[[#This Row],[Order Date]],"mmm")</f>
        <v>Sep</v>
      </c>
    </row>
    <row r="1978" spans="1:20" ht="15.6" x14ac:dyDescent="0.3">
      <c r="A1978" s="2" t="s">
        <v>2049</v>
      </c>
      <c r="B1978" s="3">
        <v>46291</v>
      </c>
      <c r="C1978" s="4" t="s">
        <v>28</v>
      </c>
      <c r="D1978" s="4" t="s">
        <v>89</v>
      </c>
      <c r="E1978" s="4" t="s">
        <v>30</v>
      </c>
      <c r="F1978" s="4" t="s">
        <v>24</v>
      </c>
      <c r="G1978" s="4" t="s">
        <v>69</v>
      </c>
      <c r="H1978" s="4" t="s">
        <v>94</v>
      </c>
      <c r="I1978" s="5">
        <v>6</v>
      </c>
      <c r="J1978" s="6">
        <v>49.87</v>
      </c>
      <c r="K1978" s="7">
        <v>0.1</v>
      </c>
      <c r="L1978" s="6">
        <v>21.75</v>
      </c>
      <c r="M1978" s="6">
        <f t="shared" si="120"/>
        <v>269.298</v>
      </c>
      <c r="N1978" s="6">
        <f t="shared" si="121"/>
        <v>130.5</v>
      </c>
      <c r="O1978" s="6">
        <f t="shared" si="122"/>
        <v>138.798</v>
      </c>
      <c r="P1978" s="8">
        <f t="shared" si="123"/>
        <v>0.51540672414945521</v>
      </c>
      <c r="Q1978" s="9">
        <f>YEAR(SalesDataTable[[#This Row],[Order Date]])</f>
        <v>2026</v>
      </c>
      <c r="R1978" s="8" t="str">
        <f>"Q"&amp;ROUNDUP(MONTH(SalesDataTable[[#This Row],[Order Date]])/3,0)</f>
        <v>Q3</v>
      </c>
      <c r="S1978" s="5">
        <f>MONTH(SalesDataTable[[#This Row],[Order Date]])</f>
        <v>9</v>
      </c>
      <c r="T1978" s="8" t="str">
        <f>TEXT(SalesDataTable[[#This Row],[Order Date]],"mmm")</f>
        <v>Sep</v>
      </c>
    </row>
    <row r="1979" spans="1:20" ht="15.6" x14ac:dyDescent="0.3">
      <c r="A1979" s="2" t="s">
        <v>2050</v>
      </c>
      <c r="B1979" s="3">
        <v>46291</v>
      </c>
      <c r="C1979" s="4" t="s">
        <v>34</v>
      </c>
      <c r="D1979" s="4" t="s">
        <v>44</v>
      </c>
      <c r="E1979" s="4" t="s">
        <v>23</v>
      </c>
      <c r="F1979" s="4" t="s">
        <v>36</v>
      </c>
      <c r="G1979" s="4" t="s">
        <v>25</v>
      </c>
      <c r="H1979" s="4" t="s">
        <v>55</v>
      </c>
      <c r="I1979" s="5">
        <v>2</v>
      </c>
      <c r="J1979" s="6">
        <v>39.81</v>
      </c>
      <c r="K1979" s="7">
        <v>0.05</v>
      </c>
      <c r="L1979" s="6">
        <v>16.87</v>
      </c>
      <c r="M1979" s="6">
        <f t="shared" si="120"/>
        <v>75.638999999999996</v>
      </c>
      <c r="N1979" s="6">
        <f t="shared" si="121"/>
        <v>33.74</v>
      </c>
      <c r="O1979" s="6">
        <f t="shared" si="122"/>
        <v>41.898999999999994</v>
      </c>
      <c r="P1979" s="8">
        <f t="shared" si="123"/>
        <v>0.55393381721069812</v>
      </c>
      <c r="Q1979" s="9">
        <f>YEAR(SalesDataTable[[#This Row],[Order Date]])</f>
        <v>2026</v>
      </c>
      <c r="R1979" s="8" t="str">
        <f>"Q"&amp;ROUNDUP(MONTH(SalesDataTable[[#This Row],[Order Date]])/3,0)</f>
        <v>Q3</v>
      </c>
      <c r="S1979" s="5">
        <f>MONTH(SalesDataTable[[#This Row],[Order Date]])</f>
        <v>9</v>
      </c>
      <c r="T1979" s="8" t="str">
        <f>TEXT(SalesDataTable[[#This Row],[Order Date]],"mmm")</f>
        <v>Sep</v>
      </c>
    </row>
    <row r="1980" spans="1:20" ht="15.6" x14ac:dyDescent="0.3">
      <c r="A1980" s="2" t="s">
        <v>2051</v>
      </c>
      <c r="B1980" s="3">
        <v>46291</v>
      </c>
      <c r="C1980" s="4" t="s">
        <v>34</v>
      </c>
      <c r="D1980" s="4" t="s">
        <v>35</v>
      </c>
      <c r="E1980" s="4" t="s">
        <v>23</v>
      </c>
      <c r="F1980" s="4" t="s">
        <v>24</v>
      </c>
      <c r="G1980" s="4" t="s">
        <v>51</v>
      </c>
      <c r="H1980" s="4" t="s">
        <v>61</v>
      </c>
      <c r="I1980" s="5">
        <v>3</v>
      </c>
      <c r="J1980" s="6">
        <v>191.46</v>
      </c>
      <c r="K1980" s="7">
        <v>0</v>
      </c>
      <c r="L1980" s="6">
        <v>104.06</v>
      </c>
      <c r="M1980" s="6">
        <f t="shared" si="120"/>
        <v>574.38</v>
      </c>
      <c r="N1980" s="6">
        <f t="shared" si="121"/>
        <v>312.18</v>
      </c>
      <c r="O1980" s="6">
        <f t="shared" si="122"/>
        <v>262.2</v>
      </c>
      <c r="P1980" s="8">
        <f t="shared" si="123"/>
        <v>0.45649221769560222</v>
      </c>
      <c r="Q1980" s="9">
        <f>YEAR(SalesDataTable[[#This Row],[Order Date]])</f>
        <v>2026</v>
      </c>
      <c r="R1980" s="8" t="str">
        <f>"Q"&amp;ROUNDUP(MONTH(SalesDataTable[[#This Row],[Order Date]])/3,0)</f>
        <v>Q3</v>
      </c>
      <c r="S1980" s="5">
        <f>MONTH(SalesDataTable[[#This Row],[Order Date]])</f>
        <v>9</v>
      </c>
      <c r="T1980" s="8" t="str">
        <f>TEXT(SalesDataTable[[#This Row],[Order Date]],"mmm")</f>
        <v>Sep</v>
      </c>
    </row>
    <row r="1981" spans="1:20" ht="15.6" x14ac:dyDescent="0.3">
      <c r="A1981" s="2" t="s">
        <v>2052</v>
      </c>
      <c r="B1981" s="3">
        <v>46291</v>
      </c>
      <c r="C1981" s="4" t="s">
        <v>34</v>
      </c>
      <c r="D1981" s="4" t="s">
        <v>54</v>
      </c>
      <c r="E1981" s="4" t="s">
        <v>23</v>
      </c>
      <c r="F1981" s="4" t="s">
        <v>24</v>
      </c>
      <c r="G1981" s="4" t="s">
        <v>37</v>
      </c>
      <c r="H1981" s="4" t="s">
        <v>66</v>
      </c>
      <c r="I1981" s="5">
        <v>3</v>
      </c>
      <c r="J1981" s="6">
        <v>46.48</v>
      </c>
      <c r="K1981" s="7">
        <v>0.05</v>
      </c>
      <c r="L1981" s="6">
        <v>18.82</v>
      </c>
      <c r="M1981" s="6">
        <f t="shared" si="120"/>
        <v>132.46799999999999</v>
      </c>
      <c r="N1981" s="6">
        <f t="shared" si="121"/>
        <v>56.46</v>
      </c>
      <c r="O1981" s="6">
        <f t="shared" si="122"/>
        <v>76.007999999999981</v>
      </c>
      <c r="P1981" s="8">
        <f t="shared" si="123"/>
        <v>0.57378385723344494</v>
      </c>
      <c r="Q1981" s="9">
        <f>YEAR(SalesDataTable[[#This Row],[Order Date]])</f>
        <v>2026</v>
      </c>
      <c r="R1981" s="8" t="str">
        <f>"Q"&amp;ROUNDUP(MONTH(SalesDataTable[[#This Row],[Order Date]])/3,0)</f>
        <v>Q3</v>
      </c>
      <c r="S1981" s="5">
        <f>MONTH(SalesDataTable[[#This Row],[Order Date]])</f>
        <v>9</v>
      </c>
      <c r="T1981" s="8" t="str">
        <f>TEXT(SalesDataTable[[#This Row],[Order Date]],"mmm")</f>
        <v>Sep</v>
      </c>
    </row>
    <row r="1982" spans="1:20" ht="15.6" x14ac:dyDescent="0.3">
      <c r="A1982" s="2" t="s">
        <v>2053</v>
      </c>
      <c r="B1982" s="3">
        <v>46291</v>
      </c>
      <c r="C1982" s="4" t="s">
        <v>28</v>
      </c>
      <c r="D1982" s="4" t="s">
        <v>89</v>
      </c>
      <c r="E1982" s="4" t="s">
        <v>45</v>
      </c>
      <c r="F1982" s="4" t="s">
        <v>24</v>
      </c>
      <c r="G1982" s="4" t="s">
        <v>37</v>
      </c>
      <c r="H1982" s="4" t="s">
        <v>38</v>
      </c>
      <c r="I1982" s="5">
        <v>2</v>
      </c>
      <c r="J1982" s="6">
        <v>35.44</v>
      </c>
      <c r="K1982" s="7">
        <v>0.1</v>
      </c>
      <c r="L1982" s="6">
        <v>13.2</v>
      </c>
      <c r="M1982" s="6">
        <f t="shared" si="120"/>
        <v>63.791999999999994</v>
      </c>
      <c r="N1982" s="6">
        <f t="shared" si="121"/>
        <v>26.4</v>
      </c>
      <c r="O1982" s="6">
        <f t="shared" si="122"/>
        <v>37.391999999999996</v>
      </c>
      <c r="P1982" s="8">
        <f t="shared" si="123"/>
        <v>0.58615500376222718</v>
      </c>
      <c r="Q1982" s="9">
        <f>YEAR(SalesDataTable[[#This Row],[Order Date]])</f>
        <v>2026</v>
      </c>
      <c r="R1982" s="8" t="str">
        <f>"Q"&amp;ROUNDUP(MONTH(SalesDataTable[[#This Row],[Order Date]])/3,0)</f>
        <v>Q3</v>
      </c>
      <c r="S1982" s="5">
        <f>MONTH(SalesDataTable[[#This Row],[Order Date]])</f>
        <v>9</v>
      </c>
      <c r="T1982" s="8" t="str">
        <f>TEXT(SalesDataTable[[#This Row],[Order Date]],"mmm")</f>
        <v>Sep</v>
      </c>
    </row>
    <row r="1983" spans="1:20" ht="15.6" x14ac:dyDescent="0.3">
      <c r="A1983" s="2" t="s">
        <v>2054</v>
      </c>
      <c r="B1983" s="3">
        <v>46291</v>
      </c>
      <c r="C1983" s="4" t="s">
        <v>34</v>
      </c>
      <c r="D1983" s="4" t="s">
        <v>35</v>
      </c>
      <c r="E1983" s="4" t="s">
        <v>23</v>
      </c>
      <c r="F1983" s="4" t="s">
        <v>36</v>
      </c>
      <c r="G1983" s="4" t="s">
        <v>69</v>
      </c>
      <c r="H1983" s="4" t="s">
        <v>87</v>
      </c>
      <c r="I1983" s="5">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9">
        <f>YEAR(SalesDataTable[[#This Row],[Order Date]])</f>
        <v>2026</v>
      </c>
      <c r="R1983" s="8" t="str">
        <f>"Q"&amp;ROUNDUP(MONTH(SalesDataTable[[#This Row],[Order Date]])/3,0)</f>
        <v>Q3</v>
      </c>
      <c r="S1983" s="5">
        <f>MONTH(SalesDataTable[[#This Row],[Order Date]])</f>
        <v>9</v>
      </c>
      <c r="T1983" s="8" t="str">
        <f>TEXT(SalesDataTable[[#This Row],[Order Date]],"mmm")</f>
        <v>Sep</v>
      </c>
    </row>
    <row r="1984" spans="1:20" ht="15.6" x14ac:dyDescent="0.3">
      <c r="A1984" s="2" t="s">
        <v>2055</v>
      </c>
      <c r="B1984" s="3">
        <v>46291</v>
      </c>
      <c r="C1984" s="4" t="s">
        <v>47</v>
      </c>
      <c r="D1984" s="4" t="s">
        <v>68</v>
      </c>
      <c r="E1984" s="4" t="s">
        <v>23</v>
      </c>
      <c r="F1984" s="4" t="s">
        <v>24</v>
      </c>
      <c r="G1984" s="4" t="s">
        <v>69</v>
      </c>
      <c r="H1984" s="4" t="s">
        <v>87</v>
      </c>
      <c r="I1984" s="5">
        <v>2</v>
      </c>
      <c r="J1984" s="6">
        <v>35.93</v>
      </c>
      <c r="K1984" s="7">
        <v>0</v>
      </c>
      <c r="L1984" s="6">
        <v>13.91</v>
      </c>
      <c r="M1984" s="6">
        <f t="shared" si="120"/>
        <v>71.86</v>
      </c>
      <c r="N1984" s="6">
        <f t="shared" si="121"/>
        <v>27.82</v>
      </c>
      <c r="O1984" s="6">
        <f t="shared" si="122"/>
        <v>44.04</v>
      </c>
      <c r="P1984" s="8">
        <f t="shared" si="123"/>
        <v>0.6128583356526579</v>
      </c>
      <c r="Q1984" s="9">
        <f>YEAR(SalesDataTable[[#This Row],[Order Date]])</f>
        <v>2026</v>
      </c>
      <c r="R1984" s="8" t="str">
        <f>"Q"&amp;ROUNDUP(MONTH(SalesDataTable[[#This Row],[Order Date]])/3,0)</f>
        <v>Q3</v>
      </c>
      <c r="S1984" s="5">
        <f>MONTH(SalesDataTable[[#This Row],[Order Date]])</f>
        <v>9</v>
      </c>
      <c r="T1984" s="8" t="str">
        <f>TEXT(SalesDataTable[[#This Row],[Order Date]],"mmm")</f>
        <v>Sep</v>
      </c>
    </row>
    <row r="1985" spans="1:20" ht="15.6" x14ac:dyDescent="0.3">
      <c r="A1985" s="2" t="s">
        <v>2056</v>
      </c>
      <c r="B1985" s="3">
        <v>46291</v>
      </c>
      <c r="C1985" s="4" t="s">
        <v>47</v>
      </c>
      <c r="D1985" s="4" t="s">
        <v>68</v>
      </c>
      <c r="E1985" s="4" t="s">
        <v>23</v>
      </c>
      <c r="F1985" s="4" t="s">
        <v>40</v>
      </c>
      <c r="G1985" s="4" t="s">
        <v>51</v>
      </c>
      <c r="H1985" s="4" t="s">
        <v>61</v>
      </c>
      <c r="I1985" s="5">
        <v>1</v>
      </c>
      <c r="J1985" s="6">
        <v>199.7</v>
      </c>
      <c r="K1985" s="7">
        <v>0</v>
      </c>
      <c r="L1985" s="6">
        <v>103.77</v>
      </c>
      <c r="M1985" s="6">
        <f t="shared" si="120"/>
        <v>199.7</v>
      </c>
      <c r="N1985" s="6">
        <f t="shared" si="121"/>
        <v>103.77</v>
      </c>
      <c r="O1985" s="6">
        <f t="shared" si="122"/>
        <v>95.929999999999993</v>
      </c>
      <c r="P1985" s="8">
        <f t="shared" si="123"/>
        <v>0.4803705558337506</v>
      </c>
      <c r="Q1985" s="9">
        <f>YEAR(SalesDataTable[[#This Row],[Order Date]])</f>
        <v>2026</v>
      </c>
      <c r="R1985" s="8" t="str">
        <f>"Q"&amp;ROUNDUP(MONTH(SalesDataTable[[#This Row],[Order Date]])/3,0)</f>
        <v>Q3</v>
      </c>
      <c r="S1985" s="5">
        <f>MONTH(SalesDataTable[[#This Row],[Order Date]])</f>
        <v>9</v>
      </c>
      <c r="T1985" s="8" t="str">
        <f>TEXT(SalesDataTable[[#This Row],[Order Date]],"mmm")</f>
        <v>Sep</v>
      </c>
    </row>
    <row r="1986" spans="1:20" ht="15.6" x14ac:dyDescent="0.3">
      <c r="A1986" s="2" t="s">
        <v>2057</v>
      </c>
      <c r="B1986" s="3">
        <v>46292</v>
      </c>
      <c r="C1986" s="4" t="s">
        <v>47</v>
      </c>
      <c r="D1986" s="4" t="s">
        <v>48</v>
      </c>
      <c r="E1986" s="4" t="s">
        <v>23</v>
      </c>
      <c r="F1986" s="4" t="s">
        <v>36</v>
      </c>
      <c r="G1986" s="4" t="s">
        <v>31</v>
      </c>
      <c r="H1986" s="4" t="s">
        <v>73</v>
      </c>
      <c r="I1986" s="5">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9">
        <f>YEAR(SalesDataTable[[#This Row],[Order Date]])</f>
        <v>2026</v>
      </c>
      <c r="R1986" s="8" t="str">
        <f>"Q"&amp;ROUNDUP(MONTH(SalesDataTable[[#This Row],[Order Date]])/3,0)</f>
        <v>Q3</v>
      </c>
      <c r="S1986" s="5">
        <f>MONTH(SalesDataTable[[#This Row],[Order Date]])</f>
        <v>9</v>
      </c>
      <c r="T1986" s="8" t="str">
        <f>TEXT(SalesDataTable[[#This Row],[Order Date]],"mmm")</f>
        <v>Sep</v>
      </c>
    </row>
    <row r="1987" spans="1:20" ht="15.6" x14ac:dyDescent="0.3">
      <c r="A1987" s="2" t="s">
        <v>2058</v>
      </c>
      <c r="B1987" s="3">
        <v>46292</v>
      </c>
      <c r="C1987" s="4" t="s">
        <v>21</v>
      </c>
      <c r="D1987" s="4" t="s">
        <v>108</v>
      </c>
      <c r="E1987" s="4" t="s">
        <v>23</v>
      </c>
      <c r="F1987" s="4" t="s">
        <v>24</v>
      </c>
      <c r="G1987" s="4" t="s">
        <v>37</v>
      </c>
      <c r="H1987" s="4" t="s">
        <v>103</v>
      </c>
      <c r="I1987" s="5">
        <v>1</v>
      </c>
      <c r="J1987" s="6">
        <v>165.44</v>
      </c>
      <c r="K1987" s="7">
        <v>0</v>
      </c>
      <c r="L1987" s="6">
        <v>88.25</v>
      </c>
      <c r="M1987" s="6">
        <f t="shared" si="124"/>
        <v>165.44</v>
      </c>
      <c r="N1987" s="6">
        <f t="shared" si="125"/>
        <v>88.25</v>
      </c>
      <c r="O1987" s="6">
        <f t="shared" si="126"/>
        <v>77.19</v>
      </c>
      <c r="P1987" s="8">
        <f t="shared" si="127"/>
        <v>0.46657398452611215</v>
      </c>
      <c r="Q1987" s="9">
        <f>YEAR(SalesDataTable[[#This Row],[Order Date]])</f>
        <v>2026</v>
      </c>
      <c r="R1987" s="8" t="str">
        <f>"Q"&amp;ROUNDUP(MONTH(SalesDataTable[[#This Row],[Order Date]])/3,0)</f>
        <v>Q3</v>
      </c>
      <c r="S1987" s="5">
        <f>MONTH(SalesDataTable[[#This Row],[Order Date]])</f>
        <v>9</v>
      </c>
      <c r="T1987" s="8" t="str">
        <f>TEXT(SalesDataTable[[#This Row],[Order Date]],"mmm")</f>
        <v>Sep</v>
      </c>
    </row>
    <row r="1988" spans="1:20" ht="15.6" x14ac:dyDescent="0.3">
      <c r="A1988" s="2" t="s">
        <v>2059</v>
      </c>
      <c r="B1988" s="3">
        <v>46292</v>
      </c>
      <c r="C1988" s="4" t="s">
        <v>47</v>
      </c>
      <c r="D1988" s="4" t="s">
        <v>65</v>
      </c>
      <c r="E1988" s="4" t="s">
        <v>23</v>
      </c>
      <c r="F1988" s="4" t="s">
        <v>24</v>
      </c>
      <c r="G1988" s="4" t="s">
        <v>37</v>
      </c>
      <c r="H1988" s="4" t="s">
        <v>91</v>
      </c>
      <c r="I1988" s="5">
        <v>2</v>
      </c>
      <c r="J1988" s="6">
        <v>130.29</v>
      </c>
      <c r="K1988" s="7">
        <v>0.1</v>
      </c>
      <c r="L1988" s="6">
        <v>67.97</v>
      </c>
      <c r="M1988" s="6">
        <f t="shared" si="124"/>
        <v>234.52199999999999</v>
      </c>
      <c r="N1988" s="6">
        <f t="shared" si="125"/>
        <v>135.94</v>
      </c>
      <c r="O1988" s="6">
        <f t="shared" si="126"/>
        <v>98.581999999999994</v>
      </c>
      <c r="P1988" s="8">
        <f t="shared" si="127"/>
        <v>0.42035288800197845</v>
      </c>
      <c r="Q1988" s="9">
        <f>YEAR(SalesDataTable[[#This Row],[Order Date]])</f>
        <v>2026</v>
      </c>
      <c r="R1988" s="8" t="str">
        <f>"Q"&amp;ROUNDUP(MONTH(SalesDataTable[[#This Row],[Order Date]])/3,0)</f>
        <v>Q3</v>
      </c>
      <c r="S1988" s="5">
        <f>MONTH(SalesDataTable[[#This Row],[Order Date]])</f>
        <v>9</v>
      </c>
      <c r="T1988" s="8" t="str">
        <f>TEXT(SalesDataTable[[#This Row],[Order Date]],"mmm")</f>
        <v>Sep</v>
      </c>
    </row>
    <row r="1989" spans="1:20" ht="15.6" x14ac:dyDescent="0.3">
      <c r="A1989" s="2" t="s">
        <v>2060</v>
      </c>
      <c r="B1989" s="3">
        <v>46292</v>
      </c>
      <c r="C1989" s="4" t="s">
        <v>28</v>
      </c>
      <c r="D1989" s="4" t="s">
        <v>89</v>
      </c>
      <c r="E1989" s="4" t="s">
        <v>23</v>
      </c>
      <c r="F1989" s="4" t="s">
        <v>24</v>
      </c>
      <c r="G1989" s="4" t="s">
        <v>69</v>
      </c>
      <c r="H1989" s="4" t="s">
        <v>87</v>
      </c>
      <c r="I1989" s="5">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9">
        <f>YEAR(SalesDataTable[[#This Row],[Order Date]])</f>
        <v>2026</v>
      </c>
      <c r="R1989" s="8" t="str">
        <f>"Q"&amp;ROUNDUP(MONTH(SalesDataTable[[#This Row],[Order Date]])/3,0)</f>
        <v>Q3</v>
      </c>
      <c r="S1989" s="5">
        <f>MONTH(SalesDataTable[[#This Row],[Order Date]])</f>
        <v>9</v>
      </c>
      <c r="T1989" s="8" t="str">
        <f>TEXT(SalesDataTable[[#This Row],[Order Date]],"mmm")</f>
        <v>Sep</v>
      </c>
    </row>
    <row r="1990" spans="1:20" ht="15.6" x14ac:dyDescent="0.3">
      <c r="A1990" s="2" t="s">
        <v>2061</v>
      </c>
      <c r="B1990" s="3">
        <v>46292</v>
      </c>
      <c r="C1990" s="4" t="s">
        <v>34</v>
      </c>
      <c r="D1990" s="4" t="s">
        <v>54</v>
      </c>
      <c r="E1990" s="4" t="s">
        <v>59</v>
      </c>
      <c r="F1990" s="4" t="s">
        <v>40</v>
      </c>
      <c r="G1990" s="4" t="s">
        <v>25</v>
      </c>
      <c r="H1990" s="4" t="s">
        <v>49</v>
      </c>
      <c r="I1990" s="5">
        <v>1</v>
      </c>
      <c r="J1990" s="6">
        <v>50.02</v>
      </c>
      <c r="K1990" s="7">
        <v>0</v>
      </c>
      <c r="L1990" s="6">
        <v>22.65</v>
      </c>
      <c r="M1990" s="6">
        <f t="shared" si="124"/>
        <v>50.02</v>
      </c>
      <c r="N1990" s="6">
        <f t="shared" si="125"/>
        <v>22.65</v>
      </c>
      <c r="O1990" s="6">
        <f t="shared" si="126"/>
        <v>27.370000000000005</v>
      </c>
      <c r="P1990" s="8">
        <f t="shared" si="127"/>
        <v>0.54718112754898052</v>
      </c>
      <c r="Q1990" s="9">
        <f>YEAR(SalesDataTable[[#This Row],[Order Date]])</f>
        <v>2026</v>
      </c>
      <c r="R1990" s="8" t="str">
        <f>"Q"&amp;ROUNDUP(MONTH(SalesDataTable[[#This Row],[Order Date]])/3,0)</f>
        <v>Q3</v>
      </c>
      <c r="S1990" s="5">
        <f>MONTH(SalesDataTable[[#This Row],[Order Date]])</f>
        <v>9</v>
      </c>
      <c r="T1990" s="8" t="str">
        <f>TEXT(SalesDataTable[[#This Row],[Order Date]],"mmm")</f>
        <v>Sep</v>
      </c>
    </row>
    <row r="1991" spans="1:20" ht="15.6" x14ac:dyDescent="0.3">
      <c r="A1991" s="2" t="s">
        <v>2062</v>
      </c>
      <c r="B1991" s="3">
        <v>46292</v>
      </c>
      <c r="C1991" s="4" t="s">
        <v>28</v>
      </c>
      <c r="D1991" s="4" t="s">
        <v>89</v>
      </c>
      <c r="E1991" s="4" t="s">
        <v>23</v>
      </c>
      <c r="F1991" s="4" t="s">
        <v>24</v>
      </c>
      <c r="G1991" s="4" t="s">
        <v>51</v>
      </c>
      <c r="H1991" s="4" t="s">
        <v>84</v>
      </c>
      <c r="I1991" s="5">
        <v>1</v>
      </c>
      <c r="J1991" s="6">
        <v>83.32</v>
      </c>
      <c r="K1991" s="7">
        <v>0.05</v>
      </c>
      <c r="L1991" s="6">
        <v>38.93</v>
      </c>
      <c r="M1991" s="6">
        <f t="shared" si="124"/>
        <v>79.153999999999996</v>
      </c>
      <c r="N1991" s="6">
        <f t="shared" si="125"/>
        <v>38.93</v>
      </c>
      <c r="O1991" s="6">
        <f t="shared" si="126"/>
        <v>40.223999999999997</v>
      </c>
      <c r="P1991" s="8">
        <f t="shared" si="127"/>
        <v>0.50817393940925282</v>
      </c>
      <c r="Q1991" s="9">
        <f>YEAR(SalesDataTable[[#This Row],[Order Date]])</f>
        <v>2026</v>
      </c>
      <c r="R1991" s="8" t="str">
        <f>"Q"&amp;ROUNDUP(MONTH(SalesDataTable[[#This Row],[Order Date]])/3,0)</f>
        <v>Q3</v>
      </c>
      <c r="S1991" s="5">
        <f>MONTH(SalesDataTable[[#This Row],[Order Date]])</f>
        <v>9</v>
      </c>
      <c r="T1991" s="8" t="str">
        <f>TEXT(SalesDataTable[[#This Row],[Order Date]],"mmm")</f>
        <v>Sep</v>
      </c>
    </row>
    <row r="1992" spans="1:20" ht="15.6" x14ac:dyDescent="0.3">
      <c r="A1992" s="2" t="s">
        <v>2063</v>
      </c>
      <c r="B1992" s="3">
        <v>46293</v>
      </c>
      <c r="C1992" s="4" t="s">
        <v>21</v>
      </c>
      <c r="D1992" s="4" t="s">
        <v>108</v>
      </c>
      <c r="E1992" s="4" t="s">
        <v>30</v>
      </c>
      <c r="F1992" s="4" t="s">
        <v>40</v>
      </c>
      <c r="G1992" s="4" t="s">
        <v>31</v>
      </c>
      <c r="H1992" s="4" t="s">
        <v>99</v>
      </c>
      <c r="I1992" s="5">
        <v>10</v>
      </c>
      <c r="J1992" s="6">
        <v>71.040000000000006</v>
      </c>
      <c r="K1992" s="7">
        <v>0.2</v>
      </c>
      <c r="L1992" s="6">
        <v>31.7</v>
      </c>
      <c r="M1992" s="6">
        <f t="shared" si="124"/>
        <v>568.32000000000005</v>
      </c>
      <c r="N1992" s="6">
        <f t="shared" si="125"/>
        <v>317</v>
      </c>
      <c r="O1992" s="6">
        <f t="shared" si="126"/>
        <v>251.32000000000005</v>
      </c>
      <c r="P1992" s="8">
        <f t="shared" si="127"/>
        <v>0.4422156531531532</v>
      </c>
      <c r="Q1992" s="9">
        <f>YEAR(SalesDataTable[[#This Row],[Order Date]])</f>
        <v>2026</v>
      </c>
      <c r="R1992" s="8" t="str">
        <f>"Q"&amp;ROUNDUP(MONTH(SalesDataTable[[#This Row],[Order Date]])/3,0)</f>
        <v>Q3</v>
      </c>
      <c r="S1992" s="5">
        <f>MONTH(SalesDataTable[[#This Row],[Order Date]])</f>
        <v>9</v>
      </c>
      <c r="T1992" s="8" t="str">
        <f>TEXT(SalesDataTable[[#This Row],[Order Date]],"mmm")</f>
        <v>Sep</v>
      </c>
    </row>
    <row r="1993" spans="1:20" ht="15.6" x14ac:dyDescent="0.3">
      <c r="A1993" s="2" t="s">
        <v>2064</v>
      </c>
      <c r="B1993" s="3">
        <v>46293</v>
      </c>
      <c r="C1993" s="4" t="s">
        <v>47</v>
      </c>
      <c r="D1993" s="4" t="s">
        <v>65</v>
      </c>
      <c r="E1993" s="4" t="s">
        <v>45</v>
      </c>
      <c r="F1993" s="4" t="s">
        <v>24</v>
      </c>
      <c r="G1993" s="4" t="s">
        <v>25</v>
      </c>
      <c r="H1993" s="4" t="s">
        <v>55</v>
      </c>
      <c r="I1993" s="5">
        <v>2</v>
      </c>
      <c r="J1993" s="6">
        <v>40.83</v>
      </c>
      <c r="K1993" s="7">
        <v>0</v>
      </c>
      <c r="L1993" s="6">
        <v>16.850000000000001</v>
      </c>
      <c r="M1993" s="6">
        <f t="shared" si="124"/>
        <v>81.66</v>
      </c>
      <c r="N1993" s="6">
        <f t="shared" si="125"/>
        <v>33.700000000000003</v>
      </c>
      <c r="O1993" s="6">
        <f t="shared" si="126"/>
        <v>47.959999999999994</v>
      </c>
      <c r="P1993" s="8">
        <f t="shared" si="127"/>
        <v>0.58731325006122947</v>
      </c>
      <c r="Q1993" s="9">
        <f>YEAR(SalesDataTable[[#This Row],[Order Date]])</f>
        <v>2026</v>
      </c>
      <c r="R1993" s="8" t="str">
        <f>"Q"&amp;ROUNDUP(MONTH(SalesDataTable[[#This Row],[Order Date]])/3,0)</f>
        <v>Q3</v>
      </c>
      <c r="S1993" s="5">
        <f>MONTH(SalesDataTable[[#This Row],[Order Date]])</f>
        <v>9</v>
      </c>
      <c r="T1993" s="8" t="str">
        <f>TEXT(SalesDataTable[[#This Row],[Order Date]],"mmm")</f>
        <v>Sep</v>
      </c>
    </row>
    <row r="1994" spans="1:20" ht="15.6" x14ac:dyDescent="0.3">
      <c r="A1994" s="2" t="s">
        <v>2065</v>
      </c>
      <c r="B1994" s="3">
        <v>46293</v>
      </c>
      <c r="C1994" s="4" t="s">
        <v>28</v>
      </c>
      <c r="D1994" s="4" t="s">
        <v>106</v>
      </c>
      <c r="E1994" s="4" t="s">
        <v>59</v>
      </c>
      <c r="F1994" s="4" t="s">
        <v>24</v>
      </c>
      <c r="G1994" s="4" t="s">
        <v>51</v>
      </c>
      <c r="H1994" s="4" t="s">
        <v>110</v>
      </c>
      <c r="I1994" s="5">
        <v>1</v>
      </c>
      <c r="J1994" s="6">
        <v>121.64</v>
      </c>
      <c r="K1994" s="7">
        <v>0.15</v>
      </c>
      <c r="L1994" s="6">
        <v>61.56</v>
      </c>
      <c r="M1994" s="6">
        <f t="shared" si="124"/>
        <v>103.39399999999999</v>
      </c>
      <c r="N1994" s="6">
        <f t="shared" si="125"/>
        <v>61.56</v>
      </c>
      <c r="O1994" s="6">
        <f t="shared" si="126"/>
        <v>41.833999999999989</v>
      </c>
      <c r="P1994" s="8">
        <f t="shared" si="127"/>
        <v>0.40460761746329565</v>
      </c>
      <c r="Q1994" s="9">
        <f>YEAR(SalesDataTable[[#This Row],[Order Date]])</f>
        <v>2026</v>
      </c>
      <c r="R1994" s="8" t="str">
        <f>"Q"&amp;ROUNDUP(MONTH(SalesDataTable[[#This Row],[Order Date]])/3,0)</f>
        <v>Q3</v>
      </c>
      <c r="S1994" s="5">
        <f>MONTH(SalesDataTable[[#This Row],[Order Date]])</f>
        <v>9</v>
      </c>
      <c r="T1994" s="8" t="str">
        <f>TEXT(SalesDataTable[[#This Row],[Order Date]],"mmm")</f>
        <v>Sep</v>
      </c>
    </row>
    <row r="1995" spans="1:20" ht="15.6" x14ac:dyDescent="0.3">
      <c r="A1995" s="2" t="s">
        <v>2066</v>
      </c>
      <c r="B1995" s="3">
        <v>46293</v>
      </c>
      <c r="C1995" s="4" t="s">
        <v>28</v>
      </c>
      <c r="D1995" s="4" t="s">
        <v>29</v>
      </c>
      <c r="E1995" s="4" t="s">
        <v>45</v>
      </c>
      <c r="F1995" s="4" t="s">
        <v>36</v>
      </c>
      <c r="G1995" s="4" t="s">
        <v>37</v>
      </c>
      <c r="H1995" s="4" t="s">
        <v>103</v>
      </c>
      <c r="I1995" s="5">
        <v>1</v>
      </c>
      <c r="J1995" s="6">
        <v>164.7</v>
      </c>
      <c r="K1995" s="7">
        <v>0</v>
      </c>
      <c r="L1995" s="6">
        <v>86.02</v>
      </c>
      <c r="M1995" s="6">
        <f t="shared" si="124"/>
        <v>164.7</v>
      </c>
      <c r="N1995" s="6">
        <f t="shared" si="125"/>
        <v>86.02</v>
      </c>
      <c r="O1995" s="6">
        <f t="shared" si="126"/>
        <v>78.679999999999993</v>
      </c>
      <c r="P1995" s="8">
        <f t="shared" si="127"/>
        <v>0.47771706132361869</v>
      </c>
      <c r="Q1995" s="9">
        <f>YEAR(SalesDataTable[[#This Row],[Order Date]])</f>
        <v>2026</v>
      </c>
      <c r="R1995" s="8" t="str">
        <f>"Q"&amp;ROUNDUP(MONTH(SalesDataTable[[#This Row],[Order Date]])/3,0)</f>
        <v>Q3</v>
      </c>
      <c r="S1995" s="5">
        <f>MONTH(SalesDataTable[[#This Row],[Order Date]])</f>
        <v>9</v>
      </c>
      <c r="T1995" s="8" t="str">
        <f>TEXT(SalesDataTable[[#This Row],[Order Date]],"mmm")</f>
        <v>Sep</v>
      </c>
    </row>
    <row r="1996" spans="1:20" ht="15.6" x14ac:dyDescent="0.3">
      <c r="A1996" s="2" t="s">
        <v>2067</v>
      </c>
      <c r="B1996" s="3">
        <v>46293</v>
      </c>
      <c r="C1996" s="4" t="s">
        <v>47</v>
      </c>
      <c r="D1996" s="4" t="s">
        <v>65</v>
      </c>
      <c r="E1996" s="4" t="s">
        <v>59</v>
      </c>
      <c r="F1996" s="4" t="s">
        <v>36</v>
      </c>
      <c r="G1996" s="4" t="s">
        <v>51</v>
      </c>
      <c r="H1996" s="4" t="s">
        <v>61</v>
      </c>
      <c r="I1996" s="5">
        <v>1</v>
      </c>
      <c r="J1996" s="6">
        <v>199.09</v>
      </c>
      <c r="K1996" s="7">
        <v>0.05</v>
      </c>
      <c r="L1996" s="6">
        <v>106.57</v>
      </c>
      <c r="M1996" s="6">
        <f t="shared" si="124"/>
        <v>189.13550000000001</v>
      </c>
      <c r="N1996" s="6">
        <f t="shared" si="125"/>
        <v>106.57</v>
      </c>
      <c r="O1996" s="6">
        <f t="shared" si="126"/>
        <v>82.565500000000014</v>
      </c>
      <c r="P1996" s="8">
        <f t="shared" si="127"/>
        <v>0.43654152710622812</v>
      </c>
      <c r="Q1996" s="9">
        <f>YEAR(SalesDataTable[[#This Row],[Order Date]])</f>
        <v>2026</v>
      </c>
      <c r="R1996" s="8" t="str">
        <f>"Q"&amp;ROUNDUP(MONTH(SalesDataTable[[#This Row],[Order Date]])/3,0)</f>
        <v>Q3</v>
      </c>
      <c r="S1996" s="5">
        <f>MONTH(SalesDataTable[[#This Row],[Order Date]])</f>
        <v>9</v>
      </c>
      <c r="T1996" s="8" t="str">
        <f>TEXT(SalesDataTable[[#This Row],[Order Date]],"mmm")</f>
        <v>Sep</v>
      </c>
    </row>
    <row r="1997" spans="1:20" ht="15.6" x14ac:dyDescent="0.3">
      <c r="A1997" s="2" t="s">
        <v>2068</v>
      </c>
      <c r="B1997" s="3">
        <v>46293</v>
      </c>
      <c r="C1997" s="4" t="s">
        <v>21</v>
      </c>
      <c r="D1997" s="4" t="s">
        <v>22</v>
      </c>
      <c r="E1997" s="4" t="s">
        <v>59</v>
      </c>
      <c r="F1997" s="4" t="s">
        <v>24</v>
      </c>
      <c r="G1997" s="4" t="s">
        <v>25</v>
      </c>
      <c r="H1997" s="4" t="s">
        <v>26</v>
      </c>
      <c r="I1997" s="5">
        <v>1</v>
      </c>
      <c r="J1997" s="6">
        <v>81.48</v>
      </c>
      <c r="K1997" s="7">
        <v>0</v>
      </c>
      <c r="L1997" s="6">
        <v>41.47</v>
      </c>
      <c r="M1997" s="6">
        <f t="shared" si="124"/>
        <v>81.48</v>
      </c>
      <c r="N1997" s="6">
        <f t="shared" si="125"/>
        <v>41.47</v>
      </c>
      <c r="O1997" s="6">
        <f t="shared" si="126"/>
        <v>40.010000000000005</v>
      </c>
      <c r="P1997" s="8">
        <f t="shared" si="127"/>
        <v>0.4910407461953854</v>
      </c>
      <c r="Q1997" s="9">
        <f>YEAR(SalesDataTable[[#This Row],[Order Date]])</f>
        <v>2026</v>
      </c>
      <c r="R1997" s="8" t="str">
        <f>"Q"&amp;ROUNDUP(MONTH(SalesDataTable[[#This Row],[Order Date]])/3,0)</f>
        <v>Q3</v>
      </c>
      <c r="S1997" s="5">
        <f>MONTH(SalesDataTable[[#This Row],[Order Date]])</f>
        <v>9</v>
      </c>
      <c r="T1997" s="8" t="str">
        <f>TEXT(SalesDataTable[[#This Row],[Order Date]],"mmm")</f>
        <v>Sep</v>
      </c>
    </row>
    <row r="1998" spans="1:20" ht="15.6" x14ac:dyDescent="0.3">
      <c r="A1998" s="2" t="s">
        <v>2069</v>
      </c>
      <c r="B1998" s="3">
        <v>46293</v>
      </c>
      <c r="C1998" s="4" t="s">
        <v>21</v>
      </c>
      <c r="D1998" s="4" t="s">
        <v>22</v>
      </c>
      <c r="E1998" s="4" t="s">
        <v>23</v>
      </c>
      <c r="F1998" s="4" t="s">
        <v>36</v>
      </c>
      <c r="G1998" s="4" t="s">
        <v>69</v>
      </c>
      <c r="H1998" s="4" t="s">
        <v>70</v>
      </c>
      <c r="I1998" s="5">
        <v>3</v>
      </c>
      <c r="J1998" s="6">
        <v>39.450000000000003</v>
      </c>
      <c r="K1998" s="7">
        <v>0.05</v>
      </c>
      <c r="L1998" s="6">
        <v>15.1</v>
      </c>
      <c r="M1998" s="6">
        <f t="shared" si="124"/>
        <v>112.4325</v>
      </c>
      <c r="N1998" s="6">
        <f t="shared" si="125"/>
        <v>45.3</v>
      </c>
      <c r="O1998" s="6">
        <f t="shared" si="126"/>
        <v>67.132500000000007</v>
      </c>
      <c r="P1998" s="8">
        <f t="shared" si="127"/>
        <v>0.59709158828630515</v>
      </c>
      <c r="Q1998" s="9">
        <f>YEAR(SalesDataTable[[#This Row],[Order Date]])</f>
        <v>2026</v>
      </c>
      <c r="R1998" s="8" t="str">
        <f>"Q"&amp;ROUNDUP(MONTH(SalesDataTable[[#This Row],[Order Date]])/3,0)</f>
        <v>Q3</v>
      </c>
      <c r="S1998" s="5">
        <f>MONTH(SalesDataTable[[#This Row],[Order Date]])</f>
        <v>9</v>
      </c>
      <c r="T1998" s="8" t="str">
        <f>TEXT(SalesDataTable[[#This Row],[Order Date]],"mmm")</f>
        <v>Sep</v>
      </c>
    </row>
    <row r="1999" spans="1:20" ht="15.6" x14ac:dyDescent="0.3">
      <c r="A1999" s="2" t="s">
        <v>2070</v>
      </c>
      <c r="B1999" s="3">
        <v>46293</v>
      </c>
      <c r="C1999" s="4" t="s">
        <v>47</v>
      </c>
      <c r="D1999" s="4" t="s">
        <v>68</v>
      </c>
      <c r="E1999" s="4" t="s">
        <v>23</v>
      </c>
      <c r="F1999" s="4" t="s">
        <v>24</v>
      </c>
      <c r="G1999" s="4" t="s">
        <v>31</v>
      </c>
      <c r="H1999" s="4" t="s">
        <v>32</v>
      </c>
      <c r="I1999" s="5">
        <v>3</v>
      </c>
      <c r="J1999" s="6">
        <v>93.22</v>
      </c>
      <c r="K1999" s="7">
        <v>0</v>
      </c>
      <c r="L1999" s="6">
        <v>46.75</v>
      </c>
      <c r="M1999" s="6">
        <f t="shared" si="124"/>
        <v>279.65999999999997</v>
      </c>
      <c r="N1999" s="6">
        <f t="shared" si="125"/>
        <v>140.25</v>
      </c>
      <c r="O1999" s="6">
        <f t="shared" si="126"/>
        <v>139.40999999999997</v>
      </c>
      <c r="P1999" s="8">
        <f t="shared" si="127"/>
        <v>0.49849817635700489</v>
      </c>
      <c r="Q1999" s="9">
        <f>YEAR(SalesDataTable[[#This Row],[Order Date]])</f>
        <v>2026</v>
      </c>
      <c r="R1999" s="8" t="str">
        <f>"Q"&amp;ROUNDUP(MONTH(SalesDataTable[[#This Row],[Order Date]])/3,0)</f>
        <v>Q3</v>
      </c>
      <c r="S1999" s="5">
        <f>MONTH(SalesDataTable[[#This Row],[Order Date]])</f>
        <v>9</v>
      </c>
      <c r="T1999" s="8" t="str">
        <f>TEXT(SalesDataTable[[#This Row],[Order Date]],"mmm")</f>
        <v>Sep</v>
      </c>
    </row>
    <row r="2000" spans="1:20" ht="15.6" x14ac:dyDescent="0.3">
      <c r="A2000" s="2" t="s">
        <v>2071</v>
      </c>
      <c r="B2000" s="3">
        <v>46293</v>
      </c>
      <c r="C2000" s="4" t="s">
        <v>28</v>
      </c>
      <c r="D2000" s="4" t="s">
        <v>89</v>
      </c>
      <c r="E2000" s="4" t="s">
        <v>23</v>
      </c>
      <c r="F2000" s="4" t="s">
        <v>36</v>
      </c>
      <c r="G2000" s="4" t="s">
        <v>31</v>
      </c>
      <c r="H2000" s="4" t="s">
        <v>41</v>
      </c>
      <c r="I2000" s="5">
        <v>3</v>
      </c>
      <c r="J2000" s="6">
        <v>142.19</v>
      </c>
      <c r="K2000" s="7">
        <v>0.05</v>
      </c>
      <c r="L2000" s="6">
        <v>78.37</v>
      </c>
      <c r="M2000" s="6">
        <f t="shared" si="124"/>
        <v>405.24149999999997</v>
      </c>
      <c r="N2000" s="6">
        <f t="shared" si="125"/>
        <v>235.11</v>
      </c>
      <c r="O2000" s="6">
        <f t="shared" si="126"/>
        <v>170.13149999999996</v>
      </c>
      <c r="P2000" s="8">
        <f t="shared" si="127"/>
        <v>0.41982743623246871</v>
      </c>
      <c r="Q2000" s="9">
        <f>YEAR(SalesDataTable[[#This Row],[Order Date]])</f>
        <v>2026</v>
      </c>
      <c r="R2000" s="8" t="str">
        <f>"Q"&amp;ROUNDUP(MONTH(SalesDataTable[[#This Row],[Order Date]])/3,0)</f>
        <v>Q3</v>
      </c>
      <c r="S2000" s="5">
        <f>MONTH(SalesDataTable[[#This Row],[Order Date]])</f>
        <v>9</v>
      </c>
      <c r="T2000" s="8" t="str">
        <f>TEXT(SalesDataTable[[#This Row],[Order Date]],"mmm")</f>
        <v>Sep</v>
      </c>
    </row>
    <row r="2001" spans="1:20" ht="15.6" x14ac:dyDescent="0.3">
      <c r="A2001" s="2" t="s">
        <v>2072</v>
      </c>
      <c r="B2001" s="3">
        <v>46293</v>
      </c>
      <c r="C2001" s="4" t="s">
        <v>21</v>
      </c>
      <c r="D2001" s="4" t="s">
        <v>22</v>
      </c>
      <c r="E2001" s="4" t="s">
        <v>23</v>
      </c>
      <c r="F2001" s="4" t="s">
        <v>24</v>
      </c>
      <c r="G2001" s="4" t="s">
        <v>31</v>
      </c>
      <c r="H2001" s="4" t="s">
        <v>73</v>
      </c>
      <c r="I2001" s="5">
        <v>2</v>
      </c>
      <c r="J2001" s="6">
        <v>151.69999999999999</v>
      </c>
      <c r="K2001" s="7">
        <v>0</v>
      </c>
      <c r="L2001" s="6">
        <v>77.19</v>
      </c>
      <c r="M2001" s="6">
        <f t="shared" si="124"/>
        <v>303.39999999999998</v>
      </c>
      <c r="N2001" s="6">
        <f t="shared" si="125"/>
        <v>154.38</v>
      </c>
      <c r="O2001" s="6">
        <f t="shared" si="126"/>
        <v>149.01999999999998</v>
      </c>
      <c r="P2001" s="8">
        <f t="shared" si="127"/>
        <v>0.49116677653263019</v>
      </c>
      <c r="Q2001" s="9">
        <f>YEAR(SalesDataTable[[#This Row],[Order Date]])</f>
        <v>2026</v>
      </c>
      <c r="R2001" s="8" t="str">
        <f>"Q"&amp;ROUNDUP(MONTH(SalesDataTable[[#This Row],[Order Date]])/3,0)</f>
        <v>Q3</v>
      </c>
      <c r="S2001" s="5">
        <f>MONTH(SalesDataTable[[#This Row],[Order Date]])</f>
        <v>9</v>
      </c>
      <c r="T2001" s="8" t="str">
        <f>TEXT(SalesDataTable[[#This Row],[Order Date]],"mmm")</f>
        <v>Sep</v>
      </c>
    </row>
    <row r="2002" spans="1:20" ht="15.6" x14ac:dyDescent="0.3">
      <c r="A2002" s="2" t="s">
        <v>2073</v>
      </c>
      <c r="B2002" s="3">
        <v>46293</v>
      </c>
      <c r="C2002" s="4" t="s">
        <v>34</v>
      </c>
      <c r="D2002" s="4" t="s">
        <v>35</v>
      </c>
      <c r="E2002" s="4" t="s">
        <v>45</v>
      </c>
      <c r="F2002" s="4" t="s">
        <v>36</v>
      </c>
      <c r="G2002" s="4" t="s">
        <v>37</v>
      </c>
      <c r="H2002" s="4" t="s">
        <v>91</v>
      </c>
      <c r="I2002" s="5">
        <v>1</v>
      </c>
      <c r="J2002" s="6">
        <v>133.85</v>
      </c>
      <c r="K2002" s="7">
        <v>0.05</v>
      </c>
      <c r="L2002" s="6">
        <v>66.41</v>
      </c>
      <c r="M2002" s="6">
        <f t="shared" si="124"/>
        <v>127.15749999999998</v>
      </c>
      <c r="N2002" s="6">
        <f t="shared" si="125"/>
        <v>66.41</v>
      </c>
      <c r="O2002" s="6">
        <f t="shared" si="126"/>
        <v>60.747499999999988</v>
      </c>
      <c r="P2002" s="8">
        <f t="shared" si="127"/>
        <v>0.47773430588050247</v>
      </c>
      <c r="Q2002" s="9">
        <f>YEAR(SalesDataTable[[#This Row],[Order Date]])</f>
        <v>2026</v>
      </c>
      <c r="R2002" s="8" t="str">
        <f>"Q"&amp;ROUNDUP(MONTH(SalesDataTable[[#This Row],[Order Date]])/3,0)</f>
        <v>Q3</v>
      </c>
      <c r="S2002" s="5">
        <f>MONTH(SalesDataTable[[#This Row],[Order Date]])</f>
        <v>9</v>
      </c>
      <c r="T2002" s="8" t="str">
        <f>TEXT(SalesDataTable[[#This Row],[Order Date]],"mmm")</f>
        <v>Sep</v>
      </c>
    </row>
    <row r="2003" spans="1:20" ht="15.6" x14ac:dyDescent="0.3">
      <c r="A2003" s="2" t="s">
        <v>2074</v>
      </c>
      <c r="B2003" s="3">
        <v>46293</v>
      </c>
      <c r="C2003" s="4" t="s">
        <v>47</v>
      </c>
      <c r="D2003" s="4" t="s">
        <v>102</v>
      </c>
      <c r="E2003" s="4" t="s">
        <v>59</v>
      </c>
      <c r="F2003" s="4" t="s">
        <v>40</v>
      </c>
      <c r="G2003" s="4" t="s">
        <v>51</v>
      </c>
      <c r="H2003" s="4" t="s">
        <v>110</v>
      </c>
      <c r="I2003" s="5">
        <v>6</v>
      </c>
      <c r="J2003" s="6">
        <v>125.62</v>
      </c>
      <c r="K2003" s="7">
        <v>0</v>
      </c>
      <c r="L2003" s="6">
        <v>61.34</v>
      </c>
      <c r="M2003" s="6">
        <f t="shared" si="124"/>
        <v>753.72</v>
      </c>
      <c r="N2003" s="6">
        <f t="shared" si="125"/>
        <v>368.04</v>
      </c>
      <c r="O2003" s="6">
        <f t="shared" si="126"/>
        <v>385.68</v>
      </c>
      <c r="P2003" s="8">
        <f t="shared" si="127"/>
        <v>0.51170195828689702</v>
      </c>
      <c r="Q2003" s="9">
        <f>YEAR(SalesDataTable[[#This Row],[Order Date]])</f>
        <v>2026</v>
      </c>
      <c r="R2003" s="8" t="str">
        <f>"Q"&amp;ROUNDUP(MONTH(SalesDataTable[[#This Row],[Order Date]])/3,0)</f>
        <v>Q3</v>
      </c>
      <c r="S2003" s="5">
        <f>MONTH(SalesDataTable[[#This Row],[Order Date]])</f>
        <v>9</v>
      </c>
      <c r="T2003" s="8" t="str">
        <f>TEXT(SalesDataTable[[#This Row],[Order Date]],"mmm")</f>
        <v>Sep</v>
      </c>
    </row>
    <row r="2004" spans="1:20" ht="15.6" x14ac:dyDescent="0.3">
      <c r="A2004" s="2" t="s">
        <v>2075</v>
      </c>
      <c r="B2004" s="3">
        <v>46293</v>
      </c>
      <c r="C2004" s="4" t="s">
        <v>28</v>
      </c>
      <c r="D2004" s="4" t="s">
        <v>89</v>
      </c>
      <c r="E2004" s="4" t="s">
        <v>23</v>
      </c>
      <c r="F2004" s="4" t="s">
        <v>36</v>
      </c>
      <c r="G2004" s="4" t="s">
        <v>51</v>
      </c>
      <c r="H2004" s="4" t="s">
        <v>61</v>
      </c>
      <c r="I2004" s="5">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9">
        <f>YEAR(SalesDataTable[[#This Row],[Order Date]])</f>
        <v>2026</v>
      </c>
      <c r="R2004" s="8" t="str">
        <f>"Q"&amp;ROUNDUP(MONTH(SalesDataTable[[#This Row],[Order Date]])/3,0)</f>
        <v>Q3</v>
      </c>
      <c r="S2004" s="5">
        <f>MONTH(SalesDataTable[[#This Row],[Order Date]])</f>
        <v>9</v>
      </c>
      <c r="T2004" s="8" t="str">
        <f>TEXT(SalesDataTable[[#This Row],[Order Date]],"mmm")</f>
        <v>Sep</v>
      </c>
    </row>
    <row r="2005" spans="1:20" ht="15.6" x14ac:dyDescent="0.3">
      <c r="A2005" s="2" t="s">
        <v>2076</v>
      </c>
      <c r="B2005" s="3">
        <v>46294</v>
      </c>
      <c r="C2005" s="4" t="s">
        <v>28</v>
      </c>
      <c r="D2005" s="4" t="s">
        <v>29</v>
      </c>
      <c r="E2005" s="4" t="s">
        <v>23</v>
      </c>
      <c r="F2005" s="4" t="s">
        <v>24</v>
      </c>
      <c r="G2005" s="4" t="s">
        <v>37</v>
      </c>
      <c r="H2005" s="4" t="s">
        <v>38</v>
      </c>
      <c r="I2005" s="5">
        <v>4</v>
      </c>
      <c r="J2005" s="6">
        <v>36.869999999999997</v>
      </c>
      <c r="K2005" s="7">
        <v>0</v>
      </c>
      <c r="L2005" s="6">
        <v>13.43</v>
      </c>
      <c r="M2005" s="6">
        <f t="shared" si="124"/>
        <v>147.47999999999999</v>
      </c>
      <c r="N2005" s="6">
        <f t="shared" si="125"/>
        <v>53.72</v>
      </c>
      <c r="O2005" s="6">
        <f t="shared" si="126"/>
        <v>93.759999999999991</v>
      </c>
      <c r="P2005" s="8">
        <f t="shared" si="127"/>
        <v>0.63574721996202876</v>
      </c>
      <c r="Q2005" s="9">
        <f>YEAR(SalesDataTable[[#This Row],[Order Date]])</f>
        <v>2026</v>
      </c>
      <c r="R2005" s="8" t="str">
        <f>"Q"&amp;ROUNDUP(MONTH(SalesDataTable[[#This Row],[Order Date]])/3,0)</f>
        <v>Q3</v>
      </c>
      <c r="S2005" s="5">
        <f>MONTH(SalesDataTable[[#This Row],[Order Date]])</f>
        <v>9</v>
      </c>
      <c r="T2005" s="8" t="str">
        <f>TEXT(SalesDataTable[[#This Row],[Order Date]],"mmm")</f>
        <v>Sep</v>
      </c>
    </row>
    <row r="2006" spans="1:20" ht="15.6" x14ac:dyDescent="0.3">
      <c r="A2006" s="2" t="s">
        <v>2077</v>
      </c>
      <c r="B2006" s="3">
        <v>46294</v>
      </c>
      <c r="C2006" s="4" t="s">
        <v>28</v>
      </c>
      <c r="D2006" s="4" t="s">
        <v>89</v>
      </c>
      <c r="E2006" s="4" t="s">
        <v>23</v>
      </c>
      <c r="F2006" s="4" t="s">
        <v>36</v>
      </c>
      <c r="G2006" s="4" t="s">
        <v>37</v>
      </c>
      <c r="H2006" s="4" t="s">
        <v>66</v>
      </c>
      <c r="I2006" s="5">
        <v>1</v>
      </c>
      <c r="J2006" s="6">
        <v>47.37</v>
      </c>
      <c r="K2006" s="7">
        <v>0</v>
      </c>
      <c r="L2006" s="6">
        <v>18.2</v>
      </c>
      <c r="M2006" s="6">
        <f t="shared" si="124"/>
        <v>47.37</v>
      </c>
      <c r="N2006" s="6">
        <f t="shared" si="125"/>
        <v>18.2</v>
      </c>
      <c r="O2006" s="6">
        <f t="shared" si="126"/>
        <v>29.169999999999998</v>
      </c>
      <c r="P2006" s="8">
        <f t="shared" si="127"/>
        <v>0.61579058475828585</v>
      </c>
      <c r="Q2006" s="9">
        <f>YEAR(SalesDataTable[[#This Row],[Order Date]])</f>
        <v>2026</v>
      </c>
      <c r="R2006" s="8" t="str">
        <f>"Q"&amp;ROUNDUP(MONTH(SalesDataTable[[#This Row],[Order Date]])/3,0)</f>
        <v>Q3</v>
      </c>
      <c r="S2006" s="5">
        <f>MONTH(SalesDataTable[[#This Row],[Order Date]])</f>
        <v>9</v>
      </c>
      <c r="T2006" s="8" t="str">
        <f>TEXT(SalesDataTable[[#This Row],[Order Date]],"mmm")</f>
        <v>Sep</v>
      </c>
    </row>
    <row r="2007" spans="1:20" ht="15.6" x14ac:dyDescent="0.3">
      <c r="A2007" s="2" t="s">
        <v>2078</v>
      </c>
      <c r="B2007" s="3">
        <v>46294</v>
      </c>
      <c r="C2007" s="4" t="s">
        <v>47</v>
      </c>
      <c r="D2007" s="4" t="s">
        <v>68</v>
      </c>
      <c r="E2007" s="4" t="s">
        <v>59</v>
      </c>
      <c r="F2007" s="4" t="s">
        <v>40</v>
      </c>
      <c r="G2007" s="4" t="s">
        <v>31</v>
      </c>
      <c r="H2007" s="4" t="s">
        <v>41</v>
      </c>
      <c r="I2007" s="5">
        <v>1</v>
      </c>
      <c r="J2007" s="6">
        <v>145.62</v>
      </c>
      <c r="K2007" s="7">
        <v>0.05</v>
      </c>
      <c r="L2007" s="6">
        <v>80.25</v>
      </c>
      <c r="M2007" s="6">
        <f t="shared" si="124"/>
        <v>138.339</v>
      </c>
      <c r="N2007" s="6">
        <f t="shared" si="125"/>
        <v>80.25</v>
      </c>
      <c r="O2007" s="6">
        <f t="shared" si="126"/>
        <v>58.088999999999999</v>
      </c>
      <c r="P2007" s="8">
        <f t="shared" si="127"/>
        <v>0.41990328107041397</v>
      </c>
      <c r="Q2007" s="9">
        <f>YEAR(SalesDataTable[[#This Row],[Order Date]])</f>
        <v>2026</v>
      </c>
      <c r="R2007" s="8" t="str">
        <f>"Q"&amp;ROUNDUP(MONTH(SalesDataTable[[#This Row],[Order Date]])/3,0)</f>
        <v>Q3</v>
      </c>
      <c r="S2007" s="5">
        <f>MONTH(SalesDataTable[[#This Row],[Order Date]])</f>
        <v>9</v>
      </c>
      <c r="T2007" s="8" t="str">
        <f>TEXT(SalesDataTable[[#This Row],[Order Date]],"mmm")</f>
        <v>Sep</v>
      </c>
    </row>
    <row r="2008" spans="1:20" ht="15.6" x14ac:dyDescent="0.3">
      <c r="A2008" s="2" t="s">
        <v>2079</v>
      </c>
      <c r="B2008" s="3">
        <v>46294</v>
      </c>
      <c r="C2008" s="4" t="s">
        <v>47</v>
      </c>
      <c r="D2008" s="4" t="s">
        <v>68</v>
      </c>
      <c r="E2008" s="4" t="s">
        <v>45</v>
      </c>
      <c r="F2008" s="4" t="s">
        <v>36</v>
      </c>
      <c r="G2008" s="4" t="s">
        <v>69</v>
      </c>
      <c r="H2008" s="4" t="s">
        <v>87</v>
      </c>
      <c r="I2008" s="5">
        <v>2</v>
      </c>
      <c r="J2008" s="6">
        <v>36.1</v>
      </c>
      <c r="K2008" s="7">
        <v>0.05</v>
      </c>
      <c r="L2008" s="6">
        <v>13.71</v>
      </c>
      <c r="M2008" s="6">
        <f t="shared" si="124"/>
        <v>68.59</v>
      </c>
      <c r="N2008" s="6">
        <f t="shared" si="125"/>
        <v>27.42</v>
      </c>
      <c r="O2008" s="6">
        <f t="shared" si="126"/>
        <v>41.17</v>
      </c>
      <c r="P2008" s="8">
        <f t="shared" si="127"/>
        <v>0.60023327015599937</v>
      </c>
      <c r="Q2008" s="9">
        <f>YEAR(SalesDataTable[[#This Row],[Order Date]])</f>
        <v>2026</v>
      </c>
      <c r="R2008" s="8" t="str">
        <f>"Q"&amp;ROUNDUP(MONTH(SalesDataTable[[#This Row],[Order Date]])/3,0)</f>
        <v>Q3</v>
      </c>
      <c r="S2008" s="5">
        <f>MONTH(SalesDataTable[[#This Row],[Order Date]])</f>
        <v>9</v>
      </c>
      <c r="T2008" s="8" t="str">
        <f>TEXT(SalesDataTable[[#This Row],[Order Date]],"mmm")</f>
        <v>Sep</v>
      </c>
    </row>
    <row r="2009" spans="1:20" ht="15.6" x14ac:dyDescent="0.3">
      <c r="A2009" s="2" t="s">
        <v>2080</v>
      </c>
      <c r="B2009" s="3">
        <v>46294</v>
      </c>
      <c r="C2009" s="4" t="s">
        <v>21</v>
      </c>
      <c r="D2009" s="4" t="s">
        <v>72</v>
      </c>
      <c r="E2009" s="4" t="s">
        <v>45</v>
      </c>
      <c r="F2009" s="4" t="s">
        <v>24</v>
      </c>
      <c r="G2009" s="4" t="s">
        <v>31</v>
      </c>
      <c r="H2009" s="4" t="s">
        <v>99</v>
      </c>
      <c r="I2009" s="5">
        <v>2</v>
      </c>
      <c r="J2009" s="6">
        <v>73</v>
      </c>
      <c r="K2009" s="7">
        <v>0.05</v>
      </c>
      <c r="L2009" s="6">
        <v>31.41</v>
      </c>
      <c r="M2009" s="6">
        <f t="shared" si="124"/>
        <v>138.69999999999999</v>
      </c>
      <c r="N2009" s="6">
        <f t="shared" si="125"/>
        <v>62.82</v>
      </c>
      <c r="O2009" s="6">
        <f t="shared" si="126"/>
        <v>75.88</v>
      </c>
      <c r="P2009" s="8">
        <f t="shared" si="127"/>
        <v>0.54708002883922136</v>
      </c>
      <c r="Q2009" s="9">
        <f>YEAR(SalesDataTable[[#This Row],[Order Date]])</f>
        <v>2026</v>
      </c>
      <c r="R2009" s="8" t="str">
        <f>"Q"&amp;ROUNDUP(MONTH(SalesDataTable[[#This Row],[Order Date]])/3,0)</f>
        <v>Q3</v>
      </c>
      <c r="S2009" s="5">
        <f>MONTH(SalesDataTable[[#This Row],[Order Date]])</f>
        <v>9</v>
      </c>
      <c r="T2009" s="8" t="str">
        <f>TEXT(SalesDataTable[[#This Row],[Order Date]],"mmm")</f>
        <v>Sep</v>
      </c>
    </row>
    <row r="2010" spans="1:20" ht="15.6" x14ac:dyDescent="0.3">
      <c r="A2010" s="2" t="s">
        <v>2081</v>
      </c>
      <c r="B2010" s="3">
        <v>46294</v>
      </c>
      <c r="C2010" s="4" t="s">
        <v>28</v>
      </c>
      <c r="D2010" s="4" t="s">
        <v>86</v>
      </c>
      <c r="E2010" s="4" t="s">
        <v>23</v>
      </c>
      <c r="F2010" s="4" t="s">
        <v>36</v>
      </c>
      <c r="G2010" s="4" t="s">
        <v>37</v>
      </c>
      <c r="H2010" s="4" t="s">
        <v>38</v>
      </c>
      <c r="I2010" s="5">
        <v>2</v>
      </c>
      <c r="J2010" s="6">
        <v>36.93</v>
      </c>
      <c r="K2010" s="7">
        <v>0.1</v>
      </c>
      <c r="L2010" s="6">
        <v>13.4</v>
      </c>
      <c r="M2010" s="6">
        <f t="shared" si="124"/>
        <v>66.474000000000004</v>
      </c>
      <c r="N2010" s="6">
        <f t="shared" si="125"/>
        <v>26.8</v>
      </c>
      <c r="O2010" s="6">
        <f t="shared" si="126"/>
        <v>39.674000000000007</v>
      </c>
      <c r="P2010" s="8">
        <f t="shared" si="127"/>
        <v>0.59683485272437353</v>
      </c>
      <c r="Q2010" s="9">
        <f>YEAR(SalesDataTable[[#This Row],[Order Date]])</f>
        <v>2026</v>
      </c>
      <c r="R2010" s="8" t="str">
        <f>"Q"&amp;ROUNDUP(MONTH(SalesDataTable[[#This Row],[Order Date]])/3,0)</f>
        <v>Q3</v>
      </c>
      <c r="S2010" s="5">
        <f>MONTH(SalesDataTable[[#This Row],[Order Date]])</f>
        <v>9</v>
      </c>
      <c r="T2010" s="8" t="str">
        <f>TEXT(SalesDataTable[[#This Row],[Order Date]],"mmm")</f>
        <v>Sep</v>
      </c>
    </row>
    <row r="2011" spans="1:20" ht="15.6" x14ac:dyDescent="0.3">
      <c r="A2011" s="2" t="s">
        <v>2082</v>
      </c>
      <c r="B2011" s="3">
        <v>46294</v>
      </c>
      <c r="C2011" s="4" t="s">
        <v>28</v>
      </c>
      <c r="D2011" s="4" t="s">
        <v>106</v>
      </c>
      <c r="E2011" s="4" t="s">
        <v>23</v>
      </c>
      <c r="F2011" s="4" t="s">
        <v>36</v>
      </c>
      <c r="G2011" s="4" t="s">
        <v>69</v>
      </c>
      <c r="H2011" s="4" t="s">
        <v>94</v>
      </c>
      <c r="I2011" s="5">
        <v>2</v>
      </c>
      <c r="J2011" s="6">
        <v>51.52</v>
      </c>
      <c r="K2011" s="7">
        <v>0</v>
      </c>
      <c r="L2011" s="6">
        <v>21.47</v>
      </c>
      <c r="M2011" s="6">
        <f t="shared" si="124"/>
        <v>103.04</v>
      </c>
      <c r="N2011" s="6">
        <f t="shared" si="125"/>
        <v>42.94</v>
      </c>
      <c r="O2011" s="6">
        <f t="shared" si="126"/>
        <v>60.100000000000009</v>
      </c>
      <c r="P2011" s="8">
        <f t="shared" si="127"/>
        <v>0.58326863354037273</v>
      </c>
      <c r="Q2011" s="9">
        <f>YEAR(SalesDataTable[[#This Row],[Order Date]])</f>
        <v>2026</v>
      </c>
      <c r="R2011" s="8" t="str">
        <f>"Q"&amp;ROUNDUP(MONTH(SalesDataTable[[#This Row],[Order Date]])/3,0)</f>
        <v>Q3</v>
      </c>
      <c r="S2011" s="5">
        <f>MONTH(SalesDataTable[[#This Row],[Order Date]])</f>
        <v>9</v>
      </c>
      <c r="T2011" s="8" t="str">
        <f>TEXT(SalesDataTable[[#This Row],[Order Date]],"mmm")</f>
        <v>Sep</v>
      </c>
    </row>
    <row r="2012" spans="1:20" ht="15.6" x14ac:dyDescent="0.3">
      <c r="A2012" s="2" t="s">
        <v>2083</v>
      </c>
      <c r="B2012" s="3">
        <v>46294</v>
      </c>
      <c r="C2012" s="4" t="s">
        <v>28</v>
      </c>
      <c r="D2012" s="4" t="s">
        <v>58</v>
      </c>
      <c r="E2012" s="4" t="s">
        <v>23</v>
      </c>
      <c r="F2012" s="4" t="s">
        <v>36</v>
      </c>
      <c r="G2012" s="4" t="s">
        <v>69</v>
      </c>
      <c r="H2012" s="4" t="s">
        <v>94</v>
      </c>
      <c r="I2012" s="5">
        <v>1</v>
      </c>
      <c r="J2012" s="6">
        <v>50.42</v>
      </c>
      <c r="K2012" s="7">
        <v>0</v>
      </c>
      <c r="L2012" s="6">
        <v>21.68</v>
      </c>
      <c r="M2012" s="6">
        <f t="shared" si="124"/>
        <v>50.42</v>
      </c>
      <c r="N2012" s="6">
        <f t="shared" si="125"/>
        <v>21.68</v>
      </c>
      <c r="O2012" s="6">
        <f t="shared" si="126"/>
        <v>28.740000000000002</v>
      </c>
      <c r="P2012" s="8">
        <f t="shared" si="127"/>
        <v>0.57001190003966684</v>
      </c>
      <c r="Q2012" s="9">
        <f>YEAR(SalesDataTable[[#This Row],[Order Date]])</f>
        <v>2026</v>
      </c>
      <c r="R2012" s="8" t="str">
        <f>"Q"&amp;ROUNDUP(MONTH(SalesDataTable[[#This Row],[Order Date]])/3,0)</f>
        <v>Q3</v>
      </c>
      <c r="S2012" s="5">
        <f>MONTH(SalesDataTable[[#This Row],[Order Date]])</f>
        <v>9</v>
      </c>
      <c r="T2012" s="8" t="str">
        <f>TEXT(SalesDataTable[[#This Row],[Order Date]],"mmm")</f>
        <v>Sep</v>
      </c>
    </row>
    <row r="2013" spans="1:20" ht="15.6" x14ac:dyDescent="0.3">
      <c r="A2013" s="2" t="s">
        <v>2084</v>
      </c>
      <c r="B2013" s="3">
        <v>46294</v>
      </c>
      <c r="C2013" s="4" t="s">
        <v>28</v>
      </c>
      <c r="D2013" s="4" t="s">
        <v>106</v>
      </c>
      <c r="E2013" s="4" t="s">
        <v>30</v>
      </c>
      <c r="F2013" s="4" t="s">
        <v>24</v>
      </c>
      <c r="G2013" s="4" t="s">
        <v>31</v>
      </c>
      <c r="H2013" s="4" t="s">
        <v>73</v>
      </c>
      <c r="I2013" s="5">
        <v>10</v>
      </c>
      <c r="J2013" s="6">
        <v>157.79</v>
      </c>
      <c r="K2013" s="7">
        <v>0.1</v>
      </c>
      <c r="L2013" s="6">
        <v>77.900000000000006</v>
      </c>
      <c r="M2013" s="6">
        <f t="shared" si="124"/>
        <v>1420.11</v>
      </c>
      <c r="N2013" s="6">
        <f t="shared" si="125"/>
        <v>779</v>
      </c>
      <c r="O2013" s="6">
        <f t="shared" si="126"/>
        <v>641.1099999999999</v>
      </c>
      <c r="P2013" s="8">
        <f t="shared" si="127"/>
        <v>0.4514509439409623</v>
      </c>
      <c r="Q2013" s="9">
        <f>YEAR(SalesDataTable[[#This Row],[Order Date]])</f>
        <v>2026</v>
      </c>
      <c r="R2013" s="8" t="str">
        <f>"Q"&amp;ROUNDUP(MONTH(SalesDataTable[[#This Row],[Order Date]])/3,0)</f>
        <v>Q3</v>
      </c>
      <c r="S2013" s="5">
        <f>MONTH(SalesDataTable[[#This Row],[Order Date]])</f>
        <v>9</v>
      </c>
      <c r="T2013" s="8" t="str">
        <f>TEXT(SalesDataTable[[#This Row],[Order Date]],"mmm")</f>
        <v>Sep</v>
      </c>
    </row>
    <row r="2014" spans="1:20" ht="15.6" x14ac:dyDescent="0.3">
      <c r="A2014" s="2" t="s">
        <v>2085</v>
      </c>
      <c r="B2014" s="3">
        <v>46294</v>
      </c>
      <c r="C2014" s="4" t="s">
        <v>28</v>
      </c>
      <c r="D2014" s="4" t="s">
        <v>86</v>
      </c>
      <c r="E2014" s="4" t="s">
        <v>23</v>
      </c>
      <c r="F2014" s="4" t="s">
        <v>24</v>
      </c>
      <c r="G2014" s="4" t="s">
        <v>25</v>
      </c>
      <c r="H2014" s="4" t="s">
        <v>55</v>
      </c>
      <c r="I2014" s="5">
        <v>1</v>
      </c>
      <c r="J2014" s="6">
        <v>40.409999999999997</v>
      </c>
      <c r="K2014" s="7">
        <v>0.15</v>
      </c>
      <c r="L2014" s="6">
        <v>16.3</v>
      </c>
      <c r="M2014" s="6">
        <f t="shared" si="124"/>
        <v>34.348499999999994</v>
      </c>
      <c r="N2014" s="6">
        <f t="shared" si="125"/>
        <v>16.3</v>
      </c>
      <c r="O2014" s="6">
        <f t="shared" si="126"/>
        <v>18.048499999999994</v>
      </c>
      <c r="P2014" s="8">
        <f t="shared" si="127"/>
        <v>0.52545234871974023</v>
      </c>
      <c r="Q2014" s="9">
        <f>YEAR(SalesDataTable[[#This Row],[Order Date]])</f>
        <v>2026</v>
      </c>
      <c r="R2014" s="8" t="str">
        <f>"Q"&amp;ROUNDUP(MONTH(SalesDataTable[[#This Row],[Order Date]])/3,0)</f>
        <v>Q3</v>
      </c>
      <c r="S2014" s="5">
        <f>MONTH(SalesDataTable[[#This Row],[Order Date]])</f>
        <v>9</v>
      </c>
      <c r="T2014" s="8" t="str">
        <f>TEXT(SalesDataTable[[#This Row],[Order Date]],"mmm")</f>
        <v>Sep</v>
      </c>
    </row>
    <row r="2015" spans="1:20" ht="15.6" x14ac:dyDescent="0.3">
      <c r="A2015" s="2" t="s">
        <v>2086</v>
      </c>
      <c r="B2015" s="3">
        <v>46294</v>
      </c>
      <c r="C2015" s="4" t="s">
        <v>47</v>
      </c>
      <c r="D2015" s="4" t="s">
        <v>68</v>
      </c>
      <c r="E2015" s="4" t="s">
        <v>23</v>
      </c>
      <c r="F2015" s="4" t="s">
        <v>36</v>
      </c>
      <c r="G2015" s="4" t="s">
        <v>25</v>
      </c>
      <c r="H2015" s="4" t="s">
        <v>49</v>
      </c>
      <c r="I2015" s="5">
        <v>2</v>
      </c>
      <c r="J2015" s="6">
        <v>50.17</v>
      </c>
      <c r="K2015" s="7">
        <v>0.05</v>
      </c>
      <c r="L2015" s="6">
        <v>22.83</v>
      </c>
      <c r="M2015" s="6">
        <f t="shared" si="124"/>
        <v>95.322999999999993</v>
      </c>
      <c r="N2015" s="6">
        <f t="shared" si="125"/>
        <v>45.66</v>
      </c>
      <c r="O2015" s="6">
        <f t="shared" si="126"/>
        <v>49.662999999999997</v>
      </c>
      <c r="P2015" s="8">
        <f t="shared" si="127"/>
        <v>0.52099703114673268</v>
      </c>
      <c r="Q2015" s="9">
        <f>YEAR(SalesDataTable[[#This Row],[Order Date]])</f>
        <v>2026</v>
      </c>
      <c r="R2015" s="8" t="str">
        <f>"Q"&amp;ROUNDUP(MONTH(SalesDataTable[[#This Row],[Order Date]])/3,0)</f>
        <v>Q3</v>
      </c>
      <c r="S2015" s="5">
        <f>MONTH(SalesDataTable[[#This Row],[Order Date]])</f>
        <v>9</v>
      </c>
      <c r="T2015" s="8" t="str">
        <f>TEXT(SalesDataTable[[#This Row],[Order Date]],"mmm")</f>
        <v>Sep</v>
      </c>
    </row>
    <row r="2016" spans="1:20" ht="15.6" x14ac:dyDescent="0.3">
      <c r="A2016" s="2" t="s">
        <v>2087</v>
      </c>
      <c r="B2016" s="3">
        <v>46294</v>
      </c>
      <c r="C2016" s="4" t="s">
        <v>28</v>
      </c>
      <c r="D2016" s="4" t="s">
        <v>106</v>
      </c>
      <c r="E2016" s="4" t="s">
        <v>23</v>
      </c>
      <c r="F2016" s="4" t="s">
        <v>36</v>
      </c>
      <c r="G2016" s="4" t="s">
        <v>31</v>
      </c>
      <c r="H2016" s="4" t="s">
        <v>73</v>
      </c>
      <c r="I2016" s="5">
        <v>1</v>
      </c>
      <c r="J2016" s="6">
        <v>155.55000000000001</v>
      </c>
      <c r="K2016" s="7">
        <v>0.1</v>
      </c>
      <c r="L2016" s="6">
        <v>79.2</v>
      </c>
      <c r="M2016" s="6">
        <f t="shared" si="124"/>
        <v>139.995</v>
      </c>
      <c r="N2016" s="6">
        <f t="shared" si="125"/>
        <v>79.2</v>
      </c>
      <c r="O2016" s="6">
        <f t="shared" si="126"/>
        <v>60.795000000000002</v>
      </c>
      <c r="P2016" s="8">
        <f t="shared" si="127"/>
        <v>0.43426550948248149</v>
      </c>
      <c r="Q2016" s="9">
        <f>YEAR(SalesDataTable[[#This Row],[Order Date]])</f>
        <v>2026</v>
      </c>
      <c r="R2016" s="8" t="str">
        <f>"Q"&amp;ROUNDUP(MONTH(SalesDataTable[[#This Row],[Order Date]])/3,0)</f>
        <v>Q3</v>
      </c>
      <c r="S2016" s="5">
        <f>MONTH(SalesDataTable[[#This Row],[Order Date]])</f>
        <v>9</v>
      </c>
      <c r="T2016" s="8" t="str">
        <f>TEXT(SalesDataTable[[#This Row],[Order Date]],"mmm")</f>
        <v>Sep</v>
      </c>
    </row>
    <row r="2017" spans="1:20" ht="15.6" x14ac:dyDescent="0.3">
      <c r="A2017" s="2" t="s">
        <v>2088</v>
      </c>
      <c r="B2017" s="3">
        <v>46295</v>
      </c>
      <c r="C2017" s="4" t="s">
        <v>34</v>
      </c>
      <c r="D2017" s="4" t="s">
        <v>81</v>
      </c>
      <c r="E2017" s="4" t="s">
        <v>45</v>
      </c>
      <c r="F2017" s="4" t="s">
        <v>40</v>
      </c>
      <c r="G2017" s="4" t="s">
        <v>25</v>
      </c>
      <c r="H2017" s="4" t="s">
        <v>49</v>
      </c>
      <c r="I2017" s="5">
        <v>1</v>
      </c>
      <c r="J2017" s="6">
        <v>51.81</v>
      </c>
      <c r="K2017" s="7">
        <v>0.1</v>
      </c>
      <c r="L2017" s="6">
        <v>22.65</v>
      </c>
      <c r="M2017" s="6">
        <f t="shared" si="124"/>
        <v>46.629000000000005</v>
      </c>
      <c r="N2017" s="6">
        <f t="shared" si="125"/>
        <v>22.65</v>
      </c>
      <c r="O2017" s="6">
        <f t="shared" si="126"/>
        <v>23.979000000000006</v>
      </c>
      <c r="P2017" s="8">
        <f t="shared" si="127"/>
        <v>0.51425078813613856</v>
      </c>
      <c r="Q2017" s="9">
        <f>YEAR(SalesDataTable[[#This Row],[Order Date]])</f>
        <v>2026</v>
      </c>
      <c r="R2017" s="8" t="str">
        <f>"Q"&amp;ROUNDUP(MONTH(SalesDataTable[[#This Row],[Order Date]])/3,0)</f>
        <v>Q3</v>
      </c>
      <c r="S2017" s="5">
        <f>MONTH(SalesDataTable[[#This Row],[Order Date]])</f>
        <v>9</v>
      </c>
      <c r="T2017" s="8" t="str">
        <f>TEXT(SalesDataTable[[#This Row],[Order Date]],"mmm")</f>
        <v>Sep</v>
      </c>
    </row>
    <row r="2018" spans="1:20" ht="15.6" x14ac:dyDescent="0.3">
      <c r="A2018" s="2" t="s">
        <v>2089</v>
      </c>
      <c r="B2018" s="3">
        <v>46295</v>
      </c>
      <c r="C2018" s="4" t="s">
        <v>21</v>
      </c>
      <c r="D2018" s="4" t="s">
        <v>72</v>
      </c>
      <c r="E2018" s="4" t="s">
        <v>45</v>
      </c>
      <c r="F2018" s="4" t="s">
        <v>24</v>
      </c>
      <c r="G2018" s="4" t="s">
        <v>69</v>
      </c>
      <c r="H2018" s="4" t="s">
        <v>70</v>
      </c>
      <c r="I2018" s="5">
        <v>1</v>
      </c>
      <c r="J2018" s="6">
        <v>40.61</v>
      </c>
      <c r="K2018" s="7">
        <v>0.1</v>
      </c>
      <c r="L2018" s="6">
        <v>14.28</v>
      </c>
      <c r="M2018" s="6">
        <f t="shared" si="124"/>
        <v>36.548999999999999</v>
      </c>
      <c r="N2018" s="6">
        <f t="shared" si="125"/>
        <v>14.28</v>
      </c>
      <c r="O2018" s="6">
        <f t="shared" si="126"/>
        <v>22.268999999999998</v>
      </c>
      <c r="P2018" s="8">
        <f t="shared" si="127"/>
        <v>0.60929163588607071</v>
      </c>
      <c r="Q2018" s="9">
        <f>YEAR(SalesDataTable[[#This Row],[Order Date]])</f>
        <v>2026</v>
      </c>
      <c r="R2018" s="8" t="str">
        <f>"Q"&amp;ROUNDUP(MONTH(SalesDataTable[[#This Row],[Order Date]])/3,0)</f>
        <v>Q3</v>
      </c>
      <c r="S2018" s="5">
        <f>MONTH(SalesDataTable[[#This Row],[Order Date]])</f>
        <v>9</v>
      </c>
      <c r="T2018" s="8" t="str">
        <f>TEXT(SalesDataTable[[#This Row],[Order Date]],"mmm")</f>
        <v>Sep</v>
      </c>
    </row>
    <row r="2019" spans="1:20" ht="15.6" x14ac:dyDescent="0.3">
      <c r="A2019" s="2" t="s">
        <v>2090</v>
      </c>
      <c r="B2019" s="3">
        <v>46295</v>
      </c>
      <c r="C2019" s="4" t="s">
        <v>34</v>
      </c>
      <c r="D2019" s="4" t="s">
        <v>35</v>
      </c>
      <c r="E2019" s="4" t="s">
        <v>45</v>
      </c>
      <c r="F2019" s="4" t="s">
        <v>40</v>
      </c>
      <c r="G2019" s="4" t="s">
        <v>31</v>
      </c>
      <c r="H2019" s="4" t="s">
        <v>41</v>
      </c>
      <c r="I2019" s="5">
        <v>1</v>
      </c>
      <c r="J2019" s="6">
        <v>140.78</v>
      </c>
      <c r="K2019" s="7">
        <v>0.05</v>
      </c>
      <c r="L2019" s="6">
        <v>80.8</v>
      </c>
      <c r="M2019" s="6">
        <f t="shared" si="124"/>
        <v>133.74099999999999</v>
      </c>
      <c r="N2019" s="6">
        <f t="shared" si="125"/>
        <v>80.8</v>
      </c>
      <c r="O2019" s="6">
        <f t="shared" si="126"/>
        <v>52.940999999999988</v>
      </c>
      <c r="P2019" s="8">
        <f t="shared" si="127"/>
        <v>0.39584719719457756</v>
      </c>
      <c r="Q2019" s="9">
        <f>YEAR(SalesDataTable[[#This Row],[Order Date]])</f>
        <v>2026</v>
      </c>
      <c r="R2019" s="8" t="str">
        <f>"Q"&amp;ROUNDUP(MONTH(SalesDataTable[[#This Row],[Order Date]])/3,0)</f>
        <v>Q3</v>
      </c>
      <c r="S2019" s="5">
        <f>MONTH(SalesDataTable[[#This Row],[Order Date]])</f>
        <v>9</v>
      </c>
      <c r="T2019" s="8" t="str">
        <f>TEXT(SalesDataTable[[#This Row],[Order Date]],"mmm")</f>
        <v>Sep</v>
      </c>
    </row>
    <row r="2020" spans="1:20" ht="15.6" x14ac:dyDescent="0.3">
      <c r="A2020" s="2" t="s">
        <v>2091</v>
      </c>
      <c r="B2020" s="3">
        <v>46295</v>
      </c>
      <c r="C2020" s="4" t="s">
        <v>28</v>
      </c>
      <c r="D2020" s="4" t="s">
        <v>58</v>
      </c>
      <c r="E2020" s="4" t="s">
        <v>45</v>
      </c>
      <c r="F2020" s="4" t="s">
        <v>40</v>
      </c>
      <c r="G2020" s="4" t="s">
        <v>37</v>
      </c>
      <c r="H2020" s="4" t="s">
        <v>103</v>
      </c>
      <c r="I2020" s="5">
        <v>1</v>
      </c>
      <c r="J2020" s="6">
        <v>163.13999999999999</v>
      </c>
      <c r="K2020" s="7">
        <v>0</v>
      </c>
      <c r="L2020" s="6">
        <v>87.53</v>
      </c>
      <c r="M2020" s="6">
        <f t="shared" si="124"/>
        <v>163.13999999999999</v>
      </c>
      <c r="N2020" s="6">
        <f t="shared" si="125"/>
        <v>87.53</v>
      </c>
      <c r="O2020" s="6">
        <f t="shared" si="126"/>
        <v>75.609999999999985</v>
      </c>
      <c r="P2020" s="8">
        <f t="shared" si="127"/>
        <v>0.4634669608924849</v>
      </c>
      <c r="Q2020" s="9">
        <f>YEAR(SalesDataTable[[#This Row],[Order Date]])</f>
        <v>2026</v>
      </c>
      <c r="R2020" s="8" t="str">
        <f>"Q"&amp;ROUNDUP(MONTH(SalesDataTable[[#This Row],[Order Date]])/3,0)</f>
        <v>Q3</v>
      </c>
      <c r="S2020" s="5">
        <f>MONTH(SalesDataTable[[#This Row],[Order Date]])</f>
        <v>9</v>
      </c>
      <c r="T2020" s="8" t="str">
        <f>TEXT(SalesDataTable[[#This Row],[Order Date]],"mmm")</f>
        <v>Sep</v>
      </c>
    </row>
    <row r="2021" spans="1:20" ht="15.6" x14ac:dyDescent="0.3">
      <c r="A2021" s="2" t="s">
        <v>2092</v>
      </c>
      <c r="B2021" s="3">
        <v>46295</v>
      </c>
      <c r="C2021" s="4" t="s">
        <v>47</v>
      </c>
      <c r="D2021" s="4" t="s">
        <v>48</v>
      </c>
      <c r="E2021" s="4" t="s">
        <v>45</v>
      </c>
      <c r="F2021" s="4" t="s">
        <v>24</v>
      </c>
      <c r="G2021" s="4" t="s">
        <v>31</v>
      </c>
      <c r="H2021" s="4" t="s">
        <v>99</v>
      </c>
      <c r="I2021" s="5">
        <v>1</v>
      </c>
      <c r="J2021" s="6">
        <v>70.91</v>
      </c>
      <c r="K2021" s="7">
        <v>0</v>
      </c>
      <c r="L2021" s="6">
        <v>31.73</v>
      </c>
      <c r="M2021" s="6">
        <f t="shared" si="124"/>
        <v>70.91</v>
      </c>
      <c r="N2021" s="6">
        <f t="shared" si="125"/>
        <v>31.73</v>
      </c>
      <c r="O2021" s="6">
        <f t="shared" si="126"/>
        <v>39.179999999999993</v>
      </c>
      <c r="P2021" s="8">
        <f t="shared" si="127"/>
        <v>0.55253137780284856</v>
      </c>
      <c r="Q2021" s="9">
        <f>YEAR(SalesDataTable[[#This Row],[Order Date]])</f>
        <v>2026</v>
      </c>
      <c r="R2021" s="8" t="str">
        <f>"Q"&amp;ROUNDUP(MONTH(SalesDataTable[[#This Row],[Order Date]])/3,0)</f>
        <v>Q3</v>
      </c>
      <c r="S2021" s="5">
        <f>MONTH(SalesDataTable[[#This Row],[Order Date]])</f>
        <v>9</v>
      </c>
      <c r="T2021" s="8" t="str">
        <f>TEXT(SalesDataTable[[#This Row],[Order Date]],"mmm")</f>
        <v>Sep</v>
      </c>
    </row>
    <row r="2022" spans="1:20" ht="15.6" x14ac:dyDescent="0.3">
      <c r="A2022" s="2" t="s">
        <v>2093</v>
      </c>
      <c r="B2022" s="3">
        <v>46295</v>
      </c>
      <c r="C2022" s="4" t="s">
        <v>47</v>
      </c>
      <c r="D2022" s="4" t="s">
        <v>102</v>
      </c>
      <c r="E2022" s="4" t="s">
        <v>59</v>
      </c>
      <c r="F2022" s="4" t="s">
        <v>24</v>
      </c>
      <c r="G2022" s="4" t="s">
        <v>25</v>
      </c>
      <c r="H2022" s="4" t="s">
        <v>26</v>
      </c>
      <c r="I2022" s="5">
        <v>2</v>
      </c>
      <c r="J2022" s="6">
        <v>81.99</v>
      </c>
      <c r="K2022" s="7">
        <v>0</v>
      </c>
      <c r="L2022" s="6">
        <v>43.95</v>
      </c>
      <c r="M2022" s="6">
        <f t="shared" si="124"/>
        <v>163.98</v>
      </c>
      <c r="N2022" s="6">
        <f t="shared" si="125"/>
        <v>87.9</v>
      </c>
      <c r="O2022" s="6">
        <f t="shared" si="126"/>
        <v>76.079999999999984</v>
      </c>
      <c r="P2022" s="8">
        <f t="shared" si="127"/>
        <v>0.46395901939260881</v>
      </c>
      <c r="Q2022" s="9">
        <f>YEAR(SalesDataTable[[#This Row],[Order Date]])</f>
        <v>2026</v>
      </c>
      <c r="R2022" s="8" t="str">
        <f>"Q"&amp;ROUNDUP(MONTH(SalesDataTable[[#This Row],[Order Date]])/3,0)</f>
        <v>Q3</v>
      </c>
      <c r="S2022" s="5">
        <f>MONTH(SalesDataTable[[#This Row],[Order Date]])</f>
        <v>9</v>
      </c>
      <c r="T2022" s="8" t="str">
        <f>TEXT(SalesDataTable[[#This Row],[Order Date]],"mmm")</f>
        <v>Sep</v>
      </c>
    </row>
    <row r="2023" spans="1:20" ht="15.6" x14ac:dyDescent="0.3">
      <c r="A2023" s="2" t="s">
        <v>2094</v>
      </c>
      <c r="B2023" s="3">
        <v>46295</v>
      </c>
      <c r="C2023" s="4" t="s">
        <v>47</v>
      </c>
      <c r="D2023" s="4" t="s">
        <v>48</v>
      </c>
      <c r="E2023" s="4" t="s">
        <v>59</v>
      </c>
      <c r="F2023" s="4" t="s">
        <v>36</v>
      </c>
      <c r="G2023" s="4" t="s">
        <v>25</v>
      </c>
      <c r="H2023" s="4" t="s">
        <v>26</v>
      </c>
      <c r="I2023" s="5">
        <v>2</v>
      </c>
      <c r="J2023" s="6">
        <v>81.13</v>
      </c>
      <c r="K2023" s="7">
        <v>0</v>
      </c>
      <c r="L2023" s="6">
        <v>43.7</v>
      </c>
      <c r="M2023" s="6">
        <f t="shared" si="124"/>
        <v>162.26</v>
      </c>
      <c r="N2023" s="6">
        <f t="shared" si="125"/>
        <v>87.4</v>
      </c>
      <c r="O2023" s="6">
        <f t="shared" si="126"/>
        <v>74.859999999999985</v>
      </c>
      <c r="P2023" s="8">
        <f t="shared" si="127"/>
        <v>0.46135831381733017</v>
      </c>
      <c r="Q2023" s="9">
        <f>YEAR(SalesDataTable[[#This Row],[Order Date]])</f>
        <v>2026</v>
      </c>
      <c r="R2023" s="8" t="str">
        <f>"Q"&amp;ROUNDUP(MONTH(SalesDataTable[[#This Row],[Order Date]])/3,0)</f>
        <v>Q3</v>
      </c>
      <c r="S2023" s="5">
        <f>MONTH(SalesDataTable[[#This Row],[Order Date]])</f>
        <v>9</v>
      </c>
      <c r="T2023" s="8" t="str">
        <f>TEXT(SalesDataTable[[#This Row],[Order Date]],"mmm")</f>
        <v>Sep</v>
      </c>
    </row>
    <row r="2024" spans="1:20" ht="15.6" x14ac:dyDescent="0.3">
      <c r="A2024" s="2" t="s">
        <v>2095</v>
      </c>
      <c r="B2024" s="3">
        <v>46295</v>
      </c>
      <c r="C2024" s="4" t="s">
        <v>28</v>
      </c>
      <c r="D2024" s="4" t="s">
        <v>89</v>
      </c>
      <c r="E2024" s="4" t="s">
        <v>30</v>
      </c>
      <c r="F2024" s="4" t="s">
        <v>24</v>
      </c>
      <c r="G2024" s="4" t="s">
        <v>31</v>
      </c>
      <c r="H2024" s="4" t="s">
        <v>41</v>
      </c>
      <c r="I2024" s="5">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9">
        <f>YEAR(SalesDataTable[[#This Row],[Order Date]])</f>
        <v>2026</v>
      </c>
      <c r="R2024" s="8" t="str">
        <f>"Q"&amp;ROUNDUP(MONTH(SalesDataTable[[#This Row],[Order Date]])/3,0)</f>
        <v>Q3</v>
      </c>
      <c r="S2024" s="5">
        <f>MONTH(SalesDataTable[[#This Row],[Order Date]])</f>
        <v>9</v>
      </c>
      <c r="T2024" s="8" t="str">
        <f>TEXT(SalesDataTable[[#This Row],[Order Date]],"mmm")</f>
        <v>Sep</v>
      </c>
    </row>
    <row r="2025" spans="1:20" ht="15.6" x14ac:dyDescent="0.3">
      <c r="A2025" s="2" t="s">
        <v>2096</v>
      </c>
      <c r="B2025" s="3">
        <v>46295</v>
      </c>
      <c r="C2025" s="4" t="s">
        <v>21</v>
      </c>
      <c r="D2025" s="4" t="s">
        <v>108</v>
      </c>
      <c r="E2025" s="4" t="s">
        <v>23</v>
      </c>
      <c r="F2025" s="4" t="s">
        <v>24</v>
      </c>
      <c r="G2025" s="4" t="s">
        <v>37</v>
      </c>
      <c r="H2025" s="4" t="s">
        <v>38</v>
      </c>
      <c r="I2025" s="5">
        <v>5</v>
      </c>
      <c r="J2025" s="6">
        <v>36.18</v>
      </c>
      <c r="K2025" s="7">
        <v>0</v>
      </c>
      <c r="L2025" s="6">
        <v>13.66</v>
      </c>
      <c r="M2025" s="6">
        <f t="shared" si="124"/>
        <v>180.9</v>
      </c>
      <c r="N2025" s="6">
        <f t="shared" si="125"/>
        <v>68.3</v>
      </c>
      <c r="O2025" s="6">
        <f t="shared" si="126"/>
        <v>112.60000000000001</v>
      </c>
      <c r="P2025" s="8">
        <f t="shared" si="127"/>
        <v>0.62244333886124936</v>
      </c>
      <c r="Q2025" s="9">
        <f>YEAR(SalesDataTable[[#This Row],[Order Date]])</f>
        <v>2026</v>
      </c>
      <c r="R2025" s="8" t="str">
        <f>"Q"&amp;ROUNDUP(MONTH(SalesDataTable[[#This Row],[Order Date]])/3,0)</f>
        <v>Q3</v>
      </c>
      <c r="S2025" s="5">
        <f>MONTH(SalesDataTable[[#This Row],[Order Date]])</f>
        <v>9</v>
      </c>
      <c r="T2025" s="8" t="str">
        <f>TEXT(SalesDataTable[[#This Row],[Order Date]],"mmm")</f>
        <v>Sep</v>
      </c>
    </row>
    <row r="2026" spans="1:20" ht="15.6" x14ac:dyDescent="0.3">
      <c r="A2026" s="2" t="s">
        <v>2097</v>
      </c>
      <c r="B2026" s="3">
        <v>46295</v>
      </c>
      <c r="C2026" s="4" t="s">
        <v>47</v>
      </c>
      <c r="D2026" s="4" t="s">
        <v>102</v>
      </c>
      <c r="E2026" s="4" t="s">
        <v>59</v>
      </c>
      <c r="F2026" s="4" t="s">
        <v>36</v>
      </c>
      <c r="G2026" s="4" t="s">
        <v>25</v>
      </c>
      <c r="H2026" s="4" t="s">
        <v>26</v>
      </c>
      <c r="I2026" s="5">
        <v>1</v>
      </c>
      <c r="J2026" s="6">
        <v>81.06</v>
      </c>
      <c r="K2026" s="7">
        <v>0.05</v>
      </c>
      <c r="L2026" s="6">
        <v>43.54</v>
      </c>
      <c r="M2026" s="6">
        <f t="shared" si="124"/>
        <v>77.007000000000005</v>
      </c>
      <c r="N2026" s="6">
        <f t="shared" si="125"/>
        <v>43.54</v>
      </c>
      <c r="O2026" s="6">
        <f t="shared" si="126"/>
        <v>33.467000000000006</v>
      </c>
      <c r="P2026" s="8">
        <f t="shared" si="127"/>
        <v>0.434596854831379</v>
      </c>
      <c r="Q2026" s="9">
        <f>YEAR(SalesDataTable[[#This Row],[Order Date]])</f>
        <v>2026</v>
      </c>
      <c r="R2026" s="8" t="str">
        <f>"Q"&amp;ROUNDUP(MONTH(SalesDataTable[[#This Row],[Order Date]])/3,0)</f>
        <v>Q3</v>
      </c>
      <c r="S2026" s="5">
        <f>MONTH(SalesDataTable[[#This Row],[Order Date]])</f>
        <v>9</v>
      </c>
      <c r="T2026" s="8" t="str">
        <f>TEXT(SalesDataTable[[#This Row],[Order Date]],"mmm")</f>
        <v>Sep</v>
      </c>
    </row>
    <row r="2027" spans="1:20" ht="15.6" x14ac:dyDescent="0.3">
      <c r="A2027" s="2" t="s">
        <v>2098</v>
      </c>
      <c r="B2027" s="3">
        <v>46295</v>
      </c>
      <c r="C2027" s="4" t="s">
        <v>34</v>
      </c>
      <c r="D2027" s="4" t="s">
        <v>44</v>
      </c>
      <c r="E2027" s="4" t="s">
        <v>23</v>
      </c>
      <c r="F2027" s="4" t="s">
        <v>40</v>
      </c>
      <c r="G2027" s="4" t="s">
        <v>69</v>
      </c>
      <c r="H2027" s="4" t="s">
        <v>94</v>
      </c>
      <c r="I2027" s="5">
        <v>1</v>
      </c>
      <c r="J2027" s="6">
        <v>49.51</v>
      </c>
      <c r="K2027" s="7">
        <v>0.15</v>
      </c>
      <c r="L2027" s="6">
        <v>21.4</v>
      </c>
      <c r="M2027" s="6">
        <f t="shared" si="124"/>
        <v>42.083499999999994</v>
      </c>
      <c r="N2027" s="6">
        <f t="shared" si="125"/>
        <v>21.4</v>
      </c>
      <c r="O2027" s="6">
        <f t="shared" si="126"/>
        <v>20.683499999999995</v>
      </c>
      <c r="P2027" s="8">
        <f t="shared" si="127"/>
        <v>0.49148716242707946</v>
      </c>
      <c r="Q2027" s="9">
        <f>YEAR(SalesDataTable[[#This Row],[Order Date]])</f>
        <v>2026</v>
      </c>
      <c r="R2027" s="8" t="str">
        <f>"Q"&amp;ROUNDUP(MONTH(SalesDataTable[[#This Row],[Order Date]])/3,0)</f>
        <v>Q3</v>
      </c>
      <c r="S2027" s="5">
        <f>MONTH(SalesDataTable[[#This Row],[Order Date]])</f>
        <v>9</v>
      </c>
      <c r="T2027" s="8" t="str">
        <f>TEXT(SalesDataTable[[#This Row],[Order Date]],"mmm")</f>
        <v>Sep</v>
      </c>
    </row>
    <row r="2028" spans="1:20" ht="15.6" x14ac:dyDescent="0.3">
      <c r="A2028" s="2" t="s">
        <v>2099</v>
      </c>
      <c r="B2028" s="3">
        <v>46295</v>
      </c>
      <c r="C2028" s="4" t="s">
        <v>28</v>
      </c>
      <c r="D2028" s="4" t="s">
        <v>106</v>
      </c>
      <c r="E2028" s="4" t="s">
        <v>23</v>
      </c>
      <c r="F2028" s="4" t="s">
        <v>36</v>
      </c>
      <c r="G2028" s="4" t="s">
        <v>51</v>
      </c>
      <c r="H2028" s="4" t="s">
        <v>61</v>
      </c>
      <c r="I2028" s="5">
        <v>1</v>
      </c>
      <c r="J2028" s="6">
        <v>196.74</v>
      </c>
      <c r="K2028" s="7">
        <v>0.15</v>
      </c>
      <c r="L2028" s="6">
        <v>102.01</v>
      </c>
      <c r="M2028" s="6">
        <f t="shared" si="124"/>
        <v>167.22900000000001</v>
      </c>
      <c r="N2028" s="6">
        <f t="shared" si="125"/>
        <v>102.01</v>
      </c>
      <c r="O2028" s="6">
        <f t="shared" si="126"/>
        <v>65.219000000000008</v>
      </c>
      <c r="P2028" s="8">
        <f t="shared" si="127"/>
        <v>0.38999814625453721</v>
      </c>
      <c r="Q2028" s="9">
        <f>YEAR(SalesDataTable[[#This Row],[Order Date]])</f>
        <v>2026</v>
      </c>
      <c r="R2028" s="8" t="str">
        <f>"Q"&amp;ROUNDUP(MONTH(SalesDataTable[[#This Row],[Order Date]])/3,0)</f>
        <v>Q3</v>
      </c>
      <c r="S2028" s="5">
        <f>MONTH(SalesDataTable[[#This Row],[Order Date]])</f>
        <v>9</v>
      </c>
      <c r="T2028" s="8" t="str">
        <f>TEXT(SalesDataTable[[#This Row],[Order Date]],"mmm")</f>
        <v>Sep</v>
      </c>
    </row>
    <row r="2029" spans="1:20" ht="15.6" x14ac:dyDescent="0.3">
      <c r="A2029" s="2" t="s">
        <v>2100</v>
      </c>
      <c r="B2029" s="3">
        <v>46295</v>
      </c>
      <c r="C2029" s="4" t="s">
        <v>47</v>
      </c>
      <c r="D2029" s="4" t="s">
        <v>102</v>
      </c>
      <c r="E2029" s="4" t="s">
        <v>23</v>
      </c>
      <c r="F2029" s="4" t="s">
        <v>36</v>
      </c>
      <c r="G2029" s="4" t="s">
        <v>31</v>
      </c>
      <c r="H2029" s="4" t="s">
        <v>32</v>
      </c>
      <c r="I2029" s="5">
        <v>2</v>
      </c>
      <c r="J2029" s="6">
        <v>91.78</v>
      </c>
      <c r="K2029" s="7">
        <v>0.1</v>
      </c>
      <c r="L2029" s="6">
        <v>45.51</v>
      </c>
      <c r="M2029" s="6">
        <f t="shared" si="124"/>
        <v>165.20400000000001</v>
      </c>
      <c r="N2029" s="6">
        <f t="shared" si="125"/>
        <v>91.02</v>
      </c>
      <c r="O2029" s="6">
        <f t="shared" si="126"/>
        <v>74.184000000000012</v>
      </c>
      <c r="P2029" s="8">
        <f t="shared" si="127"/>
        <v>0.44904481731677204</v>
      </c>
      <c r="Q2029" s="9">
        <f>YEAR(SalesDataTable[[#This Row],[Order Date]])</f>
        <v>2026</v>
      </c>
      <c r="R2029" s="8" t="str">
        <f>"Q"&amp;ROUNDUP(MONTH(SalesDataTable[[#This Row],[Order Date]])/3,0)</f>
        <v>Q3</v>
      </c>
      <c r="S2029" s="5">
        <f>MONTH(SalesDataTable[[#This Row],[Order Date]])</f>
        <v>9</v>
      </c>
      <c r="T2029" s="8" t="str">
        <f>TEXT(SalesDataTable[[#This Row],[Order Date]],"mmm")</f>
        <v>Sep</v>
      </c>
    </row>
    <row r="2030" spans="1:20" ht="15.6" x14ac:dyDescent="0.3">
      <c r="A2030" s="2" t="s">
        <v>2101</v>
      </c>
      <c r="B2030" s="3">
        <v>46296</v>
      </c>
      <c r="C2030" s="4" t="s">
        <v>34</v>
      </c>
      <c r="D2030" s="4" t="s">
        <v>81</v>
      </c>
      <c r="E2030" s="4" t="s">
        <v>23</v>
      </c>
      <c r="F2030" s="4" t="s">
        <v>36</v>
      </c>
      <c r="G2030" s="4" t="s">
        <v>31</v>
      </c>
      <c r="H2030" s="4" t="s">
        <v>41</v>
      </c>
      <c r="I2030" s="5">
        <v>5</v>
      </c>
      <c r="J2030" s="6">
        <v>146.69</v>
      </c>
      <c r="K2030" s="7">
        <v>0</v>
      </c>
      <c r="L2030" s="6">
        <v>79</v>
      </c>
      <c r="M2030" s="6">
        <f t="shared" si="124"/>
        <v>733.45</v>
      </c>
      <c r="N2030" s="6">
        <f t="shared" si="125"/>
        <v>395</v>
      </c>
      <c r="O2030" s="6">
        <f t="shared" si="126"/>
        <v>338.45000000000005</v>
      </c>
      <c r="P2030" s="8">
        <f t="shared" si="127"/>
        <v>0.46144931488172342</v>
      </c>
      <c r="Q2030" s="9">
        <f>YEAR(SalesDataTable[[#This Row],[Order Date]])</f>
        <v>2026</v>
      </c>
      <c r="R2030" s="8" t="str">
        <f>"Q"&amp;ROUNDUP(MONTH(SalesDataTable[[#This Row],[Order Date]])/3,0)</f>
        <v>Q4</v>
      </c>
      <c r="S2030" s="5">
        <f>MONTH(SalesDataTable[[#This Row],[Order Date]])</f>
        <v>10</v>
      </c>
      <c r="T2030" s="8" t="str">
        <f>TEXT(SalesDataTable[[#This Row],[Order Date]],"mmm")</f>
        <v>Oct</v>
      </c>
    </row>
    <row r="2031" spans="1:20" ht="15.6" x14ac:dyDescent="0.3">
      <c r="A2031" s="2" t="s">
        <v>2102</v>
      </c>
      <c r="B2031" s="3">
        <v>46296</v>
      </c>
      <c r="C2031" s="4" t="s">
        <v>21</v>
      </c>
      <c r="D2031" s="4" t="s">
        <v>72</v>
      </c>
      <c r="E2031" s="4" t="s">
        <v>45</v>
      </c>
      <c r="F2031" s="4" t="s">
        <v>36</v>
      </c>
      <c r="G2031" s="4" t="s">
        <v>51</v>
      </c>
      <c r="H2031" s="4" t="s">
        <v>84</v>
      </c>
      <c r="I2031" s="5">
        <v>1</v>
      </c>
      <c r="J2031" s="6">
        <v>79.81</v>
      </c>
      <c r="K2031" s="7">
        <v>0</v>
      </c>
      <c r="L2031" s="6">
        <v>39.08</v>
      </c>
      <c r="M2031" s="6">
        <f t="shared" si="124"/>
        <v>79.81</v>
      </c>
      <c r="N2031" s="6">
        <f t="shared" si="125"/>
        <v>39.08</v>
      </c>
      <c r="O2031" s="6">
        <f t="shared" si="126"/>
        <v>40.730000000000004</v>
      </c>
      <c r="P2031" s="8">
        <f t="shared" si="127"/>
        <v>0.5103370504949255</v>
      </c>
      <c r="Q2031" s="9">
        <f>YEAR(SalesDataTable[[#This Row],[Order Date]])</f>
        <v>2026</v>
      </c>
      <c r="R2031" s="8" t="str">
        <f>"Q"&amp;ROUNDUP(MONTH(SalesDataTable[[#This Row],[Order Date]])/3,0)</f>
        <v>Q4</v>
      </c>
      <c r="S2031" s="5">
        <f>MONTH(SalesDataTable[[#This Row],[Order Date]])</f>
        <v>10</v>
      </c>
      <c r="T2031" s="8" t="str">
        <f>TEXT(SalesDataTable[[#This Row],[Order Date]],"mmm")</f>
        <v>Oct</v>
      </c>
    </row>
    <row r="2032" spans="1:20" ht="15.6" x14ac:dyDescent="0.3">
      <c r="A2032" s="2" t="s">
        <v>2103</v>
      </c>
      <c r="B2032" s="3">
        <v>46296</v>
      </c>
      <c r="C2032" s="4" t="s">
        <v>47</v>
      </c>
      <c r="D2032" s="4" t="s">
        <v>68</v>
      </c>
      <c r="E2032" s="4" t="s">
        <v>23</v>
      </c>
      <c r="F2032" s="4" t="s">
        <v>36</v>
      </c>
      <c r="G2032" s="4" t="s">
        <v>51</v>
      </c>
      <c r="H2032" s="4" t="s">
        <v>110</v>
      </c>
      <c r="I2032" s="5">
        <v>5</v>
      </c>
      <c r="J2032" s="6">
        <v>121.63</v>
      </c>
      <c r="K2032" s="7">
        <v>0.05</v>
      </c>
      <c r="L2032" s="6">
        <v>61.7</v>
      </c>
      <c r="M2032" s="6">
        <f t="shared" si="124"/>
        <v>577.74249999999995</v>
      </c>
      <c r="N2032" s="6">
        <f t="shared" si="125"/>
        <v>308.5</v>
      </c>
      <c r="O2032" s="6">
        <f t="shared" si="126"/>
        <v>269.24249999999995</v>
      </c>
      <c r="P2032" s="8">
        <f t="shared" si="127"/>
        <v>0.46602508903187834</v>
      </c>
      <c r="Q2032" s="9">
        <f>YEAR(SalesDataTable[[#This Row],[Order Date]])</f>
        <v>2026</v>
      </c>
      <c r="R2032" s="8" t="str">
        <f>"Q"&amp;ROUNDUP(MONTH(SalesDataTable[[#This Row],[Order Date]])/3,0)</f>
        <v>Q4</v>
      </c>
      <c r="S2032" s="5">
        <f>MONTH(SalesDataTable[[#This Row],[Order Date]])</f>
        <v>10</v>
      </c>
      <c r="T2032" s="8" t="str">
        <f>TEXT(SalesDataTable[[#This Row],[Order Date]],"mmm")</f>
        <v>Oct</v>
      </c>
    </row>
    <row r="2033" spans="1:20" ht="15.6" x14ac:dyDescent="0.3">
      <c r="A2033" s="2" t="s">
        <v>2104</v>
      </c>
      <c r="B2033" s="3">
        <v>46296</v>
      </c>
      <c r="C2033" s="4" t="s">
        <v>47</v>
      </c>
      <c r="D2033" s="4" t="s">
        <v>102</v>
      </c>
      <c r="E2033" s="4" t="s">
        <v>30</v>
      </c>
      <c r="F2033" s="4" t="s">
        <v>40</v>
      </c>
      <c r="G2033" s="4" t="s">
        <v>25</v>
      </c>
      <c r="H2033" s="4" t="s">
        <v>49</v>
      </c>
      <c r="I2033" s="5">
        <v>10</v>
      </c>
      <c r="J2033" s="6">
        <v>50.42</v>
      </c>
      <c r="K2033" s="7">
        <v>0.05</v>
      </c>
      <c r="L2033" s="6">
        <v>22.5</v>
      </c>
      <c r="M2033" s="6">
        <f t="shared" si="124"/>
        <v>478.99</v>
      </c>
      <c r="N2033" s="6">
        <f t="shared" si="125"/>
        <v>225</v>
      </c>
      <c r="O2033" s="6">
        <f t="shared" si="126"/>
        <v>253.99</v>
      </c>
      <c r="P2033" s="8">
        <f t="shared" si="127"/>
        <v>0.53026159210004387</v>
      </c>
      <c r="Q2033" s="9">
        <f>YEAR(SalesDataTable[[#This Row],[Order Date]])</f>
        <v>2026</v>
      </c>
      <c r="R2033" s="8" t="str">
        <f>"Q"&amp;ROUNDUP(MONTH(SalesDataTable[[#This Row],[Order Date]])/3,0)</f>
        <v>Q4</v>
      </c>
      <c r="S2033" s="5">
        <f>MONTH(SalesDataTable[[#This Row],[Order Date]])</f>
        <v>10</v>
      </c>
      <c r="T2033" s="8" t="str">
        <f>TEXT(SalesDataTable[[#This Row],[Order Date]],"mmm")</f>
        <v>Oct</v>
      </c>
    </row>
    <row r="2034" spans="1:20" ht="15.6" x14ac:dyDescent="0.3">
      <c r="A2034" s="2" t="s">
        <v>2105</v>
      </c>
      <c r="B2034" s="3">
        <v>46296</v>
      </c>
      <c r="C2034" s="4" t="s">
        <v>34</v>
      </c>
      <c r="D2034" s="4" t="s">
        <v>54</v>
      </c>
      <c r="E2034" s="4" t="s">
        <v>23</v>
      </c>
      <c r="F2034" s="4" t="s">
        <v>36</v>
      </c>
      <c r="G2034" s="4" t="s">
        <v>51</v>
      </c>
      <c r="H2034" s="4" t="s">
        <v>84</v>
      </c>
      <c r="I2034" s="5">
        <v>3</v>
      </c>
      <c r="J2034" s="6">
        <v>80.67</v>
      </c>
      <c r="K2034" s="7">
        <v>0</v>
      </c>
      <c r="L2034" s="6">
        <v>39.94</v>
      </c>
      <c r="M2034" s="6">
        <f t="shared" si="124"/>
        <v>242.01</v>
      </c>
      <c r="N2034" s="6">
        <f t="shared" si="125"/>
        <v>119.82</v>
      </c>
      <c r="O2034" s="6">
        <f t="shared" si="126"/>
        <v>122.19</v>
      </c>
      <c r="P2034" s="8">
        <f t="shared" si="127"/>
        <v>0.50489649188050079</v>
      </c>
      <c r="Q2034" s="9">
        <f>YEAR(SalesDataTable[[#This Row],[Order Date]])</f>
        <v>2026</v>
      </c>
      <c r="R2034" s="8" t="str">
        <f>"Q"&amp;ROUNDUP(MONTH(SalesDataTable[[#This Row],[Order Date]])/3,0)</f>
        <v>Q4</v>
      </c>
      <c r="S2034" s="5">
        <f>MONTH(SalesDataTable[[#This Row],[Order Date]])</f>
        <v>10</v>
      </c>
      <c r="T2034" s="8" t="str">
        <f>TEXT(SalesDataTable[[#This Row],[Order Date]],"mmm")</f>
        <v>Oct</v>
      </c>
    </row>
    <row r="2035" spans="1:20" ht="15.6" x14ac:dyDescent="0.3">
      <c r="A2035" s="2" t="s">
        <v>2106</v>
      </c>
      <c r="B2035" s="3">
        <v>46296</v>
      </c>
      <c r="C2035" s="4" t="s">
        <v>47</v>
      </c>
      <c r="D2035" s="4" t="s">
        <v>102</v>
      </c>
      <c r="E2035" s="4" t="s">
        <v>23</v>
      </c>
      <c r="F2035" s="4" t="s">
        <v>40</v>
      </c>
      <c r="G2035" s="4" t="s">
        <v>31</v>
      </c>
      <c r="H2035" s="4" t="s">
        <v>73</v>
      </c>
      <c r="I2035" s="5">
        <v>2</v>
      </c>
      <c r="J2035" s="6">
        <v>152.12</v>
      </c>
      <c r="K2035" s="7">
        <v>0</v>
      </c>
      <c r="L2035" s="6">
        <v>79.53</v>
      </c>
      <c r="M2035" s="6">
        <f t="shared" si="124"/>
        <v>304.24</v>
      </c>
      <c r="N2035" s="6">
        <f t="shared" si="125"/>
        <v>159.06</v>
      </c>
      <c r="O2035" s="6">
        <f t="shared" si="126"/>
        <v>145.18</v>
      </c>
      <c r="P2035" s="8">
        <f t="shared" si="127"/>
        <v>0.47718906126742044</v>
      </c>
      <c r="Q2035" s="9">
        <f>YEAR(SalesDataTable[[#This Row],[Order Date]])</f>
        <v>2026</v>
      </c>
      <c r="R2035" s="8" t="str">
        <f>"Q"&amp;ROUNDUP(MONTH(SalesDataTable[[#This Row],[Order Date]])/3,0)</f>
        <v>Q4</v>
      </c>
      <c r="S2035" s="5">
        <f>MONTH(SalesDataTable[[#This Row],[Order Date]])</f>
        <v>10</v>
      </c>
      <c r="T2035" s="8" t="str">
        <f>TEXT(SalesDataTable[[#This Row],[Order Date]],"mmm")</f>
        <v>Oct</v>
      </c>
    </row>
    <row r="2036" spans="1:20" ht="15.6" x14ac:dyDescent="0.3">
      <c r="A2036" s="2" t="s">
        <v>2107</v>
      </c>
      <c r="B2036" s="3">
        <v>46296</v>
      </c>
      <c r="C2036" s="4" t="s">
        <v>34</v>
      </c>
      <c r="D2036" s="4" t="s">
        <v>54</v>
      </c>
      <c r="E2036" s="4" t="s">
        <v>30</v>
      </c>
      <c r="F2036" s="4" t="s">
        <v>36</v>
      </c>
      <c r="G2036" s="4" t="s">
        <v>51</v>
      </c>
      <c r="H2036" s="4" t="s">
        <v>84</v>
      </c>
      <c r="I2036" s="5">
        <v>4</v>
      </c>
      <c r="J2036" s="6">
        <v>82.54</v>
      </c>
      <c r="K2036" s="7">
        <v>0.15</v>
      </c>
      <c r="L2036" s="6">
        <v>39.74</v>
      </c>
      <c r="M2036" s="6">
        <f t="shared" si="124"/>
        <v>280.63600000000002</v>
      </c>
      <c r="N2036" s="6">
        <f t="shared" si="125"/>
        <v>158.96</v>
      </c>
      <c r="O2036" s="6">
        <f t="shared" si="126"/>
        <v>121.67600000000002</v>
      </c>
      <c r="P2036" s="8">
        <f t="shared" si="127"/>
        <v>0.43357231431462823</v>
      </c>
      <c r="Q2036" s="9">
        <f>YEAR(SalesDataTable[[#This Row],[Order Date]])</f>
        <v>2026</v>
      </c>
      <c r="R2036" s="8" t="str">
        <f>"Q"&amp;ROUNDUP(MONTH(SalesDataTable[[#This Row],[Order Date]])/3,0)</f>
        <v>Q4</v>
      </c>
      <c r="S2036" s="5">
        <f>MONTH(SalesDataTable[[#This Row],[Order Date]])</f>
        <v>10</v>
      </c>
      <c r="T2036" s="8" t="str">
        <f>TEXT(SalesDataTable[[#This Row],[Order Date]],"mmm")</f>
        <v>Oct</v>
      </c>
    </row>
    <row r="2037" spans="1:20" ht="15.6" x14ac:dyDescent="0.3">
      <c r="A2037" s="2" t="s">
        <v>2108</v>
      </c>
      <c r="B2037" s="3">
        <v>46297</v>
      </c>
      <c r="C2037" s="4" t="s">
        <v>47</v>
      </c>
      <c r="D2037" s="4" t="s">
        <v>102</v>
      </c>
      <c r="E2037" s="4" t="s">
        <v>45</v>
      </c>
      <c r="F2037" s="4" t="s">
        <v>24</v>
      </c>
      <c r="G2037" s="4" t="s">
        <v>25</v>
      </c>
      <c r="H2037" s="4" t="s">
        <v>49</v>
      </c>
      <c r="I2037" s="5">
        <v>2</v>
      </c>
      <c r="J2037" s="6">
        <v>50.43</v>
      </c>
      <c r="K2037" s="7">
        <v>0</v>
      </c>
      <c r="L2037" s="6">
        <v>23.04</v>
      </c>
      <c r="M2037" s="6">
        <f t="shared" si="124"/>
        <v>100.86</v>
      </c>
      <c r="N2037" s="6">
        <f t="shared" si="125"/>
        <v>46.08</v>
      </c>
      <c r="O2037" s="6">
        <f t="shared" si="126"/>
        <v>54.78</v>
      </c>
      <c r="P2037" s="8">
        <f t="shared" si="127"/>
        <v>0.54312908982748365</v>
      </c>
      <c r="Q2037" s="9">
        <f>YEAR(SalesDataTable[[#This Row],[Order Date]])</f>
        <v>2026</v>
      </c>
      <c r="R2037" s="8" t="str">
        <f>"Q"&amp;ROUNDUP(MONTH(SalesDataTable[[#This Row],[Order Date]])/3,0)</f>
        <v>Q4</v>
      </c>
      <c r="S2037" s="5">
        <f>MONTH(SalesDataTable[[#This Row],[Order Date]])</f>
        <v>10</v>
      </c>
      <c r="T2037" s="8" t="str">
        <f>TEXT(SalesDataTable[[#This Row],[Order Date]],"mmm")</f>
        <v>Oct</v>
      </c>
    </row>
    <row r="2038" spans="1:20" ht="15.6" x14ac:dyDescent="0.3">
      <c r="A2038" s="2" t="s">
        <v>2109</v>
      </c>
      <c r="B2038" s="3">
        <v>46297</v>
      </c>
      <c r="C2038" s="4" t="s">
        <v>34</v>
      </c>
      <c r="D2038" s="4" t="s">
        <v>81</v>
      </c>
      <c r="E2038" s="4" t="s">
        <v>23</v>
      </c>
      <c r="F2038" s="4" t="s">
        <v>36</v>
      </c>
      <c r="G2038" s="4" t="s">
        <v>51</v>
      </c>
      <c r="H2038" s="4" t="s">
        <v>61</v>
      </c>
      <c r="I2038" s="5">
        <v>2</v>
      </c>
      <c r="J2038" s="6">
        <v>198.57</v>
      </c>
      <c r="K2038" s="7">
        <v>0.15</v>
      </c>
      <c r="L2038" s="6">
        <v>101.08</v>
      </c>
      <c r="M2038" s="6">
        <f t="shared" si="124"/>
        <v>337.56899999999996</v>
      </c>
      <c r="N2038" s="6">
        <f t="shared" si="125"/>
        <v>202.16</v>
      </c>
      <c r="O2038" s="6">
        <f t="shared" si="126"/>
        <v>135.40899999999996</v>
      </c>
      <c r="P2038" s="8">
        <f t="shared" si="127"/>
        <v>0.4011298430839324</v>
      </c>
      <c r="Q2038" s="9">
        <f>YEAR(SalesDataTable[[#This Row],[Order Date]])</f>
        <v>2026</v>
      </c>
      <c r="R2038" s="8" t="str">
        <f>"Q"&amp;ROUNDUP(MONTH(SalesDataTable[[#This Row],[Order Date]])/3,0)</f>
        <v>Q4</v>
      </c>
      <c r="S2038" s="5">
        <f>MONTH(SalesDataTable[[#This Row],[Order Date]])</f>
        <v>10</v>
      </c>
      <c r="T2038" s="8" t="str">
        <f>TEXT(SalesDataTable[[#This Row],[Order Date]],"mmm")</f>
        <v>Oct</v>
      </c>
    </row>
    <row r="2039" spans="1:20" ht="15.6" x14ac:dyDescent="0.3">
      <c r="A2039" s="2" t="s">
        <v>2110</v>
      </c>
      <c r="B2039" s="3">
        <v>46298</v>
      </c>
      <c r="C2039" s="4" t="s">
        <v>47</v>
      </c>
      <c r="D2039" s="4" t="s">
        <v>68</v>
      </c>
      <c r="E2039" s="4" t="s">
        <v>23</v>
      </c>
      <c r="F2039" s="4" t="s">
        <v>36</v>
      </c>
      <c r="G2039" s="4" t="s">
        <v>69</v>
      </c>
      <c r="H2039" s="4" t="s">
        <v>70</v>
      </c>
      <c r="I2039" s="5">
        <v>2</v>
      </c>
      <c r="J2039" s="6">
        <v>41.06</v>
      </c>
      <c r="K2039" s="7">
        <v>0.05</v>
      </c>
      <c r="L2039" s="6">
        <v>14.54</v>
      </c>
      <c r="M2039" s="6">
        <f t="shared" si="124"/>
        <v>78.013999999999996</v>
      </c>
      <c r="N2039" s="6">
        <f t="shared" si="125"/>
        <v>29.08</v>
      </c>
      <c r="O2039" s="6">
        <f t="shared" si="126"/>
        <v>48.933999999999997</v>
      </c>
      <c r="P2039" s="8">
        <f t="shared" si="127"/>
        <v>0.62724639167328944</v>
      </c>
      <c r="Q2039" s="9">
        <f>YEAR(SalesDataTable[[#This Row],[Order Date]])</f>
        <v>2026</v>
      </c>
      <c r="R2039" s="8" t="str">
        <f>"Q"&amp;ROUNDUP(MONTH(SalesDataTable[[#This Row],[Order Date]])/3,0)</f>
        <v>Q4</v>
      </c>
      <c r="S2039" s="5">
        <f>MONTH(SalesDataTable[[#This Row],[Order Date]])</f>
        <v>10</v>
      </c>
      <c r="T2039" s="8" t="str">
        <f>TEXT(SalesDataTable[[#This Row],[Order Date]],"mmm")</f>
        <v>Oct</v>
      </c>
    </row>
    <row r="2040" spans="1:20" ht="15.6" x14ac:dyDescent="0.3">
      <c r="A2040" s="2" t="s">
        <v>2111</v>
      </c>
      <c r="B2040" s="3">
        <v>46298</v>
      </c>
      <c r="C2040" s="4" t="s">
        <v>28</v>
      </c>
      <c r="D2040" s="4" t="s">
        <v>89</v>
      </c>
      <c r="E2040" s="4" t="s">
        <v>30</v>
      </c>
      <c r="F2040" s="4" t="s">
        <v>40</v>
      </c>
      <c r="G2040" s="4" t="s">
        <v>37</v>
      </c>
      <c r="H2040" s="4" t="s">
        <v>103</v>
      </c>
      <c r="I2040" s="5">
        <v>4</v>
      </c>
      <c r="J2040" s="6">
        <v>162.19</v>
      </c>
      <c r="K2040" s="7">
        <v>0.15</v>
      </c>
      <c r="L2040" s="6">
        <v>89.81</v>
      </c>
      <c r="M2040" s="6">
        <f t="shared" si="124"/>
        <v>551.44600000000003</v>
      </c>
      <c r="N2040" s="6">
        <f t="shared" si="125"/>
        <v>359.24</v>
      </c>
      <c r="O2040" s="6">
        <f t="shared" si="126"/>
        <v>192.20600000000002</v>
      </c>
      <c r="P2040" s="8">
        <f t="shared" si="127"/>
        <v>0.34854908730863948</v>
      </c>
      <c r="Q2040" s="9">
        <f>YEAR(SalesDataTable[[#This Row],[Order Date]])</f>
        <v>2026</v>
      </c>
      <c r="R2040" s="8" t="str">
        <f>"Q"&amp;ROUNDUP(MONTH(SalesDataTable[[#This Row],[Order Date]])/3,0)</f>
        <v>Q4</v>
      </c>
      <c r="S2040" s="5">
        <f>MONTH(SalesDataTable[[#This Row],[Order Date]])</f>
        <v>10</v>
      </c>
      <c r="T2040" s="8" t="str">
        <f>TEXT(SalesDataTable[[#This Row],[Order Date]],"mmm")</f>
        <v>Oct</v>
      </c>
    </row>
    <row r="2041" spans="1:20" ht="15.6" x14ac:dyDescent="0.3">
      <c r="A2041" s="2" t="s">
        <v>2112</v>
      </c>
      <c r="B2041" s="3">
        <v>46298</v>
      </c>
      <c r="C2041" s="4" t="s">
        <v>47</v>
      </c>
      <c r="D2041" s="4" t="s">
        <v>48</v>
      </c>
      <c r="E2041" s="4" t="s">
        <v>45</v>
      </c>
      <c r="F2041" s="4" t="s">
        <v>36</v>
      </c>
      <c r="G2041" s="4" t="s">
        <v>51</v>
      </c>
      <c r="H2041" s="4" t="s">
        <v>61</v>
      </c>
      <c r="I2041" s="5">
        <v>2</v>
      </c>
      <c r="J2041" s="6">
        <v>192.99</v>
      </c>
      <c r="K2041" s="7">
        <v>0</v>
      </c>
      <c r="L2041" s="6">
        <v>101.73</v>
      </c>
      <c r="M2041" s="6">
        <f t="shared" si="124"/>
        <v>385.98</v>
      </c>
      <c r="N2041" s="6">
        <f t="shared" si="125"/>
        <v>203.46</v>
      </c>
      <c r="O2041" s="6">
        <f t="shared" si="126"/>
        <v>182.52</v>
      </c>
      <c r="P2041" s="8">
        <f t="shared" si="127"/>
        <v>0.47287424218871443</v>
      </c>
      <c r="Q2041" s="9">
        <f>YEAR(SalesDataTable[[#This Row],[Order Date]])</f>
        <v>2026</v>
      </c>
      <c r="R2041" s="8" t="str">
        <f>"Q"&amp;ROUNDUP(MONTH(SalesDataTable[[#This Row],[Order Date]])/3,0)</f>
        <v>Q4</v>
      </c>
      <c r="S2041" s="5">
        <f>MONTH(SalesDataTable[[#This Row],[Order Date]])</f>
        <v>10</v>
      </c>
      <c r="T2041" s="8" t="str">
        <f>TEXT(SalesDataTable[[#This Row],[Order Date]],"mmm")</f>
        <v>Oct</v>
      </c>
    </row>
    <row r="2042" spans="1:20" ht="15.6" x14ac:dyDescent="0.3">
      <c r="A2042" s="2" t="s">
        <v>2113</v>
      </c>
      <c r="B2042" s="3">
        <v>46298</v>
      </c>
      <c r="C2042" s="4" t="s">
        <v>21</v>
      </c>
      <c r="D2042" s="4" t="s">
        <v>108</v>
      </c>
      <c r="E2042" s="4" t="s">
        <v>23</v>
      </c>
      <c r="F2042" s="4" t="s">
        <v>36</v>
      </c>
      <c r="G2042" s="4" t="s">
        <v>31</v>
      </c>
      <c r="H2042" s="4" t="s">
        <v>41</v>
      </c>
      <c r="I2042" s="5">
        <v>3</v>
      </c>
      <c r="J2042" s="6">
        <v>142.33000000000001</v>
      </c>
      <c r="K2042" s="7">
        <v>0.1</v>
      </c>
      <c r="L2042" s="6">
        <v>79.19</v>
      </c>
      <c r="M2042" s="6">
        <f t="shared" si="124"/>
        <v>384.291</v>
      </c>
      <c r="N2042" s="6">
        <f t="shared" si="125"/>
        <v>237.57</v>
      </c>
      <c r="O2042" s="6">
        <f t="shared" si="126"/>
        <v>146.721</v>
      </c>
      <c r="P2042" s="8">
        <f t="shared" si="127"/>
        <v>0.3817966072585619</v>
      </c>
      <c r="Q2042" s="9">
        <f>YEAR(SalesDataTable[[#This Row],[Order Date]])</f>
        <v>2026</v>
      </c>
      <c r="R2042" s="8" t="str">
        <f>"Q"&amp;ROUNDUP(MONTH(SalesDataTable[[#This Row],[Order Date]])/3,0)</f>
        <v>Q4</v>
      </c>
      <c r="S2042" s="5">
        <f>MONTH(SalesDataTable[[#This Row],[Order Date]])</f>
        <v>10</v>
      </c>
      <c r="T2042" s="8" t="str">
        <f>TEXT(SalesDataTable[[#This Row],[Order Date]],"mmm")</f>
        <v>Oct</v>
      </c>
    </row>
    <row r="2043" spans="1:20" ht="15.6" x14ac:dyDescent="0.3">
      <c r="A2043" s="2" t="s">
        <v>2114</v>
      </c>
      <c r="B2043" s="3">
        <v>46298</v>
      </c>
      <c r="C2043" s="4" t="s">
        <v>28</v>
      </c>
      <c r="D2043" s="4" t="s">
        <v>86</v>
      </c>
      <c r="E2043" s="4" t="s">
        <v>45</v>
      </c>
      <c r="F2043" s="4" t="s">
        <v>40</v>
      </c>
      <c r="G2043" s="4" t="s">
        <v>31</v>
      </c>
      <c r="H2043" s="4" t="s">
        <v>41</v>
      </c>
      <c r="I2043" s="5">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9">
        <f>YEAR(SalesDataTable[[#This Row],[Order Date]])</f>
        <v>2026</v>
      </c>
      <c r="R2043" s="8" t="str">
        <f>"Q"&amp;ROUNDUP(MONTH(SalesDataTable[[#This Row],[Order Date]])/3,0)</f>
        <v>Q4</v>
      </c>
      <c r="S2043" s="5">
        <f>MONTH(SalesDataTable[[#This Row],[Order Date]])</f>
        <v>10</v>
      </c>
      <c r="T2043" s="8" t="str">
        <f>TEXT(SalesDataTable[[#This Row],[Order Date]],"mmm")</f>
        <v>Oct</v>
      </c>
    </row>
    <row r="2044" spans="1:20" ht="15.6" x14ac:dyDescent="0.3">
      <c r="A2044" s="2" t="s">
        <v>2115</v>
      </c>
      <c r="B2044" s="3">
        <v>46298</v>
      </c>
      <c r="C2044" s="4" t="s">
        <v>28</v>
      </c>
      <c r="D2044" s="4" t="s">
        <v>58</v>
      </c>
      <c r="E2044" s="4" t="s">
        <v>45</v>
      </c>
      <c r="F2044" s="4" t="s">
        <v>24</v>
      </c>
      <c r="G2044" s="4" t="s">
        <v>51</v>
      </c>
      <c r="H2044" s="4" t="s">
        <v>52</v>
      </c>
      <c r="I2044" s="5">
        <v>4</v>
      </c>
      <c r="J2044" s="6">
        <v>341.95</v>
      </c>
      <c r="K2044" s="7">
        <v>0.05</v>
      </c>
      <c r="L2044" s="6">
        <v>199.9</v>
      </c>
      <c r="M2044" s="6">
        <f t="shared" si="124"/>
        <v>1299.4099999999999</v>
      </c>
      <c r="N2044" s="6">
        <f t="shared" si="125"/>
        <v>799.6</v>
      </c>
      <c r="O2044" s="6">
        <f t="shared" si="126"/>
        <v>499.80999999999983</v>
      </c>
      <c r="P2044" s="8">
        <f t="shared" si="127"/>
        <v>0.38464379987840625</v>
      </c>
      <c r="Q2044" s="9">
        <f>YEAR(SalesDataTable[[#This Row],[Order Date]])</f>
        <v>2026</v>
      </c>
      <c r="R2044" s="8" t="str">
        <f>"Q"&amp;ROUNDUP(MONTH(SalesDataTable[[#This Row],[Order Date]])/3,0)</f>
        <v>Q4</v>
      </c>
      <c r="S2044" s="5">
        <f>MONTH(SalesDataTable[[#This Row],[Order Date]])</f>
        <v>10</v>
      </c>
      <c r="T2044" s="8" t="str">
        <f>TEXT(SalesDataTable[[#This Row],[Order Date]],"mmm")</f>
        <v>Oct</v>
      </c>
    </row>
    <row r="2045" spans="1:20" ht="15.6" x14ac:dyDescent="0.3">
      <c r="A2045" s="2" t="s">
        <v>2116</v>
      </c>
      <c r="B2045" s="3">
        <v>46298</v>
      </c>
      <c r="C2045" s="4" t="s">
        <v>28</v>
      </c>
      <c r="D2045" s="4" t="s">
        <v>58</v>
      </c>
      <c r="E2045" s="4" t="s">
        <v>23</v>
      </c>
      <c r="F2045" s="4" t="s">
        <v>24</v>
      </c>
      <c r="G2045" s="4" t="s">
        <v>69</v>
      </c>
      <c r="H2045" s="4" t="s">
        <v>75</v>
      </c>
      <c r="I2045" s="5">
        <v>1</v>
      </c>
      <c r="J2045" s="6">
        <v>123.81</v>
      </c>
      <c r="K2045" s="7">
        <v>0</v>
      </c>
      <c r="L2045" s="6">
        <v>68.72</v>
      </c>
      <c r="M2045" s="6">
        <f t="shared" si="124"/>
        <v>123.81</v>
      </c>
      <c r="N2045" s="6">
        <f t="shared" si="125"/>
        <v>68.72</v>
      </c>
      <c r="O2045" s="6">
        <f t="shared" si="126"/>
        <v>55.09</v>
      </c>
      <c r="P2045" s="8">
        <f t="shared" si="127"/>
        <v>0.44495598093853489</v>
      </c>
      <c r="Q2045" s="9">
        <f>YEAR(SalesDataTable[[#This Row],[Order Date]])</f>
        <v>2026</v>
      </c>
      <c r="R2045" s="8" t="str">
        <f>"Q"&amp;ROUNDUP(MONTH(SalesDataTable[[#This Row],[Order Date]])/3,0)</f>
        <v>Q4</v>
      </c>
      <c r="S2045" s="5">
        <f>MONTH(SalesDataTable[[#This Row],[Order Date]])</f>
        <v>10</v>
      </c>
      <c r="T2045" s="8" t="str">
        <f>TEXT(SalesDataTable[[#This Row],[Order Date]],"mmm")</f>
        <v>Oct</v>
      </c>
    </row>
    <row r="2046" spans="1:20" ht="15.6" x14ac:dyDescent="0.3">
      <c r="A2046" s="2" t="s">
        <v>2117</v>
      </c>
      <c r="B2046" s="3">
        <v>46299</v>
      </c>
      <c r="C2046" s="4" t="s">
        <v>34</v>
      </c>
      <c r="D2046" s="4" t="s">
        <v>44</v>
      </c>
      <c r="E2046" s="4" t="s">
        <v>23</v>
      </c>
      <c r="F2046" s="4" t="s">
        <v>36</v>
      </c>
      <c r="G2046" s="4" t="s">
        <v>31</v>
      </c>
      <c r="H2046" s="4" t="s">
        <v>41</v>
      </c>
      <c r="I2046" s="5">
        <v>1</v>
      </c>
      <c r="J2046" s="6">
        <v>146.1</v>
      </c>
      <c r="K2046" s="7">
        <v>0</v>
      </c>
      <c r="L2046" s="6">
        <v>79.739999999999995</v>
      </c>
      <c r="M2046" s="6">
        <f t="shared" si="124"/>
        <v>146.1</v>
      </c>
      <c r="N2046" s="6">
        <f t="shared" si="125"/>
        <v>79.739999999999995</v>
      </c>
      <c r="O2046" s="6">
        <f t="shared" si="126"/>
        <v>66.36</v>
      </c>
      <c r="P2046" s="8">
        <f t="shared" si="127"/>
        <v>0.45420944558521564</v>
      </c>
      <c r="Q2046" s="9">
        <f>YEAR(SalesDataTable[[#This Row],[Order Date]])</f>
        <v>2026</v>
      </c>
      <c r="R2046" s="8" t="str">
        <f>"Q"&amp;ROUNDUP(MONTH(SalesDataTable[[#This Row],[Order Date]])/3,0)</f>
        <v>Q4</v>
      </c>
      <c r="S2046" s="5">
        <f>MONTH(SalesDataTable[[#This Row],[Order Date]])</f>
        <v>10</v>
      </c>
      <c r="T2046" s="8" t="str">
        <f>TEXT(SalesDataTable[[#This Row],[Order Date]],"mmm")</f>
        <v>Oct</v>
      </c>
    </row>
    <row r="2047" spans="1:20" ht="15.6" x14ac:dyDescent="0.3">
      <c r="A2047" s="2" t="s">
        <v>2118</v>
      </c>
      <c r="B2047" s="3">
        <v>46299</v>
      </c>
      <c r="C2047" s="4" t="s">
        <v>28</v>
      </c>
      <c r="D2047" s="4" t="s">
        <v>86</v>
      </c>
      <c r="E2047" s="4" t="s">
        <v>59</v>
      </c>
      <c r="F2047" s="4" t="s">
        <v>24</v>
      </c>
      <c r="G2047" s="4" t="s">
        <v>37</v>
      </c>
      <c r="H2047" s="4" t="s">
        <v>103</v>
      </c>
      <c r="I2047" s="5">
        <v>1</v>
      </c>
      <c r="J2047" s="6">
        <v>161.07</v>
      </c>
      <c r="K2047" s="7">
        <v>0.05</v>
      </c>
      <c r="L2047" s="6">
        <v>89.81</v>
      </c>
      <c r="M2047" s="6">
        <f t="shared" si="124"/>
        <v>153.01649999999998</v>
      </c>
      <c r="N2047" s="6">
        <f t="shared" si="125"/>
        <v>89.81</v>
      </c>
      <c r="O2047" s="6">
        <f t="shared" si="126"/>
        <v>63.206499999999977</v>
      </c>
      <c r="P2047" s="8">
        <f t="shared" si="127"/>
        <v>0.41306983233834249</v>
      </c>
      <c r="Q2047" s="9">
        <f>YEAR(SalesDataTable[[#This Row],[Order Date]])</f>
        <v>2026</v>
      </c>
      <c r="R2047" s="8" t="str">
        <f>"Q"&amp;ROUNDUP(MONTH(SalesDataTable[[#This Row],[Order Date]])/3,0)</f>
        <v>Q4</v>
      </c>
      <c r="S2047" s="5">
        <f>MONTH(SalesDataTable[[#This Row],[Order Date]])</f>
        <v>10</v>
      </c>
      <c r="T2047" s="8" t="str">
        <f>TEXT(SalesDataTable[[#This Row],[Order Date]],"mmm")</f>
        <v>Oct</v>
      </c>
    </row>
    <row r="2048" spans="1:20" ht="15.6" x14ac:dyDescent="0.3">
      <c r="A2048" s="2" t="s">
        <v>2119</v>
      </c>
      <c r="B2048" s="3">
        <v>46299</v>
      </c>
      <c r="C2048" s="4" t="s">
        <v>47</v>
      </c>
      <c r="D2048" s="4" t="s">
        <v>102</v>
      </c>
      <c r="E2048" s="4" t="s">
        <v>23</v>
      </c>
      <c r="F2048" s="4" t="s">
        <v>36</v>
      </c>
      <c r="G2048" s="4" t="s">
        <v>31</v>
      </c>
      <c r="H2048" s="4" t="s">
        <v>32</v>
      </c>
      <c r="I2048" s="5">
        <v>5</v>
      </c>
      <c r="J2048" s="6">
        <v>90.12</v>
      </c>
      <c r="K2048" s="7">
        <v>0</v>
      </c>
      <c r="L2048" s="6">
        <v>46.67</v>
      </c>
      <c r="M2048" s="6">
        <f t="shared" si="124"/>
        <v>450.6</v>
      </c>
      <c r="N2048" s="6">
        <f t="shared" si="125"/>
        <v>233.35000000000002</v>
      </c>
      <c r="O2048" s="6">
        <f t="shared" si="126"/>
        <v>217.25</v>
      </c>
      <c r="P2048" s="8">
        <f t="shared" si="127"/>
        <v>0.48213493120284062</v>
      </c>
      <c r="Q2048" s="9">
        <f>YEAR(SalesDataTable[[#This Row],[Order Date]])</f>
        <v>2026</v>
      </c>
      <c r="R2048" s="8" t="str">
        <f>"Q"&amp;ROUNDUP(MONTH(SalesDataTable[[#This Row],[Order Date]])/3,0)</f>
        <v>Q4</v>
      </c>
      <c r="S2048" s="5">
        <f>MONTH(SalesDataTable[[#This Row],[Order Date]])</f>
        <v>10</v>
      </c>
      <c r="T2048" s="8" t="str">
        <f>TEXT(SalesDataTable[[#This Row],[Order Date]],"mmm")</f>
        <v>Oct</v>
      </c>
    </row>
    <row r="2049" spans="1:20" ht="15.6" x14ac:dyDescent="0.3">
      <c r="A2049" s="2" t="s">
        <v>2120</v>
      </c>
      <c r="B2049" s="3">
        <v>46299</v>
      </c>
      <c r="C2049" s="4" t="s">
        <v>47</v>
      </c>
      <c r="D2049" s="4" t="s">
        <v>102</v>
      </c>
      <c r="E2049" s="4" t="s">
        <v>59</v>
      </c>
      <c r="F2049" s="4" t="s">
        <v>24</v>
      </c>
      <c r="G2049" s="4" t="s">
        <v>31</v>
      </c>
      <c r="H2049" s="4" t="s">
        <v>99</v>
      </c>
      <c r="I2049" s="5">
        <v>1</v>
      </c>
      <c r="J2049" s="6">
        <v>70.400000000000006</v>
      </c>
      <c r="K2049" s="7">
        <v>0</v>
      </c>
      <c r="L2049" s="6">
        <v>32.43</v>
      </c>
      <c r="M2049" s="6">
        <f t="shared" si="124"/>
        <v>70.400000000000006</v>
      </c>
      <c r="N2049" s="6">
        <f t="shared" si="125"/>
        <v>32.43</v>
      </c>
      <c r="O2049" s="6">
        <f t="shared" si="126"/>
        <v>37.970000000000006</v>
      </c>
      <c r="P2049" s="8">
        <f t="shared" si="127"/>
        <v>0.53934659090909098</v>
      </c>
      <c r="Q2049" s="9">
        <f>YEAR(SalesDataTable[[#This Row],[Order Date]])</f>
        <v>2026</v>
      </c>
      <c r="R2049" s="8" t="str">
        <f>"Q"&amp;ROUNDUP(MONTH(SalesDataTable[[#This Row],[Order Date]])/3,0)</f>
        <v>Q4</v>
      </c>
      <c r="S2049" s="5">
        <f>MONTH(SalesDataTable[[#This Row],[Order Date]])</f>
        <v>10</v>
      </c>
      <c r="T2049" s="8" t="str">
        <f>TEXT(SalesDataTable[[#This Row],[Order Date]],"mmm")</f>
        <v>Oct</v>
      </c>
    </row>
    <row r="2050" spans="1:20" ht="15.6" x14ac:dyDescent="0.3">
      <c r="A2050" s="2" t="s">
        <v>2121</v>
      </c>
      <c r="B2050" s="3">
        <v>46299</v>
      </c>
      <c r="C2050" s="4" t="s">
        <v>28</v>
      </c>
      <c r="D2050" s="4" t="s">
        <v>89</v>
      </c>
      <c r="E2050" s="4" t="s">
        <v>30</v>
      </c>
      <c r="F2050" s="4" t="s">
        <v>40</v>
      </c>
      <c r="G2050" s="4" t="s">
        <v>51</v>
      </c>
      <c r="H2050" s="4" t="s">
        <v>61</v>
      </c>
      <c r="I2050" s="5">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9">
        <f>YEAR(SalesDataTable[[#This Row],[Order Date]])</f>
        <v>2026</v>
      </c>
      <c r="R2050" s="8" t="str">
        <f>"Q"&amp;ROUNDUP(MONTH(SalesDataTable[[#This Row],[Order Date]])/3,0)</f>
        <v>Q4</v>
      </c>
      <c r="S2050" s="5">
        <f>MONTH(SalesDataTable[[#This Row],[Order Date]])</f>
        <v>10</v>
      </c>
      <c r="T2050" s="8" t="str">
        <f>TEXT(SalesDataTable[[#This Row],[Order Date]],"mmm")</f>
        <v>Oct</v>
      </c>
    </row>
    <row r="2051" spans="1:20" ht="15.6" x14ac:dyDescent="0.3">
      <c r="A2051" s="2" t="s">
        <v>2122</v>
      </c>
      <c r="B2051" s="3">
        <v>46299</v>
      </c>
      <c r="C2051" s="4" t="s">
        <v>34</v>
      </c>
      <c r="D2051" s="4" t="s">
        <v>146</v>
      </c>
      <c r="E2051" s="4" t="s">
        <v>23</v>
      </c>
      <c r="F2051" s="4" t="s">
        <v>24</v>
      </c>
      <c r="G2051" s="4" t="s">
        <v>69</v>
      </c>
      <c r="H2051" s="4" t="s">
        <v>87</v>
      </c>
      <c r="I2051" s="5">
        <v>1</v>
      </c>
      <c r="J2051" s="6">
        <v>36.590000000000003</v>
      </c>
      <c r="K2051" s="7">
        <v>0</v>
      </c>
      <c r="L2051" s="6">
        <v>13.62</v>
      </c>
      <c r="M2051" s="6">
        <f t="shared" si="128"/>
        <v>36.590000000000003</v>
      </c>
      <c r="N2051" s="6">
        <f t="shared" si="129"/>
        <v>13.62</v>
      </c>
      <c r="O2051" s="6">
        <f t="shared" si="130"/>
        <v>22.970000000000006</v>
      </c>
      <c r="P2051" s="8">
        <f t="shared" si="131"/>
        <v>0.62776714949439749</v>
      </c>
      <c r="Q2051" s="9">
        <f>YEAR(SalesDataTable[[#This Row],[Order Date]])</f>
        <v>2026</v>
      </c>
      <c r="R2051" s="8" t="str">
        <f>"Q"&amp;ROUNDUP(MONTH(SalesDataTable[[#This Row],[Order Date]])/3,0)</f>
        <v>Q4</v>
      </c>
      <c r="S2051" s="5">
        <f>MONTH(SalesDataTable[[#This Row],[Order Date]])</f>
        <v>10</v>
      </c>
      <c r="T2051" s="8" t="str">
        <f>TEXT(SalesDataTable[[#This Row],[Order Date]],"mmm")</f>
        <v>Oct</v>
      </c>
    </row>
    <row r="2052" spans="1:20" ht="15.6" x14ac:dyDescent="0.3">
      <c r="A2052" s="2" t="s">
        <v>2123</v>
      </c>
      <c r="B2052" s="3">
        <v>46300</v>
      </c>
      <c r="C2052" s="4" t="s">
        <v>28</v>
      </c>
      <c r="D2052" s="4" t="s">
        <v>86</v>
      </c>
      <c r="E2052" s="4" t="s">
        <v>45</v>
      </c>
      <c r="F2052" s="4" t="s">
        <v>24</v>
      </c>
      <c r="G2052" s="4" t="s">
        <v>51</v>
      </c>
      <c r="H2052" s="4" t="s">
        <v>110</v>
      </c>
      <c r="I2052" s="5">
        <v>2</v>
      </c>
      <c r="J2052" s="6">
        <v>125.38</v>
      </c>
      <c r="K2052" s="7">
        <v>0.05</v>
      </c>
      <c r="L2052" s="6">
        <v>59.12</v>
      </c>
      <c r="M2052" s="6">
        <f t="shared" si="128"/>
        <v>238.22199999999998</v>
      </c>
      <c r="N2052" s="6">
        <f t="shared" si="129"/>
        <v>118.24</v>
      </c>
      <c r="O2052" s="6">
        <f t="shared" si="130"/>
        <v>119.98199999999999</v>
      </c>
      <c r="P2052" s="8">
        <f t="shared" si="131"/>
        <v>0.5036562534106841</v>
      </c>
      <c r="Q2052" s="9">
        <f>YEAR(SalesDataTable[[#This Row],[Order Date]])</f>
        <v>2026</v>
      </c>
      <c r="R2052" s="8" t="str">
        <f>"Q"&amp;ROUNDUP(MONTH(SalesDataTable[[#This Row],[Order Date]])/3,0)</f>
        <v>Q4</v>
      </c>
      <c r="S2052" s="5">
        <f>MONTH(SalesDataTable[[#This Row],[Order Date]])</f>
        <v>10</v>
      </c>
      <c r="T2052" s="8" t="str">
        <f>TEXT(SalesDataTable[[#This Row],[Order Date]],"mmm")</f>
        <v>Oct</v>
      </c>
    </row>
    <row r="2053" spans="1:20" ht="15.6" x14ac:dyDescent="0.3">
      <c r="A2053" s="2" t="s">
        <v>2124</v>
      </c>
      <c r="B2053" s="3">
        <v>46300</v>
      </c>
      <c r="C2053" s="4" t="s">
        <v>21</v>
      </c>
      <c r="D2053" s="4" t="s">
        <v>22</v>
      </c>
      <c r="E2053" s="4" t="s">
        <v>23</v>
      </c>
      <c r="F2053" s="4" t="s">
        <v>36</v>
      </c>
      <c r="G2053" s="4" t="s">
        <v>37</v>
      </c>
      <c r="H2053" s="4" t="s">
        <v>38</v>
      </c>
      <c r="I2053" s="5">
        <v>1</v>
      </c>
      <c r="J2053" s="6">
        <v>35.71</v>
      </c>
      <c r="K2053" s="7">
        <v>0</v>
      </c>
      <c r="L2053" s="6">
        <v>13.3</v>
      </c>
      <c r="M2053" s="6">
        <f t="shared" si="128"/>
        <v>35.71</v>
      </c>
      <c r="N2053" s="6">
        <f t="shared" si="129"/>
        <v>13.3</v>
      </c>
      <c r="O2053" s="6">
        <f t="shared" si="130"/>
        <v>22.41</v>
      </c>
      <c r="P2053" s="8">
        <f t="shared" si="131"/>
        <v>0.62755530663679637</v>
      </c>
      <c r="Q2053" s="9">
        <f>YEAR(SalesDataTable[[#This Row],[Order Date]])</f>
        <v>2026</v>
      </c>
      <c r="R2053" s="8" t="str">
        <f>"Q"&amp;ROUNDUP(MONTH(SalesDataTable[[#This Row],[Order Date]])/3,0)</f>
        <v>Q4</v>
      </c>
      <c r="S2053" s="5">
        <f>MONTH(SalesDataTable[[#This Row],[Order Date]])</f>
        <v>10</v>
      </c>
      <c r="T2053" s="8" t="str">
        <f>TEXT(SalesDataTable[[#This Row],[Order Date]],"mmm")</f>
        <v>Oct</v>
      </c>
    </row>
    <row r="2054" spans="1:20" ht="15.6" x14ac:dyDescent="0.3">
      <c r="A2054" s="2" t="s">
        <v>2125</v>
      </c>
      <c r="B2054" s="3">
        <v>46300</v>
      </c>
      <c r="C2054" s="4" t="s">
        <v>28</v>
      </c>
      <c r="D2054" s="4" t="s">
        <v>58</v>
      </c>
      <c r="E2054" s="4" t="s">
        <v>23</v>
      </c>
      <c r="F2054" s="4" t="s">
        <v>24</v>
      </c>
      <c r="G2054" s="4" t="s">
        <v>37</v>
      </c>
      <c r="H2054" s="4" t="s">
        <v>66</v>
      </c>
      <c r="I2054" s="5">
        <v>2</v>
      </c>
      <c r="J2054" s="6">
        <v>46.72</v>
      </c>
      <c r="K2054" s="7">
        <v>0</v>
      </c>
      <c r="L2054" s="6">
        <v>18.39</v>
      </c>
      <c r="M2054" s="6">
        <f t="shared" si="128"/>
        <v>93.44</v>
      </c>
      <c r="N2054" s="6">
        <f t="shared" si="129"/>
        <v>36.78</v>
      </c>
      <c r="O2054" s="6">
        <f t="shared" si="130"/>
        <v>56.66</v>
      </c>
      <c r="P2054" s="8">
        <f t="shared" si="131"/>
        <v>0.60637842465753422</v>
      </c>
      <c r="Q2054" s="9">
        <f>YEAR(SalesDataTable[[#This Row],[Order Date]])</f>
        <v>2026</v>
      </c>
      <c r="R2054" s="8" t="str">
        <f>"Q"&amp;ROUNDUP(MONTH(SalesDataTable[[#This Row],[Order Date]])/3,0)</f>
        <v>Q4</v>
      </c>
      <c r="S2054" s="5">
        <f>MONTH(SalesDataTable[[#This Row],[Order Date]])</f>
        <v>10</v>
      </c>
      <c r="T2054" s="8" t="str">
        <f>TEXT(SalesDataTable[[#This Row],[Order Date]],"mmm")</f>
        <v>Oct</v>
      </c>
    </row>
    <row r="2055" spans="1:20" ht="15.6" x14ac:dyDescent="0.3">
      <c r="A2055" s="2" t="s">
        <v>2126</v>
      </c>
      <c r="B2055" s="3">
        <v>46300</v>
      </c>
      <c r="C2055" s="4" t="s">
        <v>21</v>
      </c>
      <c r="D2055" s="4" t="s">
        <v>108</v>
      </c>
      <c r="E2055" s="4" t="s">
        <v>59</v>
      </c>
      <c r="F2055" s="4" t="s">
        <v>24</v>
      </c>
      <c r="G2055" s="4" t="s">
        <v>31</v>
      </c>
      <c r="H2055" s="4" t="s">
        <v>41</v>
      </c>
      <c r="I2055" s="5">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9">
        <f>YEAR(SalesDataTable[[#This Row],[Order Date]])</f>
        <v>2026</v>
      </c>
      <c r="R2055" s="8" t="str">
        <f>"Q"&amp;ROUNDUP(MONTH(SalesDataTable[[#This Row],[Order Date]])/3,0)</f>
        <v>Q4</v>
      </c>
      <c r="S2055" s="5">
        <f>MONTH(SalesDataTable[[#This Row],[Order Date]])</f>
        <v>10</v>
      </c>
      <c r="T2055" s="8" t="str">
        <f>TEXT(SalesDataTable[[#This Row],[Order Date]],"mmm")</f>
        <v>Oct</v>
      </c>
    </row>
    <row r="2056" spans="1:20" ht="15.6" x14ac:dyDescent="0.3">
      <c r="A2056" s="2" t="s">
        <v>2127</v>
      </c>
      <c r="B2056" s="3">
        <v>46300</v>
      </c>
      <c r="C2056" s="4" t="s">
        <v>21</v>
      </c>
      <c r="D2056" s="4" t="s">
        <v>22</v>
      </c>
      <c r="E2056" s="4" t="s">
        <v>45</v>
      </c>
      <c r="F2056" s="4" t="s">
        <v>24</v>
      </c>
      <c r="G2056" s="4" t="s">
        <v>51</v>
      </c>
      <c r="H2056" s="4" t="s">
        <v>110</v>
      </c>
      <c r="I2056" s="5">
        <v>1</v>
      </c>
      <c r="J2056" s="6">
        <v>125.88</v>
      </c>
      <c r="K2056" s="7">
        <v>0</v>
      </c>
      <c r="L2056" s="6">
        <v>62.46</v>
      </c>
      <c r="M2056" s="6">
        <f t="shared" si="128"/>
        <v>125.88</v>
      </c>
      <c r="N2056" s="6">
        <f t="shared" si="129"/>
        <v>62.46</v>
      </c>
      <c r="O2056" s="6">
        <f t="shared" si="130"/>
        <v>63.419999999999995</v>
      </c>
      <c r="P2056" s="8">
        <f t="shared" si="131"/>
        <v>0.50381315538608196</v>
      </c>
      <c r="Q2056" s="9">
        <f>YEAR(SalesDataTable[[#This Row],[Order Date]])</f>
        <v>2026</v>
      </c>
      <c r="R2056" s="8" t="str">
        <f>"Q"&amp;ROUNDUP(MONTH(SalesDataTable[[#This Row],[Order Date]])/3,0)</f>
        <v>Q4</v>
      </c>
      <c r="S2056" s="5">
        <f>MONTH(SalesDataTable[[#This Row],[Order Date]])</f>
        <v>10</v>
      </c>
      <c r="T2056" s="8" t="str">
        <f>TEXT(SalesDataTable[[#This Row],[Order Date]],"mmm")</f>
        <v>Oct</v>
      </c>
    </row>
    <row r="2057" spans="1:20" ht="15.6" x14ac:dyDescent="0.3">
      <c r="A2057" s="2" t="s">
        <v>2128</v>
      </c>
      <c r="B2057" s="3">
        <v>46301</v>
      </c>
      <c r="C2057" s="4" t="s">
        <v>47</v>
      </c>
      <c r="D2057" s="4" t="s">
        <v>48</v>
      </c>
      <c r="E2057" s="4" t="s">
        <v>23</v>
      </c>
      <c r="F2057" s="4" t="s">
        <v>36</v>
      </c>
      <c r="G2057" s="4" t="s">
        <v>69</v>
      </c>
      <c r="H2057" s="4" t="s">
        <v>75</v>
      </c>
      <c r="I2057" s="5">
        <v>2</v>
      </c>
      <c r="J2057" s="6">
        <v>121.81</v>
      </c>
      <c r="K2057" s="7">
        <v>0.05</v>
      </c>
      <c r="L2057" s="6">
        <v>67.72</v>
      </c>
      <c r="M2057" s="6">
        <f t="shared" si="128"/>
        <v>231.43899999999999</v>
      </c>
      <c r="N2057" s="6">
        <f t="shared" si="129"/>
        <v>135.44</v>
      </c>
      <c r="O2057" s="6">
        <f t="shared" si="130"/>
        <v>95.998999999999995</v>
      </c>
      <c r="P2057" s="8">
        <f t="shared" si="131"/>
        <v>0.41479180259161158</v>
      </c>
      <c r="Q2057" s="9">
        <f>YEAR(SalesDataTable[[#This Row],[Order Date]])</f>
        <v>2026</v>
      </c>
      <c r="R2057" s="8" t="str">
        <f>"Q"&amp;ROUNDUP(MONTH(SalesDataTable[[#This Row],[Order Date]])/3,0)</f>
        <v>Q4</v>
      </c>
      <c r="S2057" s="5">
        <f>MONTH(SalesDataTable[[#This Row],[Order Date]])</f>
        <v>10</v>
      </c>
      <c r="T2057" s="8" t="str">
        <f>TEXT(SalesDataTable[[#This Row],[Order Date]],"mmm")</f>
        <v>Oct</v>
      </c>
    </row>
    <row r="2058" spans="1:20" ht="15.6" x14ac:dyDescent="0.3">
      <c r="A2058" s="2" t="s">
        <v>2129</v>
      </c>
      <c r="B2058" s="3">
        <v>46301</v>
      </c>
      <c r="C2058" s="4" t="s">
        <v>34</v>
      </c>
      <c r="D2058" s="4" t="s">
        <v>54</v>
      </c>
      <c r="E2058" s="4" t="s">
        <v>23</v>
      </c>
      <c r="F2058" s="4" t="s">
        <v>40</v>
      </c>
      <c r="G2058" s="4" t="s">
        <v>31</v>
      </c>
      <c r="H2058" s="4" t="s">
        <v>73</v>
      </c>
      <c r="I2058" s="5">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9">
        <f>YEAR(SalesDataTable[[#This Row],[Order Date]])</f>
        <v>2026</v>
      </c>
      <c r="R2058" s="8" t="str">
        <f>"Q"&amp;ROUNDUP(MONTH(SalesDataTable[[#This Row],[Order Date]])/3,0)</f>
        <v>Q4</v>
      </c>
      <c r="S2058" s="5">
        <f>MONTH(SalesDataTable[[#This Row],[Order Date]])</f>
        <v>10</v>
      </c>
      <c r="T2058" s="8" t="str">
        <f>TEXT(SalesDataTable[[#This Row],[Order Date]],"mmm")</f>
        <v>Oct</v>
      </c>
    </row>
    <row r="2059" spans="1:20" ht="15.6" x14ac:dyDescent="0.3">
      <c r="A2059" s="2" t="s">
        <v>2130</v>
      </c>
      <c r="B2059" s="3">
        <v>46302</v>
      </c>
      <c r="C2059" s="4" t="s">
        <v>47</v>
      </c>
      <c r="D2059" s="4" t="s">
        <v>68</v>
      </c>
      <c r="E2059" s="4" t="s">
        <v>45</v>
      </c>
      <c r="F2059" s="4" t="s">
        <v>36</v>
      </c>
      <c r="G2059" s="4" t="s">
        <v>25</v>
      </c>
      <c r="H2059" s="4" t="s">
        <v>63</v>
      </c>
      <c r="I2059" s="5">
        <v>2</v>
      </c>
      <c r="J2059" s="6">
        <v>101.1</v>
      </c>
      <c r="K2059" s="7">
        <v>0.15</v>
      </c>
      <c r="L2059" s="6">
        <v>51.61</v>
      </c>
      <c r="M2059" s="6">
        <f t="shared" si="128"/>
        <v>171.86999999999998</v>
      </c>
      <c r="N2059" s="6">
        <f t="shared" si="129"/>
        <v>103.22</v>
      </c>
      <c r="O2059" s="6">
        <f t="shared" si="130"/>
        <v>68.649999999999977</v>
      </c>
      <c r="P2059" s="8">
        <f t="shared" si="131"/>
        <v>0.39942980159422814</v>
      </c>
      <c r="Q2059" s="9">
        <f>YEAR(SalesDataTable[[#This Row],[Order Date]])</f>
        <v>2026</v>
      </c>
      <c r="R2059" s="8" t="str">
        <f>"Q"&amp;ROUNDUP(MONTH(SalesDataTable[[#This Row],[Order Date]])/3,0)</f>
        <v>Q4</v>
      </c>
      <c r="S2059" s="5">
        <f>MONTH(SalesDataTable[[#This Row],[Order Date]])</f>
        <v>10</v>
      </c>
      <c r="T2059" s="8" t="str">
        <f>TEXT(SalesDataTable[[#This Row],[Order Date]],"mmm")</f>
        <v>Oct</v>
      </c>
    </row>
    <row r="2060" spans="1:20" ht="15.6" x14ac:dyDescent="0.3">
      <c r="A2060" s="2" t="s">
        <v>2131</v>
      </c>
      <c r="B2060" s="3">
        <v>46302</v>
      </c>
      <c r="C2060" s="4" t="s">
        <v>21</v>
      </c>
      <c r="D2060" s="4" t="s">
        <v>22</v>
      </c>
      <c r="E2060" s="4" t="s">
        <v>23</v>
      </c>
      <c r="F2060" s="4" t="s">
        <v>36</v>
      </c>
      <c r="G2060" s="4" t="s">
        <v>25</v>
      </c>
      <c r="H2060" s="4" t="s">
        <v>63</v>
      </c>
      <c r="I2060" s="5">
        <v>2</v>
      </c>
      <c r="J2060" s="6">
        <v>105</v>
      </c>
      <c r="K2060" s="7">
        <v>0</v>
      </c>
      <c r="L2060" s="6">
        <v>50.3</v>
      </c>
      <c r="M2060" s="6">
        <f t="shared" si="128"/>
        <v>210</v>
      </c>
      <c r="N2060" s="6">
        <f t="shared" si="129"/>
        <v>100.6</v>
      </c>
      <c r="O2060" s="6">
        <f t="shared" si="130"/>
        <v>109.4</v>
      </c>
      <c r="P2060" s="8">
        <f t="shared" si="131"/>
        <v>0.52095238095238094</v>
      </c>
      <c r="Q2060" s="9">
        <f>YEAR(SalesDataTable[[#This Row],[Order Date]])</f>
        <v>2026</v>
      </c>
      <c r="R2060" s="8" t="str">
        <f>"Q"&amp;ROUNDUP(MONTH(SalesDataTable[[#This Row],[Order Date]])/3,0)</f>
        <v>Q4</v>
      </c>
      <c r="S2060" s="5">
        <f>MONTH(SalesDataTable[[#This Row],[Order Date]])</f>
        <v>10</v>
      </c>
      <c r="T2060" s="8" t="str">
        <f>TEXT(SalesDataTable[[#This Row],[Order Date]],"mmm")</f>
        <v>Oct</v>
      </c>
    </row>
    <row r="2061" spans="1:20" ht="15.6" x14ac:dyDescent="0.3">
      <c r="A2061" s="2" t="s">
        <v>2132</v>
      </c>
      <c r="B2061" s="3">
        <v>46302</v>
      </c>
      <c r="C2061" s="4" t="s">
        <v>34</v>
      </c>
      <c r="D2061" s="4" t="s">
        <v>35</v>
      </c>
      <c r="E2061" s="4" t="s">
        <v>30</v>
      </c>
      <c r="F2061" s="4" t="s">
        <v>40</v>
      </c>
      <c r="G2061" s="4" t="s">
        <v>31</v>
      </c>
      <c r="H2061" s="4" t="s">
        <v>73</v>
      </c>
      <c r="I2061" s="5">
        <v>4</v>
      </c>
      <c r="J2061" s="6">
        <v>157.12</v>
      </c>
      <c r="K2061" s="7">
        <v>0.15</v>
      </c>
      <c r="L2061" s="6">
        <v>77.98</v>
      </c>
      <c r="M2061" s="6">
        <f t="shared" si="128"/>
        <v>534.20799999999997</v>
      </c>
      <c r="N2061" s="6">
        <f t="shared" si="129"/>
        <v>311.92</v>
      </c>
      <c r="O2061" s="6">
        <f t="shared" si="130"/>
        <v>222.28799999999995</v>
      </c>
      <c r="P2061" s="8">
        <f t="shared" si="131"/>
        <v>0.41610758356295668</v>
      </c>
      <c r="Q2061" s="9">
        <f>YEAR(SalesDataTable[[#This Row],[Order Date]])</f>
        <v>2026</v>
      </c>
      <c r="R2061" s="8" t="str">
        <f>"Q"&amp;ROUNDUP(MONTH(SalesDataTable[[#This Row],[Order Date]])/3,0)</f>
        <v>Q4</v>
      </c>
      <c r="S2061" s="5">
        <f>MONTH(SalesDataTable[[#This Row],[Order Date]])</f>
        <v>10</v>
      </c>
      <c r="T2061" s="8" t="str">
        <f>TEXT(SalesDataTable[[#This Row],[Order Date]],"mmm")</f>
        <v>Oct</v>
      </c>
    </row>
    <row r="2062" spans="1:20" ht="15.6" x14ac:dyDescent="0.3">
      <c r="A2062" s="2" t="s">
        <v>2133</v>
      </c>
      <c r="B2062" s="3">
        <v>46302</v>
      </c>
      <c r="C2062" s="4" t="s">
        <v>47</v>
      </c>
      <c r="D2062" s="4" t="s">
        <v>68</v>
      </c>
      <c r="E2062" s="4" t="s">
        <v>23</v>
      </c>
      <c r="F2062" s="4" t="s">
        <v>24</v>
      </c>
      <c r="G2062" s="4" t="s">
        <v>31</v>
      </c>
      <c r="H2062" s="4" t="s">
        <v>99</v>
      </c>
      <c r="I2062" s="5">
        <v>3</v>
      </c>
      <c r="J2062" s="6">
        <v>70.239999999999995</v>
      </c>
      <c r="K2062" s="7">
        <v>0.05</v>
      </c>
      <c r="L2062" s="6">
        <v>31.96</v>
      </c>
      <c r="M2062" s="6">
        <f t="shared" si="128"/>
        <v>200.18399999999997</v>
      </c>
      <c r="N2062" s="6">
        <f t="shared" si="129"/>
        <v>95.88</v>
      </c>
      <c r="O2062" s="6">
        <f t="shared" si="130"/>
        <v>104.30399999999997</v>
      </c>
      <c r="P2062" s="8">
        <f t="shared" si="131"/>
        <v>0.5210406426087999</v>
      </c>
      <c r="Q2062" s="9">
        <f>YEAR(SalesDataTable[[#This Row],[Order Date]])</f>
        <v>2026</v>
      </c>
      <c r="R2062" s="8" t="str">
        <f>"Q"&amp;ROUNDUP(MONTH(SalesDataTable[[#This Row],[Order Date]])/3,0)</f>
        <v>Q4</v>
      </c>
      <c r="S2062" s="5">
        <f>MONTH(SalesDataTable[[#This Row],[Order Date]])</f>
        <v>10</v>
      </c>
      <c r="T2062" s="8" t="str">
        <f>TEXT(SalesDataTable[[#This Row],[Order Date]],"mmm")</f>
        <v>Oct</v>
      </c>
    </row>
    <row r="2063" spans="1:20" ht="15.6" x14ac:dyDescent="0.3">
      <c r="A2063" s="2" t="s">
        <v>2134</v>
      </c>
      <c r="B2063" s="3">
        <v>46302</v>
      </c>
      <c r="C2063" s="4" t="s">
        <v>34</v>
      </c>
      <c r="D2063" s="4" t="s">
        <v>146</v>
      </c>
      <c r="E2063" s="4" t="s">
        <v>23</v>
      </c>
      <c r="F2063" s="4" t="s">
        <v>24</v>
      </c>
      <c r="G2063" s="4" t="s">
        <v>25</v>
      </c>
      <c r="H2063" s="4" t="s">
        <v>63</v>
      </c>
      <c r="I2063" s="5">
        <v>1</v>
      </c>
      <c r="J2063" s="6">
        <v>103.48</v>
      </c>
      <c r="K2063" s="7">
        <v>0.1</v>
      </c>
      <c r="L2063" s="6">
        <v>51.33</v>
      </c>
      <c r="M2063" s="6">
        <f t="shared" si="128"/>
        <v>93.132000000000005</v>
      </c>
      <c r="N2063" s="6">
        <f t="shared" si="129"/>
        <v>51.33</v>
      </c>
      <c r="O2063" s="6">
        <f t="shared" si="130"/>
        <v>41.802000000000007</v>
      </c>
      <c r="P2063" s="8">
        <f t="shared" si="131"/>
        <v>0.4488467980930293</v>
      </c>
      <c r="Q2063" s="9">
        <f>YEAR(SalesDataTable[[#This Row],[Order Date]])</f>
        <v>2026</v>
      </c>
      <c r="R2063" s="8" t="str">
        <f>"Q"&amp;ROUNDUP(MONTH(SalesDataTable[[#This Row],[Order Date]])/3,0)</f>
        <v>Q4</v>
      </c>
      <c r="S2063" s="5">
        <f>MONTH(SalesDataTable[[#This Row],[Order Date]])</f>
        <v>10</v>
      </c>
      <c r="T2063" s="8" t="str">
        <f>TEXT(SalesDataTable[[#This Row],[Order Date]],"mmm")</f>
        <v>Oct</v>
      </c>
    </row>
    <row r="2064" spans="1:20" ht="15.6" x14ac:dyDescent="0.3">
      <c r="A2064" s="2" t="s">
        <v>2135</v>
      </c>
      <c r="B2064" s="3">
        <v>46302</v>
      </c>
      <c r="C2064" s="4" t="s">
        <v>28</v>
      </c>
      <c r="D2064" s="4" t="s">
        <v>89</v>
      </c>
      <c r="E2064" s="4" t="s">
        <v>45</v>
      </c>
      <c r="F2064" s="4" t="s">
        <v>24</v>
      </c>
      <c r="G2064" s="4" t="s">
        <v>25</v>
      </c>
      <c r="H2064" s="4" t="s">
        <v>55</v>
      </c>
      <c r="I2064" s="5">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9">
        <f>YEAR(SalesDataTable[[#This Row],[Order Date]])</f>
        <v>2026</v>
      </c>
      <c r="R2064" s="8" t="str">
        <f>"Q"&amp;ROUNDUP(MONTH(SalesDataTable[[#This Row],[Order Date]])/3,0)</f>
        <v>Q4</v>
      </c>
      <c r="S2064" s="5">
        <f>MONTH(SalesDataTable[[#This Row],[Order Date]])</f>
        <v>10</v>
      </c>
      <c r="T2064" s="8" t="str">
        <f>TEXT(SalesDataTable[[#This Row],[Order Date]],"mmm")</f>
        <v>Oct</v>
      </c>
    </row>
    <row r="2065" spans="1:20" ht="15.6" x14ac:dyDescent="0.3">
      <c r="A2065" s="2" t="s">
        <v>2136</v>
      </c>
      <c r="B2065" s="3">
        <v>46302</v>
      </c>
      <c r="C2065" s="4" t="s">
        <v>21</v>
      </c>
      <c r="D2065" s="4" t="s">
        <v>72</v>
      </c>
      <c r="E2065" s="4" t="s">
        <v>45</v>
      </c>
      <c r="F2065" s="4" t="s">
        <v>36</v>
      </c>
      <c r="G2065" s="4" t="s">
        <v>31</v>
      </c>
      <c r="H2065" s="4" t="s">
        <v>41</v>
      </c>
      <c r="I2065" s="5">
        <v>2</v>
      </c>
      <c r="J2065" s="6">
        <v>143.41999999999999</v>
      </c>
      <c r="K2065" s="7">
        <v>0</v>
      </c>
      <c r="L2065" s="6">
        <v>81.44</v>
      </c>
      <c r="M2065" s="6">
        <f t="shared" si="128"/>
        <v>286.83999999999997</v>
      </c>
      <c r="N2065" s="6">
        <f t="shared" si="129"/>
        <v>162.88</v>
      </c>
      <c r="O2065" s="6">
        <f t="shared" si="130"/>
        <v>123.95999999999998</v>
      </c>
      <c r="P2065" s="8">
        <f t="shared" si="131"/>
        <v>0.43215730023706594</v>
      </c>
      <c r="Q2065" s="9">
        <f>YEAR(SalesDataTable[[#This Row],[Order Date]])</f>
        <v>2026</v>
      </c>
      <c r="R2065" s="8" t="str">
        <f>"Q"&amp;ROUNDUP(MONTH(SalesDataTable[[#This Row],[Order Date]])/3,0)</f>
        <v>Q4</v>
      </c>
      <c r="S2065" s="5">
        <f>MONTH(SalesDataTable[[#This Row],[Order Date]])</f>
        <v>10</v>
      </c>
      <c r="T2065" s="8" t="str">
        <f>TEXT(SalesDataTable[[#This Row],[Order Date]],"mmm")</f>
        <v>Oct</v>
      </c>
    </row>
    <row r="2066" spans="1:20" ht="15.6" x14ac:dyDescent="0.3">
      <c r="A2066" s="2" t="s">
        <v>2137</v>
      </c>
      <c r="B2066" s="3">
        <v>46302</v>
      </c>
      <c r="C2066" s="4" t="s">
        <v>47</v>
      </c>
      <c r="D2066" s="4" t="s">
        <v>65</v>
      </c>
      <c r="E2066" s="4" t="s">
        <v>59</v>
      </c>
      <c r="F2066" s="4" t="s">
        <v>24</v>
      </c>
      <c r="G2066" s="4" t="s">
        <v>25</v>
      </c>
      <c r="H2066" s="4" t="s">
        <v>49</v>
      </c>
      <c r="I2066" s="5">
        <v>1</v>
      </c>
      <c r="J2066" s="6">
        <v>49.56</v>
      </c>
      <c r="K2066" s="7">
        <v>0.05</v>
      </c>
      <c r="L2066" s="6">
        <v>22.88</v>
      </c>
      <c r="M2066" s="6">
        <f t="shared" si="128"/>
        <v>47.082000000000001</v>
      </c>
      <c r="N2066" s="6">
        <f t="shared" si="129"/>
        <v>22.88</v>
      </c>
      <c r="O2066" s="6">
        <f t="shared" si="130"/>
        <v>24.202000000000002</v>
      </c>
      <c r="P2066" s="8">
        <f t="shared" si="131"/>
        <v>0.51403933562720361</v>
      </c>
      <c r="Q2066" s="9">
        <f>YEAR(SalesDataTable[[#This Row],[Order Date]])</f>
        <v>2026</v>
      </c>
      <c r="R2066" s="8" t="str">
        <f>"Q"&amp;ROUNDUP(MONTH(SalesDataTable[[#This Row],[Order Date]])/3,0)</f>
        <v>Q4</v>
      </c>
      <c r="S2066" s="5">
        <f>MONTH(SalesDataTable[[#This Row],[Order Date]])</f>
        <v>10</v>
      </c>
      <c r="T2066" s="8" t="str">
        <f>TEXT(SalesDataTable[[#This Row],[Order Date]],"mmm")</f>
        <v>Oct</v>
      </c>
    </row>
    <row r="2067" spans="1:20" ht="15.6" x14ac:dyDescent="0.3">
      <c r="A2067" s="2" t="s">
        <v>2138</v>
      </c>
      <c r="B2067" s="3">
        <v>46302</v>
      </c>
      <c r="C2067" s="4" t="s">
        <v>28</v>
      </c>
      <c r="D2067" s="4" t="s">
        <v>89</v>
      </c>
      <c r="E2067" s="4" t="s">
        <v>23</v>
      </c>
      <c r="F2067" s="4" t="s">
        <v>24</v>
      </c>
      <c r="G2067" s="4" t="s">
        <v>37</v>
      </c>
      <c r="H2067" s="4" t="s">
        <v>91</v>
      </c>
      <c r="I2067" s="5">
        <v>4</v>
      </c>
      <c r="J2067" s="6">
        <v>131.05000000000001</v>
      </c>
      <c r="K2067" s="7">
        <v>0</v>
      </c>
      <c r="L2067" s="6">
        <v>67.37</v>
      </c>
      <c r="M2067" s="6">
        <f t="shared" si="128"/>
        <v>524.20000000000005</v>
      </c>
      <c r="N2067" s="6">
        <f t="shared" si="129"/>
        <v>269.48</v>
      </c>
      <c r="O2067" s="6">
        <f t="shared" si="130"/>
        <v>254.72000000000003</v>
      </c>
      <c r="P2067" s="8">
        <f t="shared" si="131"/>
        <v>0.48592140404425793</v>
      </c>
      <c r="Q2067" s="9">
        <f>YEAR(SalesDataTable[[#This Row],[Order Date]])</f>
        <v>2026</v>
      </c>
      <c r="R2067" s="8" t="str">
        <f>"Q"&amp;ROUNDUP(MONTH(SalesDataTable[[#This Row],[Order Date]])/3,0)</f>
        <v>Q4</v>
      </c>
      <c r="S2067" s="5">
        <f>MONTH(SalesDataTable[[#This Row],[Order Date]])</f>
        <v>10</v>
      </c>
      <c r="T2067" s="8" t="str">
        <f>TEXT(SalesDataTable[[#This Row],[Order Date]],"mmm")</f>
        <v>Oct</v>
      </c>
    </row>
    <row r="2068" spans="1:20" ht="15.6" x14ac:dyDescent="0.3">
      <c r="A2068" s="2" t="s">
        <v>2139</v>
      </c>
      <c r="B2068" s="3">
        <v>46303</v>
      </c>
      <c r="C2068" s="4" t="s">
        <v>21</v>
      </c>
      <c r="D2068" s="4" t="s">
        <v>72</v>
      </c>
      <c r="E2068" s="4" t="s">
        <v>23</v>
      </c>
      <c r="F2068" s="4" t="s">
        <v>40</v>
      </c>
      <c r="G2068" s="4" t="s">
        <v>25</v>
      </c>
      <c r="H2068" s="4" t="s">
        <v>49</v>
      </c>
      <c r="I2068" s="5">
        <v>1</v>
      </c>
      <c r="J2068" s="6">
        <v>51.35</v>
      </c>
      <c r="K2068" s="7">
        <v>0</v>
      </c>
      <c r="L2068" s="6">
        <v>22.98</v>
      </c>
      <c r="M2068" s="6">
        <f t="shared" si="128"/>
        <v>51.35</v>
      </c>
      <c r="N2068" s="6">
        <f t="shared" si="129"/>
        <v>22.98</v>
      </c>
      <c r="O2068" s="6">
        <f t="shared" si="130"/>
        <v>28.37</v>
      </c>
      <c r="P2068" s="8">
        <f t="shared" si="131"/>
        <v>0.55248296007789677</v>
      </c>
      <c r="Q2068" s="9">
        <f>YEAR(SalesDataTable[[#This Row],[Order Date]])</f>
        <v>2026</v>
      </c>
      <c r="R2068" s="8" t="str">
        <f>"Q"&amp;ROUNDUP(MONTH(SalesDataTable[[#This Row],[Order Date]])/3,0)</f>
        <v>Q4</v>
      </c>
      <c r="S2068" s="5">
        <f>MONTH(SalesDataTable[[#This Row],[Order Date]])</f>
        <v>10</v>
      </c>
      <c r="T2068" s="8" t="str">
        <f>TEXT(SalesDataTable[[#This Row],[Order Date]],"mmm")</f>
        <v>Oct</v>
      </c>
    </row>
    <row r="2069" spans="1:20" ht="15.6" x14ac:dyDescent="0.3">
      <c r="A2069" s="2" t="s">
        <v>2140</v>
      </c>
      <c r="B2069" s="3">
        <v>46303</v>
      </c>
      <c r="C2069" s="4" t="s">
        <v>47</v>
      </c>
      <c r="D2069" s="4" t="s">
        <v>68</v>
      </c>
      <c r="E2069" s="4" t="s">
        <v>23</v>
      </c>
      <c r="F2069" s="4" t="s">
        <v>24</v>
      </c>
      <c r="G2069" s="4" t="s">
        <v>69</v>
      </c>
      <c r="H2069" s="4" t="s">
        <v>70</v>
      </c>
      <c r="I2069" s="5">
        <v>1</v>
      </c>
      <c r="J2069" s="6">
        <v>39.659999999999997</v>
      </c>
      <c r="K2069" s="7">
        <v>0</v>
      </c>
      <c r="L2069" s="6">
        <v>14.39</v>
      </c>
      <c r="M2069" s="6">
        <f t="shared" si="128"/>
        <v>39.659999999999997</v>
      </c>
      <c r="N2069" s="6">
        <f t="shared" si="129"/>
        <v>14.39</v>
      </c>
      <c r="O2069" s="6">
        <f t="shared" si="130"/>
        <v>25.269999999999996</v>
      </c>
      <c r="P2069" s="8">
        <f t="shared" si="131"/>
        <v>0.63716591023701463</v>
      </c>
      <c r="Q2069" s="9">
        <f>YEAR(SalesDataTable[[#This Row],[Order Date]])</f>
        <v>2026</v>
      </c>
      <c r="R2069" s="8" t="str">
        <f>"Q"&amp;ROUNDUP(MONTH(SalesDataTable[[#This Row],[Order Date]])/3,0)</f>
        <v>Q4</v>
      </c>
      <c r="S2069" s="5">
        <f>MONTH(SalesDataTable[[#This Row],[Order Date]])</f>
        <v>10</v>
      </c>
      <c r="T2069" s="8" t="str">
        <f>TEXT(SalesDataTable[[#This Row],[Order Date]],"mmm")</f>
        <v>Oct</v>
      </c>
    </row>
    <row r="2070" spans="1:20" ht="15.6" x14ac:dyDescent="0.3">
      <c r="A2070" s="2" t="s">
        <v>2141</v>
      </c>
      <c r="B2070" s="3">
        <v>46303</v>
      </c>
      <c r="C2070" s="4" t="s">
        <v>47</v>
      </c>
      <c r="D2070" s="4" t="s">
        <v>102</v>
      </c>
      <c r="E2070" s="4" t="s">
        <v>45</v>
      </c>
      <c r="F2070" s="4" t="s">
        <v>36</v>
      </c>
      <c r="G2070" s="4" t="s">
        <v>69</v>
      </c>
      <c r="H2070" s="4" t="s">
        <v>70</v>
      </c>
      <c r="I2070" s="5">
        <v>1</v>
      </c>
      <c r="J2070" s="6">
        <v>39.79</v>
      </c>
      <c r="K2070" s="7">
        <v>0</v>
      </c>
      <c r="L2070" s="6">
        <v>14.76</v>
      </c>
      <c r="M2070" s="6">
        <f t="shared" si="128"/>
        <v>39.79</v>
      </c>
      <c r="N2070" s="6">
        <f t="shared" si="129"/>
        <v>14.76</v>
      </c>
      <c r="O2070" s="6">
        <f t="shared" si="130"/>
        <v>25.03</v>
      </c>
      <c r="P2070" s="8">
        <f t="shared" si="131"/>
        <v>0.62905252576024129</v>
      </c>
      <c r="Q2070" s="9">
        <f>YEAR(SalesDataTable[[#This Row],[Order Date]])</f>
        <v>2026</v>
      </c>
      <c r="R2070" s="8" t="str">
        <f>"Q"&amp;ROUNDUP(MONTH(SalesDataTable[[#This Row],[Order Date]])/3,0)</f>
        <v>Q4</v>
      </c>
      <c r="S2070" s="5">
        <f>MONTH(SalesDataTable[[#This Row],[Order Date]])</f>
        <v>10</v>
      </c>
      <c r="T2070" s="8" t="str">
        <f>TEXT(SalesDataTable[[#This Row],[Order Date]],"mmm")</f>
        <v>Oct</v>
      </c>
    </row>
    <row r="2071" spans="1:20" ht="15.6" x14ac:dyDescent="0.3">
      <c r="A2071" s="2" t="s">
        <v>2142</v>
      </c>
      <c r="B2071" s="3">
        <v>46303</v>
      </c>
      <c r="C2071" s="4" t="s">
        <v>34</v>
      </c>
      <c r="D2071" s="4" t="s">
        <v>81</v>
      </c>
      <c r="E2071" s="4" t="s">
        <v>30</v>
      </c>
      <c r="F2071" s="4" t="s">
        <v>36</v>
      </c>
      <c r="G2071" s="4" t="s">
        <v>25</v>
      </c>
      <c r="H2071" s="4" t="s">
        <v>55</v>
      </c>
      <c r="I2071" s="5">
        <v>6</v>
      </c>
      <c r="J2071" s="6">
        <v>41.27</v>
      </c>
      <c r="K2071" s="7">
        <v>0.1</v>
      </c>
      <c r="L2071" s="6">
        <v>16.61</v>
      </c>
      <c r="M2071" s="6">
        <f t="shared" si="128"/>
        <v>222.858</v>
      </c>
      <c r="N2071" s="6">
        <f t="shared" si="129"/>
        <v>99.66</v>
      </c>
      <c r="O2071" s="6">
        <f t="shared" si="130"/>
        <v>123.19800000000001</v>
      </c>
      <c r="P2071" s="8">
        <f t="shared" si="131"/>
        <v>0.55280941227149127</v>
      </c>
      <c r="Q2071" s="9">
        <f>YEAR(SalesDataTable[[#This Row],[Order Date]])</f>
        <v>2026</v>
      </c>
      <c r="R2071" s="8" t="str">
        <f>"Q"&amp;ROUNDUP(MONTH(SalesDataTable[[#This Row],[Order Date]])/3,0)</f>
        <v>Q4</v>
      </c>
      <c r="S2071" s="5">
        <f>MONTH(SalesDataTable[[#This Row],[Order Date]])</f>
        <v>10</v>
      </c>
      <c r="T2071" s="8" t="str">
        <f>TEXT(SalesDataTable[[#This Row],[Order Date]],"mmm")</f>
        <v>Oct</v>
      </c>
    </row>
    <row r="2072" spans="1:20" ht="15.6" x14ac:dyDescent="0.3">
      <c r="A2072" s="2" t="s">
        <v>2143</v>
      </c>
      <c r="B2072" s="3">
        <v>46303</v>
      </c>
      <c r="C2072" s="4" t="s">
        <v>47</v>
      </c>
      <c r="D2072" s="4" t="s">
        <v>48</v>
      </c>
      <c r="E2072" s="4" t="s">
        <v>23</v>
      </c>
      <c r="F2072" s="4" t="s">
        <v>24</v>
      </c>
      <c r="G2072" s="4" t="s">
        <v>31</v>
      </c>
      <c r="H2072" s="4" t="s">
        <v>32</v>
      </c>
      <c r="I2072" s="5">
        <v>1</v>
      </c>
      <c r="J2072" s="6">
        <v>93.39</v>
      </c>
      <c r="K2072" s="7">
        <v>0</v>
      </c>
      <c r="L2072" s="6">
        <v>45.98</v>
      </c>
      <c r="M2072" s="6">
        <f t="shared" si="128"/>
        <v>93.39</v>
      </c>
      <c r="N2072" s="6">
        <f t="shared" si="129"/>
        <v>45.98</v>
      </c>
      <c r="O2072" s="6">
        <f t="shared" si="130"/>
        <v>47.410000000000004</v>
      </c>
      <c r="P2072" s="8">
        <f t="shared" si="131"/>
        <v>0.50765606595995294</v>
      </c>
      <c r="Q2072" s="9">
        <f>YEAR(SalesDataTable[[#This Row],[Order Date]])</f>
        <v>2026</v>
      </c>
      <c r="R2072" s="8" t="str">
        <f>"Q"&amp;ROUNDUP(MONTH(SalesDataTable[[#This Row],[Order Date]])/3,0)</f>
        <v>Q4</v>
      </c>
      <c r="S2072" s="5">
        <f>MONTH(SalesDataTable[[#This Row],[Order Date]])</f>
        <v>10</v>
      </c>
      <c r="T2072" s="8" t="str">
        <f>TEXT(SalesDataTable[[#This Row],[Order Date]],"mmm")</f>
        <v>Oct</v>
      </c>
    </row>
    <row r="2073" spans="1:20" ht="15.6" x14ac:dyDescent="0.3">
      <c r="A2073" s="2" t="s">
        <v>2144</v>
      </c>
      <c r="B2073" s="3">
        <v>46304</v>
      </c>
      <c r="C2073" s="4" t="s">
        <v>34</v>
      </c>
      <c r="D2073" s="4" t="s">
        <v>44</v>
      </c>
      <c r="E2073" s="4" t="s">
        <v>23</v>
      </c>
      <c r="F2073" s="4" t="s">
        <v>40</v>
      </c>
      <c r="G2073" s="4" t="s">
        <v>51</v>
      </c>
      <c r="H2073" s="4" t="s">
        <v>52</v>
      </c>
      <c r="I2073" s="5">
        <v>1</v>
      </c>
      <c r="J2073" s="6">
        <v>336.56</v>
      </c>
      <c r="K2073" s="7">
        <v>0</v>
      </c>
      <c r="L2073" s="6">
        <v>189.74</v>
      </c>
      <c r="M2073" s="6">
        <f t="shared" si="128"/>
        <v>336.56</v>
      </c>
      <c r="N2073" s="6">
        <f t="shared" si="129"/>
        <v>189.74</v>
      </c>
      <c r="O2073" s="6">
        <f t="shared" si="130"/>
        <v>146.82</v>
      </c>
      <c r="P2073" s="8">
        <f t="shared" si="131"/>
        <v>0.43623722367482765</v>
      </c>
      <c r="Q2073" s="9">
        <f>YEAR(SalesDataTable[[#This Row],[Order Date]])</f>
        <v>2026</v>
      </c>
      <c r="R2073" s="8" t="str">
        <f>"Q"&amp;ROUNDUP(MONTH(SalesDataTable[[#This Row],[Order Date]])/3,0)</f>
        <v>Q4</v>
      </c>
      <c r="S2073" s="5">
        <f>MONTH(SalesDataTable[[#This Row],[Order Date]])</f>
        <v>10</v>
      </c>
      <c r="T2073" s="8" t="str">
        <f>TEXT(SalesDataTable[[#This Row],[Order Date]],"mmm")</f>
        <v>Oct</v>
      </c>
    </row>
    <row r="2074" spans="1:20" ht="15.6" x14ac:dyDescent="0.3">
      <c r="A2074" s="2" t="s">
        <v>2145</v>
      </c>
      <c r="B2074" s="3">
        <v>46304</v>
      </c>
      <c r="C2074" s="4" t="s">
        <v>34</v>
      </c>
      <c r="D2074" s="4" t="s">
        <v>35</v>
      </c>
      <c r="E2074" s="4" t="s">
        <v>23</v>
      </c>
      <c r="F2074" s="4" t="s">
        <v>36</v>
      </c>
      <c r="G2074" s="4" t="s">
        <v>37</v>
      </c>
      <c r="H2074" s="4" t="s">
        <v>91</v>
      </c>
      <c r="I2074" s="5">
        <v>2</v>
      </c>
      <c r="J2074" s="6">
        <v>132.47999999999999</v>
      </c>
      <c r="K2074" s="7">
        <v>0.1</v>
      </c>
      <c r="L2074" s="6">
        <v>67.48</v>
      </c>
      <c r="M2074" s="6">
        <f t="shared" si="128"/>
        <v>238.464</v>
      </c>
      <c r="N2074" s="6">
        <f t="shared" si="129"/>
        <v>134.96</v>
      </c>
      <c r="O2074" s="6">
        <f t="shared" si="130"/>
        <v>103.50399999999999</v>
      </c>
      <c r="P2074" s="8">
        <f t="shared" si="131"/>
        <v>0.43404455179817497</v>
      </c>
      <c r="Q2074" s="9">
        <f>YEAR(SalesDataTable[[#This Row],[Order Date]])</f>
        <v>2026</v>
      </c>
      <c r="R2074" s="8" t="str">
        <f>"Q"&amp;ROUNDUP(MONTH(SalesDataTable[[#This Row],[Order Date]])/3,0)</f>
        <v>Q4</v>
      </c>
      <c r="S2074" s="5">
        <f>MONTH(SalesDataTable[[#This Row],[Order Date]])</f>
        <v>10</v>
      </c>
      <c r="T2074" s="8" t="str">
        <f>TEXT(SalesDataTable[[#This Row],[Order Date]],"mmm")</f>
        <v>Oct</v>
      </c>
    </row>
    <row r="2075" spans="1:20" ht="15.6" x14ac:dyDescent="0.3">
      <c r="A2075" s="2" t="s">
        <v>2146</v>
      </c>
      <c r="B2075" s="3">
        <v>46304</v>
      </c>
      <c r="C2075" s="4" t="s">
        <v>28</v>
      </c>
      <c r="D2075" s="4" t="s">
        <v>106</v>
      </c>
      <c r="E2075" s="4" t="s">
        <v>45</v>
      </c>
      <c r="F2075" s="4" t="s">
        <v>24</v>
      </c>
      <c r="G2075" s="4" t="s">
        <v>31</v>
      </c>
      <c r="H2075" s="4" t="s">
        <v>32</v>
      </c>
      <c r="I2075" s="5">
        <v>1</v>
      </c>
      <c r="J2075" s="6">
        <v>92.59</v>
      </c>
      <c r="K2075" s="7">
        <v>0</v>
      </c>
      <c r="L2075" s="6">
        <v>44.46</v>
      </c>
      <c r="M2075" s="6">
        <f t="shared" si="128"/>
        <v>92.59</v>
      </c>
      <c r="N2075" s="6">
        <f t="shared" si="129"/>
        <v>44.46</v>
      </c>
      <c r="O2075" s="6">
        <f t="shared" si="130"/>
        <v>48.13</v>
      </c>
      <c r="P2075" s="8">
        <f t="shared" si="131"/>
        <v>0.51981855491953777</v>
      </c>
      <c r="Q2075" s="9">
        <f>YEAR(SalesDataTable[[#This Row],[Order Date]])</f>
        <v>2026</v>
      </c>
      <c r="R2075" s="8" t="str">
        <f>"Q"&amp;ROUNDUP(MONTH(SalesDataTable[[#This Row],[Order Date]])/3,0)</f>
        <v>Q4</v>
      </c>
      <c r="S2075" s="5">
        <f>MONTH(SalesDataTable[[#This Row],[Order Date]])</f>
        <v>10</v>
      </c>
      <c r="T2075" s="8" t="str">
        <f>TEXT(SalesDataTable[[#This Row],[Order Date]],"mmm")</f>
        <v>Oct</v>
      </c>
    </row>
    <row r="2076" spans="1:20" ht="15.6" x14ac:dyDescent="0.3">
      <c r="A2076" s="2" t="s">
        <v>2147</v>
      </c>
      <c r="B2076" s="3">
        <v>46304</v>
      </c>
      <c r="C2076" s="4" t="s">
        <v>47</v>
      </c>
      <c r="D2076" s="4" t="s">
        <v>68</v>
      </c>
      <c r="E2076" s="4" t="s">
        <v>45</v>
      </c>
      <c r="F2076" s="4" t="s">
        <v>40</v>
      </c>
      <c r="G2076" s="4" t="s">
        <v>69</v>
      </c>
      <c r="H2076" s="4" t="s">
        <v>87</v>
      </c>
      <c r="I2076" s="5">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9">
        <f>YEAR(SalesDataTable[[#This Row],[Order Date]])</f>
        <v>2026</v>
      </c>
      <c r="R2076" s="8" t="str">
        <f>"Q"&amp;ROUNDUP(MONTH(SalesDataTable[[#This Row],[Order Date]])/3,0)</f>
        <v>Q4</v>
      </c>
      <c r="S2076" s="5">
        <f>MONTH(SalesDataTable[[#This Row],[Order Date]])</f>
        <v>10</v>
      </c>
      <c r="T2076" s="8" t="str">
        <f>TEXT(SalesDataTable[[#This Row],[Order Date]],"mmm")</f>
        <v>Oct</v>
      </c>
    </row>
    <row r="2077" spans="1:20" ht="15.6" x14ac:dyDescent="0.3">
      <c r="A2077" s="2" t="s">
        <v>2148</v>
      </c>
      <c r="B2077" s="3">
        <v>46304</v>
      </c>
      <c r="C2077" s="4" t="s">
        <v>34</v>
      </c>
      <c r="D2077" s="4" t="s">
        <v>35</v>
      </c>
      <c r="E2077" s="4" t="s">
        <v>23</v>
      </c>
      <c r="F2077" s="4" t="s">
        <v>36</v>
      </c>
      <c r="G2077" s="4" t="s">
        <v>31</v>
      </c>
      <c r="H2077" s="4" t="s">
        <v>32</v>
      </c>
      <c r="I2077" s="5">
        <v>2</v>
      </c>
      <c r="J2077" s="6">
        <v>93.83</v>
      </c>
      <c r="K2077" s="7">
        <v>0.1</v>
      </c>
      <c r="L2077" s="6">
        <v>44.27</v>
      </c>
      <c r="M2077" s="6">
        <f t="shared" si="128"/>
        <v>168.89400000000001</v>
      </c>
      <c r="N2077" s="6">
        <f t="shared" si="129"/>
        <v>88.54</v>
      </c>
      <c r="O2077" s="6">
        <f t="shared" si="130"/>
        <v>80.353999999999999</v>
      </c>
      <c r="P2077" s="8">
        <f t="shared" si="131"/>
        <v>0.47576586498040191</v>
      </c>
      <c r="Q2077" s="9">
        <f>YEAR(SalesDataTable[[#This Row],[Order Date]])</f>
        <v>2026</v>
      </c>
      <c r="R2077" s="8" t="str">
        <f>"Q"&amp;ROUNDUP(MONTH(SalesDataTable[[#This Row],[Order Date]])/3,0)</f>
        <v>Q4</v>
      </c>
      <c r="S2077" s="5">
        <f>MONTH(SalesDataTable[[#This Row],[Order Date]])</f>
        <v>10</v>
      </c>
      <c r="T2077" s="8" t="str">
        <f>TEXT(SalesDataTable[[#This Row],[Order Date]],"mmm")</f>
        <v>Oct</v>
      </c>
    </row>
    <row r="2078" spans="1:20" ht="15.6" x14ac:dyDescent="0.3">
      <c r="A2078" s="2" t="s">
        <v>2149</v>
      </c>
      <c r="B2078" s="3">
        <v>46304</v>
      </c>
      <c r="C2078" s="4" t="s">
        <v>28</v>
      </c>
      <c r="D2078" s="4" t="s">
        <v>89</v>
      </c>
      <c r="E2078" s="4" t="s">
        <v>23</v>
      </c>
      <c r="F2078" s="4" t="s">
        <v>36</v>
      </c>
      <c r="G2078" s="4" t="s">
        <v>69</v>
      </c>
      <c r="H2078" s="4" t="s">
        <v>87</v>
      </c>
      <c r="I2078" s="5">
        <v>1</v>
      </c>
      <c r="J2078" s="6">
        <v>36.32</v>
      </c>
      <c r="K2078" s="7">
        <v>0</v>
      </c>
      <c r="L2078" s="6">
        <v>13.6</v>
      </c>
      <c r="M2078" s="6">
        <f t="shared" si="128"/>
        <v>36.32</v>
      </c>
      <c r="N2078" s="6">
        <f t="shared" si="129"/>
        <v>13.6</v>
      </c>
      <c r="O2078" s="6">
        <f t="shared" si="130"/>
        <v>22.72</v>
      </c>
      <c r="P2078" s="8">
        <f t="shared" si="131"/>
        <v>0.62555066079295152</v>
      </c>
      <c r="Q2078" s="9">
        <f>YEAR(SalesDataTable[[#This Row],[Order Date]])</f>
        <v>2026</v>
      </c>
      <c r="R2078" s="8" t="str">
        <f>"Q"&amp;ROUNDUP(MONTH(SalesDataTable[[#This Row],[Order Date]])/3,0)</f>
        <v>Q4</v>
      </c>
      <c r="S2078" s="5">
        <f>MONTH(SalesDataTable[[#This Row],[Order Date]])</f>
        <v>10</v>
      </c>
      <c r="T2078" s="8" t="str">
        <f>TEXT(SalesDataTable[[#This Row],[Order Date]],"mmm")</f>
        <v>Oct</v>
      </c>
    </row>
    <row r="2079" spans="1:20" ht="15.6" x14ac:dyDescent="0.3">
      <c r="A2079" s="2" t="s">
        <v>2150</v>
      </c>
      <c r="B2079" s="3">
        <v>46304</v>
      </c>
      <c r="C2079" s="4" t="s">
        <v>21</v>
      </c>
      <c r="D2079" s="4" t="s">
        <v>108</v>
      </c>
      <c r="E2079" s="4" t="s">
        <v>23</v>
      </c>
      <c r="F2079" s="4" t="s">
        <v>24</v>
      </c>
      <c r="G2079" s="4" t="s">
        <v>69</v>
      </c>
      <c r="H2079" s="4" t="s">
        <v>75</v>
      </c>
      <c r="I2079" s="5">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9">
        <f>YEAR(SalesDataTable[[#This Row],[Order Date]])</f>
        <v>2026</v>
      </c>
      <c r="R2079" s="8" t="str">
        <f>"Q"&amp;ROUNDUP(MONTH(SalesDataTable[[#This Row],[Order Date]])/3,0)</f>
        <v>Q4</v>
      </c>
      <c r="S2079" s="5">
        <f>MONTH(SalesDataTable[[#This Row],[Order Date]])</f>
        <v>10</v>
      </c>
      <c r="T2079" s="8" t="str">
        <f>TEXT(SalesDataTable[[#This Row],[Order Date]],"mmm")</f>
        <v>Oct</v>
      </c>
    </row>
    <row r="2080" spans="1:20" ht="15.6" x14ac:dyDescent="0.3">
      <c r="A2080" s="2" t="s">
        <v>2151</v>
      </c>
      <c r="B2080" s="3">
        <v>46304</v>
      </c>
      <c r="C2080" s="4" t="s">
        <v>21</v>
      </c>
      <c r="D2080" s="4" t="s">
        <v>108</v>
      </c>
      <c r="E2080" s="4" t="s">
        <v>59</v>
      </c>
      <c r="F2080" s="4" t="s">
        <v>36</v>
      </c>
      <c r="G2080" s="4" t="s">
        <v>51</v>
      </c>
      <c r="H2080" s="4" t="s">
        <v>110</v>
      </c>
      <c r="I2080" s="5">
        <v>2</v>
      </c>
      <c r="J2080" s="6">
        <v>124.91</v>
      </c>
      <c r="K2080" s="7">
        <v>0</v>
      </c>
      <c r="L2080" s="6">
        <v>60.33</v>
      </c>
      <c r="M2080" s="6">
        <f t="shared" si="128"/>
        <v>249.82</v>
      </c>
      <c r="N2080" s="6">
        <f t="shared" si="129"/>
        <v>120.66</v>
      </c>
      <c r="O2080" s="6">
        <f t="shared" si="130"/>
        <v>129.16</v>
      </c>
      <c r="P2080" s="8">
        <f t="shared" si="131"/>
        <v>0.51701224881914976</v>
      </c>
      <c r="Q2080" s="9">
        <f>YEAR(SalesDataTable[[#This Row],[Order Date]])</f>
        <v>2026</v>
      </c>
      <c r="R2080" s="8" t="str">
        <f>"Q"&amp;ROUNDUP(MONTH(SalesDataTable[[#This Row],[Order Date]])/3,0)</f>
        <v>Q4</v>
      </c>
      <c r="S2080" s="5">
        <f>MONTH(SalesDataTable[[#This Row],[Order Date]])</f>
        <v>10</v>
      </c>
      <c r="T2080" s="8" t="str">
        <f>TEXT(SalesDataTable[[#This Row],[Order Date]],"mmm")</f>
        <v>Oct</v>
      </c>
    </row>
    <row r="2081" spans="1:20" ht="15.6" x14ac:dyDescent="0.3">
      <c r="A2081" s="2" t="s">
        <v>2152</v>
      </c>
      <c r="B2081" s="3">
        <v>46304</v>
      </c>
      <c r="C2081" s="4" t="s">
        <v>28</v>
      </c>
      <c r="D2081" s="4" t="s">
        <v>89</v>
      </c>
      <c r="E2081" s="4" t="s">
        <v>23</v>
      </c>
      <c r="F2081" s="4" t="s">
        <v>36</v>
      </c>
      <c r="G2081" s="4" t="s">
        <v>51</v>
      </c>
      <c r="H2081" s="4" t="s">
        <v>61</v>
      </c>
      <c r="I2081" s="5">
        <v>1</v>
      </c>
      <c r="J2081" s="6">
        <v>199.32</v>
      </c>
      <c r="K2081" s="7">
        <v>0</v>
      </c>
      <c r="L2081" s="6">
        <v>103.83</v>
      </c>
      <c r="M2081" s="6">
        <f t="shared" si="128"/>
        <v>199.32</v>
      </c>
      <c r="N2081" s="6">
        <f t="shared" si="129"/>
        <v>103.83</v>
      </c>
      <c r="O2081" s="6">
        <f t="shared" si="130"/>
        <v>95.49</v>
      </c>
      <c r="P2081" s="8">
        <f t="shared" si="131"/>
        <v>0.4790788681517158</v>
      </c>
      <c r="Q2081" s="9">
        <f>YEAR(SalesDataTable[[#This Row],[Order Date]])</f>
        <v>2026</v>
      </c>
      <c r="R2081" s="8" t="str">
        <f>"Q"&amp;ROUNDUP(MONTH(SalesDataTable[[#This Row],[Order Date]])/3,0)</f>
        <v>Q4</v>
      </c>
      <c r="S2081" s="5">
        <f>MONTH(SalesDataTable[[#This Row],[Order Date]])</f>
        <v>10</v>
      </c>
      <c r="T2081" s="8" t="str">
        <f>TEXT(SalesDataTable[[#This Row],[Order Date]],"mmm")</f>
        <v>Oct</v>
      </c>
    </row>
    <row r="2082" spans="1:20" ht="15.6" x14ac:dyDescent="0.3">
      <c r="A2082" s="2" t="s">
        <v>2153</v>
      </c>
      <c r="B2082" s="3">
        <v>46305</v>
      </c>
      <c r="C2082" s="4" t="s">
        <v>28</v>
      </c>
      <c r="D2082" s="4" t="s">
        <v>86</v>
      </c>
      <c r="E2082" s="4" t="s">
        <v>23</v>
      </c>
      <c r="F2082" s="4" t="s">
        <v>24</v>
      </c>
      <c r="G2082" s="4" t="s">
        <v>51</v>
      </c>
      <c r="H2082" s="4" t="s">
        <v>52</v>
      </c>
      <c r="I2082" s="5">
        <v>4</v>
      </c>
      <c r="J2082" s="6">
        <v>337.38</v>
      </c>
      <c r="K2082" s="7">
        <v>0.05</v>
      </c>
      <c r="L2082" s="6">
        <v>194.94</v>
      </c>
      <c r="M2082" s="6">
        <f t="shared" si="128"/>
        <v>1282.0439999999999</v>
      </c>
      <c r="N2082" s="6">
        <f t="shared" si="129"/>
        <v>779.76</v>
      </c>
      <c r="O2082" s="6">
        <f t="shared" si="130"/>
        <v>502.28399999999988</v>
      </c>
      <c r="P2082" s="8">
        <f t="shared" si="131"/>
        <v>0.39178374533167343</v>
      </c>
      <c r="Q2082" s="9">
        <f>YEAR(SalesDataTable[[#This Row],[Order Date]])</f>
        <v>2026</v>
      </c>
      <c r="R2082" s="8" t="str">
        <f>"Q"&amp;ROUNDUP(MONTH(SalesDataTable[[#This Row],[Order Date]])/3,0)</f>
        <v>Q4</v>
      </c>
      <c r="S2082" s="5">
        <f>MONTH(SalesDataTable[[#This Row],[Order Date]])</f>
        <v>10</v>
      </c>
      <c r="T2082" s="8" t="str">
        <f>TEXT(SalesDataTable[[#This Row],[Order Date]],"mmm")</f>
        <v>Oct</v>
      </c>
    </row>
    <row r="2083" spans="1:20" ht="15.6" x14ac:dyDescent="0.3">
      <c r="A2083" s="2" t="s">
        <v>2154</v>
      </c>
      <c r="B2083" s="3">
        <v>46305</v>
      </c>
      <c r="C2083" s="4" t="s">
        <v>34</v>
      </c>
      <c r="D2083" s="4" t="s">
        <v>35</v>
      </c>
      <c r="E2083" s="4" t="s">
        <v>23</v>
      </c>
      <c r="F2083" s="4" t="s">
        <v>40</v>
      </c>
      <c r="G2083" s="4" t="s">
        <v>51</v>
      </c>
      <c r="H2083" s="4" t="s">
        <v>84</v>
      </c>
      <c r="I2083" s="5">
        <v>3</v>
      </c>
      <c r="J2083" s="6">
        <v>82.18</v>
      </c>
      <c r="K2083" s="7">
        <v>0.1</v>
      </c>
      <c r="L2083" s="6">
        <v>39.82</v>
      </c>
      <c r="M2083" s="6">
        <f t="shared" si="128"/>
        <v>221.88600000000002</v>
      </c>
      <c r="N2083" s="6">
        <f t="shared" si="129"/>
        <v>119.46000000000001</v>
      </c>
      <c r="O2083" s="6">
        <f t="shared" si="130"/>
        <v>102.42600000000002</v>
      </c>
      <c r="P2083" s="8">
        <f t="shared" si="131"/>
        <v>0.46161542413671885</v>
      </c>
      <c r="Q2083" s="9">
        <f>YEAR(SalesDataTable[[#This Row],[Order Date]])</f>
        <v>2026</v>
      </c>
      <c r="R2083" s="8" t="str">
        <f>"Q"&amp;ROUNDUP(MONTH(SalesDataTable[[#This Row],[Order Date]])/3,0)</f>
        <v>Q4</v>
      </c>
      <c r="S2083" s="5">
        <f>MONTH(SalesDataTable[[#This Row],[Order Date]])</f>
        <v>10</v>
      </c>
      <c r="T2083" s="8" t="str">
        <f>TEXT(SalesDataTable[[#This Row],[Order Date]],"mmm")</f>
        <v>Oct</v>
      </c>
    </row>
    <row r="2084" spans="1:20" ht="15.6" x14ac:dyDescent="0.3">
      <c r="A2084" s="2" t="s">
        <v>2155</v>
      </c>
      <c r="B2084" s="3">
        <v>46305</v>
      </c>
      <c r="C2084" s="4" t="s">
        <v>21</v>
      </c>
      <c r="D2084" s="4" t="s">
        <v>108</v>
      </c>
      <c r="E2084" s="4" t="s">
        <v>30</v>
      </c>
      <c r="F2084" s="4" t="s">
        <v>36</v>
      </c>
      <c r="G2084" s="4" t="s">
        <v>31</v>
      </c>
      <c r="H2084" s="4" t="s">
        <v>99</v>
      </c>
      <c r="I2084" s="5">
        <v>15</v>
      </c>
      <c r="J2084" s="6">
        <v>70.25</v>
      </c>
      <c r="K2084" s="7">
        <v>0.1</v>
      </c>
      <c r="L2084" s="6">
        <v>32.19</v>
      </c>
      <c r="M2084" s="6">
        <f t="shared" si="128"/>
        <v>948.375</v>
      </c>
      <c r="N2084" s="6">
        <f t="shared" si="129"/>
        <v>482.84999999999997</v>
      </c>
      <c r="O2084" s="6">
        <f t="shared" si="130"/>
        <v>465.52500000000003</v>
      </c>
      <c r="P2084" s="8">
        <f t="shared" si="131"/>
        <v>0.49086595492289448</v>
      </c>
      <c r="Q2084" s="9">
        <f>YEAR(SalesDataTable[[#This Row],[Order Date]])</f>
        <v>2026</v>
      </c>
      <c r="R2084" s="8" t="str">
        <f>"Q"&amp;ROUNDUP(MONTH(SalesDataTable[[#This Row],[Order Date]])/3,0)</f>
        <v>Q4</v>
      </c>
      <c r="S2084" s="5">
        <f>MONTH(SalesDataTable[[#This Row],[Order Date]])</f>
        <v>10</v>
      </c>
      <c r="T2084" s="8" t="str">
        <f>TEXT(SalesDataTable[[#This Row],[Order Date]],"mmm")</f>
        <v>Oct</v>
      </c>
    </row>
    <row r="2085" spans="1:20" ht="15.6" x14ac:dyDescent="0.3">
      <c r="A2085" s="2" t="s">
        <v>2156</v>
      </c>
      <c r="B2085" s="3">
        <v>46305</v>
      </c>
      <c r="C2085" s="4" t="s">
        <v>47</v>
      </c>
      <c r="D2085" s="4" t="s">
        <v>65</v>
      </c>
      <c r="E2085" s="4" t="s">
        <v>45</v>
      </c>
      <c r="F2085" s="4" t="s">
        <v>36</v>
      </c>
      <c r="G2085" s="4" t="s">
        <v>37</v>
      </c>
      <c r="H2085" s="4" t="s">
        <v>38</v>
      </c>
      <c r="I2085" s="5">
        <v>2</v>
      </c>
      <c r="J2085" s="6">
        <v>35.36</v>
      </c>
      <c r="K2085" s="7">
        <v>0</v>
      </c>
      <c r="L2085" s="6">
        <v>13.49</v>
      </c>
      <c r="M2085" s="6">
        <f t="shared" si="128"/>
        <v>70.72</v>
      </c>
      <c r="N2085" s="6">
        <f t="shared" si="129"/>
        <v>26.98</v>
      </c>
      <c r="O2085" s="6">
        <f t="shared" si="130"/>
        <v>43.739999999999995</v>
      </c>
      <c r="P2085" s="8">
        <f t="shared" si="131"/>
        <v>0.61849547511312208</v>
      </c>
      <c r="Q2085" s="9">
        <f>YEAR(SalesDataTable[[#This Row],[Order Date]])</f>
        <v>2026</v>
      </c>
      <c r="R2085" s="8" t="str">
        <f>"Q"&amp;ROUNDUP(MONTH(SalesDataTable[[#This Row],[Order Date]])/3,0)</f>
        <v>Q4</v>
      </c>
      <c r="S2085" s="5">
        <f>MONTH(SalesDataTable[[#This Row],[Order Date]])</f>
        <v>10</v>
      </c>
      <c r="T2085" s="8" t="str">
        <f>TEXT(SalesDataTable[[#This Row],[Order Date]],"mmm")</f>
        <v>Oct</v>
      </c>
    </row>
    <row r="2086" spans="1:20" ht="15.6" x14ac:dyDescent="0.3">
      <c r="A2086" s="2" t="s">
        <v>2157</v>
      </c>
      <c r="B2086" s="3">
        <v>46305</v>
      </c>
      <c r="C2086" s="4" t="s">
        <v>34</v>
      </c>
      <c r="D2086" s="4" t="s">
        <v>54</v>
      </c>
      <c r="E2086" s="4" t="s">
        <v>45</v>
      </c>
      <c r="F2086" s="4" t="s">
        <v>36</v>
      </c>
      <c r="G2086" s="4" t="s">
        <v>37</v>
      </c>
      <c r="H2086" s="4" t="s">
        <v>66</v>
      </c>
      <c r="I2086" s="5">
        <v>1</v>
      </c>
      <c r="J2086" s="6">
        <v>46.01</v>
      </c>
      <c r="K2086" s="7">
        <v>0</v>
      </c>
      <c r="L2086" s="6">
        <v>18.239999999999998</v>
      </c>
      <c r="M2086" s="6">
        <f t="shared" si="128"/>
        <v>46.01</v>
      </c>
      <c r="N2086" s="6">
        <f t="shared" si="129"/>
        <v>18.239999999999998</v>
      </c>
      <c r="O2086" s="6">
        <f t="shared" si="130"/>
        <v>27.77</v>
      </c>
      <c r="P2086" s="8">
        <f t="shared" si="131"/>
        <v>0.6035644425124973</v>
      </c>
      <c r="Q2086" s="9">
        <f>YEAR(SalesDataTable[[#This Row],[Order Date]])</f>
        <v>2026</v>
      </c>
      <c r="R2086" s="8" t="str">
        <f>"Q"&amp;ROUNDUP(MONTH(SalesDataTable[[#This Row],[Order Date]])/3,0)</f>
        <v>Q4</v>
      </c>
      <c r="S2086" s="5">
        <f>MONTH(SalesDataTable[[#This Row],[Order Date]])</f>
        <v>10</v>
      </c>
      <c r="T2086" s="8" t="str">
        <f>TEXT(SalesDataTable[[#This Row],[Order Date]],"mmm")</f>
        <v>Oct</v>
      </c>
    </row>
    <row r="2087" spans="1:20" ht="15.6" x14ac:dyDescent="0.3">
      <c r="A2087" s="2" t="s">
        <v>2158</v>
      </c>
      <c r="B2087" s="3">
        <v>46306</v>
      </c>
      <c r="C2087" s="4" t="s">
        <v>21</v>
      </c>
      <c r="D2087" s="4" t="s">
        <v>72</v>
      </c>
      <c r="E2087" s="4" t="s">
        <v>23</v>
      </c>
      <c r="F2087" s="4" t="s">
        <v>24</v>
      </c>
      <c r="G2087" s="4" t="s">
        <v>31</v>
      </c>
      <c r="H2087" s="4" t="s">
        <v>32</v>
      </c>
      <c r="I2087" s="5">
        <v>1</v>
      </c>
      <c r="J2087" s="6">
        <v>89.88</v>
      </c>
      <c r="K2087" s="7">
        <v>0</v>
      </c>
      <c r="L2087" s="6">
        <v>46.15</v>
      </c>
      <c r="M2087" s="6">
        <f t="shared" si="128"/>
        <v>89.88</v>
      </c>
      <c r="N2087" s="6">
        <f t="shared" si="129"/>
        <v>46.15</v>
      </c>
      <c r="O2087" s="6">
        <f t="shared" si="130"/>
        <v>43.73</v>
      </c>
      <c r="P2087" s="8">
        <f t="shared" si="131"/>
        <v>0.48653760569648419</v>
      </c>
      <c r="Q2087" s="9">
        <f>YEAR(SalesDataTable[[#This Row],[Order Date]])</f>
        <v>2026</v>
      </c>
      <c r="R2087" s="8" t="str">
        <f>"Q"&amp;ROUNDUP(MONTH(SalesDataTable[[#This Row],[Order Date]])/3,0)</f>
        <v>Q4</v>
      </c>
      <c r="S2087" s="5">
        <f>MONTH(SalesDataTable[[#This Row],[Order Date]])</f>
        <v>10</v>
      </c>
      <c r="T2087" s="8" t="str">
        <f>TEXT(SalesDataTable[[#This Row],[Order Date]],"mmm")</f>
        <v>Oct</v>
      </c>
    </row>
    <row r="2088" spans="1:20" ht="15.6" x14ac:dyDescent="0.3">
      <c r="A2088" s="2" t="s">
        <v>2159</v>
      </c>
      <c r="B2088" s="3">
        <v>46306</v>
      </c>
      <c r="C2088" s="4" t="s">
        <v>28</v>
      </c>
      <c r="D2088" s="4" t="s">
        <v>89</v>
      </c>
      <c r="E2088" s="4" t="s">
        <v>23</v>
      </c>
      <c r="F2088" s="4" t="s">
        <v>36</v>
      </c>
      <c r="G2088" s="4" t="s">
        <v>69</v>
      </c>
      <c r="H2088" s="4" t="s">
        <v>70</v>
      </c>
      <c r="I2088" s="5">
        <v>1</v>
      </c>
      <c r="J2088" s="6">
        <v>41.33</v>
      </c>
      <c r="K2088" s="7">
        <v>0</v>
      </c>
      <c r="L2088" s="6">
        <v>14.47</v>
      </c>
      <c r="M2088" s="6">
        <f t="shared" si="128"/>
        <v>41.33</v>
      </c>
      <c r="N2088" s="6">
        <f t="shared" si="129"/>
        <v>14.47</v>
      </c>
      <c r="O2088" s="6">
        <f t="shared" si="130"/>
        <v>26.86</v>
      </c>
      <c r="P2088" s="8">
        <f t="shared" si="131"/>
        <v>0.6498911202516332</v>
      </c>
      <c r="Q2088" s="9">
        <f>YEAR(SalesDataTable[[#This Row],[Order Date]])</f>
        <v>2026</v>
      </c>
      <c r="R2088" s="8" t="str">
        <f>"Q"&amp;ROUNDUP(MONTH(SalesDataTable[[#This Row],[Order Date]])/3,0)</f>
        <v>Q4</v>
      </c>
      <c r="S2088" s="5">
        <f>MONTH(SalesDataTable[[#This Row],[Order Date]])</f>
        <v>10</v>
      </c>
      <c r="T2088" s="8" t="str">
        <f>TEXT(SalesDataTable[[#This Row],[Order Date]],"mmm")</f>
        <v>Oct</v>
      </c>
    </row>
    <row r="2089" spans="1:20" ht="15.6" x14ac:dyDescent="0.3">
      <c r="A2089" s="2" t="s">
        <v>2160</v>
      </c>
      <c r="B2089" s="3">
        <v>46306</v>
      </c>
      <c r="C2089" s="4" t="s">
        <v>34</v>
      </c>
      <c r="D2089" s="4" t="s">
        <v>54</v>
      </c>
      <c r="E2089" s="4" t="s">
        <v>30</v>
      </c>
      <c r="F2089" s="4" t="s">
        <v>40</v>
      </c>
      <c r="G2089" s="4" t="s">
        <v>25</v>
      </c>
      <c r="H2089" s="4" t="s">
        <v>55</v>
      </c>
      <c r="I2089" s="5">
        <v>15</v>
      </c>
      <c r="J2089" s="6">
        <v>40.78</v>
      </c>
      <c r="K2089" s="7">
        <v>0.15</v>
      </c>
      <c r="L2089" s="6">
        <v>17.07</v>
      </c>
      <c r="M2089" s="6">
        <f t="shared" si="128"/>
        <v>519.94500000000005</v>
      </c>
      <c r="N2089" s="6">
        <f t="shared" si="129"/>
        <v>256.05</v>
      </c>
      <c r="O2089" s="6">
        <f t="shared" si="130"/>
        <v>263.89500000000004</v>
      </c>
      <c r="P2089" s="8">
        <f t="shared" si="131"/>
        <v>0.5075440671609498</v>
      </c>
      <c r="Q2089" s="9">
        <f>YEAR(SalesDataTable[[#This Row],[Order Date]])</f>
        <v>2026</v>
      </c>
      <c r="R2089" s="8" t="str">
        <f>"Q"&amp;ROUNDUP(MONTH(SalesDataTable[[#This Row],[Order Date]])/3,0)</f>
        <v>Q4</v>
      </c>
      <c r="S2089" s="5">
        <f>MONTH(SalesDataTable[[#This Row],[Order Date]])</f>
        <v>10</v>
      </c>
      <c r="T2089" s="8" t="str">
        <f>TEXT(SalesDataTable[[#This Row],[Order Date]],"mmm")</f>
        <v>Oct</v>
      </c>
    </row>
    <row r="2090" spans="1:20" ht="15.6" x14ac:dyDescent="0.3">
      <c r="A2090" s="2" t="s">
        <v>2161</v>
      </c>
      <c r="B2090" s="3">
        <v>46307</v>
      </c>
      <c r="C2090" s="4" t="s">
        <v>47</v>
      </c>
      <c r="D2090" s="4" t="s">
        <v>65</v>
      </c>
      <c r="E2090" s="4" t="s">
        <v>23</v>
      </c>
      <c r="F2090" s="4" t="s">
        <v>40</v>
      </c>
      <c r="G2090" s="4" t="s">
        <v>37</v>
      </c>
      <c r="H2090" s="4" t="s">
        <v>103</v>
      </c>
      <c r="I2090" s="5">
        <v>1</v>
      </c>
      <c r="J2090" s="6">
        <v>163.87</v>
      </c>
      <c r="K2090" s="7">
        <v>0</v>
      </c>
      <c r="L2090" s="6">
        <v>85.76</v>
      </c>
      <c r="M2090" s="6">
        <f t="shared" si="128"/>
        <v>163.87</v>
      </c>
      <c r="N2090" s="6">
        <f t="shared" si="129"/>
        <v>85.76</v>
      </c>
      <c r="O2090" s="6">
        <f t="shared" si="130"/>
        <v>78.11</v>
      </c>
      <c r="P2090" s="8">
        <f t="shared" si="131"/>
        <v>0.47665832672240188</v>
      </c>
      <c r="Q2090" s="9">
        <f>YEAR(SalesDataTable[[#This Row],[Order Date]])</f>
        <v>2026</v>
      </c>
      <c r="R2090" s="8" t="str">
        <f>"Q"&amp;ROUNDUP(MONTH(SalesDataTable[[#This Row],[Order Date]])/3,0)</f>
        <v>Q4</v>
      </c>
      <c r="S2090" s="5">
        <f>MONTH(SalesDataTable[[#This Row],[Order Date]])</f>
        <v>10</v>
      </c>
      <c r="T2090" s="8" t="str">
        <f>TEXT(SalesDataTable[[#This Row],[Order Date]],"mmm")</f>
        <v>Oct</v>
      </c>
    </row>
    <row r="2091" spans="1:20" ht="15.6" x14ac:dyDescent="0.3">
      <c r="A2091" s="2" t="s">
        <v>2162</v>
      </c>
      <c r="B2091" s="3">
        <v>46307</v>
      </c>
      <c r="C2091" s="4" t="s">
        <v>34</v>
      </c>
      <c r="D2091" s="4" t="s">
        <v>44</v>
      </c>
      <c r="E2091" s="4" t="s">
        <v>23</v>
      </c>
      <c r="F2091" s="4" t="s">
        <v>36</v>
      </c>
      <c r="G2091" s="4" t="s">
        <v>69</v>
      </c>
      <c r="H2091" s="4" t="s">
        <v>87</v>
      </c>
      <c r="I2091" s="5">
        <v>1</v>
      </c>
      <c r="J2091" s="6">
        <v>35.39</v>
      </c>
      <c r="K2091" s="7">
        <v>0.05</v>
      </c>
      <c r="L2091" s="6">
        <v>13.68</v>
      </c>
      <c r="M2091" s="6">
        <f t="shared" si="128"/>
        <v>33.6205</v>
      </c>
      <c r="N2091" s="6">
        <f t="shared" si="129"/>
        <v>13.68</v>
      </c>
      <c r="O2091" s="6">
        <f t="shared" si="130"/>
        <v>19.9405</v>
      </c>
      <c r="P2091" s="8">
        <f t="shared" si="131"/>
        <v>0.59310539700480358</v>
      </c>
      <c r="Q2091" s="9">
        <f>YEAR(SalesDataTable[[#This Row],[Order Date]])</f>
        <v>2026</v>
      </c>
      <c r="R2091" s="8" t="str">
        <f>"Q"&amp;ROUNDUP(MONTH(SalesDataTable[[#This Row],[Order Date]])/3,0)</f>
        <v>Q4</v>
      </c>
      <c r="S2091" s="5">
        <f>MONTH(SalesDataTable[[#This Row],[Order Date]])</f>
        <v>10</v>
      </c>
      <c r="T2091" s="8" t="str">
        <f>TEXT(SalesDataTable[[#This Row],[Order Date]],"mmm")</f>
        <v>Oct</v>
      </c>
    </row>
    <row r="2092" spans="1:20" ht="15.6" x14ac:dyDescent="0.3">
      <c r="A2092" s="2" t="s">
        <v>2163</v>
      </c>
      <c r="B2092" s="3">
        <v>46307</v>
      </c>
      <c r="C2092" s="4" t="s">
        <v>34</v>
      </c>
      <c r="D2092" s="4" t="s">
        <v>44</v>
      </c>
      <c r="E2092" s="4" t="s">
        <v>23</v>
      </c>
      <c r="F2092" s="4" t="s">
        <v>40</v>
      </c>
      <c r="G2092" s="4" t="s">
        <v>51</v>
      </c>
      <c r="H2092" s="4" t="s">
        <v>84</v>
      </c>
      <c r="I2092" s="5">
        <v>2</v>
      </c>
      <c r="J2092" s="6">
        <v>80.2</v>
      </c>
      <c r="K2092" s="7">
        <v>0</v>
      </c>
      <c r="L2092" s="6">
        <v>39.590000000000003</v>
      </c>
      <c r="M2092" s="6">
        <f t="shared" si="128"/>
        <v>160.4</v>
      </c>
      <c r="N2092" s="6">
        <f t="shared" si="129"/>
        <v>79.180000000000007</v>
      </c>
      <c r="O2092" s="6">
        <f t="shared" si="130"/>
        <v>81.22</v>
      </c>
      <c r="P2092" s="8">
        <f t="shared" si="131"/>
        <v>0.50635910224438896</v>
      </c>
      <c r="Q2092" s="9">
        <f>YEAR(SalesDataTable[[#This Row],[Order Date]])</f>
        <v>2026</v>
      </c>
      <c r="R2092" s="8" t="str">
        <f>"Q"&amp;ROUNDUP(MONTH(SalesDataTable[[#This Row],[Order Date]])/3,0)</f>
        <v>Q4</v>
      </c>
      <c r="S2092" s="5">
        <f>MONTH(SalesDataTable[[#This Row],[Order Date]])</f>
        <v>10</v>
      </c>
      <c r="T2092" s="8" t="str">
        <f>TEXT(SalesDataTable[[#This Row],[Order Date]],"mmm")</f>
        <v>Oct</v>
      </c>
    </row>
    <row r="2093" spans="1:20" ht="15.6" x14ac:dyDescent="0.3">
      <c r="A2093" s="2" t="s">
        <v>2164</v>
      </c>
      <c r="B2093" s="3">
        <v>46307</v>
      </c>
      <c r="C2093" s="4" t="s">
        <v>34</v>
      </c>
      <c r="D2093" s="4" t="s">
        <v>35</v>
      </c>
      <c r="E2093" s="4" t="s">
        <v>23</v>
      </c>
      <c r="F2093" s="4" t="s">
        <v>40</v>
      </c>
      <c r="G2093" s="4" t="s">
        <v>25</v>
      </c>
      <c r="H2093" s="4" t="s">
        <v>55</v>
      </c>
      <c r="I2093" s="5">
        <v>3</v>
      </c>
      <c r="J2093" s="6">
        <v>41.09</v>
      </c>
      <c r="K2093" s="7">
        <v>0</v>
      </c>
      <c r="L2093" s="6">
        <v>17.18</v>
      </c>
      <c r="M2093" s="6">
        <f t="shared" si="128"/>
        <v>123.27000000000001</v>
      </c>
      <c r="N2093" s="6">
        <f t="shared" si="129"/>
        <v>51.54</v>
      </c>
      <c r="O2093" s="6">
        <f t="shared" si="130"/>
        <v>71.730000000000018</v>
      </c>
      <c r="P2093" s="8">
        <f t="shared" si="131"/>
        <v>0.58189340472134354</v>
      </c>
      <c r="Q2093" s="9">
        <f>YEAR(SalesDataTable[[#This Row],[Order Date]])</f>
        <v>2026</v>
      </c>
      <c r="R2093" s="8" t="str">
        <f>"Q"&amp;ROUNDUP(MONTH(SalesDataTable[[#This Row],[Order Date]])/3,0)</f>
        <v>Q4</v>
      </c>
      <c r="S2093" s="5">
        <f>MONTH(SalesDataTable[[#This Row],[Order Date]])</f>
        <v>10</v>
      </c>
      <c r="T2093" s="8" t="str">
        <f>TEXT(SalesDataTable[[#This Row],[Order Date]],"mmm")</f>
        <v>Oct</v>
      </c>
    </row>
    <row r="2094" spans="1:20" ht="15.6" x14ac:dyDescent="0.3">
      <c r="A2094" s="2" t="s">
        <v>2165</v>
      </c>
      <c r="B2094" s="3">
        <v>46308</v>
      </c>
      <c r="C2094" s="4" t="s">
        <v>28</v>
      </c>
      <c r="D2094" s="4" t="s">
        <v>89</v>
      </c>
      <c r="E2094" s="4" t="s">
        <v>30</v>
      </c>
      <c r="F2094" s="4" t="s">
        <v>40</v>
      </c>
      <c r="G2094" s="4" t="s">
        <v>37</v>
      </c>
      <c r="H2094" s="4" t="s">
        <v>38</v>
      </c>
      <c r="I2094" s="5">
        <v>5</v>
      </c>
      <c r="J2094" s="6">
        <v>36.97</v>
      </c>
      <c r="K2094" s="7">
        <v>0.15</v>
      </c>
      <c r="L2094" s="6">
        <v>13.93</v>
      </c>
      <c r="M2094" s="6">
        <f t="shared" si="128"/>
        <v>157.1225</v>
      </c>
      <c r="N2094" s="6">
        <f t="shared" si="129"/>
        <v>69.650000000000006</v>
      </c>
      <c r="O2094" s="6">
        <f t="shared" si="130"/>
        <v>87.472499999999997</v>
      </c>
      <c r="P2094" s="8">
        <f t="shared" si="131"/>
        <v>0.55671530175500006</v>
      </c>
      <c r="Q2094" s="9">
        <f>YEAR(SalesDataTable[[#This Row],[Order Date]])</f>
        <v>2026</v>
      </c>
      <c r="R2094" s="8" t="str">
        <f>"Q"&amp;ROUNDUP(MONTH(SalesDataTable[[#This Row],[Order Date]])/3,0)</f>
        <v>Q4</v>
      </c>
      <c r="S2094" s="5">
        <f>MONTH(SalesDataTable[[#This Row],[Order Date]])</f>
        <v>10</v>
      </c>
      <c r="T2094" s="8" t="str">
        <f>TEXT(SalesDataTable[[#This Row],[Order Date]],"mmm")</f>
        <v>Oct</v>
      </c>
    </row>
    <row r="2095" spans="1:20" ht="15.6" x14ac:dyDescent="0.3">
      <c r="A2095" s="2" t="s">
        <v>2166</v>
      </c>
      <c r="B2095" s="3">
        <v>46308</v>
      </c>
      <c r="C2095" s="4" t="s">
        <v>34</v>
      </c>
      <c r="D2095" s="4" t="s">
        <v>54</v>
      </c>
      <c r="E2095" s="4" t="s">
        <v>45</v>
      </c>
      <c r="F2095" s="4" t="s">
        <v>36</v>
      </c>
      <c r="G2095" s="4" t="s">
        <v>37</v>
      </c>
      <c r="H2095" s="4" t="s">
        <v>38</v>
      </c>
      <c r="I2095" s="5">
        <v>4</v>
      </c>
      <c r="J2095" s="6">
        <v>35.880000000000003</v>
      </c>
      <c r="K2095" s="7">
        <v>0.05</v>
      </c>
      <c r="L2095" s="6">
        <v>13.45</v>
      </c>
      <c r="M2095" s="6">
        <f t="shared" si="128"/>
        <v>136.34399999999999</v>
      </c>
      <c r="N2095" s="6">
        <f t="shared" si="129"/>
        <v>53.8</v>
      </c>
      <c r="O2095" s="6">
        <f t="shared" si="130"/>
        <v>82.543999999999997</v>
      </c>
      <c r="P2095" s="8">
        <f t="shared" si="131"/>
        <v>0.60540984568444522</v>
      </c>
      <c r="Q2095" s="9">
        <f>YEAR(SalesDataTable[[#This Row],[Order Date]])</f>
        <v>2026</v>
      </c>
      <c r="R2095" s="8" t="str">
        <f>"Q"&amp;ROUNDUP(MONTH(SalesDataTable[[#This Row],[Order Date]])/3,0)</f>
        <v>Q4</v>
      </c>
      <c r="S2095" s="5">
        <f>MONTH(SalesDataTable[[#This Row],[Order Date]])</f>
        <v>10</v>
      </c>
      <c r="T2095" s="8" t="str">
        <f>TEXT(SalesDataTable[[#This Row],[Order Date]],"mmm")</f>
        <v>Oct</v>
      </c>
    </row>
    <row r="2096" spans="1:20" ht="15.6" x14ac:dyDescent="0.3">
      <c r="A2096" s="2" t="s">
        <v>2167</v>
      </c>
      <c r="B2096" s="3">
        <v>46308</v>
      </c>
      <c r="C2096" s="4" t="s">
        <v>28</v>
      </c>
      <c r="D2096" s="4" t="s">
        <v>86</v>
      </c>
      <c r="E2096" s="4" t="s">
        <v>23</v>
      </c>
      <c r="F2096" s="4" t="s">
        <v>24</v>
      </c>
      <c r="G2096" s="4" t="s">
        <v>25</v>
      </c>
      <c r="H2096" s="4" t="s">
        <v>55</v>
      </c>
      <c r="I2096" s="5">
        <v>3</v>
      </c>
      <c r="J2096" s="6">
        <v>40.42</v>
      </c>
      <c r="K2096" s="7">
        <v>0</v>
      </c>
      <c r="L2096" s="6">
        <v>16.79</v>
      </c>
      <c r="M2096" s="6">
        <f t="shared" si="128"/>
        <v>121.26</v>
      </c>
      <c r="N2096" s="6">
        <f t="shared" si="129"/>
        <v>50.37</v>
      </c>
      <c r="O2096" s="6">
        <f t="shared" si="130"/>
        <v>70.890000000000015</v>
      </c>
      <c r="P2096" s="8">
        <f t="shared" si="131"/>
        <v>0.58461157842652167</v>
      </c>
      <c r="Q2096" s="9">
        <f>YEAR(SalesDataTable[[#This Row],[Order Date]])</f>
        <v>2026</v>
      </c>
      <c r="R2096" s="8" t="str">
        <f>"Q"&amp;ROUNDUP(MONTH(SalesDataTable[[#This Row],[Order Date]])/3,0)</f>
        <v>Q4</v>
      </c>
      <c r="S2096" s="5">
        <f>MONTH(SalesDataTable[[#This Row],[Order Date]])</f>
        <v>10</v>
      </c>
      <c r="T2096" s="8" t="str">
        <f>TEXT(SalesDataTable[[#This Row],[Order Date]],"mmm")</f>
        <v>Oct</v>
      </c>
    </row>
    <row r="2097" spans="1:20" ht="15.6" x14ac:dyDescent="0.3">
      <c r="A2097" s="2" t="s">
        <v>2168</v>
      </c>
      <c r="B2097" s="3">
        <v>46308</v>
      </c>
      <c r="C2097" s="4" t="s">
        <v>47</v>
      </c>
      <c r="D2097" s="4" t="s">
        <v>68</v>
      </c>
      <c r="E2097" s="4" t="s">
        <v>45</v>
      </c>
      <c r="F2097" s="4" t="s">
        <v>24</v>
      </c>
      <c r="G2097" s="4" t="s">
        <v>25</v>
      </c>
      <c r="H2097" s="4" t="s">
        <v>49</v>
      </c>
      <c r="I2097" s="5">
        <v>1</v>
      </c>
      <c r="J2097" s="6">
        <v>50.34</v>
      </c>
      <c r="K2097" s="7">
        <v>0.15</v>
      </c>
      <c r="L2097" s="6">
        <v>22.56</v>
      </c>
      <c r="M2097" s="6">
        <f t="shared" si="128"/>
        <v>42.789000000000001</v>
      </c>
      <c r="N2097" s="6">
        <f t="shared" si="129"/>
        <v>22.56</v>
      </c>
      <c r="O2097" s="6">
        <f t="shared" si="130"/>
        <v>20.229000000000003</v>
      </c>
      <c r="P2097" s="8">
        <f t="shared" si="131"/>
        <v>0.47276169108883132</v>
      </c>
      <c r="Q2097" s="9">
        <f>YEAR(SalesDataTable[[#This Row],[Order Date]])</f>
        <v>2026</v>
      </c>
      <c r="R2097" s="8" t="str">
        <f>"Q"&amp;ROUNDUP(MONTH(SalesDataTable[[#This Row],[Order Date]])/3,0)</f>
        <v>Q4</v>
      </c>
      <c r="S2097" s="5">
        <f>MONTH(SalesDataTable[[#This Row],[Order Date]])</f>
        <v>10</v>
      </c>
      <c r="T2097" s="8" t="str">
        <f>TEXT(SalesDataTable[[#This Row],[Order Date]],"mmm")</f>
        <v>Oct</v>
      </c>
    </row>
    <row r="2098" spans="1:20" ht="15.6" x14ac:dyDescent="0.3">
      <c r="A2098" s="2" t="s">
        <v>2169</v>
      </c>
      <c r="B2098" s="3">
        <v>46308</v>
      </c>
      <c r="C2098" s="4" t="s">
        <v>21</v>
      </c>
      <c r="D2098" s="4" t="s">
        <v>108</v>
      </c>
      <c r="E2098" s="4" t="s">
        <v>45</v>
      </c>
      <c r="F2098" s="4" t="s">
        <v>36</v>
      </c>
      <c r="G2098" s="4" t="s">
        <v>37</v>
      </c>
      <c r="H2098" s="4" t="s">
        <v>38</v>
      </c>
      <c r="I2098" s="5">
        <v>3</v>
      </c>
      <c r="J2098" s="6">
        <v>36.049999999999997</v>
      </c>
      <c r="K2098" s="7">
        <v>0.1</v>
      </c>
      <c r="L2098" s="6">
        <v>13.87</v>
      </c>
      <c r="M2098" s="6">
        <f t="shared" si="128"/>
        <v>97.334999999999994</v>
      </c>
      <c r="N2098" s="6">
        <f t="shared" si="129"/>
        <v>41.61</v>
      </c>
      <c r="O2098" s="6">
        <f t="shared" si="130"/>
        <v>55.724999999999994</v>
      </c>
      <c r="P2098" s="8">
        <f t="shared" si="131"/>
        <v>0.57250732008013561</v>
      </c>
      <c r="Q2098" s="9">
        <f>YEAR(SalesDataTable[[#This Row],[Order Date]])</f>
        <v>2026</v>
      </c>
      <c r="R2098" s="8" t="str">
        <f>"Q"&amp;ROUNDUP(MONTH(SalesDataTable[[#This Row],[Order Date]])/3,0)</f>
        <v>Q4</v>
      </c>
      <c r="S2098" s="5">
        <f>MONTH(SalesDataTable[[#This Row],[Order Date]])</f>
        <v>10</v>
      </c>
      <c r="T2098" s="8" t="str">
        <f>TEXT(SalesDataTable[[#This Row],[Order Date]],"mmm")</f>
        <v>Oct</v>
      </c>
    </row>
    <row r="2099" spans="1:20" ht="15.6" x14ac:dyDescent="0.3">
      <c r="A2099" s="2" t="s">
        <v>2170</v>
      </c>
      <c r="B2099" s="3">
        <v>46308</v>
      </c>
      <c r="C2099" s="4" t="s">
        <v>34</v>
      </c>
      <c r="D2099" s="4" t="s">
        <v>35</v>
      </c>
      <c r="E2099" s="4" t="s">
        <v>30</v>
      </c>
      <c r="F2099" s="4" t="s">
        <v>24</v>
      </c>
      <c r="G2099" s="4" t="s">
        <v>25</v>
      </c>
      <c r="H2099" s="4" t="s">
        <v>55</v>
      </c>
      <c r="I2099" s="5">
        <v>15</v>
      </c>
      <c r="J2099" s="6">
        <v>40</v>
      </c>
      <c r="K2099" s="7">
        <v>0.1</v>
      </c>
      <c r="L2099" s="6">
        <v>16.420000000000002</v>
      </c>
      <c r="M2099" s="6">
        <f t="shared" si="128"/>
        <v>540</v>
      </c>
      <c r="N2099" s="6">
        <f t="shared" si="129"/>
        <v>246.3</v>
      </c>
      <c r="O2099" s="6">
        <f t="shared" si="130"/>
        <v>293.7</v>
      </c>
      <c r="P2099" s="8">
        <f t="shared" si="131"/>
        <v>0.54388888888888887</v>
      </c>
      <c r="Q2099" s="9">
        <f>YEAR(SalesDataTable[[#This Row],[Order Date]])</f>
        <v>2026</v>
      </c>
      <c r="R2099" s="8" t="str">
        <f>"Q"&amp;ROUNDUP(MONTH(SalesDataTable[[#This Row],[Order Date]])/3,0)</f>
        <v>Q4</v>
      </c>
      <c r="S2099" s="5">
        <f>MONTH(SalesDataTable[[#This Row],[Order Date]])</f>
        <v>10</v>
      </c>
      <c r="T2099" s="8" t="str">
        <f>TEXT(SalesDataTable[[#This Row],[Order Date]],"mmm")</f>
        <v>Oct</v>
      </c>
    </row>
    <row r="2100" spans="1:20" ht="15.6" x14ac:dyDescent="0.3">
      <c r="A2100" s="2" t="s">
        <v>2171</v>
      </c>
      <c r="B2100" s="3">
        <v>46308</v>
      </c>
      <c r="C2100" s="4" t="s">
        <v>47</v>
      </c>
      <c r="D2100" s="4" t="s">
        <v>65</v>
      </c>
      <c r="E2100" s="4" t="s">
        <v>45</v>
      </c>
      <c r="F2100" s="4" t="s">
        <v>24</v>
      </c>
      <c r="G2100" s="4" t="s">
        <v>31</v>
      </c>
      <c r="H2100" s="4" t="s">
        <v>73</v>
      </c>
      <c r="I2100" s="5">
        <v>1</v>
      </c>
      <c r="J2100" s="6">
        <v>151.68</v>
      </c>
      <c r="K2100" s="7">
        <v>0.05</v>
      </c>
      <c r="L2100" s="6">
        <v>78.98</v>
      </c>
      <c r="M2100" s="6">
        <f t="shared" si="128"/>
        <v>144.096</v>
      </c>
      <c r="N2100" s="6">
        <f t="shared" si="129"/>
        <v>78.98</v>
      </c>
      <c r="O2100" s="6">
        <f t="shared" si="130"/>
        <v>65.116</v>
      </c>
      <c r="P2100" s="8">
        <f t="shared" si="131"/>
        <v>0.45189318232289583</v>
      </c>
      <c r="Q2100" s="9">
        <f>YEAR(SalesDataTable[[#This Row],[Order Date]])</f>
        <v>2026</v>
      </c>
      <c r="R2100" s="8" t="str">
        <f>"Q"&amp;ROUNDUP(MONTH(SalesDataTable[[#This Row],[Order Date]])/3,0)</f>
        <v>Q4</v>
      </c>
      <c r="S2100" s="5">
        <f>MONTH(SalesDataTable[[#This Row],[Order Date]])</f>
        <v>10</v>
      </c>
      <c r="T2100" s="8" t="str">
        <f>TEXT(SalesDataTable[[#This Row],[Order Date]],"mmm")</f>
        <v>Oct</v>
      </c>
    </row>
    <row r="2101" spans="1:20" ht="15.6" x14ac:dyDescent="0.3">
      <c r="A2101" s="2" t="s">
        <v>2172</v>
      </c>
      <c r="B2101" s="3">
        <v>46308</v>
      </c>
      <c r="C2101" s="4" t="s">
        <v>28</v>
      </c>
      <c r="D2101" s="4" t="s">
        <v>106</v>
      </c>
      <c r="E2101" s="4" t="s">
        <v>23</v>
      </c>
      <c r="F2101" s="4" t="s">
        <v>40</v>
      </c>
      <c r="G2101" s="4" t="s">
        <v>69</v>
      </c>
      <c r="H2101" s="4" t="s">
        <v>87</v>
      </c>
      <c r="I2101" s="5">
        <v>1</v>
      </c>
      <c r="J2101" s="6">
        <v>36.53</v>
      </c>
      <c r="K2101" s="7">
        <v>0</v>
      </c>
      <c r="L2101" s="6">
        <v>14.01</v>
      </c>
      <c r="M2101" s="6">
        <f t="shared" si="128"/>
        <v>36.53</v>
      </c>
      <c r="N2101" s="6">
        <f t="shared" si="129"/>
        <v>14.01</v>
      </c>
      <c r="O2101" s="6">
        <f t="shared" si="130"/>
        <v>22.520000000000003</v>
      </c>
      <c r="P2101" s="8">
        <f t="shared" si="131"/>
        <v>0.61647960580344929</v>
      </c>
      <c r="Q2101" s="9">
        <f>YEAR(SalesDataTable[[#This Row],[Order Date]])</f>
        <v>2026</v>
      </c>
      <c r="R2101" s="8" t="str">
        <f>"Q"&amp;ROUNDUP(MONTH(SalesDataTable[[#This Row],[Order Date]])/3,0)</f>
        <v>Q4</v>
      </c>
      <c r="S2101" s="5">
        <f>MONTH(SalesDataTable[[#This Row],[Order Date]])</f>
        <v>10</v>
      </c>
      <c r="T2101" s="8" t="str">
        <f>TEXT(SalesDataTable[[#This Row],[Order Date]],"mmm")</f>
        <v>Oct</v>
      </c>
    </row>
    <row r="2102" spans="1:20" ht="15.6" x14ac:dyDescent="0.3">
      <c r="A2102" s="2" t="s">
        <v>2173</v>
      </c>
      <c r="B2102" s="3">
        <v>46308</v>
      </c>
      <c r="C2102" s="4" t="s">
        <v>21</v>
      </c>
      <c r="D2102" s="4" t="s">
        <v>22</v>
      </c>
      <c r="E2102" s="4" t="s">
        <v>45</v>
      </c>
      <c r="F2102" s="4" t="s">
        <v>40</v>
      </c>
      <c r="G2102" s="4" t="s">
        <v>25</v>
      </c>
      <c r="H2102" s="4" t="s">
        <v>55</v>
      </c>
      <c r="I2102" s="5">
        <v>1</v>
      </c>
      <c r="J2102" s="6">
        <v>39.89</v>
      </c>
      <c r="K2102" s="7">
        <v>0.05</v>
      </c>
      <c r="L2102" s="6">
        <v>16.91</v>
      </c>
      <c r="M2102" s="6">
        <f t="shared" si="128"/>
        <v>37.895499999999998</v>
      </c>
      <c r="N2102" s="6">
        <f t="shared" si="129"/>
        <v>16.91</v>
      </c>
      <c r="O2102" s="6">
        <f t="shared" si="130"/>
        <v>20.985499999999998</v>
      </c>
      <c r="P2102" s="8">
        <f t="shared" si="131"/>
        <v>0.55377287540737019</v>
      </c>
      <c r="Q2102" s="9">
        <f>YEAR(SalesDataTable[[#This Row],[Order Date]])</f>
        <v>2026</v>
      </c>
      <c r="R2102" s="8" t="str">
        <f>"Q"&amp;ROUNDUP(MONTH(SalesDataTable[[#This Row],[Order Date]])/3,0)</f>
        <v>Q4</v>
      </c>
      <c r="S2102" s="5">
        <f>MONTH(SalesDataTable[[#This Row],[Order Date]])</f>
        <v>10</v>
      </c>
      <c r="T2102" s="8" t="str">
        <f>TEXT(SalesDataTable[[#This Row],[Order Date]],"mmm")</f>
        <v>Oct</v>
      </c>
    </row>
    <row r="2103" spans="1:20" ht="15.6" x14ac:dyDescent="0.3">
      <c r="A2103" s="2" t="s">
        <v>2174</v>
      </c>
      <c r="B2103" s="3">
        <v>46308</v>
      </c>
      <c r="C2103" s="4" t="s">
        <v>34</v>
      </c>
      <c r="D2103" s="4" t="s">
        <v>81</v>
      </c>
      <c r="E2103" s="4" t="s">
        <v>23</v>
      </c>
      <c r="F2103" s="4" t="s">
        <v>36</v>
      </c>
      <c r="G2103" s="4" t="s">
        <v>31</v>
      </c>
      <c r="H2103" s="4" t="s">
        <v>73</v>
      </c>
      <c r="I2103" s="5">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9">
        <f>YEAR(SalesDataTable[[#This Row],[Order Date]])</f>
        <v>2026</v>
      </c>
      <c r="R2103" s="8" t="str">
        <f>"Q"&amp;ROUNDUP(MONTH(SalesDataTable[[#This Row],[Order Date]])/3,0)</f>
        <v>Q4</v>
      </c>
      <c r="S2103" s="5">
        <f>MONTH(SalesDataTable[[#This Row],[Order Date]])</f>
        <v>10</v>
      </c>
      <c r="T2103" s="8" t="str">
        <f>TEXT(SalesDataTable[[#This Row],[Order Date]],"mmm")</f>
        <v>Oct</v>
      </c>
    </row>
    <row r="2104" spans="1:20" ht="15.6" x14ac:dyDescent="0.3">
      <c r="A2104" s="2" t="s">
        <v>2175</v>
      </c>
      <c r="B2104" s="3">
        <v>46309</v>
      </c>
      <c r="C2104" s="4" t="s">
        <v>47</v>
      </c>
      <c r="D2104" s="4" t="s">
        <v>68</v>
      </c>
      <c r="E2104" s="4" t="s">
        <v>59</v>
      </c>
      <c r="F2104" s="4" t="s">
        <v>40</v>
      </c>
      <c r="G2104" s="4" t="s">
        <v>25</v>
      </c>
      <c r="H2104" s="4" t="s">
        <v>49</v>
      </c>
      <c r="I2104" s="5">
        <v>2</v>
      </c>
      <c r="J2104" s="6">
        <v>50.64</v>
      </c>
      <c r="K2104" s="7">
        <v>0.05</v>
      </c>
      <c r="L2104" s="6">
        <v>22.28</v>
      </c>
      <c r="M2104" s="6">
        <f t="shared" si="128"/>
        <v>96.215999999999994</v>
      </c>
      <c r="N2104" s="6">
        <f t="shared" si="129"/>
        <v>44.56</v>
      </c>
      <c r="O2104" s="6">
        <f t="shared" si="130"/>
        <v>51.655999999999992</v>
      </c>
      <c r="P2104" s="8">
        <f t="shared" si="131"/>
        <v>0.53687536376486233</v>
      </c>
      <c r="Q2104" s="9">
        <f>YEAR(SalesDataTable[[#This Row],[Order Date]])</f>
        <v>2026</v>
      </c>
      <c r="R2104" s="8" t="str">
        <f>"Q"&amp;ROUNDUP(MONTH(SalesDataTable[[#This Row],[Order Date]])/3,0)</f>
        <v>Q4</v>
      </c>
      <c r="S2104" s="5">
        <f>MONTH(SalesDataTable[[#This Row],[Order Date]])</f>
        <v>10</v>
      </c>
      <c r="T2104" s="8" t="str">
        <f>TEXT(SalesDataTable[[#This Row],[Order Date]],"mmm")</f>
        <v>Oct</v>
      </c>
    </row>
    <row r="2105" spans="1:20" ht="15.6" x14ac:dyDescent="0.3">
      <c r="A2105" s="2" t="s">
        <v>2176</v>
      </c>
      <c r="B2105" s="3">
        <v>46309</v>
      </c>
      <c r="C2105" s="4" t="s">
        <v>21</v>
      </c>
      <c r="D2105" s="4" t="s">
        <v>22</v>
      </c>
      <c r="E2105" s="4" t="s">
        <v>23</v>
      </c>
      <c r="F2105" s="4" t="s">
        <v>36</v>
      </c>
      <c r="G2105" s="4" t="s">
        <v>69</v>
      </c>
      <c r="H2105" s="4" t="s">
        <v>70</v>
      </c>
      <c r="I2105" s="5">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9">
        <f>YEAR(SalesDataTable[[#This Row],[Order Date]])</f>
        <v>2026</v>
      </c>
      <c r="R2105" s="8" t="str">
        <f>"Q"&amp;ROUNDUP(MONTH(SalesDataTable[[#This Row],[Order Date]])/3,0)</f>
        <v>Q4</v>
      </c>
      <c r="S2105" s="5">
        <f>MONTH(SalesDataTable[[#This Row],[Order Date]])</f>
        <v>10</v>
      </c>
      <c r="T2105" s="8" t="str">
        <f>TEXT(SalesDataTable[[#This Row],[Order Date]],"mmm")</f>
        <v>Oct</v>
      </c>
    </row>
    <row r="2106" spans="1:20" ht="15.6" x14ac:dyDescent="0.3">
      <c r="A2106" s="2" t="s">
        <v>2177</v>
      </c>
      <c r="B2106" s="3">
        <v>46309</v>
      </c>
      <c r="C2106" s="4" t="s">
        <v>47</v>
      </c>
      <c r="D2106" s="4" t="s">
        <v>48</v>
      </c>
      <c r="E2106" s="4" t="s">
        <v>45</v>
      </c>
      <c r="F2106" s="4" t="s">
        <v>24</v>
      </c>
      <c r="G2106" s="4" t="s">
        <v>31</v>
      </c>
      <c r="H2106" s="4" t="s">
        <v>41</v>
      </c>
      <c r="I2106" s="5">
        <v>1</v>
      </c>
      <c r="J2106" s="6">
        <v>141.77000000000001</v>
      </c>
      <c r="K2106" s="7">
        <v>0</v>
      </c>
      <c r="L2106" s="6">
        <v>78.48</v>
      </c>
      <c r="M2106" s="6">
        <f t="shared" si="128"/>
        <v>141.77000000000001</v>
      </c>
      <c r="N2106" s="6">
        <f t="shared" si="129"/>
        <v>78.48</v>
      </c>
      <c r="O2106" s="6">
        <f t="shared" si="130"/>
        <v>63.290000000000006</v>
      </c>
      <c r="P2106" s="8">
        <f t="shared" si="131"/>
        <v>0.44642731184312623</v>
      </c>
      <c r="Q2106" s="9">
        <f>YEAR(SalesDataTable[[#This Row],[Order Date]])</f>
        <v>2026</v>
      </c>
      <c r="R2106" s="8" t="str">
        <f>"Q"&amp;ROUNDUP(MONTH(SalesDataTable[[#This Row],[Order Date]])/3,0)</f>
        <v>Q4</v>
      </c>
      <c r="S2106" s="5">
        <f>MONTH(SalesDataTable[[#This Row],[Order Date]])</f>
        <v>10</v>
      </c>
      <c r="T2106" s="8" t="str">
        <f>TEXT(SalesDataTable[[#This Row],[Order Date]],"mmm")</f>
        <v>Oct</v>
      </c>
    </row>
    <row r="2107" spans="1:20" ht="15.6" x14ac:dyDescent="0.3">
      <c r="A2107" s="2" t="s">
        <v>2178</v>
      </c>
      <c r="B2107" s="3">
        <v>46309</v>
      </c>
      <c r="C2107" s="4" t="s">
        <v>47</v>
      </c>
      <c r="D2107" s="4" t="s">
        <v>65</v>
      </c>
      <c r="E2107" s="4" t="s">
        <v>23</v>
      </c>
      <c r="F2107" s="4" t="s">
        <v>36</v>
      </c>
      <c r="G2107" s="4" t="s">
        <v>51</v>
      </c>
      <c r="H2107" s="4" t="s">
        <v>61</v>
      </c>
      <c r="I2107" s="5">
        <v>3</v>
      </c>
      <c r="J2107" s="6">
        <v>199.99</v>
      </c>
      <c r="K2107" s="7">
        <v>0.15</v>
      </c>
      <c r="L2107" s="6">
        <v>101.86</v>
      </c>
      <c r="M2107" s="6">
        <f t="shared" si="128"/>
        <v>509.97450000000003</v>
      </c>
      <c r="N2107" s="6">
        <f t="shared" si="129"/>
        <v>305.58</v>
      </c>
      <c r="O2107" s="6">
        <f t="shared" si="130"/>
        <v>204.39450000000005</v>
      </c>
      <c r="P2107" s="8">
        <f t="shared" si="131"/>
        <v>0.40079356909021929</v>
      </c>
      <c r="Q2107" s="9">
        <f>YEAR(SalesDataTable[[#This Row],[Order Date]])</f>
        <v>2026</v>
      </c>
      <c r="R2107" s="8" t="str">
        <f>"Q"&amp;ROUNDUP(MONTH(SalesDataTable[[#This Row],[Order Date]])/3,0)</f>
        <v>Q4</v>
      </c>
      <c r="S2107" s="5">
        <f>MONTH(SalesDataTable[[#This Row],[Order Date]])</f>
        <v>10</v>
      </c>
      <c r="T2107" s="8" t="str">
        <f>TEXT(SalesDataTable[[#This Row],[Order Date]],"mmm")</f>
        <v>Oct</v>
      </c>
    </row>
    <row r="2108" spans="1:20" ht="15.6" x14ac:dyDescent="0.3">
      <c r="A2108" s="2" t="s">
        <v>2179</v>
      </c>
      <c r="B2108" s="3">
        <v>46309</v>
      </c>
      <c r="C2108" s="4" t="s">
        <v>47</v>
      </c>
      <c r="D2108" s="4" t="s">
        <v>48</v>
      </c>
      <c r="E2108" s="4" t="s">
        <v>59</v>
      </c>
      <c r="F2108" s="4" t="s">
        <v>36</v>
      </c>
      <c r="G2108" s="4" t="s">
        <v>25</v>
      </c>
      <c r="H2108" s="4" t="s">
        <v>49</v>
      </c>
      <c r="I2108" s="5">
        <v>2</v>
      </c>
      <c r="J2108" s="6">
        <v>50.56</v>
      </c>
      <c r="K2108" s="7">
        <v>0</v>
      </c>
      <c r="L2108" s="6">
        <v>23.04</v>
      </c>
      <c r="M2108" s="6">
        <f t="shared" si="128"/>
        <v>101.12</v>
      </c>
      <c r="N2108" s="6">
        <f t="shared" si="129"/>
        <v>46.08</v>
      </c>
      <c r="O2108" s="6">
        <f t="shared" si="130"/>
        <v>55.040000000000006</v>
      </c>
      <c r="P2108" s="8">
        <f t="shared" si="131"/>
        <v>0.54430379746835444</v>
      </c>
      <c r="Q2108" s="9">
        <f>YEAR(SalesDataTable[[#This Row],[Order Date]])</f>
        <v>2026</v>
      </c>
      <c r="R2108" s="8" t="str">
        <f>"Q"&amp;ROUNDUP(MONTH(SalesDataTable[[#This Row],[Order Date]])/3,0)</f>
        <v>Q4</v>
      </c>
      <c r="S2108" s="5">
        <f>MONTH(SalesDataTable[[#This Row],[Order Date]])</f>
        <v>10</v>
      </c>
      <c r="T2108" s="8" t="str">
        <f>TEXT(SalesDataTable[[#This Row],[Order Date]],"mmm")</f>
        <v>Oct</v>
      </c>
    </row>
    <row r="2109" spans="1:20" ht="15.6" x14ac:dyDescent="0.3">
      <c r="A2109" s="2" t="s">
        <v>2180</v>
      </c>
      <c r="B2109" s="3">
        <v>46309</v>
      </c>
      <c r="C2109" s="4" t="s">
        <v>47</v>
      </c>
      <c r="D2109" s="4" t="s">
        <v>65</v>
      </c>
      <c r="E2109" s="4" t="s">
        <v>23</v>
      </c>
      <c r="F2109" s="4" t="s">
        <v>36</v>
      </c>
      <c r="G2109" s="4" t="s">
        <v>37</v>
      </c>
      <c r="H2109" s="4" t="s">
        <v>66</v>
      </c>
      <c r="I2109" s="5">
        <v>1</v>
      </c>
      <c r="J2109" s="6">
        <v>47.38</v>
      </c>
      <c r="K2109" s="7">
        <v>0</v>
      </c>
      <c r="L2109" s="6">
        <v>17.86</v>
      </c>
      <c r="M2109" s="6">
        <f t="shared" si="128"/>
        <v>47.38</v>
      </c>
      <c r="N2109" s="6">
        <f t="shared" si="129"/>
        <v>17.86</v>
      </c>
      <c r="O2109" s="6">
        <f t="shared" si="130"/>
        <v>29.520000000000003</v>
      </c>
      <c r="P2109" s="8">
        <f t="shared" si="131"/>
        <v>0.62304769945124527</v>
      </c>
      <c r="Q2109" s="9">
        <f>YEAR(SalesDataTable[[#This Row],[Order Date]])</f>
        <v>2026</v>
      </c>
      <c r="R2109" s="8" t="str">
        <f>"Q"&amp;ROUNDUP(MONTH(SalesDataTable[[#This Row],[Order Date]])/3,0)</f>
        <v>Q4</v>
      </c>
      <c r="S2109" s="5">
        <f>MONTH(SalesDataTable[[#This Row],[Order Date]])</f>
        <v>10</v>
      </c>
      <c r="T2109" s="8" t="str">
        <f>TEXT(SalesDataTable[[#This Row],[Order Date]],"mmm")</f>
        <v>Oct</v>
      </c>
    </row>
    <row r="2110" spans="1:20" ht="15.6" x14ac:dyDescent="0.3">
      <c r="A2110" s="2" t="s">
        <v>2181</v>
      </c>
      <c r="B2110" s="3">
        <v>46310</v>
      </c>
      <c r="C2110" s="4" t="s">
        <v>34</v>
      </c>
      <c r="D2110" s="4" t="s">
        <v>35</v>
      </c>
      <c r="E2110" s="4" t="s">
        <v>23</v>
      </c>
      <c r="F2110" s="4" t="s">
        <v>40</v>
      </c>
      <c r="G2110" s="4" t="s">
        <v>31</v>
      </c>
      <c r="H2110" s="4" t="s">
        <v>32</v>
      </c>
      <c r="I2110" s="5">
        <v>1</v>
      </c>
      <c r="J2110" s="6">
        <v>92.74</v>
      </c>
      <c r="K2110" s="7">
        <v>0.15</v>
      </c>
      <c r="L2110" s="6">
        <v>44.52</v>
      </c>
      <c r="M2110" s="6">
        <f t="shared" si="128"/>
        <v>78.828999999999994</v>
      </c>
      <c r="N2110" s="6">
        <f t="shared" si="129"/>
        <v>44.52</v>
      </c>
      <c r="O2110" s="6">
        <f t="shared" si="130"/>
        <v>34.30899999999999</v>
      </c>
      <c r="P2110" s="8">
        <f t="shared" si="131"/>
        <v>0.43523322635070844</v>
      </c>
      <c r="Q2110" s="9">
        <f>YEAR(SalesDataTable[[#This Row],[Order Date]])</f>
        <v>2026</v>
      </c>
      <c r="R2110" s="8" t="str">
        <f>"Q"&amp;ROUNDUP(MONTH(SalesDataTable[[#This Row],[Order Date]])/3,0)</f>
        <v>Q4</v>
      </c>
      <c r="S2110" s="5">
        <f>MONTH(SalesDataTable[[#This Row],[Order Date]])</f>
        <v>10</v>
      </c>
      <c r="T2110" s="8" t="str">
        <f>TEXT(SalesDataTable[[#This Row],[Order Date]],"mmm")</f>
        <v>Oct</v>
      </c>
    </row>
    <row r="2111" spans="1:20" ht="15.6" x14ac:dyDescent="0.3">
      <c r="A2111" s="2" t="s">
        <v>2182</v>
      </c>
      <c r="B2111" s="3">
        <v>46310</v>
      </c>
      <c r="C2111" s="4" t="s">
        <v>47</v>
      </c>
      <c r="D2111" s="4" t="s">
        <v>102</v>
      </c>
      <c r="E2111" s="4" t="s">
        <v>45</v>
      </c>
      <c r="F2111" s="4" t="s">
        <v>24</v>
      </c>
      <c r="G2111" s="4" t="s">
        <v>25</v>
      </c>
      <c r="H2111" s="4" t="s">
        <v>49</v>
      </c>
      <c r="I2111" s="5">
        <v>3</v>
      </c>
      <c r="J2111" s="6">
        <v>51.57</v>
      </c>
      <c r="K2111" s="7">
        <v>0.1</v>
      </c>
      <c r="L2111" s="6">
        <v>21.82</v>
      </c>
      <c r="M2111" s="6">
        <f t="shared" si="128"/>
        <v>139.239</v>
      </c>
      <c r="N2111" s="6">
        <f t="shared" si="129"/>
        <v>65.460000000000008</v>
      </c>
      <c r="O2111" s="6">
        <f t="shared" si="130"/>
        <v>73.778999999999996</v>
      </c>
      <c r="P2111" s="8">
        <f t="shared" si="131"/>
        <v>0.52987309589985565</v>
      </c>
      <c r="Q2111" s="9">
        <f>YEAR(SalesDataTable[[#This Row],[Order Date]])</f>
        <v>2026</v>
      </c>
      <c r="R2111" s="8" t="str">
        <f>"Q"&amp;ROUNDUP(MONTH(SalesDataTable[[#This Row],[Order Date]])/3,0)</f>
        <v>Q4</v>
      </c>
      <c r="S2111" s="5">
        <f>MONTH(SalesDataTable[[#This Row],[Order Date]])</f>
        <v>10</v>
      </c>
      <c r="T2111" s="8" t="str">
        <f>TEXT(SalesDataTable[[#This Row],[Order Date]],"mmm")</f>
        <v>Oct</v>
      </c>
    </row>
    <row r="2112" spans="1:20" ht="15.6" x14ac:dyDescent="0.3">
      <c r="A2112" s="2" t="s">
        <v>2183</v>
      </c>
      <c r="B2112" s="3">
        <v>46310</v>
      </c>
      <c r="C2112" s="4" t="s">
        <v>28</v>
      </c>
      <c r="D2112" s="4" t="s">
        <v>89</v>
      </c>
      <c r="E2112" s="4" t="s">
        <v>23</v>
      </c>
      <c r="F2112" s="4" t="s">
        <v>36</v>
      </c>
      <c r="G2112" s="4" t="s">
        <v>31</v>
      </c>
      <c r="H2112" s="4" t="s">
        <v>99</v>
      </c>
      <c r="I2112" s="5">
        <v>1</v>
      </c>
      <c r="J2112" s="6">
        <v>70.47</v>
      </c>
      <c r="K2112" s="7">
        <v>0.1</v>
      </c>
      <c r="L2112" s="6">
        <v>31.52</v>
      </c>
      <c r="M2112" s="6">
        <f t="shared" si="128"/>
        <v>63.423000000000002</v>
      </c>
      <c r="N2112" s="6">
        <f t="shared" si="129"/>
        <v>31.52</v>
      </c>
      <c r="O2112" s="6">
        <f t="shared" si="130"/>
        <v>31.903000000000002</v>
      </c>
      <c r="P2112" s="8">
        <f t="shared" si="131"/>
        <v>0.50301940936253409</v>
      </c>
      <c r="Q2112" s="9">
        <f>YEAR(SalesDataTable[[#This Row],[Order Date]])</f>
        <v>2026</v>
      </c>
      <c r="R2112" s="8" t="str">
        <f>"Q"&amp;ROUNDUP(MONTH(SalesDataTable[[#This Row],[Order Date]])/3,0)</f>
        <v>Q4</v>
      </c>
      <c r="S2112" s="5">
        <f>MONTH(SalesDataTable[[#This Row],[Order Date]])</f>
        <v>10</v>
      </c>
      <c r="T2112" s="8" t="str">
        <f>TEXT(SalesDataTable[[#This Row],[Order Date]],"mmm")</f>
        <v>Oct</v>
      </c>
    </row>
    <row r="2113" spans="1:20" ht="15.6" x14ac:dyDescent="0.3">
      <c r="A2113" s="2" t="s">
        <v>2184</v>
      </c>
      <c r="B2113" s="3">
        <v>46310</v>
      </c>
      <c r="C2113" s="4" t="s">
        <v>21</v>
      </c>
      <c r="D2113" s="4" t="s">
        <v>22</v>
      </c>
      <c r="E2113" s="4" t="s">
        <v>23</v>
      </c>
      <c r="F2113" s="4" t="s">
        <v>36</v>
      </c>
      <c r="G2113" s="4" t="s">
        <v>31</v>
      </c>
      <c r="H2113" s="4" t="s">
        <v>99</v>
      </c>
      <c r="I2113" s="5">
        <v>1</v>
      </c>
      <c r="J2113" s="6">
        <v>71.05</v>
      </c>
      <c r="K2113" s="7">
        <v>0</v>
      </c>
      <c r="L2113" s="6">
        <v>33.32</v>
      </c>
      <c r="M2113" s="6">
        <f t="shared" si="128"/>
        <v>71.05</v>
      </c>
      <c r="N2113" s="6">
        <f t="shared" si="129"/>
        <v>33.32</v>
      </c>
      <c r="O2113" s="6">
        <f t="shared" si="130"/>
        <v>37.729999999999997</v>
      </c>
      <c r="P2113" s="8">
        <f t="shared" si="131"/>
        <v>0.53103448275862064</v>
      </c>
      <c r="Q2113" s="9">
        <f>YEAR(SalesDataTable[[#This Row],[Order Date]])</f>
        <v>2026</v>
      </c>
      <c r="R2113" s="8" t="str">
        <f>"Q"&amp;ROUNDUP(MONTH(SalesDataTable[[#This Row],[Order Date]])/3,0)</f>
        <v>Q4</v>
      </c>
      <c r="S2113" s="5">
        <f>MONTH(SalesDataTable[[#This Row],[Order Date]])</f>
        <v>10</v>
      </c>
      <c r="T2113" s="8" t="str">
        <f>TEXT(SalesDataTable[[#This Row],[Order Date]],"mmm")</f>
        <v>Oct</v>
      </c>
    </row>
    <row r="2114" spans="1:20" ht="15.6" x14ac:dyDescent="0.3">
      <c r="A2114" s="2" t="s">
        <v>2185</v>
      </c>
      <c r="B2114" s="3">
        <v>46310</v>
      </c>
      <c r="C2114" s="4" t="s">
        <v>47</v>
      </c>
      <c r="D2114" s="4" t="s">
        <v>102</v>
      </c>
      <c r="E2114" s="4" t="s">
        <v>45</v>
      </c>
      <c r="F2114" s="4" t="s">
        <v>24</v>
      </c>
      <c r="G2114" s="4" t="s">
        <v>25</v>
      </c>
      <c r="H2114" s="4" t="s">
        <v>55</v>
      </c>
      <c r="I2114" s="5">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9">
        <f>YEAR(SalesDataTable[[#This Row],[Order Date]])</f>
        <v>2026</v>
      </c>
      <c r="R2114" s="8" t="str">
        <f>"Q"&amp;ROUNDUP(MONTH(SalesDataTable[[#This Row],[Order Date]])/3,0)</f>
        <v>Q4</v>
      </c>
      <c r="S2114" s="5">
        <f>MONTH(SalesDataTable[[#This Row],[Order Date]])</f>
        <v>10</v>
      </c>
      <c r="T2114" s="8" t="str">
        <f>TEXT(SalesDataTable[[#This Row],[Order Date]],"mmm")</f>
        <v>Oct</v>
      </c>
    </row>
    <row r="2115" spans="1:20" ht="15.6" x14ac:dyDescent="0.3">
      <c r="A2115" s="2" t="s">
        <v>2186</v>
      </c>
      <c r="B2115" s="3">
        <v>46310</v>
      </c>
      <c r="C2115" s="4" t="s">
        <v>47</v>
      </c>
      <c r="D2115" s="4" t="s">
        <v>65</v>
      </c>
      <c r="E2115" s="4" t="s">
        <v>23</v>
      </c>
      <c r="F2115" s="4" t="s">
        <v>36</v>
      </c>
      <c r="G2115" s="4" t="s">
        <v>69</v>
      </c>
      <c r="H2115" s="4" t="s">
        <v>94</v>
      </c>
      <c r="I2115" s="5">
        <v>3</v>
      </c>
      <c r="J2115" s="6">
        <v>49.5</v>
      </c>
      <c r="K2115" s="7">
        <v>0.05</v>
      </c>
      <c r="L2115" s="6">
        <v>22</v>
      </c>
      <c r="M2115" s="6">
        <f t="shared" si="132"/>
        <v>141.07499999999999</v>
      </c>
      <c r="N2115" s="6">
        <f t="shared" si="133"/>
        <v>66</v>
      </c>
      <c r="O2115" s="6">
        <f t="shared" si="134"/>
        <v>75.074999999999989</v>
      </c>
      <c r="P2115" s="8">
        <f t="shared" si="135"/>
        <v>0.53216374269005839</v>
      </c>
      <c r="Q2115" s="9">
        <f>YEAR(SalesDataTable[[#This Row],[Order Date]])</f>
        <v>2026</v>
      </c>
      <c r="R2115" s="8" t="str">
        <f>"Q"&amp;ROUNDUP(MONTH(SalesDataTable[[#This Row],[Order Date]])/3,0)</f>
        <v>Q4</v>
      </c>
      <c r="S2115" s="5">
        <f>MONTH(SalesDataTable[[#This Row],[Order Date]])</f>
        <v>10</v>
      </c>
      <c r="T2115" s="8" t="str">
        <f>TEXT(SalesDataTable[[#This Row],[Order Date]],"mmm")</f>
        <v>Oct</v>
      </c>
    </row>
    <row r="2116" spans="1:20" ht="15.6" x14ac:dyDescent="0.3">
      <c r="A2116" s="2" t="s">
        <v>2187</v>
      </c>
      <c r="B2116" s="3">
        <v>46310</v>
      </c>
      <c r="C2116" s="4" t="s">
        <v>28</v>
      </c>
      <c r="D2116" s="4" t="s">
        <v>58</v>
      </c>
      <c r="E2116" s="4" t="s">
        <v>59</v>
      </c>
      <c r="F2116" s="4" t="s">
        <v>36</v>
      </c>
      <c r="G2116" s="4" t="s">
        <v>31</v>
      </c>
      <c r="H2116" s="4" t="s">
        <v>32</v>
      </c>
      <c r="I2116" s="5">
        <v>1</v>
      </c>
      <c r="J2116" s="6">
        <v>91.99</v>
      </c>
      <c r="K2116" s="7">
        <v>0</v>
      </c>
      <c r="L2116" s="6">
        <v>44.86</v>
      </c>
      <c r="M2116" s="6">
        <f t="shared" si="132"/>
        <v>91.99</v>
      </c>
      <c r="N2116" s="6">
        <f t="shared" si="133"/>
        <v>44.86</v>
      </c>
      <c r="O2116" s="6">
        <f t="shared" si="134"/>
        <v>47.129999999999995</v>
      </c>
      <c r="P2116" s="8">
        <f t="shared" si="135"/>
        <v>0.51233829764104788</v>
      </c>
      <c r="Q2116" s="9">
        <f>YEAR(SalesDataTable[[#This Row],[Order Date]])</f>
        <v>2026</v>
      </c>
      <c r="R2116" s="8" t="str">
        <f>"Q"&amp;ROUNDUP(MONTH(SalesDataTable[[#This Row],[Order Date]])/3,0)</f>
        <v>Q4</v>
      </c>
      <c r="S2116" s="5">
        <f>MONTH(SalesDataTable[[#This Row],[Order Date]])</f>
        <v>10</v>
      </c>
      <c r="T2116" s="8" t="str">
        <f>TEXT(SalesDataTable[[#This Row],[Order Date]],"mmm")</f>
        <v>Oct</v>
      </c>
    </row>
    <row r="2117" spans="1:20" ht="15.6" x14ac:dyDescent="0.3">
      <c r="A2117" s="2" t="s">
        <v>2188</v>
      </c>
      <c r="B2117" s="3">
        <v>46310</v>
      </c>
      <c r="C2117" s="4" t="s">
        <v>21</v>
      </c>
      <c r="D2117" s="4" t="s">
        <v>108</v>
      </c>
      <c r="E2117" s="4" t="s">
        <v>59</v>
      </c>
      <c r="F2117" s="4" t="s">
        <v>24</v>
      </c>
      <c r="G2117" s="4" t="s">
        <v>25</v>
      </c>
      <c r="H2117" s="4" t="s">
        <v>26</v>
      </c>
      <c r="I2117" s="5">
        <v>1</v>
      </c>
      <c r="J2117" s="6">
        <v>79.78</v>
      </c>
      <c r="K2117" s="7">
        <v>0.05</v>
      </c>
      <c r="L2117" s="6">
        <v>41.59</v>
      </c>
      <c r="M2117" s="6">
        <f t="shared" si="132"/>
        <v>75.790999999999997</v>
      </c>
      <c r="N2117" s="6">
        <f t="shared" si="133"/>
        <v>41.59</v>
      </c>
      <c r="O2117" s="6">
        <f t="shared" si="134"/>
        <v>34.200999999999993</v>
      </c>
      <c r="P2117" s="8">
        <f t="shared" si="135"/>
        <v>0.45125410668812915</v>
      </c>
      <c r="Q2117" s="9">
        <f>YEAR(SalesDataTable[[#This Row],[Order Date]])</f>
        <v>2026</v>
      </c>
      <c r="R2117" s="8" t="str">
        <f>"Q"&amp;ROUNDUP(MONTH(SalesDataTable[[#This Row],[Order Date]])/3,0)</f>
        <v>Q4</v>
      </c>
      <c r="S2117" s="5">
        <f>MONTH(SalesDataTable[[#This Row],[Order Date]])</f>
        <v>10</v>
      </c>
      <c r="T2117" s="8" t="str">
        <f>TEXT(SalesDataTable[[#This Row],[Order Date]],"mmm")</f>
        <v>Oct</v>
      </c>
    </row>
    <row r="2118" spans="1:20" ht="15.6" x14ac:dyDescent="0.3">
      <c r="A2118" s="2" t="s">
        <v>2189</v>
      </c>
      <c r="B2118" s="3">
        <v>46310</v>
      </c>
      <c r="C2118" s="4" t="s">
        <v>47</v>
      </c>
      <c r="D2118" s="4" t="s">
        <v>68</v>
      </c>
      <c r="E2118" s="4" t="s">
        <v>23</v>
      </c>
      <c r="F2118" s="4" t="s">
        <v>24</v>
      </c>
      <c r="G2118" s="4" t="s">
        <v>25</v>
      </c>
      <c r="H2118" s="4" t="s">
        <v>26</v>
      </c>
      <c r="I2118" s="5">
        <v>1</v>
      </c>
      <c r="J2118" s="6">
        <v>82.97</v>
      </c>
      <c r="K2118" s="7">
        <v>0</v>
      </c>
      <c r="L2118" s="6">
        <v>43.09</v>
      </c>
      <c r="M2118" s="6">
        <f t="shared" si="132"/>
        <v>82.97</v>
      </c>
      <c r="N2118" s="6">
        <f t="shared" si="133"/>
        <v>43.09</v>
      </c>
      <c r="O2118" s="6">
        <f t="shared" si="134"/>
        <v>39.879999999999995</v>
      </c>
      <c r="P2118" s="8">
        <f t="shared" si="135"/>
        <v>0.48065565867180904</v>
      </c>
      <c r="Q2118" s="9">
        <f>YEAR(SalesDataTable[[#This Row],[Order Date]])</f>
        <v>2026</v>
      </c>
      <c r="R2118" s="8" t="str">
        <f>"Q"&amp;ROUNDUP(MONTH(SalesDataTable[[#This Row],[Order Date]])/3,0)</f>
        <v>Q4</v>
      </c>
      <c r="S2118" s="5">
        <f>MONTH(SalesDataTable[[#This Row],[Order Date]])</f>
        <v>10</v>
      </c>
      <c r="T2118" s="8" t="str">
        <f>TEXT(SalesDataTable[[#This Row],[Order Date]],"mmm")</f>
        <v>Oct</v>
      </c>
    </row>
    <row r="2119" spans="1:20" ht="15.6" x14ac:dyDescent="0.3">
      <c r="A2119" s="2" t="s">
        <v>2190</v>
      </c>
      <c r="B2119" s="3">
        <v>46310</v>
      </c>
      <c r="C2119" s="4" t="s">
        <v>21</v>
      </c>
      <c r="D2119" s="4" t="s">
        <v>72</v>
      </c>
      <c r="E2119" s="4" t="s">
        <v>23</v>
      </c>
      <c r="F2119" s="4" t="s">
        <v>40</v>
      </c>
      <c r="G2119" s="4" t="s">
        <v>25</v>
      </c>
      <c r="H2119" s="4" t="s">
        <v>63</v>
      </c>
      <c r="I2119" s="5">
        <v>1</v>
      </c>
      <c r="J2119" s="6">
        <v>103.33</v>
      </c>
      <c r="K2119" s="7">
        <v>0</v>
      </c>
      <c r="L2119" s="6">
        <v>50.85</v>
      </c>
      <c r="M2119" s="6">
        <f t="shared" si="132"/>
        <v>103.33</v>
      </c>
      <c r="N2119" s="6">
        <f t="shared" si="133"/>
        <v>50.85</v>
      </c>
      <c r="O2119" s="6">
        <f t="shared" si="134"/>
        <v>52.48</v>
      </c>
      <c r="P2119" s="8">
        <f t="shared" si="135"/>
        <v>0.5078873512048776</v>
      </c>
      <c r="Q2119" s="9">
        <f>YEAR(SalesDataTable[[#This Row],[Order Date]])</f>
        <v>2026</v>
      </c>
      <c r="R2119" s="8" t="str">
        <f>"Q"&amp;ROUNDUP(MONTH(SalesDataTable[[#This Row],[Order Date]])/3,0)</f>
        <v>Q4</v>
      </c>
      <c r="S2119" s="5">
        <f>MONTH(SalesDataTable[[#This Row],[Order Date]])</f>
        <v>10</v>
      </c>
      <c r="T2119" s="8" t="str">
        <f>TEXT(SalesDataTable[[#This Row],[Order Date]],"mmm")</f>
        <v>Oct</v>
      </c>
    </row>
    <row r="2120" spans="1:20" ht="15.6" x14ac:dyDescent="0.3">
      <c r="A2120" s="2" t="s">
        <v>2191</v>
      </c>
      <c r="B2120" s="3">
        <v>46311</v>
      </c>
      <c r="C2120" s="4" t="s">
        <v>21</v>
      </c>
      <c r="D2120" s="4" t="s">
        <v>72</v>
      </c>
      <c r="E2120" s="4" t="s">
        <v>23</v>
      </c>
      <c r="F2120" s="4" t="s">
        <v>36</v>
      </c>
      <c r="G2120" s="4" t="s">
        <v>31</v>
      </c>
      <c r="H2120" s="4" t="s">
        <v>41</v>
      </c>
      <c r="I2120" s="5">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9">
        <f>YEAR(SalesDataTable[[#This Row],[Order Date]])</f>
        <v>2026</v>
      </c>
      <c r="R2120" s="8" t="str">
        <f>"Q"&amp;ROUNDUP(MONTH(SalesDataTable[[#This Row],[Order Date]])/3,0)</f>
        <v>Q4</v>
      </c>
      <c r="S2120" s="5">
        <f>MONTH(SalesDataTable[[#This Row],[Order Date]])</f>
        <v>10</v>
      </c>
      <c r="T2120" s="8" t="str">
        <f>TEXT(SalesDataTable[[#This Row],[Order Date]],"mmm")</f>
        <v>Oct</v>
      </c>
    </row>
    <row r="2121" spans="1:20" ht="15.6" x14ac:dyDescent="0.3">
      <c r="A2121" s="2" t="s">
        <v>2192</v>
      </c>
      <c r="B2121" s="3">
        <v>46311</v>
      </c>
      <c r="C2121" s="4" t="s">
        <v>34</v>
      </c>
      <c r="D2121" s="4" t="s">
        <v>146</v>
      </c>
      <c r="E2121" s="4" t="s">
        <v>23</v>
      </c>
      <c r="F2121" s="4" t="s">
        <v>36</v>
      </c>
      <c r="G2121" s="4" t="s">
        <v>31</v>
      </c>
      <c r="H2121" s="4" t="s">
        <v>32</v>
      </c>
      <c r="I2121" s="5">
        <v>3</v>
      </c>
      <c r="J2121" s="6">
        <v>92.14</v>
      </c>
      <c r="K2121" s="7">
        <v>0.1</v>
      </c>
      <c r="L2121" s="6">
        <v>46.43</v>
      </c>
      <c r="M2121" s="6">
        <f t="shared" si="132"/>
        <v>248.77800000000002</v>
      </c>
      <c r="N2121" s="6">
        <f t="shared" si="133"/>
        <v>139.29</v>
      </c>
      <c r="O2121" s="6">
        <f t="shared" si="134"/>
        <v>109.48800000000003</v>
      </c>
      <c r="P2121" s="8">
        <f t="shared" si="135"/>
        <v>0.44010322456165746</v>
      </c>
      <c r="Q2121" s="9">
        <f>YEAR(SalesDataTable[[#This Row],[Order Date]])</f>
        <v>2026</v>
      </c>
      <c r="R2121" s="8" t="str">
        <f>"Q"&amp;ROUNDUP(MONTH(SalesDataTable[[#This Row],[Order Date]])/3,0)</f>
        <v>Q4</v>
      </c>
      <c r="S2121" s="5">
        <f>MONTH(SalesDataTable[[#This Row],[Order Date]])</f>
        <v>10</v>
      </c>
      <c r="T2121" s="8" t="str">
        <f>TEXT(SalesDataTable[[#This Row],[Order Date]],"mmm")</f>
        <v>Oct</v>
      </c>
    </row>
    <row r="2122" spans="1:20" ht="15.6" x14ac:dyDescent="0.3">
      <c r="A2122" s="2" t="s">
        <v>2193</v>
      </c>
      <c r="B2122" s="3">
        <v>46311</v>
      </c>
      <c r="C2122" s="4" t="s">
        <v>47</v>
      </c>
      <c r="D2122" s="4" t="s">
        <v>65</v>
      </c>
      <c r="E2122" s="4" t="s">
        <v>45</v>
      </c>
      <c r="F2122" s="4" t="s">
        <v>40</v>
      </c>
      <c r="G2122" s="4" t="s">
        <v>37</v>
      </c>
      <c r="H2122" s="4" t="s">
        <v>103</v>
      </c>
      <c r="I2122" s="5">
        <v>2</v>
      </c>
      <c r="J2122" s="6">
        <v>165.23</v>
      </c>
      <c r="K2122" s="7">
        <v>0</v>
      </c>
      <c r="L2122" s="6">
        <v>88.87</v>
      </c>
      <c r="M2122" s="6">
        <f t="shared" si="132"/>
        <v>330.46</v>
      </c>
      <c r="N2122" s="6">
        <f t="shared" si="133"/>
        <v>177.74</v>
      </c>
      <c r="O2122" s="6">
        <f t="shared" si="134"/>
        <v>152.71999999999997</v>
      </c>
      <c r="P2122" s="8">
        <f t="shared" si="135"/>
        <v>0.46214367850874533</v>
      </c>
      <c r="Q2122" s="9">
        <f>YEAR(SalesDataTable[[#This Row],[Order Date]])</f>
        <v>2026</v>
      </c>
      <c r="R2122" s="8" t="str">
        <f>"Q"&amp;ROUNDUP(MONTH(SalesDataTable[[#This Row],[Order Date]])/3,0)</f>
        <v>Q4</v>
      </c>
      <c r="S2122" s="5">
        <f>MONTH(SalesDataTable[[#This Row],[Order Date]])</f>
        <v>10</v>
      </c>
      <c r="T2122" s="8" t="str">
        <f>TEXT(SalesDataTable[[#This Row],[Order Date]],"mmm")</f>
        <v>Oct</v>
      </c>
    </row>
    <row r="2123" spans="1:20" ht="15.6" x14ac:dyDescent="0.3">
      <c r="A2123" s="2" t="s">
        <v>2194</v>
      </c>
      <c r="B2123" s="3">
        <v>46311</v>
      </c>
      <c r="C2123" s="4" t="s">
        <v>47</v>
      </c>
      <c r="D2123" s="4" t="s">
        <v>48</v>
      </c>
      <c r="E2123" s="4" t="s">
        <v>23</v>
      </c>
      <c r="F2123" s="4" t="s">
        <v>40</v>
      </c>
      <c r="G2123" s="4" t="s">
        <v>69</v>
      </c>
      <c r="H2123" s="4" t="s">
        <v>75</v>
      </c>
      <c r="I2123" s="5">
        <v>1</v>
      </c>
      <c r="J2123" s="6">
        <v>121.92</v>
      </c>
      <c r="K2123" s="7">
        <v>0</v>
      </c>
      <c r="L2123" s="6">
        <v>71.02</v>
      </c>
      <c r="M2123" s="6">
        <f t="shared" si="132"/>
        <v>121.92</v>
      </c>
      <c r="N2123" s="6">
        <f t="shared" si="133"/>
        <v>71.02</v>
      </c>
      <c r="O2123" s="6">
        <f t="shared" si="134"/>
        <v>50.900000000000006</v>
      </c>
      <c r="P2123" s="8">
        <f t="shared" si="135"/>
        <v>0.41748687664042</v>
      </c>
      <c r="Q2123" s="9">
        <f>YEAR(SalesDataTable[[#This Row],[Order Date]])</f>
        <v>2026</v>
      </c>
      <c r="R2123" s="8" t="str">
        <f>"Q"&amp;ROUNDUP(MONTH(SalesDataTable[[#This Row],[Order Date]])/3,0)</f>
        <v>Q4</v>
      </c>
      <c r="S2123" s="5">
        <f>MONTH(SalesDataTable[[#This Row],[Order Date]])</f>
        <v>10</v>
      </c>
      <c r="T2123" s="8" t="str">
        <f>TEXT(SalesDataTable[[#This Row],[Order Date]],"mmm")</f>
        <v>Oct</v>
      </c>
    </row>
    <row r="2124" spans="1:20" ht="15.6" x14ac:dyDescent="0.3">
      <c r="A2124" s="2" t="s">
        <v>2195</v>
      </c>
      <c r="B2124" s="3">
        <v>46311</v>
      </c>
      <c r="C2124" s="4" t="s">
        <v>28</v>
      </c>
      <c r="D2124" s="4" t="s">
        <v>29</v>
      </c>
      <c r="E2124" s="4" t="s">
        <v>23</v>
      </c>
      <c r="F2124" s="4" t="s">
        <v>24</v>
      </c>
      <c r="G2124" s="4" t="s">
        <v>37</v>
      </c>
      <c r="H2124" s="4" t="s">
        <v>38</v>
      </c>
      <c r="I2124" s="5">
        <v>3</v>
      </c>
      <c r="J2124" s="6">
        <v>36.46</v>
      </c>
      <c r="K2124" s="7">
        <v>0.05</v>
      </c>
      <c r="L2124" s="6">
        <v>13.9</v>
      </c>
      <c r="M2124" s="6">
        <f t="shared" si="132"/>
        <v>103.91099999999999</v>
      </c>
      <c r="N2124" s="6">
        <f t="shared" si="133"/>
        <v>41.7</v>
      </c>
      <c r="O2124" s="6">
        <f t="shared" si="134"/>
        <v>62.210999999999984</v>
      </c>
      <c r="P2124" s="8">
        <f t="shared" si="135"/>
        <v>0.5986950370990558</v>
      </c>
      <c r="Q2124" s="9">
        <f>YEAR(SalesDataTable[[#This Row],[Order Date]])</f>
        <v>2026</v>
      </c>
      <c r="R2124" s="8" t="str">
        <f>"Q"&amp;ROUNDUP(MONTH(SalesDataTable[[#This Row],[Order Date]])/3,0)</f>
        <v>Q4</v>
      </c>
      <c r="S2124" s="5">
        <f>MONTH(SalesDataTable[[#This Row],[Order Date]])</f>
        <v>10</v>
      </c>
      <c r="T2124" s="8" t="str">
        <f>TEXT(SalesDataTable[[#This Row],[Order Date]],"mmm")</f>
        <v>Oct</v>
      </c>
    </row>
    <row r="2125" spans="1:20" ht="15.6" x14ac:dyDescent="0.3">
      <c r="A2125" s="2" t="s">
        <v>2196</v>
      </c>
      <c r="B2125" s="3">
        <v>46311</v>
      </c>
      <c r="C2125" s="4" t="s">
        <v>47</v>
      </c>
      <c r="D2125" s="4" t="s">
        <v>48</v>
      </c>
      <c r="E2125" s="4" t="s">
        <v>45</v>
      </c>
      <c r="F2125" s="4" t="s">
        <v>40</v>
      </c>
      <c r="G2125" s="4" t="s">
        <v>69</v>
      </c>
      <c r="H2125" s="4" t="s">
        <v>94</v>
      </c>
      <c r="I2125" s="5">
        <v>3</v>
      </c>
      <c r="J2125" s="6">
        <v>51.89</v>
      </c>
      <c r="K2125" s="7">
        <v>0.1</v>
      </c>
      <c r="L2125" s="6">
        <v>21.56</v>
      </c>
      <c r="M2125" s="6">
        <f t="shared" si="132"/>
        <v>140.10300000000001</v>
      </c>
      <c r="N2125" s="6">
        <f t="shared" si="133"/>
        <v>64.679999999999993</v>
      </c>
      <c r="O2125" s="6">
        <f t="shared" si="134"/>
        <v>75.423000000000016</v>
      </c>
      <c r="P2125" s="8">
        <f t="shared" si="135"/>
        <v>0.53833965011455864</v>
      </c>
      <c r="Q2125" s="9">
        <f>YEAR(SalesDataTable[[#This Row],[Order Date]])</f>
        <v>2026</v>
      </c>
      <c r="R2125" s="8" t="str">
        <f>"Q"&amp;ROUNDUP(MONTH(SalesDataTable[[#This Row],[Order Date]])/3,0)</f>
        <v>Q4</v>
      </c>
      <c r="S2125" s="5">
        <f>MONTH(SalesDataTable[[#This Row],[Order Date]])</f>
        <v>10</v>
      </c>
      <c r="T2125" s="8" t="str">
        <f>TEXT(SalesDataTable[[#This Row],[Order Date]],"mmm")</f>
        <v>Oct</v>
      </c>
    </row>
    <row r="2126" spans="1:20" ht="15.6" x14ac:dyDescent="0.3">
      <c r="A2126" s="2" t="s">
        <v>2197</v>
      </c>
      <c r="B2126" s="3">
        <v>46311</v>
      </c>
      <c r="C2126" s="4" t="s">
        <v>47</v>
      </c>
      <c r="D2126" s="4" t="s">
        <v>48</v>
      </c>
      <c r="E2126" s="4" t="s">
        <v>23</v>
      </c>
      <c r="F2126" s="4" t="s">
        <v>24</v>
      </c>
      <c r="G2126" s="4" t="s">
        <v>69</v>
      </c>
      <c r="H2126" s="4" t="s">
        <v>70</v>
      </c>
      <c r="I2126" s="5">
        <v>1</v>
      </c>
      <c r="J2126" s="6">
        <v>40.75</v>
      </c>
      <c r="K2126" s="7">
        <v>0</v>
      </c>
      <c r="L2126" s="6">
        <v>14.7</v>
      </c>
      <c r="M2126" s="6">
        <f t="shared" si="132"/>
        <v>40.75</v>
      </c>
      <c r="N2126" s="6">
        <f t="shared" si="133"/>
        <v>14.7</v>
      </c>
      <c r="O2126" s="6">
        <f t="shared" si="134"/>
        <v>26.05</v>
      </c>
      <c r="P2126" s="8">
        <f t="shared" si="135"/>
        <v>0.63926380368098157</v>
      </c>
      <c r="Q2126" s="9">
        <f>YEAR(SalesDataTable[[#This Row],[Order Date]])</f>
        <v>2026</v>
      </c>
      <c r="R2126" s="8" t="str">
        <f>"Q"&amp;ROUNDUP(MONTH(SalesDataTable[[#This Row],[Order Date]])/3,0)</f>
        <v>Q4</v>
      </c>
      <c r="S2126" s="5">
        <f>MONTH(SalesDataTable[[#This Row],[Order Date]])</f>
        <v>10</v>
      </c>
      <c r="T2126" s="8" t="str">
        <f>TEXT(SalesDataTable[[#This Row],[Order Date]],"mmm")</f>
        <v>Oct</v>
      </c>
    </row>
    <row r="2127" spans="1:20" ht="15.6" x14ac:dyDescent="0.3">
      <c r="A2127" s="2" t="s">
        <v>2198</v>
      </c>
      <c r="B2127" s="3">
        <v>46311</v>
      </c>
      <c r="C2127" s="4" t="s">
        <v>34</v>
      </c>
      <c r="D2127" s="4" t="s">
        <v>54</v>
      </c>
      <c r="E2127" s="4" t="s">
        <v>30</v>
      </c>
      <c r="F2127" s="4" t="s">
        <v>40</v>
      </c>
      <c r="G2127" s="4" t="s">
        <v>51</v>
      </c>
      <c r="H2127" s="4" t="s">
        <v>52</v>
      </c>
      <c r="I2127" s="5">
        <v>4</v>
      </c>
      <c r="J2127" s="6">
        <v>345.13</v>
      </c>
      <c r="K2127" s="7">
        <v>0.05</v>
      </c>
      <c r="L2127" s="6">
        <v>200.02</v>
      </c>
      <c r="M2127" s="6">
        <f t="shared" si="132"/>
        <v>1311.4939999999999</v>
      </c>
      <c r="N2127" s="6">
        <f t="shared" si="133"/>
        <v>800.08</v>
      </c>
      <c r="O2127" s="6">
        <f t="shared" si="134"/>
        <v>511.41399999999987</v>
      </c>
      <c r="P2127" s="8">
        <f t="shared" si="135"/>
        <v>0.38994764749209671</v>
      </c>
      <c r="Q2127" s="9">
        <f>YEAR(SalesDataTable[[#This Row],[Order Date]])</f>
        <v>2026</v>
      </c>
      <c r="R2127" s="8" t="str">
        <f>"Q"&amp;ROUNDUP(MONTH(SalesDataTable[[#This Row],[Order Date]])/3,0)</f>
        <v>Q4</v>
      </c>
      <c r="S2127" s="5">
        <f>MONTH(SalesDataTable[[#This Row],[Order Date]])</f>
        <v>10</v>
      </c>
      <c r="T2127" s="8" t="str">
        <f>TEXT(SalesDataTable[[#This Row],[Order Date]],"mmm")</f>
        <v>Oct</v>
      </c>
    </row>
    <row r="2128" spans="1:20" ht="15.6" x14ac:dyDescent="0.3">
      <c r="A2128" s="2" t="s">
        <v>2199</v>
      </c>
      <c r="B2128" s="3">
        <v>46311</v>
      </c>
      <c r="C2128" s="4" t="s">
        <v>28</v>
      </c>
      <c r="D2128" s="4" t="s">
        <v>58</v>
      </c>
      <c r="E2128" s="4" t="s">
        <v>45</v>
      </c>
      <c r="F2128" s="4" t="s">
        <v>36</v>
      </c>
      <c r="G2128" s="4" t="s">
        <v>37</v>
      </c>
      <c r="H2128" s="4" t="s">
        <v>38</v>
      </c>
      <c r="I2128" s="5">
        <v>2</v>
      </c>
      <c r="J2128" s="6">
        <v>37.1</v>
      </c>
      <c r="K2128" s="7">
        <v>0</v>
      </c>
      <c r="L2128" s="6">
        <v>13.31</v>
      </c>
      <c r="M2128" s="6">
        <f t="shared" si="132"/>
        <v>74.2</v>
      </c>
      <c r="N2128" s="6">
        <f t="shared" si="133"/>
        <v>26.62</v>
      </c>
      <c r="O2128" s="6">
        <f t="shared" si="134"/>
        <v>47.58</v>
      </c>
      <c r="P2128" s="8">
        <f t="shared" si="135"/>
        <v>0.64123989218328836</v>
      </c>
      <c r="Q2128" s="9">
        <f>YEAR(SalesDataTable[[#This Row],[Order Date]])</f>
        <v>2026</v>
      </c>
      <c r="R2128" s="8" t="str">
        <f>"Q"&amp;ROUNDUP(MONTH(SalesDataTable[[#This Row],[Order Date]])/3,0)</f>
        <v>Q4</v>
      </c>
      <c r="S2128" s="5">
        <f>MONTH(SalesDataTable[[#This Row],[Order Date]])</f>
        <v>10</v>
      </c>
      <c r="T2128" s="8" t="str">
        <f>TEXT(SalesDataTable[[#This Row],[Order Date]],"mmm")</f>
        <v>Oct</v>
      </c>
    </row>
    <row r="2129" spans="1:20" ht="15.6" x14ac:dyDescent="0.3">
      <c r="A2129" s="2" t="s">
        <v>2200</v>
      </c>
      <c r="B2129" s="3">
        <v>46311</v>
      </c>
      <c r="C2129" s="4" t="s">
        <v>47</v>
      </c>
      <c r="D2129" s="4" t="s">
        <v>65</v>
      </c>
      <c r="E2129" s="4" t="s">
        <v>59</v>
      </c>
      <c r="F2129" s="4" t="s">
        <v>36</v>
      </c>
      <c r="G2129" s="4" t="s">
        <v>31</v>
      </c>
      <c r="H2129" s="4" t="s">
        <v>32</v>
      </c>
      <c r="I2129" s="5">
        <v>3</v>
      </c>
      <c r="J2129" s="6">
        <v>94.19</v>
      </c>
      <c r="K2129" s="7">
        <v>0</v>
      </c>
      <c r="L2129" s="6">
        <v>44.89</v>
      </c>
      <c r="M2129" s="6">
        <f t="shared" si="132"/>
        <v>282.57</v>
      </c>
      <c r="N2129" s="6">
        <f t="shared" si="133"/>
        <v>134.67000000000002</v>
      </c>
      <c r="O2129" s="6">
        <f t="shared" si="134"/>
        <v>147.89999999999998</v>
      </c>
      <c r="P2129" s="8">
        <f t="shared" si="135"/>
        <v>0.52341012846374346</v>
      </c>
      <c r="Q2129" s="9">
        <f>YEAR(SalesDataTable[[#This Row],[Order Date]])</f>
        <v>2026</v>
      </c>
      <c r="R2129" s="8" t="str">
        <f>"Q"&amp;ROUNDUP(MONTH(SalesDataTable[[#This Row],[Order Date]])/3,0)</f>
        <v>Q4</v>
      </c>
      <c r="S2129" s="5">
        <f>MONTH(SalesDataTable[[#This Row],[Order Date]])</f>
        <v>10</v>
      </c>
      <c r="T2129" s="8" t="str">
        <f>TEXT(SalesDataTable[[#This Row],[Order Date]],"mmm")</f>
        <v>Oct</v>
      </c>
    </row>
    <row r="2130" spans="1:20" ht="15.6" x14ac:dyDescent="0.3">
      <c r="A2130" s="2" t="s">
        <v>2201</v>
      </c>
      <c r="B2130" s="3">
        <v>46312</v>
      </c>
      <c r="C2130" s="4" t="s">
        <v>47</v>
      </c>
      <c r="D2130" s="4" t="s">
        <v>68</v>
      </c>
      <c r="E2130" s="4" t="s">
        <v>23</v>
      </c>
      <c r="F2130" s="4" t="s">
        <v>24</v>
      </c>
      <c r="G2130" s="4" t="s">
        <v>51</v>
      </c>
      <c r="H2130" s="4" t="s">
        <v>84</v>
      </c>
      <c r="I2130" s="5">
        <v>2</v>
      </c>
      <c r="J2130" s="6">
        <v>82.52</v>
      </c>
      <c r="K2130" s="7">
        <v>0.05</v>
      </c>
      <c r="L2130" s="6">
        <v>38.61</v>
      </c>
      <c r="M2130" s="6">
        <f t="shared" si="132"/>
        <v>156.78799999999998</v>
      </c>
      <c r="N2130" s="6">
        <f t="shared" si="133"/>
        <v>77.22</v>
      </c>
      <c r="O2130" s="6">
        <f t="shared" si="134"/>
        <v>79.567999999999984</v>
      </c>
      <c r="P2130" s="8">
        <f t="shared" si="135"/>
        <v>0.50748781794525089</v>
      </c>
      <c r="Q2130" s="9">
        <f>YEAR(SalesDataTable[[#This Row],[Order Date]])</f>
        <v>2026</v>
      </c>
      <c r="R2130" s="8" t="str">
        <f>"Q"&amp;ROUNDUP(MONTH(SalesDataTable[[#This Row],[Order Date]])/3,0)</f>
        <v>Q4</v>
      </c>
      <c r="S2130" s="5">
        <f>MONTH(SalesDataTable[[#This Row],[Order Date]])</f>
        <v>10</v>
      </c>
      <c r="T2130" s="8" t="str">
        <f>TEXT(SalesDataTable[[#This Row],[Order Date]],"mmm")</f>
        <v>Oct</v>
      </c>
    </row>
    <row r="2131" spans="1:20" ht="15.6" x14ac:dyDescent="0.3">
      <c r="A2131" s="2" t="s">
        <v>2202</v>
      </c>
      <c r="B2131" s="3">
        <v>46312</v>
      </c>
      <c r="C2131" s="4" t="s">
        <v>47</v>
      </c>
      <c r="D2131" s="4" t="s">
        <v>102</v>
      </c>
      <c r="E2131" s="4" t="s">
        <v>23</v>
      </c>
      <c r="F2131" s="4" t="s">
        <v>40</v>
      </c>
      <c r="G2131" s="4" t="s">
        <v>31</v>
      </c>
      <c r="H2131" s="4" t="s">
        <v>73</v>
      </c>
      <c r="I2131" s="5">
        <v>1</v>
      </c>
      <c r="J2131" s="6">
        <v>155.16</v>
      </c>
      <c r="K2131" s="7">
        <v>0</v>
      </c>
      <c r="L2131" s="6">
        <v>78.84</v>
      </c>
      <c r="M2131" s="6">
        <f t="shared" si="132"/>
        <v>155.16</v>
      </c>
      <c r="N2131" s="6">
        <f t="shared" si="133"/>
        <v>78.84</v>
      </c>
      <c r="O2131" s="6">
        <f t="shared" si="134"/>
        <v>76.319999999999993</v>
      </c>
      <c r="P2131" s="8">
        <f t="shared" si="135"/>
        <v>0.49187935034802782</v>
      </c>
      <c r="Q2131" s="9">
        <f>YEAR(SalesDataTable[[#This Row],[Order Date]])</f>
        <v>2026</v>
      </c>
      <c r="R2131" s="8" t="str">
        <f>"Q"&amp;ROUNDUP(MONTH(SalesDataTable[[#This Row],[Order Date]])/3,0)</f>
        <v>Q4</v>
      </c>
      <c r="S2131" s="5">
        <f>MONTH(SalesDataTable[[#This Row],[Order Date]])</f>
        <v>10</v>
      </c>
      <c r="T2131" s="8" t="str">
        <f>TEXT(SalesDataTable[[#This Row],[Order Date]],"mmm")</f>
        <v>Oct</v>
      </c>
    </row>
    <row r="2132" spans="1:20" ht="15.6" x14ac:dyDescent="0.3">
      <c r="A2132" s="2" t="s">
        <v>2203</v>
      </c>
      <c r="B2132" s="3">
        <v>46312</v>
      </c>
      <c r="C2132" s="4" t="s">
        <v>47</v>
      </c>
      <c r="D2132" s="4" t="s">
        <v>102</v>
      </c>
      <c r="E2132" s="4" t="s">
        <v>59</v>
      </c>
      <c r="F2132" s="4" t="s">
        <v>24</v>
      </c>
      <c r="G2132" s="4" t="s">
        <v>37</v>
      </c>
      <c r="H2132" s="4" t="s">
        <v>66</v>
      </c>
      <c r="I2132" s="5">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9">
        <f>YEAR(SalesDataTable[[#This Row],[Order Date]])</f>
        <v>2026</v>
      </c>
      <c r="R2132" s="8" t="str">
        <f>"Q"&amp;ROUNDUP(MONTH(SalesDataTable[[#This Row],[Order Date]])/3,0)</f>
        <v>Q4</v>
      </c>
      <c r="S2132" s="5">
        <f>MONTH(SalesDataTable[[#This Row],[Order Date]])</f>
        <v>10</v>
      </c>
      <c r="T2132" s="8" t="str">
        <f>TEXT(SalesDataTable[[#This Row],[Order Date]],"mmm")</f>
        <v>Oct</v>
      </c>
    </row>
    <row r="2133" spans="1:20" ht="15.6" x14ac:dyDescent="0.3">
      <c r="A2133" s="2" t="s">
        <v>2204</v>
      </c>
      <c r="B2133" s="3">
        <v>46312</v>
      </c>
      <c r="C2133" s="4" t="s">
        <v>34</v>
      </c>
      <c r="D2133" s="4" t="s">
        <v>146</v>
      </c>
      <c r="E2133" s="4" t="s">
        <v>23</v>
      </c>
      <c r="F2133" s="4" t="s">
        <v>40</v>
      </c>
      <c r="G2133" s="4" t="s">
        <v>25</v>
      </c>
      <c r="H2133" s="4" t="s">
        <v>26</v>
      </c>
      <c r="I2133" s="5">
        <v>1</v>
      </c>
      <c r="J2133" s="6">
        <v>81.47</v>
      </c>
      <c r="K2133" s="7">
        <v>0</v>
      </c>
      <c r="L2133" s="6">
        <v>43.67</v>
      </c>
      <c r="M2133" s="6">
        <f t="shared" si="132"/>
        <v>81.47</v>
      </c>
      <c r="N2133" s="6">
        <f t="shared" si="133"/>
        <v>43.67</v>
      </c>
      <c r="O2133" s="6">
        <f t="shared" si="134"/>
        <v>37.799999999999997</v>
      </c>
      <c r="P2133" s="8">
        <f t="shared" si="135"/>
        <v>0.463974469129741</v>
      </c>
      <c r="Q2133" s="9">
        <f>YEAR(SalesDataTable[[#This Row],[Order Date]])</f>
        <v>2026</v>
      </c>
      <c r="R2133" s="8" t="str">
        <f>"Q"&amp;ROUNDUP(MONTH(SalesDataTable[[#This Row],[Order Date]])/3,0)</f>
        <v>Q4</v>
      </c>
      <c r="S2133" s="5">
        <f>MONTH(SalesDataTable[[#This Row],[Order Date]])</f>
        <v>10</v>
      </c>
      <c r="T2133" s="8" t="str">
        <f>TEXT(SalesDataTable[[#This Row],[Order Date]],"mmm")</f>
        <v>Oct</v>
      </c>
    </row>
    <row r="2134" spans="1:20" ht="15.6" x14ac:dyDescent="0.3">
      <c r="A2134" s="2" t="s">
        <v>2205</v>
      </c>
      <c r="B2134" s="3">
        <v>46312</v>
      </c>
      <c r="C2134" s="4" t="s">
        <v>21</v>
      </c>
      <c r="D2134" s="4" t="s">
        <v>108</v>
      </c>
      <c r="E2134" s="4" t="s">
        <v>23</v>
      </c>
      <c r="F2134" s="4" t="s">
        <v>24</v>
      </c>
      <c r="G2134" s="4" t="s">
        <v>37</v>
      </c>
      <c r="H2134" s="4" t="s">
        <v>91</v>
      </c>
      <c r="I2134" s="5">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9">
        <f>YEAR(SalesDataTable[[#This Row],[Order Date]])</f>
        <v>2026</v>
      </c>
      <c r="R2134" s="8" t="str">
        <f>"Q"&amp;ROUNDUP(MONTH(SalesDataTable[[#This Row],[Order Date]])/3,0)</f>
        <v>Q4</v>
      </c>
      <c r="S2134" s="5">
        <f>MONTH(SalesDataTable[[#This Row],[Order Date]])</f>
        <v>10</v>
      </c>
      <c r="T2134" s="8" t="str">
        <f>TEXT(SalesDataTable[[#This Row],[Order Date]],"mmm")</f>
        <v>Oct</v>
      </c>
    </row>
    <row r="2135" spans="1:20" ht="15.6" x14ac:dyDescent="0.3">
      <c r="A2135" s="2" t="s">
        <v>2206</v>
      </c>
      <c r="B2135" s="3">
        <v>46312</v>
      </c>
      <c r="C2135" s="4" t="s">
        <v>34</v>
      </c>
      <c r="D2135" s="4" t="s">
        <v>146</v>
      </c>
      <c r="E2135" s="4" t="s">
        <v>23</v>
      </c>
      <c r="F2135" s="4" t="s">
        <v>36</v>
      </c>
      <c r="G2135" s="4" t="s">
        <v>51</v>
      </c>
      <c r="H2135" s="4" t="s">
        <v>110</v>
      </c>
      <c r="I2135" s="5">
        <v>1</v>
      </c>
      <c r="J2135" s="6">
        <v>123.11</v>
      </c>
      <c r="K2135" s="7">
        <v>0</v>
      </c>
      <c r="L2135" s="6">
        <v>58.99</v>
      </c>
      <c r="M2135" s="6">
        <f t="shared" si="132"/>
        <v>123.11</v>
      </c>
      <c r="N2135" s="6">
        <f t="shared" si="133"/>
        <v>58.99</v>
      </c>
      <c r="O2135" s="6">
        <f t="shared" si="134"/>
        <v>64.12</v>
      </c>
      <c r="P2135" s="8">
        <f t="shared" si="135"/>
        <v>0.52083502558687356</v>
      </c>
      <c r="Q2135" s="9">
        <f>YEAR(SalesDataTable[[#This Row],[Order Date]])</f>
        <v>2026</v>
      </c>
      <c r="R2135" s="8" t="str">
        <f>"Q"&amp;ROUNDUP(MONTH(SalesDataTable[[#This Row],[Order Date]])/3,0)</f>
        <v>Q4</v>
      </c>
      <c r="S2135" s="5">
        <f>MONTH(SalesDataTable[[#This Row],[Order Date]])</f>
        <v>10</v>
      </c>
      <c r="T2135" s="8" t="str">
        <f>TEXT(SalesDataTable[[#This Row],[Order Date]],"mmm")</f>
        <v>Oct</v>
      </c>
    </row>
    <row r="2136" spans="1:20" ht="15.6" x14ac:dyDescent="0.3">
      <c r="A2136" s="2" t="s">
        <v>2207</v>
      </c>
      <c r="B2136" s="3">
        <v>46312</v>
      </c>
      <c r="C2136" s="4" t="s">
        <v>28</v>
      </c>
      <c r="D2136" s="4" t="s">
        <v>58</v>
      </c>
      <c r="E2136" s="4" t="s">
        <v>23</v>
      </c>
      <c r="F2136" s="4" t="s">
        <v>36</v>
      </c>
      <c r="G2136" s="4" t="s">
        <v>51</v>
      </c>
      <c r="H2136" s="4" t="s">
        <v>84</v>
      </c>
      <c r="I2136" s="5">
        <v>1</v>
      </c>
      <c r="J2136" s="6">
        <v>81.239999999999995</v>
      </c>
      <c r="K2136" s="7">
        <v>0</v>
      </c>
      <c r="L2136" s="6">
        <v>38.65</v>
      </c>
      <c r="M2136" s="6">
        <f t="shared" si="132"/>
        <v>81.239999999999995</v>
      </c>
      <c r="N2136" s="6">
        <f t="shared" si="133"/>
        <v>38.65</v>
      </c>
      <c r="O2136" s="6">
        <f t="shared" si="134"/>
        <v>42.589999999999996</v>
      </c>
      <c r="P2136" s="8">
        <f t="shared" si="135"/>
        <v>0.52424913835548992</v>
      </c>
      <c r="Q2136" s="9">
        <f>YEAR(SalesDataTable[[#This Row],[Order Date]])</f>
        <v>2026</v>
      </c>
      <c r="R2136" s="8" t="str">
        <f>"Q"&amp;ROUNDUP(MONTH(SalesDataTable[[#This Row],[Order Date]])/3,0)</f>
        <v>Q4</v>
      </c>
      <c r="S2136" s="5">
        <f>MONTH(SalesDataTable[[#This Row],[Order Date]])</f>
        <v>10</v>
      </c>
      <c r="T2136" s="8" t="str">
        <f>TEXT(SalesDataTable[[#This Row],[Order Date]],"mmm")</f>
        <v>Oct</v>
      </c>
    </row>
    <row r="2137" spans="1:20" ht="15.6" x14ac:dyDescent="0.3">
      <c r="A2137" s="2" t="s">
        <v>2208</v>
      </c>
      <c r="B2137" s="3">
        <v>46312</v>
      </c>
      <c r="C2137" s="4" t="s">
        <v>21</v>
      </c>
      <c r="D2137" s="4" t="s">
        <v>72</v>
      </c>
      <c r="E2137" s="4" t="s">
        <v>59</v>
      </c>
      <c r="F2137" s="4" t="s">
        <v>24</v>
      </c>
      <c r="G2137" s="4" t="s">
        <v>31</v>
      </c>
      <c r="H2137" s="4" t="s">
        <v>99</v>
      </c>
      <c r="I2137" s="5">
        <v>1</v>
      </c>
      <c r="J2137" s="6">
        <v>70.81</v>
      </c>
      <c r="K2137" s="7">
        <v>0.15</v>
      </c>
      <c r="L2137" s="6">
        <v>32.93</v>
      </c>
      <c r="M2137" s="6">
        <f t="shared" si="132"/>
        <v>60.188499999999998</v>
      </c>
      <c r="N2137" s="6">
        <f t="shared" si="133"/>
        <v>32.93</v>
      </c>
      <c r="O2137" s="6">
        <f t="shared" si="134"/>
        <v>27.258499999999998</v>
      </c>
      <c r="P2137" s="8">
        <f t="shared" si="135"/>
        <v>0.45288551799762411</v>
      </c>
      <c r="Q2137" s="9">
        <f>YEAR(SalesDataTable[[#This Row],[Order Date]])</f>
        <v>2026</v>
      </c>
      <c r="R2137" s="8" t="str">
        <f>"Q"&amp;ROUNDUP(MONTH(SalesDataTable[[#This Row],[Order Date]])/3,0)</f>
        <v>Q4</v>
      </c>
      <c r="S2137" s="5">
        <f>MONTH(SalesDataTable[[#This Row],[Order Date]])</f>
        <v>10</v>
      </c>
      <c r="T2137" s="8" t="str">
        <f>TEXT(SalesDataTable[[#This Row],[Order Date]],"mmm")</f>
        <v>Oct</v>
      </c>
    </row>
    <row r="2138" spans="1:20" ht="15.6" x14ac:dyDescent="0.3">
      <c r="A2138" s="2" t="s">
        <v>2209</v>
      </c>
      <c r="B2138" s="3">
        <v>46312</v>
      </c>
      <c r="C2138" s="4" t="s">
        <v>47</v>
      </c>
      <c r="D2138" s="4" t="s">
        <v>102</v>
      </c>
      <c r="E2138" s="4" t="s">
        <v>23</v>
      </c>
      <c r="F2138" s="4" t="s">
        <v>40</v>
      </c>
      <c r="G2138" s="4" t="s">
        <v>51</v>
      </c>
      <c r="H2138" s="4" t="s">
        <v>61</v>
      </c>
      <c r="I2138" s="5">
        <v>6</v>
      </c>
      <c r="J2138" s="6">
        <v>200.26</v>
      </c>
      <c r="K2138" s="7">
        <v>0</v>
      </c>
      <c r="L2138" s="6">
        <v>106.71</v>
      </c>
      <c r="M2138" s="6">
        <f t="shared" si="132"/>
        <v>1201.56</v>
      </c>
      <c r="N2138" s="6">
        <f t="shared" si="133"/>
        <v>640.26</v>
      </c>
      <c r="O2138" s="6">
        <f t="shared" si="134"/>
        <v>561.29999999999995</v>
      </c>
      <c r="P2138" s="8">
        <f t="shared" si="135"/>
        <v>0.46714271447118744</v>
      </c>
      <c r="Q2138" s="9">
        <f>YEAR(SalesDataTable[[#This Row],[Order Date]])</f>
        <v>2026</v>
      </c>
      <c r="R2138" s="8" t="str">
        <f>"Q"&amp;ROUNDUP(MONTH(SalesDataTable[[#This Row],[Order Date]])/3,0)</f>
        <v>Q4</v>
      </c>
      <c r="S2138" s="5">
        <f>MONTH(SalesDataTable[[#This Row],[Order Date]])</f>
        <v>10</v>
      </c>
      <c r="T2138" s="8" t="str">
        <f>TEXT(SalesDataTable[[#This Row],[Order Date]],"mmm")</f>
        <v>Oct</v>
      </c>
    </row>
    <row r="2139" spans="1:20" ht="15.6" x14ac:dyDescent="0.3">
      <c r="A2139" s="2" t="s">
        <v>2210</v>
      </c>
      <c r="B2139" s="3">
        <v>46312</v>
      </c>
      <c r="C2139" s="4" t="s">
        <v>47</v>
      </c>
      <c r="D2139" s="4" t="s">
        <v>48</v>
      </c>
      <c r="E2139" s="4" t="s">
        <v>23</v>
      </c>
      <c r="F2139" s="4" t="s">
        <v>36</v>
      </c>
      <c r="G2139" s="4" t="s">
        <v>69</v>
      </c>
      <c r="H2139" s="4" t="s">
        <v>87</v>
      </c>
      <c r="I2139" s="5">
        <v>3</v>
      </c>
      <c r="J2139" s="6">
        <v>36.75</v>
      </c>
      <c r="K2139" s="7">
        <v>0.05</v>
      </c>
      <c r="L2139" s="6">
        <v>13.71</v>
      </c>
      <c r="M2139" s="6">
        <f t="shared" si="132"/>
        <v>104.7375</v>
      </c>
      <c r="N2139" s="6">
        <f t="shared" si="133"/>
        <v>41.13</v>
      </c>
      <c r="O2139" s="6">
        <f t="shared" si="134"/>
        <v>63.607499999999995</v>
      </c>
      <c r="P2139" s="8">
        <f t="shared" si="135"/>
        <v>0.60730397422126747</v>
      </c>
      <c r="Q2139" s="9">
        <f>YEAR(SalesDataTable[[#This Row],[Order Date]])</f>
        <v>2026</v>
      </c>
      <c r="R2139" s="8" t="str">
        <f>"Q"&amp;ROUNDUP(MONTH(SalesDataTable[[#This Row],[Order Date]])/3,0)</f>
        <v>Q4</v>
      </c>
      <c r="S2139" s="5">
        <f>MONTH(SalesDataTable[[#This Row],[Order Date]])</f>
        <v>10</v>
      </c>
      <c r="T2139" s="8" t="str">
        <f>TEXT(SalesDataTable[[#This Row],[Order Date]],"mmm")</f>
        <v>Oct</v>
      </c>
    </row>
    <row r="2140" spans="1:20" ht="15.6" x14ac:dyDescent="0.3">
      <c r="A2140" s="2" t="s">
        <v>2211</v>
      </c>
      <c r="B2140" s="3">
        <v>46312</v>
      </c>
      <c r="C2140" s="4" t="s">
        <v>34</v>
      </c>
      <c r="D2140" s="4" t="s">
        <v>146</v>
      </c>
      <c r="E2140" s="4" t="s">
        <v>23</v>
      </c>
      <c r="F2140" s="4" t="s">
        <v>24</v>
      </c>
      <c r="G2140" s="4" t="s">
        <v>31</v>
      </c>
      <c r="H2140" s="4" t="s">
        <v>32</v>
      </c>
      <c r="I2140" s="5">
        <v>2</v>
      </c>
      <c r="J2140" s="6">
        <v>92.41</v>
      </c>
      <c r="K2140" s="7">
        <v>0.1</v>
      </c>
      <c r="L2140" s="6">
        <v>45.42</v>
      </c>
      <c r="M2140" s="6">
        <f t="shared" si="132"/>
        <v>166.33799999999999</v>
      </c>
      <c r="N2140" s="6">
        <f t="shared" si="133"/>
        <v>90.84</v>
      </c>
      <c r="O2140" s="6">
        <f t="shared" si="134"/>
        <v>75.49799999999999</v>
      </c>
      <c r="P2140" s="8">
        <f t="shared" si="135"/>
        <v>0.4538830573891714</v>
      </c>
      <c r="Q2140" s="9">
        <f>YEAR(SalesDataTable[[#This Row],[Order Date]])</f>
        <v>2026</v>
      </c>
      <c r="R2140" s="8" t="str">
        <f>"Q"&amp;ROUNDUP(MONTH(SalesDataTable[[#This Row],[Order Date]])/3,0)</f>
        <v>Q4</v>
      </c>
      <c r="S2140" s="5">
        <f>MONTH(SalesDataTable[[#This Row],[Order Date]])</f>
        <v>10</v>
      </c>
      <c r="T2140" s="8" t="str">
        <f>TEXT(SalesDataTable[[#This Row],[Order Date]],"mmm")</f>
        <v>Oct</v>
      </c>
    </row>
    <row r="2141" spans="1:20" ht="15.6" x14ac:dyDescent="0.3">
      <c r="A2141" s="2" t="s">
        <v>2212</v>
      </c>
      <c r="B2141" s="3">
        <v>46312</v>
      </c>
      <c r="C2141" s="4" t="s">
        <v>28</v>
      </c>
      <c r="D2141" s="4" t="s">
        <v>106</v>
      </c>
      <c r="E2141" s="4" t="s">
        <v>45</v>
      </c>
      <c r="F2141" s="4" t="s">
        <v>36</v>
      </c>
      <c r="G2141" s="4" t="s">
        <v>69</v>
      </c>
      <c r="H2141" s="4" t="s">
        <v>70</v>
      </c>
      <c r="I2141" s="5">
        <v>1</v>
      </c>
      <c r="J2141" s="6">
        <v>40.67</v>
      </c>
      <c r="K2141" s="7">
        <v>0</v>
      </c>
      <c r="L2141" s="6">
        <v>15.09</v>
      </c>
      <c r="M2141" s="6">
        <f t="shared" si="132"/>
        <v>40.67</v>
      </c>
      <c r="N2141" s="6">
        <f t="shared" si="133"/>
        <v>15.09</v>
      </c>
      <c r="O2141" s="6">
        <f t="shared" si="134"/>
        <v>25.580000000000002</v>
      </c>
      <c r="P2141" s="8">
        <f t="shared" si="135"/>
        <v>0.62896483894762722</v>
      </c>
      <c r="Q2141" s="9">
        <f>YEAR(SalesDataTable[[#This Row],[Order Date]])</f>
        <v>2026</v>
      </c>
      <c r="R2141" s="8" t="str">
        <f>"Q"&amp;ROUNDUP(MONTH(SalesDataTable[[#This Row],[Order Date]])/3,0)</f>
        <v>Q4</v>
      </c>
      <c r="S2141" s="5">
        <f>MONTH(SalesDataTable[[#This Row],[Order Date]])</f>
        <v>10</v>
      </c>
      <c r="T2141" s="8" t="str">
        <f>TEXT(SalesDataTable[[#This Row],[Order Date]],"mmm")</f>
        <v>Oct</v>
      </c>
    </row>
    <row r="2142" spans="1:20" ht="15.6" x14ac:dyDescent="0.3">
      <c r="A2142" s="2" t="s">
        <v>2213</v>
      </c>
      <c r="B2142" s="3">
        <v>46313</v>
      </c>
      <c r="C2142" s="4" t="s">
        <v>28</v>
      </c>
      <c r="D2142" s="4" t="s">
        <v>29</v>
      </c>
      <c r="E2142" s="4" t="s">
        <v>23</v>
      </c>
      <c r="F2142" s="4" t="s">
        <v>24</v>
      </c>
      <c r="G2142" s="4" t="s">
        <v>31</v>
      </c>
      <c r="H2142" s="4" t="s">
        <v>32</v>
      </c>
      <c r="I2142" s="5">
        <v>1</v>
      </c>
      <c r="J2142" s="6">
        <v>90.09</v>
      </c>
      <c r="K2142" s="7">
        <v>0</v>
      </c>
      <c r="L2142" s="6">
        <v>45.17</v>
      </c>
      <c r="M2142" s="6">
        <f t="shared" si="132"/>
        <v>90.09</v>
      </c>
      <c r="N2142" s="6">
        <f t="shared" si="133"/>
        <v>45.17</v>
      </c>
      <c r="O2142" s="6">
        <f t="shared" si="134"/>
        <v>44.92</v>
      </c>
      <c r="P2142" s="8">
        <f t="shared" si="135"/>
        <v>0.49861249861249862</v>
      </c>
      <c r="Q2142" s="9">
        <f>YEAR(SalesDataTable[[#This Row],[Order Date]])</f>
        <v>2026</v>
      </c>
      <c r="R2142" s="8" t="str">
        <f>"Q"&amp;ROUNDUP(MONTH(SalesDataTable[[#This Row],[Order Date]])/3,0)</f>
        <v>Q4</v>
      </c>
      <c r="S2142" s="5">
        <f>MONTH(SalesDataTable[[#This Row],[Order Date]])</f>
        <v>10</v>
      </c>
      <c r="T2142" s="8" t="str">
        <f>TEXT(SalesDataTable[[#This Row],[Order Date]],"mmm")</f>
        <v>Oct</v>
      </c>
    </row>
    <row r="2143" spans="1:20" ht="15.6" x14ac:dyDescent="0.3">
      <c r="A2143" s="2" t="s">
        <v>2214</v>
      </c>
      <c r="B2143" s="3">
        <v>46313</v>
      </c>
      <c r="C2143" s="4" t="s">
        <v>34</v>
      </c>
      <c r="D2143" s="4" t="s">
        <v>81</v>
      </c>
      <c r="E2143" s="4" t="s">
        <v>23</v>
      </c>
      <c r="F2143" s="4" t="s">
        <v>24</v>
      </c>
      <c r="G2143" s="4" t="s">
        <v>37</v>
      </c>
      <c r="H2143" s="4" t="s">
        <v>38</v>
      </c>
      <c r="I2143" s="5">
        <v>1</v>
      </c>
      <c r="J2143" s="6">
        <v>36.83</v>
      </c>
      <c r="K2143" s="7">
        <v>0</v>
      </c>
      <c r="L2143" s="6">
        <v>13.64</v>
      </c>
      <c r="M2143" s="6">
        <f t="shared" si="132"/>
        <v>36.83</v>
      </c>
      <c r="N2143" s="6">
        <f t="shared" si="133"/>
        <v>13.64</v>
      </c>
      <c r="O2143" s="6">
        <f t="shared" si="134"/>
        <v>23.189999999999998</v>
      </c>
      <c r="P2143" s="8">
        <f t="shared" si="135"/>
        <v>0.62964974205810476</v>
      </c>
      <c r="Q2143" s="9">
        <f>YEAR(SalesDataTable[[#This Row],[Order Date]])</f>
        <v>2026</v>
      </c>
      <c r="R2143" s="8" t="str">
        <f>"Q"&amp;ROUNDUP(MONTH(SalesDataTable[[#This Row],[Order Date]])/3,0)</f>
        <v>Q4</v>
      </c>
      <c r="S2143" s="5">
        <f>MONTH(SalesDataTable[[#This Row],[Order Date]])</f>
        <v>10</v>
      </c>
      <c r="T2143" s="8" t="str">
        <f>TEXT(SalesDataTable[[#This Row],[Order Date]],"mmm")</f>
        <v>Oct</v>
      </c>
    </row>
    <row r="2144" spans="1:20" ht="15.6" x14ac:dyDescent="0.3">
      <c r="A2144" s="2" t="s">
        <v>2215</v>
      </c>
      <c r="B2144" s="3">
        <v>46313</v>
      </c>
      <c r="C2144" s="4" t="s">
        <v>28</v>
      </c>
      <c r="D2144" s="4" t="s">
        <v>89</v>
      </c>
      <c r="E2144" s="4" t="s">
        <v>59</v>
      </c>
      <c r="F2144" s="4" t="s">
        <v>24</v>
      </c>
      <c r="G2144" s="4" t="s">
        <v>51</v>
      </c>
      <c r="H2144" s="4" t="s">
        <v>61</v>
      </c>
      <c r="I2144" s="5">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9">
        <f>YEAR(SalesDataTable[[#This Row],[Order Date]])</f>
        <v>2026</v>
      </c>
      <c r="R2144" s="8" t="str">
        <f>"Q"&amp;ROUNDUP(MONTH(SalesDataTable[[#This Row],[Order Date]])/3,0)</f>
        <v>Q4</v>
      </c>
      <c r="S2144" s="5">
        <f>MONTH(SalesDataTable[[#This Row],[Order Date]])</f>
        <v>10</v>
      </c>
      <c r="T2144" s="8" t="str">
        <f>TEXT(SalesDataTable[[#This Row],[Order Date]],"mmm")</f>
        <v>Oct</v>
      </c>
    </row>
    <row r="2145" spans="1:20" ht="15.6" x14ac:dyDescent="0.3">
      <c r="A2145" s="2" t="s">
        <v>2216</v>
      </c>
      <c r="B2145" s="3">
        <v>46313</v>
      </c>
      <c r="C2145" s="4" t="s">
        <v>21</v>
      </c>
      <c r="D2145" s="4" t="s">
        <v>108</v>
      </c>
      <c r="E2145" s="4" t="s">
        <v>23</v>
      </c>
      <c r="F2145" s="4" t="s">
        <v>36</v>
      </c>
      <c r="G2145" s="4" t="s">
        <v>31</v>
      </c>
      <c r="H2145" s="4" t="s">
        <v>32</v>
      </c>
      <c r="I2145" s="5">
        <v>2</v>
      </c>
      <c r="J2145" s="6">
        <v>93.73</v>
      </c>
      <c r="K2145" s="7">
        <v>0</v>
      </c>
      <c r="L2145" s="6">
        <v>44.79</v>
      </c>
      <c r="M2145" s="6">
        <f t="shared" si="132"/>
        <v>187.46</v>
      </c>
      <c r="N2145" s="6">
        <f t="shared" si="133"/>
        <v>89.58</v>
      </c>
      <c r="O2145" s="6">
        <f t="shared" si="134"/>
        <v>97.88000000000001</v>
      </c>
      <c r="P2145" s="8">
        <f t="shared" si="135"/>
        <v>0.52213805611863873</v>
      </c>
      <c r="Q2145" s="9">
        <f>YEAR(SalesDataTable[[#This Row],[Order Date]])</f>
        <v>2026</v>
      </c>
      <c r="R2145" s="8" t="str">
        <f>"Q"&amp;ROUNDUP(MONTH(SalesDataTable[[#This Row],[Order Date]])/3,0)</f>
        <v>Q4</v>
      </c>
      <c r="S2145" s="5">
        <f>MONTH(SalesDataTable[[#This Row],[Order Date]])</f>
        <v>10</v>
      </c>
      <c r="T2145" s="8" t="str">
        <f>TEXT(SalesDataTable[[#This Row],[Order Date]],"mmm")</f>
        <v>Oct</v>
      </c>
    </row>
    <row r="2146" spans="1:20" ht="15.6" x14ac:dyDescent="0.3">
      <c r="A2146" s="2" t="s">
        <v>2217</v>
      </c>
      <c r="B2146" s="3">
        <v>46313</v>
      </c>
      <c r="C2146" s="4" t="s">
        <v>34</v>
      </c>
      <c r="D2146" s="4" t="s">
        <v>81</v>
      </c>
      <c r="E2146" s="4" t="s">
        <v>23</v>
      </c>
      <c r="F2146" s="4" t="s">
        <v>40</v>
      </c>
      <c r="G2146" s="4" t="s">
        <v>37</v>
      </c>
      <c r="H2146" s="4" t="s">
        <v>38</v>
      </c>
      <c r="I2146" s="5">
        <v>1</v>
      </c>
      <c r="J2146" s="6">
        <v>36.46</v>
      </c>
      <c r="K2146" s="7">
        <v>0.05</v>
      </c>
      <c r="L2146" s="6">
        <v>13.35</v>
      </c>
      <c r="M2146" s="6">
        <f t="shared" si="132"/>
        <v>34.637</v>
      </c>
      <c r="N2146" s="6">
        <f t="shared" si="133"/>
        <v>13.35</v>
      </c>
      <c r="O2146" s="6">
        <f t="shared" si="134"/>
        <v>21.286999999999999</v>
      </c>
      <c r="P2146" s="8">
        <f t="shared" si="135"/>
        <v>0.61457401045125148</v>
      </c>
      <c r="Q2146" s="9">
        <f>YEAR(SalesDataTable[[#This Row],[Order Date]])</f>
        <v>2026</v>
      </c>
      <c r="R2146" s="8" t="str">
        <f>"Q"&amp;ROUNDUP(MONTH(SalesDataTable[[#This Row],[Order Date]])/3,0)</f>
        <v>Q4</v>
      </c>
      <c r="S2146" s="5">
        <f>MONTH(SalesDataTable[[#This Row],[Order Date]])</f>
        <v>10</v>
      </c>
      <c r="T2146" s="8" t="str">
        <f>TEXT(SalesDataTable[[#This Row],[Order Date]],"mmm")</f>
        <v>Oct</v>
      </c>
    </row>
    <row r="2147" spans="1:20" ht="15.6" x14ac:dyDescent="0.3">
      <c r="A2147" s="2" t="s">
        <v>2218</v>
      </c>
      <c r="B2147" s="3">
        <v>46313</v>
      </c>
      <c r="C2147" s="4" t="s">
        <v>28</v>
      </c>
      <c r="D2147" s="4" t="s">
        <v>106</v>
      </c>
      <c r="E2147" s="4" t="s">
        <v>23</v>
      </c>
      <c r="F2147" s="4" t="s">
        <v>24</v>
      </c>
      <c r="G2147" s="4" t="s">
        <v>51</v>
      </c>
      <c r="H2147" s="4" t="s">
        <v>110</v>
      </c>
      <c r="I2147" s="5">
        <v>2</v>
      </c>
      <c r="J2147" s="6">
        <v>125.91</v>
      </c>
      <c r="K2147" s="7">
        <v>0</v>
      </c>
      <c r="L2147" s="6">
        <v>61.95</v>
      </c>
      <c r="M2147" s="6">
        <f t="shared" si="132"/>
        <v>251.82</v>
      </c>
      <c r="N2147" s="6">
        <f t="shared" si="133"/>
        <v>123.9</v>
      </c>
      <c r="O2147" s="6">
        <f t="shared" si="134"/>
        <v>127.91999999999999</v>
      </c>
      <c r="P2147" s="8">
        <f t="shared" si="135"/>
        <v>0.50798189182749576</v>
      </c>
      <c r="Q2147" s="9">
        <f>YEAR(SalesDataTable[[#This Row],[Order Date]])</f>
        <v>2026</v>
      </c>
      <c r="R2147" s="8" t="str">
        <f>"Q"&amp;ROUNDUP(MONTH(SalesDataTable[[#This Row],[Order Date]])/3,0)</f>
        <v>Q4</v>
      </c>
      <c r="S2147" s="5">
        <f>MONTH(SalesDataTable[[#This Row],[Order Date]])</f>
        <v>10</v>
      </c>
      <c r="T2147" s="8" t="str">
        <f>TEXT(SalesDataTable[[#This Row],[Order Date]],"mmm")</f>
        <v>Oct</v>
      </c>
    </row>
    <row r="2148" spans="1:20" ht="15.6" x14ac:dyDescent="0.3">
      <c r="A2148" s="2" t="s">
        <v>2219</v>
      </c>
      <c r="B2148" s="3">
        <v>46313</v>
      </c>
      <c r="C2148" s="4" t="s">
        <v>47</v>
      </c>
      <c r="D2148" s="4" t="s">
        <v>68</v>
      </c>
      <c r="E2148" s="4" t="s">
        <v>45</v>
      </c>
      <c r="F2148" s="4" t="s">
        <v>36</v>
      </c>
      <c r="G2148" s="4" t="s">
        <v>31</v>
      </c>
      <c r="H2148" s="4" t="s">
        <v>32</v>
      </c>
      <c r="I2148" s="5">
        <v>1</v>
      </c>
      <c r="J2148" s="6">
        <v>92.56</v>
      </c>
      <c r="K2148" s="7">
        <v>0.1</v>
      </c>
      <c r="L2148" s="6">
        <v>44.23</v>
      </c>
      <c r="M2148" s="6">
        <f t="shared" si="132"/>
        <v>83.304000000000002</v>
      </c>
      <c r="N2148" s="6">
        <f t="shared" si="133"/>
        <v>44.23</v>
      </c>
      <c r="O2148" s="6">
        <f t="shared" si="134"/>
        <v>39.074000000000005</v>
      </c>
      <c r="P2148" s="8">
        <f t="shared" si="135"/>
        <v>0.46905310669355621</v>
      </c>
      <c r="Q2148" s="9">
        <f>YEAR(SalesDataTable[[#This Row],[Order Date]])</f>
        <v>2026</v>
      </c>
      <c r="R2148" s="8" t="str">
        <f>"Q"&amp;ROUNDUP(MONTH(SalesDataTable[[#This Row],[Order Date]])/3,0)</f>
        <v>Q4</v>
      </c>
      <c r="S2148" s="5">
        <f>MONTH(SalesDataTable[[#This Row],[Order Date]])</f>
        <v>10</v>
      </c>
      <c r="T2148" s="8" t="str">
        <f>TEXT(SalesDataTable[[#This Row],[Order Date]],"mmm")</f>
        <v>Oct</v>
      </c>
    </row>
    <row r="2149" spans="1:20" ht="15.6" x14ac:dyDescent="0.3">
      <c r="A2149" s="2" t="s">
        <v>2220</v>
      </c>
      <c r="B2149" s="3">
        <v>46313</v>
      </c>
      <c r="C2149" s="4" t="s">
        <v>47</v>
      </c>
      <c r="D2149" s="4" t="s">
        <v>68</v>
      </c>
      <c r="E2149" s="4" t="s">
        <v>59</v>
      </c>
      <c r="F2149" s="4" t="s">
        <v>36</v>
      </c>
      <c r="G2149" s="4" t="s">
        <v>31</v>
      </c>
      <c r="H2149" s="4" t="s">
        <v>99</v>
      </c>
      <c r="I2149" s="5">
        <v>4</v>
      </c>
      <c r="J2149" s="6">
        <v>70.02</v>
      </c>
      <c r="K2149" s="7">
        <v>0</v>
      </c>
      <c r="L2149" s="6">
        <v>32.86</v>
      </c>
      <c r="M2149" s="6">
        <f t="shared" si="132"/>
        <v>280.08</v>
      </c>
      <c r="N2149" s="6">
        <f t="shared" si="133"/>
        <v>131.44</v>
      </c>
      <c r="O2149" s="6">
        <f t="shared" si="134"/>
        <v>148.63999999999999</v>
      </c>
      <c r="P2149" s="8">
        <f t="shared" si="135"/>
        <v>0.53070551271065403</v>
      </c>
      <c r="Q2149" s="9">
        <f>YEAR(SalesDataTable[[#This Row],[Order Date]])</f>
        <v>2026</v>
      </c>
      <c r="R2149" s="8" t="str">
        <f>"Q"&amp;ROUNDUP(MONTH(SalesDataTable[[#This Row],[Order Date]])/3,0)</f>
        <v>Q4</v>
      </c>
      <c r="S2149" s="5">
        <f>MONTH(SalesDataTable[[#This Row],[Order Date]])</f>
        <v>10</v>
      </c>
      <c r="T2149" s="8" t="str">
        <f>TEXT(SalesDataTable[[#This Row],[Order Date]],"mmm")</f>
        <v>Oct</v>
      </c>
    </row>
    <row r="2150" spans="1:20" ht="15.6" x14ac:dyDescent="0.3">
      <c r="A2150" s="2" t="s">
        <v>2221</v>
      </c>
      <c r="B2150" s="3">
        <v>46313</v>
      </c>
      <c r="C2150" s="4" t="s">
        <v>21</v>
      </c>
      <c r="D2150" s="4" t="s">
        <v>108</v>
      </c>
      <c r="E2150" s="4" t="s">
        <v>23</v>
      </c>
      <c r="F2150" s="4" t="s">
        <v>24</v>
      </c>
      <c r="G2150" s="4" t="s">
        <v>25</v>
      </c>
      <c r="H2150" s="4" t="s">
        <v>49</v>
      </c>
      <c r="I2150" s="5">
        <v>3</v>
      </c>
      <c r="J2150" s="6">
        <v>51.62</v>
      </c>
      <c r="K2150" s="7">
        <v>0.1</v>
      </c>
      <c r="L2150" s="6">
        <v>22.94</v>
      </c>
      <c r="M2150" s="6">
        <f t="shared" si="132"/>
        <v>139.374</v>
      </c>
      <c r="N2150" s="6">
        <f t="shared" si="133"/>
        <v>68.820000000000007</v>
      </c>
      <c r="O2150" s="6">
        <f t="shared" si="134"/>
        <v>70.553999999999988</v>
      </c>
      <c r="P2150" s="8">
        <f t="shared" si="135"/>
        <v>0.50622067243531788</v>
      </c>
      <c r="Q2150" s="9">
        <f>YEAR(SalesDataTable[[#This Row],[Order Date]])</f>
        <v>2026</v>
      </c>
      <c r="R2150" s="8" t="str">
        <f>"Q"&amp;ROUNDUP(MONTH(SalesDataTable[[#This Row],[Order Date]])/3,0)</f>
        <v>Q4</v>
      </c>
      <c r="S2150" s="5">
        <f>MONTH(SalesDataTable[[#This Row],[Order Date]])</f>
        <v>10</v>
      </c>
      <c r="T2150" s="8" t="str">
        <f>TEXT(SalesDataTable[[#This Row],[Order Date]],"mmm")</f>
        <v>Oct</v>
      </c>
    </row>
    <row r="2151" spans="1:20" ht="15.6" x14ac:dyDescent="0.3">
      <c r="A2151" s="2" t="s">
        <v>2222</v>
      </c>
      <c r="B2151" s="3">
        <v>46313</v>
      </c>
      <c r="C2151" s="4" t="s">
        <v>34</v>
      </c>
      <c r="D2151" s="4" t="s">
        <v>35</v>
      </c>
      <c r="E2151" s="4" t="s">
        <v>23</v>
      </c>
      <c r="F2151" s="4" t="s">
        <v>36</v>
      </c>
      <c r="G2151" s="4" t="s">
        <v>51</v>
      </c>
      <c r="H2151" s="4" t="s">
        <v>61</v>
      </c>
      <c r="I2151" s="5">
        <v>1</v>
      </c>
      <c r="J2151" s="6">
        <v>196.39</v>
      </c>
      <c r="K2151" s="7">
        <v>0</v>
      </c>
      <c r="L2151" s="6">
        <v>104.66</v>
      </c>
      <c r="M2151" s="6">
        <f t="shared" si="132"/>
        <v>196.39</v>
      </c>
      <c r="N2151" s="6">
        <f t="shared" si="133"/>
        <v>104.66</v>
      </c>
      <c r="O2151" s="6">
        <f t="shared" si="134"/>
        <v>91.72999999999999</v>
      </c>
      <c r="P2151" s="8">
        <f t="shared" si="135"/>
        <v>0.46708080859514228</v>
      </c>
      <c r="Q2151" s="9">
        <f>YEAR(SalesDataTable[[#This Row],[Order Date]])</f>
        <v>2026</v>
      </c>
      <c r="R2151" s="8" t="str">
        <f>"Q"&amp;ROUNDUP(MONTH(SalesDataTable[[#This Row],[Order Date]])/3,0)</f>
        <v>Q4</v>
      </c>
      <c r="S2151" s="5">
        <f>MONTH(SalesDataTable[[#This Row],[Order Date]])</f>
        <v>10</v>
      </c>
      <c r="T2151" s="8" t="str">
        <f>TEXT(SalesDataTable[[#This Row],[Order Date]],"mmm")</f>
        <v>Oct</v>
      </c>
    </row>
    <row r="2152" spans="1:20" ht="15.6" x14ac:dyDescent="0.3">
      <c r="A2152" s="2" t="s">
        <v>2223</v>
      </c>
      <c r="B2152" s="3">
        <v>46313</v>
      </c>
      <c r="C2152" s="4" t="s">
        <v>47</v>
      </c>
      <c r="D2152" s="4" t="s">
        <v>68</v>
      </c>
      <c r="E2152" s="4" t="s">
        <v>30</v>
      </c>
      <c r="F2152" s="4" t="s">
        <v>40</v>
      </c>
      <c r="G2152" s="4" t="s">
        <v>69</v>
      </c>
      <c r="H2152" s="4" t="s">
        <v>70</v>
      </c>
      <c r="I2152" s="5">
        <v>10</v>
      </c>
      <c r="J2152" s="6">
        <v>41.26</v>
      </c>
      <c r="K2152" s="7">
        <v>0.1</v>
      </c>
      <c r="L2152" s="6">
        <v>15.06</v>
      </c>
      <c r="M2152" s="6">
        <f t="shared" si="132"/>
        <v>371.34</v>
      </c>
      <c r="N2152" s="6">
        <f t="shared" si="133"/>
        <v>150.6</v>
      </c>
      <c r="O2152" s="6">
        <f t="shared" si="134"/>
        <v>220.73999999999998</v>
      </c>
      <c r="P2152" s="8">
        <f t="shared" si="135"/>
        <v>0.59444175149458711</v>
      </c>
      <c r="Q2152" s="9">
        <f>YEAR(SalesDataTable[[#This Row],[Order Date]])</f>
        <v>2026</v>
      </c>
      <c r="R2152" s="8" t="str">
        <f>"Q"&amp;ROUNDUP(MONTH(SalesDataTable[[#This Row],[Order Date]])/3,0)</f>
        <v>Q4</v>
      </c>
      <c r="S2152" s="5">
        <f>MONTH(SalesDataTable[[#This Row],[Order Date]])</f>
        <v>10</v>
      </c>
      <c r="T2152" s="8" t="str">
        <f>TEXT(SalesDataTable[[#This Row],[Order Date]],"mmm")</f>
        <v>Oct</v>
      </c>
    </row>
    <row r="2153" spans="1:20" ht="15.6" x14ac:dyDescent="0.3">
      <c r="A2153" s="2" t="s">
        <v>2224</v>
      </c>
      <c r="B2153" s="3">
        <v>46313</v>
      </c>
      <c r="C2153" s="4" t="s">
        <v>34</v>
      </c>
      <c r="D2153" s="4" t="s">
        <v>44</v>
      </c>
      <c r="E2153" s="4" t="s">
        <v>59</v>
      </c>
      <c r="F2153" s="4" t="s">
        <v>36</v>
      </c>
      <c r="G2153" s="4" t="s">
        <v>37</v>
      </c>
      <c r="H2153" s="4" t="s">
        <v>38</v>
      </c>
      <c r="I2153" s="5">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9">
        <f>YEAR(SalesDataTable[[#This Row],[Order Date]])</f>
        <v>2026</v>
      </c>
      <c r="R2153" s="8" t="str">
        <f>"Q"&amp;ROUNDUP(MONTH(SalesDataTable[[#This Row],[Order Date]])/3,0)</f>
        <v>Q4</v>
      </c>
      <c r="S2153" s="5">
        <f>MONTH(SalesDataTable[[#This Row],[Order Date]])</f>
        <v>10</v>
      </c>
      <c r="T2153" s="8" t="str">
        <f>TEXT(SalesDataTable[[#This Row],[Order Date]],"mmm")</f>
        <v>Oct</v>
      </c>
    </row>
    <row r="2154" spans="1:20" ht="15.6" x14ac:dyDescent="0.3">
      <c r="A2154" s="2" t="s">
        <v>2225</v>
      </c>
      <c r="B2154" s="3">
        <v>46313</v>
      </c>
      <c r="C2154" s="4" t="s">
        <v>47</v>
      </c>
      <c r="D2154" s="4" t="s">
        <v>68</v>
      </c>
      <c r="E2154" s="4" t="s">
        <v>23</v>
      </c>
      <c r="F2154" s="4" t="s">
        <v>36</v>
      </c>
      <c r="G2154" s="4" t="s">
        <v>25</v>
      </c>
      <c r="H2154" s="4" t="s">
        <v>49</v>
      </c>
      <c r="I2154" s="5">
        <v>1</v>
      </c>
      <c r="J2154" s="6">
        <v>49.5</v>
      </c>
      <c r="K2154" s="7">
        <v>0</v>
      </c>
      <c r="L2154" s="6">
        <v>22.36</v>
      </c>
      <c r="M2154" s="6">
        <f t="shared" si="132"/>
        <v>49.5</v>
      </c>
      <c r="N2154" s="6">
        <f t="shared" si="133"/>
        <v>22.36</v>
      </c>
      <c r="O2154" s="6">
        <f t="shared" si="134"/>
        <v>27.14</v>
      </c>
      <c r="P2154" s="8">
        <f t="shared" si="135"/>
        <v>0.54828282828282826</v>
      </c>
      <c r="Q2154" s="9">
        <f>YEAR(SalesDataTable[[#This Row],[Order Date]])</f>
        <v>2026</v>
      </c>
      <c r="R2154" s="8" t="str">
        <f>"Q"&amp;ROUNDUP(MONTH(SalesDataTable[[#This Row],[Order Date]])/3,0)</f>
        <v>Q4</v>
      </c>
      <c r="S2154" s="5">
        <f>MONTH(SalesDataTable[[#This Row],[Order Date]])</f>
        <v>10</v>
      </c>
      <c r="T2154" s="8" t="str">
        <f>TEXT(SalesDataTable[[#This Row],[Order Date]],"mmm")</f>
        <v>Oct</v>
      </c>
    </row>
    <row r="2155" spans="1:20" ht="15.6" x14ac:dyDescent="0.3">
      <c r="A2155" s="2" t="s">
        <v>2226</v>
      </c>
      <c r="B2155" s="3">
        <v>46314</v>
      </c>
      <c r="C2155" s="4" t="s">
        <v>21</v>
      </c>
      <c r="D2155" s="4" t="s">
        <v>108</v>
      </c>
      <c r="E2155" s="4" t="s">
        <v>23</v>
      </c>
      <c r="F2155" s="4" t="s">
        <v>40</v>
      </c>
      <c r="G2155" s="4" t="s">
        <v>51</v>
      </c>
      <c r="H2155" s="4" t="s">
        <v>84</v>
      </c>
      <c r="I2155" s="5">
        <v>1</v>
      </c>
      <c r="J2155" s="6">
        <v>80.58</v>
      </c>
      <c r="K2155" s="7">
        <v>0</v>
      </c>
      <c r="L2155" s="6">
        <v>40.43</v>
      </c>
      <c r="M2155" s="6">
        <f t="shared" si="132"/>
        <v>80.58</v>
      </c>
      <c r="N2155" s="6">
        <f t="shared" si="133"/>
        <v>40.43</v>
      </c>
      <c r="O2155" s="6">
        <f t="shared" si="134"/>
        <v>40.15</v>
      </c>
      <c r="P2155" s="8">
        <f t="shared" si="135"/>
        <v>0.49826259617771157</v>
      </c>
      <c r="Q2155" s="9">
        <f>YEAR(SalesDataTable[[#This Row],[Order Date]])</f>
        <v>2026</v>
      </c>
      <c r="R2155" s="8" t="str">
        <f>"Q"&amp;ROUNDUP(MONTH(SalesDataTable[[#This Row],[Order Date]])/3,0)</f>
        <v>Q4</v>
      </c>
      <c r="S2155" s="5">
        <f>MONTH(SalesDataTable[[#This Row],[Order Date]])</f>
        <v>10</v>
      </c>
      <c r="T2155" s="8" t="str">
        <f>TEXT(SalesDataTable[[#This Row],[Order Date]],"mmm")</f>
        <v>Oct</v>
      </c>
    </row>
    <row r="2156" spans="1:20" ht="15.6" x14ac:dyDescent="0.3">
      <c r="A2156" s="2" t="s">
        <v>2227</v>
      </c>
      <c r="B2156" s="3">
        <v>46314</v>
      </c>
      <c r="C2156" s="4" t="s">
        <v>34</v>
      </c>
      <c r="D2156" s="4" t="s">
        <v>54</v>
      </c>
      <c r="E2156" s="4" t="s">
        <v>45</v>
      </c>
      <c r="F2156" s="4" t="s">
        <v>40</v>
      </c>
      <c r="G2156" s="4" t="s">
        <v>37</v>
      </c>
      <c r="H2156" s="4" t="s">
        <v>103</v>
      </c>
      <c r="I2156" s="5">
        <v>2</v>
      </c>
      <c r="J2156" s="6">
        <v>161.59</v>
      </c>
      <c r="K2156" s="7">
        <v>0.05</v>
      </c>
      <c r="L2156" s="6">
        <v>89.57</v>
      </c>
      <c r="M2156" s="6">
        <f t="shared" si="132"/>
        <v>307.02100000000002</v>
      </c>
      <c r="N2156" s="6">
        <f t="shared" si="133"/>
        <v>179.14</v>
      </c>
      <c r="O2156" s="6">
        <f t="shared" si="134"/>
        <v>127.88100000000003</v>
      </c>
      <c r="P2156" s="8">
        <f t="shared" si="135"/>
        <v>0.41652199686666391</v>
      </c>
      <c r="Q2156" s="9">
        <f>YEAR(SalesDataTable[[#This Row],[Order Date]])</f>
        <v>2026</v>
      </c>
      <c r="R2156" s="8" t="str">
        <f>"Q"&amp;ROUNDUP(MONTH(SalesDataTable[[#This Row],[Order Date]])/3,0)</f>
        <v>Q4</v>
      </c>
      <c r="S2156" s="5">
        <f>MONTH(SalesDataTable[[#This Row],[Order Date]])</f>
        <v>10</v>
      </c>
      <c r="T2156" s="8" t="str">
        <f>TEXT(SalesDataTable[[#This Row],[Order Date]],"mmm")</f>
        <v>Oct</v>
      </c>
    </row>
    <row r="2157" spans="1:20" ht="15.6" x14ac:dyDescent="0.3">
      <c r="A2157" s="2" t="s">
        <v>2228</v>
      </c>
      <c r="B2157" s="3">
        <v>46314</v>
      </c>
      <c r="C2157" s="4" t="s">
        <v>47</v>
      </c>
      <c r="D2157" s="4" t="s">
        <v>68</v>
      </c>
      <c r="E2157" s="4" t="s">
        <v>23</v>
      </c>
      <c r="F2157" s="4" t="s">
        <v>40</v>
      </c>
      <c r="G2157" s="4" t="s">
        <v>51</v>
      </c>
      <c r="H2157" s="4" t="s">
        <v>84</v>
      </c>
      <c r="I2157" s="5">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9">
        <f>YEAR(SalesDataTable[[#This Row],[Order Date]])</f>
        <v>2026</v>
      </c>
      <c r="R2157" s="8" t="str">
        <f>"Q"&amp;ROUNDUP(MONTH(SalesDataTable[[#This Row],[Order Date]])/3,0)</f>
        <v>Q4</v>
      </c>
      <c r="S2157" s="5">
        <f>MONTH(SalesDataTable[[#This Row],[Order Date]])</f>
        <v>10</v>
      </c>
      <c r="T2157" s="8" t="str">
        <f>TEXT(SalesDataTable[[#This Row],[Order Date]],"mmm")</f>
        <v>Oct</v>
      </c>
    </row>
    <row r="2158" spans="1:20" ht="15.6" x14ac:dyDescent="0.3">
      <c r="A2158" s="2" t="s">
        <v>2229</v>
      </c>
      <c r="B2158" s="3">
        <v>46314</v>
      </c>
      <c r="C2158" s="4" t="s">
        <v>21</v>
      </c>
      <c r="D2158" s="4" t="s">
        <v>72</v>
      </c>
      <c r="E2158" s="4" t="s">
        <v>59</v>
      </c>
      <c r="F2158" s="4" t="s">
        <v>36</v>
      </c>
      <c r="G2158" s="4" t="s">
        <v>37</v>
      </c>
      <c r="H2158" s="4" t="s">
        <v>103</v>
      </c>
      <c r="I2158" s="5">
        <v>1</v>
      </c>
      <c r="J2158" s="6">
        <v>164.25</v>
      </c>
      <c r="K2158" s="7">
        <v>0</v>
      </c>
      <c r="L2158" s="6">
        <v>86.6</v>
      </c>
      <c r="M2158" s="6">
        <f t="shared" si="132"/>
        <v>164.25</v>
      </c>
      <c r="N2158" s="6">
        <f t="shared" si="133"/>
        <v>86.6</v>
      </c>
      <c r="O2158" s="6">
        <f t="shared" si="134"/>
        <v>77.650000000000006</v>
      </c>
      <c r="P2158" s="8">
        <f t="shared" si="135"/>
        <v>0.47275494672754947</v>
      </c>
      <c r="Q2158" s="9">
        <f>YEAR(SalesDataTable[[#This Row],[Order Date]])</f>
        <v>2026</v>
      </c>
      <c r="R2158" s="8" t="str">
        <f>"Q"&amp;ROUNDUP(MONTH(SalesDataTable[[#This Row],[Order Date]])/3,0)</f>
        <v>Q4</v>
      </c>
      <c r="S2158" s="5">
        <f>MONTH(SalesDataTable[[#This Row],[Order Date]])</f>
        <v>10</v>
      </c>
      <c r="T2158" s="8" t="str">
        <f>TEXT(SalesDataTable[[#This Row],[Order Date]],"mmm")</f>
        <v>Oct</v>
      </c>
    </row>
    <row r="2159" spans="1:20" ht="15.6" x14ac:dyDescent="0.3">
      <c r="A2159" s="2" t="s">
        <v>2230</v>
      </c>
      <c r="B2159" s="3">
        <v>46314</v>
      </c>
      <c r="C2159" s="4" t="s">
        <v>47</v>
      </c>
      <c r="D2159" s="4" t="s">
        <v>68</v>
      </c>
      <c r="E2159" s="4" t="s">
        <v>59</v>
      </c>
      <c r="F2159" s="4" t="s">
        <v>36</v>
      </c>
      <c r="G2159" s="4" t="s">
        <v>25</v>
      </c>
      <c r="H2159" s="4" t="s">
        <v>63</v>
      </c>
      <c r="I2159" s="5">
        <v>6</v>
      </c>
      <c r="J2159" s="6">
        <v>101.6</v>
      </c>
      <c r="K2159" s="7">
        <v>0</v>
      </c>
      <c r="L2159" s="6">
        <v>50.17</v>
      </c>
      <c r="M2159" s="6">
        <f t="shared" si="132"/>
        <v>609.59999999999991</v>
      </c>
      <c r="N2159" s="6">
        <f t="shared" si="133"/>
        <v>301.02</v>
      </c>
      <c r="O2159" s="6">
        <f t="shared" si="134"/>
        <v>308.57999999999993</v>
      </c>
      <c r="P2159" s="8">
        <f t="shared" si="135"/>
        <v>0.50620078740157481</v>
      </c>
      <c r="Q2159" s="9">
        <f>YEAR(SalesDataTable[[#This Row],[Order Date]])</f>
        <v>2026</v>
      </c>
      <c r="R2159" s="8" t="str">
        <f>"Q"&amp;ROUNDUP(MONTH(SalesDataTable[[#This Row],[Order Date]])/3,0)</f>
        <v>Q4</v>
      </c>
      <c r="S2159" s="5">
        <f>MONTH(SalesDataTable[[#This Row],[Order Date]])</f>
        <v>10</v>
      </c>
      <c r="T2159" s="8" t="str">
        <f>TEXT(SalesDataTable[[#This Row],[Order Date]],"mmm")</f>
        <v>Oct</v>
      </c>
    </row>
    <row r="2160" spans="1:20" ht="15.6" x14ac:dyDescent="0.3">
      <c r="A2160" s="2" t="s">
        <v>2231</v>
      </c>
      <c r="B2160" s="3">
        <v>46315</v>
      </c>
      <c r="C2160" s="4" t="s">
        <v>21</v>
      </c>
      <c r="D2160" s="4" t="s">
        <v>22</v>
      </c>
      <c r="E2160" s="4" t="s">
        <v>45</v>
      </c>
      <c r="F2160" s="4" t="s">
        <v>24</v>
      </c>
      <c r="G2160" s="4" t="s">
        <v>69</v>
      </c>
      <c r="H2160" s="4" t="s">
        <v>87</v>
      </c>
      <c r="I2160" s="5">
        <v>5</v>
      </c>
      <c r="J2160" s="6">
        <v>35.99</v>
      </c>
      <c r="K2160" s="7">
        <v>0</v>
      </c>
      <c r="L2160" s="6">
        <v>14.19</v>
      </c>
      <c r="M2160" s="6">
        <f t="shared" si="132"/>
        <v>179.95000000000002</v>
      </c>
      <c r="N2160" s="6">
        <f t="shared" si="133"/>
        <v>70.95</v>
      </c>
      <c r="O2160" s="6">
        <f t="shared" si="134"/>
        <v>109.00000000000001</v>
      </c>
      <c r="P2160" s="8">
        <f t="shared" si="135"/>
        <v>0.60572381217004723</v>
      </c>
      <c r="Q2160" s="9">
        <f>YEAR(SalesDataTable[[#This Row],[Order Date]])</f>
        <v>2026</v>
      </c>
      <c r="R2160" s="8" t="str">
        <f>"Q"&amp;ROUNDUP(MONTH(SalesDataTable[[#This Row],[Order Date]])/3,0)</f>
        <v>Q4</v>
      </c>
      <c r="S2160" s="5">
        <f>MONTH(SalesDataTable[[#This Row],[Order Date]])</f>
        <v>10</v>
      </c>
      <c r="T2160" s="8" t="str">
        <f>TEXT(SalesDataTable[[#This Row],[Order Date]],"mmm")</f>
        <v>Oct</v>
      </c>
    </row>
    <row r="2161" spans="1:20" ht="15.6" x14ac:dyDescent="0.3">
      <c r="A2161" s="2" t="s">
        <v>2232</v>
      </c>
      <c r="B2161" s="3">
        <v>46315</v>
      </c>
      <c r="C2161" s="4" t="s">
        <v>47</v>
      </c>
      <c r="D2161" s="4" t="s">
        <v>68</v>
      </c>
      <c r="E2161" s="4" t="s">
        <v>23</v>
      </c>
      <c r="F2161" s="4" t="s">
        <v>24</v>
      </c>
      <c r="G2161" s="4" t="s">
        <v>69</v>
      </c>
      <c r="H2161" s="4" t="s">
        <v>87</v>
      </c>
      <c r="I2161" s="5">
        <v>2</v>
      </c>
      <c r="J2161" s="6">
        <v>36.57</v>
      </c>
      <c r="K2161" s="7">
        <v>0.1</v>
      </c>
      <c r="L2161" s="6">
        <v>13.79</v>
      </c>
      <c r="M2161" s="6">
        <f t="shared" si="132"/>
        <v>65.826000000000008</v>
      </c>
      <c r="N2161" s="6">
        <f t="shared" si="133"/>
        <v>27.58</v>
      </c>
      <c r="O2161" s="6">
        <f t="shared" si="134"/>
        <v>38.246000000000009</v>
      </c>
      <c r="P2161" s="8">
        <f t="shared" si="135"/>
        <v>0.58101661957281325</v>
      </c>
      <c r="Q2161" s="9">
        <f>YEAR(SalesDataTable[[#This Row],[Order Date]])</f>
        <v>2026</v>
      </c>
      <c r="R2161" s="8" t="str">
        <f>"Q"&amp;ROUNDUP(MONTH(SalesDataTable[[#This Row],[Order Date]])/3,0)</f>
        <v>Q4</v>
      </c>
      <c r="S2161" s="5">
        <f>MONTH(SalesDataTable[[#This Row],[Order Date]])</f>
        <v>10</v>
      </c>
      <c r="T2161" s="8" t="str">
        <f>TEXT(SalesDataTable[[#This Row],[Order Date]],"mmm")</f>
        <v>Oct</v>
      </c>
    </row>
    <row r="2162" spans="1:20" ht="15.6" x14ac:dyDescent="0.3">
      <c r="A2162" s="2" t="s">
        <v>2233</v>
      </c>
      <c r="B2162" s="3">
        <v>46315</v>
      </c>
      <c r="C2162" s="4" t="s">
        <v>28</v>
      </c>
      <c r="D2162" s="4" t="s">
        <v>58</v>
      </c>
      <c r="E2162" s="4" t="s">
        <v>23</v>
      </c>
      <c r="F2162" s="4" t="s">
        <v>36</v>
      </c>
      <c r="G2162" s="4" t="s">
        <v>25</v>
      </c>
      <c r="H2162" s="4" t="s">
        <v>55</v>
      </c>
      <c r="I2162" s="5">
        <v>1</v>
      </c>
      <c r="J2162" s="6">
        <v>40.99</v>
      </c>
      <c r="K2162" s="7">
        <v>0.1</v>
      </c>
      <c r="L2162" s="6">
        <v>17.16</v>
      </c>
      <c r="M2162" s="6">
        <f t="shared" si="132"/>
        <v>36.891000000000005</v>
      </c>
      <c r="N2162" s="6">
        <f t="shared" si="133"/>
        <v>17.16</v>
      </c>
      <c r="O2162" s="6">
        <f t="shared" si="134"/>
        <v>19.731000000000005</v>
      </c>
      <c r="P2162" s="8">
        <f t="shared" si="135"/>
        <v>0.5348458973733432</v>
      </c>
      <c r="Q2162" s="9">
        <f>YEAR(SalesDataTable[[#This Row],[Order Date]])</f>
        <v>2026</v>
      </c>
      <c r="R2162" s="8" t="str">
        <f>"Q"&amp;ROUNDUP(MONTH(SalesDataTable[[#This Row],[Order Date]])/3,0)</f>
        <v>Q4</v>
      </c>
      <c r="S2162" s="5">
        <f>MONTH(SalesDataTable[[#This Row],[Order Date]])</f>
        <v>10</v>
      </c>
      <c r="T2162" s="8" t="str">
        <f>TEXT(SalesDataTable[[#This Row],[Order Date]],"mmm")</f>
        <v>Oct</v>
      </c>
    </row>
    <row r="2163" spans="1:20" ht="15.6" x14ac:dyDescent="0.3">
      <c r="A2163" s="2" t="s">
        <v>2234</v>
      </c>
      <c r="B2163" s="3">
        <v>46315</v>
      </c>
      <c r="C2163" s="4" t="s">
        <v>47</v>
      </c>
      <c r="D2163" s="4" t="s">
        <v>68</v>
      </c>
      <c r="E2163" s="4" t="s">
        <v>45</v>
      </c>
      <c r="F2163" s="4" t="s">
        <v>24</v>
      </c>
      <c r="G2163" s="4" t="s">
        <v>51</v>
      </c>
      <c r="H2163" s="4" t="s">
        <v>84</v>
      </c>
      <c r="I2163" s="5">
        <v>3</v>
      </c>
      <c r="J2163" s="6">
        <v>80.47</v>
      </c>
      <c r="K2163" s="7">
        <v>0</v>
      </c>
      <c r="L2163" s="6">
        <v>40.090000000000003</v>
      </c>
      <c r="M2163" s="6">
        <f t="shared" si="132"/>
        <v>241.41</v>
      </c>
      <c r="N2163" s="6">
        <f t="shared" si="133"/>
        <v>120.27000000000001</v>
      </c>
      <c r="O2163" s="6">
        <f t="shared" si="134"/>
        <v>121.13999999999999</v>
      </c>
      <c r="P2163" s="8">
        <f t="shared" si="135"/>
        <v>0.50180191375667949</v>
      </c>
      <c r="Q2163" s="9">
        <f>YEAR(SalesDataTable[[#This Row],[Order Date]])</f>
        <v>2026</v>
      </c>
      <c r="R2163" s="8" t="str">
        <f>"Q"&amp;ROUNDUP(MONTH(SalesDataTable[[#This Row],[Order Date]])/3,0)</f>
        <v>Q4</v>
      </c>
      <c r="S2163" s="5">
        <f>MONTH(SalesDataTable[[#This Row],[Order Date]])</f>
        <v>10</v>
      </c>
      <c r="T2163" s="8" t="str">
        <f>TEXT(SalesDataTable[[#This Row],[Order Date]],"mmm")</f>
        <v>Oct</v>
      </c>
    </row>
    <row r="2164" spans="1:20" ht="15.6" x14ac:dyDescent="0.3">
      <c r="A2164" s="2" t="s">
        <v>2235</v>
      </c>
      <c r="B2164" s="3">
        <v>46315</v>
      </c>
      <c r="C2164" s="4" t="s">
        <v>47</v>
      </c>
      <c r="D2164" s="4" t="s">
        <v>102</v>
      </c>
      <c r="E2164" s="4" t="s">
        <v>45</v>
      </c>
      <c r="F2164" s="4" t="s">
        <v>40</v>
      </c>
      <c r="G2164" s="4" t="s">
        <v>31</v>
      </c>
      <c r="H2164" s="4" t="s">
        <v>41</v>
      </c>
      <c r="I2164" s="5">
        <v>5</v>
      </c>
      <c r="J2164" s="6">
        <v>140.32</v>
      </c>
      <c r="K2164" s="7">
        <v>0</v>
      </c>
      <c r="L2164" s="6">
        <v>80.08</v>
      </c>
      <c r="M2164" s="6">
        <f t="shared" si="132"/>
        <v>701.59999999999991</v>
      </c>
      <c r="N2164" s="6">
        <f t="shared" si="133"/>
        <v>400.4</v>
      </c>
      <c r="O2164" s="6">
        <f t="shared" si="134"/>
        <v>301.19999999999993</v>
      </c>
      <c r="P2164" s="8">
        <f t="shared" si="135"/>
        <v>0.4293044469783352</v>
      </c>
      <c r="Q2164" s="9">
        <f>YEAR(SalesDataTable[[#This Row],[Order Date]])</f>
        <v>2026</v>
      </c>
      <c r="R2164" s="8" t="str">
        <f>"Q"&amp;ROUNDUP(MONTH(SalesDataTable[[#This Row],[Order Date]])/3,0)</f>
        <v>Q4</v>
      </c>
      <c r="S2164" s="5">
        <f>MONTH(SalesDataTable[[#This Row],[Order Date]])</f>
        <v>10</v>
      </c>
      <c r="T2164" s="8" t="str">
        <f>TEXT(SalesDataTable[[#This Row],[Order Date]],"mmm")</f>
        <v>Oct</v>
      </c>
    </row>
    <row r="2165" spans="1:20" ht="15.6" x14ac:dyDescent="0.3">
      <c r="A2165" s="2" t="s">
        <v>2236</v>
      </c>
      <c r="B2165" s="3">
        <v>46315</v>
      </c>
      <c r="C2165" s="4" t="s">
        <v>28</v>
      </c>
      <c r="D2165" s="4" t="s">
        <v>86</v>
      </c>
      <c r="E2165" s="4" t="s">
        <v>23</v>
      </c>
      <c r="F2165" s="4" t="s">
        <v>36</v>
      </c>
      <c r="G2165" s="4" t="s">
        <v>69</v>
      </c>
      <c r="H2165" s="4" t="s">
        <v>75</v>
      </c>
      <c r="I2165" s="5">
        <v>3</v>
      </c>
      <c r="J2165" s="6">
        <v>125.93</v>
      </c>
      <c r="K2165" s="7">
        <v>0.1</v>
      </c>
      <c r="L2165" s="6">
        <v>68.45</v>
      </c>
      <c r="M2165" s="6">
        <f t="shared" si="132"/>
        <v>340.01100000000002</v>
      </c>
      <c r="N2165" s="6">
        <f t="shared" si="133"/>
        <v>205.35000000000002</v>
      </c>
      <c r="O2165" s="6">
        <f t="shared" si="134"/>
        <v>134.661</v>
      </c>
      <c r="P2165" s="8">
        <f t="shared" si="135"/>
        <v>0.39604895135745605</v>
      </c>
      <c r="Q2165" s="9">
        <f>YEAR(SalesDataTable[[#This Row],[Order Date]])</f>
        <v>2026</v>
      </c>
      <c r="R2165" s="8" t="str">
        <f>"Q"&amp;ROUNDUP(MONTH(SalesDataTable[[#This Row],[Order Date]])/3,0)</f>
        <v>Q4</v>
      </c>
      <c r="S2165" s="5">
        <f>MONTH(SalesDataTable[[#This Row],[Order Date]])</f>
        <v>10</v>
      </c>
      <c r="T2165" s="8" t="str">
        <f>TEXT(SalesDataTable[[#This Row],[Order Date]],"mmm")</f>
        <v>Oct</v>
      </c>
    </row>
    <row r="2166" spans="1:20" ht="15.6" x14ac:dyDescent="0.3">
      <c r="A2166" s="2" t="s">
        <v>2237</v>
      </c>
      <c r="B2166" s="3">
        <v>46316</v>
      </c>
      <c r="C2166" s="4" t="s">
        <v>47</v>
      </c>
      <c r="D2166" s="4" t="s">
        <v>68</v>
      </c>
      <c r="E2166" s="4" t="s">
        <v>23</v>
      </c>
      <c r="F2166" s="4" t="s">
        <v>24</v>
      </c>
      <c r="G2166" s="4" t="s">
        <v>31</v>
      </c>
      <c r="H2166" s="4" t="s">
        <v>41</v>
      </c>
      <c r="I2166" s="5">
        <v>2</v>
      </c>
      <c r="J2166" s="6">
        <v>141.4</v>
      </c>
      <c r="K2166" s="7">
        <v>0.05</v>
      </c>
      <c r="L2166" s="6">
        <v>77.48</v>
      </c>
      <c r="M2166" s="6">
        <f t="shared" si="132"/>
        <v>268.66000000000003</v>
      </c>
      <c r="N2166" s="6">
        <f t="shared" si="133"/>
        <v>154.96</v>
      </c>
      <c r="O2166" s="6">
        <f t="shared" si="134"/>
        <v>113.70000000000002</v>
      </c>
      <c r="P2166" s="8">
        <f t="shared" si="135"/>
        <v>0.42321149408173903</v>
      </c>
      <c r="Q2166" s="9">
        <f>YEAR(SalesDataTable[[#This Row],[Order Date]])</f>
        <v>2026</v>
      </c>
      <c r="R2166" s="8" t="str">
        <f>"Q"&amp;ROUNDUP(MONTH(SalesDataTable[[#This Row],[Order Date]])/3,0)</f>
        <v>Q4</v>
      </c>
      <c r="S2166" s="5">
        <f>MONTH(SalesDataTable[[#This Row],[Order Date]])</f>
        <v>10</v>
      </c>
      <c r="T2166" s="8" t="str">
        <f>TEXT(SalesDataTable[[#This Row],[Order Date]],"mmm")</f>
        <v>Oct</v>
      </c>
    </row>
    <row r="2167" spans="1:20" ht="15.6" x14ac:dyDescent="0.3">
      <c r="A2167" s="2" t="s">
        <v>2238</v>
      </c>
      <c r="B2167" s="3">
        <v>46316</v>
      </c>
      <c r="C2167" s="4" t="s">
        <v>21</v>
      </c>
      <c r="D2167" s="4" t="s">
        <v>22</v>
      </c>
      <c r="E2167" s="4" t="s">
        <v>30</v>
      </c>
      <c r="F2167" s="4" t="s">
        <v>40</v>
      </c>
      <c r="G2167" s="4" t="s">
        <v>25</v>
      </c>
      <c r="H2167" s="4" t="s">
        <v>49</v>
      </c>
      <c r="I2167" s="5">
        <v>8</v>
      </c>
      <c r="J2167" s="6">
        <v>51.91</v>
      </c>
      <c r="K2167" s="7">
        <v>0.05</v>
      </c>
      <c r="L2167" s="6">
        <v>22.99</v>
      </c>
      <c r="M2167" s="6">
        <f t="shared" si="132"/>
        <v>394.51599999999996</v>
      </c>
      <c r="N2167" s="6">
        <f t="shared" si="133"/>
        <v>183.92</v>
      </c>
      <c r="O2167" s="6">
        <f t="shared" si="134"/>
        <v>210.59599999999998</v>
      </c>
      <c r="P2167" s="8">
        <f t="shared" si="135"/>
        <v>0.53380851473704483</v>
      </c>
      <c r="Q2167" s="9">
        <f>YEAR(SalesDataTable[[#This Row],[Order Date]])</f>
        <v>2026</v>
      </c>
      <c r="R2167" s="8" t="str">
        <f>"Q"&amp;ROUNDUP(MONTH(SalesDataTable[[#This Row],[Order Date]])/3,0)</f>
        <v>Q4</v>
      </c>
      <c r="S2167" s="5">
        <f>MONTH(SalesDataTable[[#This Row],[Order Date]])</f>
        <v>10</v>
      </c>
      <c r="T2167" s="8" t="str">
        <f>TEXT(SalesDataTable[[#This Row],[Order Date]],"mmm")</f>
        <v>Oct</v>
      </c>
    </row>
    <row r="2168" spans="1:20" ht="15.6" x14ac:dyDescent="0.3">
      <c r="A2168" s="2" t="s">
        <v>2239</v>
      </c>
      <c r="B2168" s="3">
        <v>46316</v>
      </c>
      <c r="C2168" s="4" t="s">
        <v>47</v>
      </c>
      <c r="D2168" s="4" t="s">
        <v>65</v>
      </c>
      <c r="E2168" s="4" t="s">
        <v>59</v>
      </c>
      <c r="F2168" s="4" t="s">
        <v>24</v>
      </c>
      <c r="G2168" s="4" t="s">
        <v>51</v>
      </c>
      <c r="H2168" s="4" t="s">
        <v>61</v>
      </c>
      <c r="I2168" s="5">
        <v>1</v>
      </c>
      <c r="J2168" s="6">
        <v>192.62</v>
      </c>
      <c r="K2168" s="7">
        <v>0</v>
      </c>
      <c r="L2168" s="6">
        <v>102.51</v>
      </c>
      <c r="M2168" s="6">
        <f t="shared" si="132"/>
        <v>192.62</v>
      </c>
      <c r="N2168" s="6">
        <f t="shared" si="133"/>
        <v>102.51</v>
      </c>
      <c r="O2168" s="6">
        <f t="shared" si="134"/>
        <v>90.11</v>
      </c>
      <c r="P2168" s="8">
        <f t="shared" si="135"/>
        <v>0.46781227286886096</v>
      </c>
      <c r="Q2168" s="9">
        <f>YEAR(SalesDataTable[[#This Row],[Order Date]])</f>
        <v>2026</v>
      </c>
      <c r="R2168" s="8" t="str">
        <f>"Q"&amp;ROUNDUP(MONTH(SalesDataTable[[#This Row],[Order Date]])/3,0)</f>
        <v>Q4</v>
      </c>
      <c r="S2168" s="5">
        <f>MONTH(SalesDataTable[[#This Row],[Order Date]])</f>
        <v>10</v>
      </c>
      <c r="T2168" s="8" t="str">
        <f>TEXT(SalesDataTable[[#This Row],[Order Date]],"mmm")</f>
        <v>Oct</v>
      </c>
    </row>
    <row r="2169" spans="1:20" ht="15.6" x14ac:dyDescent="0.3">
      <c r="A2169" s="2" t="s">
        <v>2240</v>
      </c>
      <c r="B2169" s="3">
        <v>46317</v>
      </c>
      <c r="C2169" s="4" t="s">
        <v>47</v>
      </c>
      <c r="D2169" s="4" t="s">
        <v>48</v>
      </c>
      <c r="E2169" s="4" t="s">
        <v>23</v>
      </c>
      <c r="F2169" s="4" t="s">
        <v>36</v>
      </c>
      <c r="G2169" s="4" t="s">
        <v>25</v>
      </c>
      <c r="H2169" s="4" t="s">
        <v>49</v>
      </c>
      <c r="I2169" s="5">
        <v>1</v>
      </c>
      <c r="J2169" s="6">
        <v>51.25</v>
      </c>
      <c r="K2169" s="7">
        <v>0</v>
      </c>
      <c r="L2169" s="6">
        <v>22.58</v>
      </c>
      <c r="M2169" s="6">
        <f t="shared" si="132"/>
        <v>51.25</v>
      </c>
      <c r="N2169" s="6">
        <f t="shared" si="133"/>
        <v>22.58</v>
      </c>
      <c r="O2169" s="6">
        <f t="shared" si="134"/>
        <v>28.67</v>
      </c>
      <c r="P2169" s="8">
        <f t="shared" si="135"/>
        <v>0.55941463414634152</v>
      </c>
      <c r="Q2169" s="9">
        <f>YEAR(SalesDataTable[[#This Row],[Order Date]])</f>
        <v>2026</v>
      </c>
      <c r="R2169" s="8" t="str">
        <f>"Q"&amp;ROUNDUP(MONTH(SalesDataTable[[#This Row],[Order Date]])/3,0)</f>
        <v>Q4</v>
      </c>
      <c r="S2169" s="5">
        <f>MONTH(SalesDataTable[[#This Row],[Order Date]])</f>
        <v>10</v>
      </c>
      <c r="T2169" s="8" t="str">
        <f>TEXT(SalesDataTable[[#This Row],[Order Date]],"mmm")</f>
        <v>Oct</v>
      </c>
    </row>
    <row r="2170" spans="1:20" ht="15.6" x14ac:dyDescent="0.3">
      <c r="A2170" s="2" t="s">
        <v>2241</v>
      </c>
      <c r="B2170" s="3">
        <v>46317</v>
      </c>
      <c r="C2170" s="4" t="s">
        <v>47</v>
      </c>
      <c r="D2170" s="4" t="s">
        <v>48</v>
      </c>
      <c r="E2170" s="4" t="s">
        <v>45</v>
      </c>
      <c r="F2170" s="4" t="s">
        <v>36</v>
      </c>
      <c r="G2170" s="4" t="s">
        <v>37</v>
      </c>
      <c r="H2170" s="4" t="s">
        <v>66</v>
      </c>
      <c r="I2170" s="5">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9">
        <f>YEAR(SalesDataTable[[#This Row],[Order Date]])</f>
        <v>2026</v>
      </c>
      <c r="R2170" s="8" t="str">
        <f>"Q"&amp;ROUNDUP(MONTH(SalesDataTable[[#This Row],[Order Date]])/3,0)</f>
        <v>Q4</v>
      </c>
      <c r="S2170" s="5">
        <f>MONTH(SalesDataTable[[#This Row],[Order Date]])</f>
        <v>10</v>
      </c>
      <c r="T2170" s="8" t="str">
        <f>TEXT(SalesDataTable[[#This Row],[Order Date]],"mmm")</f>
        <v>Oct</v>
      </c>
    </row>
    <row r="2171" spans="1:20" ht="15.6" x14ac:dyDescent="0.3">
      <c r="A2171" s="2" t="s">
        <v>2242</v>
      </c>
      <c r="B2171" s="3">
        <v>46317</v>
      </c>
      <c r="C2171" s="4" t="s">
        <v>34</v>
      </c>
      <c r="D2171" s="4" t="s">
        <v>35</v>
      </c>
      <c r="E2171" s="4" t="s">
        <v>59</v>
      </c>
      <c r="F2171" s="4" t="s">
        <v>24</v>
      </c>
      <c r="G2171" s="4" t="s">
        <v>51</v>
      </c>
      <c r="H2171" s="4" t="s">
        <v>110</v>
      </c>
      <c r="I2171" s="5">
        <v>1</v>
      </c>
      <c r="J2171" s="6">
        <v>123.29</v>
      </c>
      <c r="K2171" s="7">
        <v>0</v>
      </c>
      <c r="L2171" s="6">
        <v>59.48</v>
      </c>
      <c r="M2171" s="6">
        <f t="shared" si="132"/>
        <v>123.29</v>
      </c>
      <c r="N2171" s="6">
        <f t="shared" si="133"/>
        <v>59.48</v>
      </c>
      <c r="O2171" s="6">
        <f t="shared" si="134"/>
        <v>63.810000000000009</v>
      </c>
      <c r="P2171" s="8">
        <f t="shared" si="135"/>
        <v>0.51756022386243816</v>
      </c>
      <c r="Q2171" s="9">
        <f>YEAR(SalesDataTable[[#This Row],[Order Date]])</f>
        <v>2026</v>
      </c>
      <c r="R2171" s="8" t="str">
        <f>"Q"&amp;ROUNDUP(MONTH(SalesDataTable[[#This Row],[Order Date]])/3,0)</f>
        <v>Q4</v>
      </c>
      <c r="S2171" s="5">
        <f>MONTH(SalesDataTable[[#This Row],[Order Date]])</f>
        <v>10</v>
      </c>
      <c r="T2171" s="8" t="str">
        <f>TEXT(SalesDataTable[[#This Row],[Order Date]],"mmm")</f>
        <v>Oct</v>
      </c>
    </row>
    <row r="2172" spans="1:20" ht="15.6" x14ac:dyDescent="0.3">
      <c r="A2172" s="2" t="s">
        <v>2243</v>
      </c>
      <c r="B2172" s="3">
        <v>46317</v>
      </c>
      <c r="C2172" s="4" t="s">
        <v>47</v>
      </c>
      <c r="D2172" s="4" t="s">
        <v>68</v>
      </c>
      <c r="E2172" s="4" t="s">
        <v>30</v>
      </c>
      <c r="F2172" s="4" t="s">
        <v>40</v>
      </c>
      <c r="G2172" s="4" t="s">
        <v>37</v>
      </c>
      <c r="H2172" s="4" t="s">
        <v>38</v>
      </c>
      <c r="I2172" s="5">
        <v>8</v>
      </c>
      <c r="J2172" s="6">
        <v>35.83</v>
      </c>
      <c r="K2172" s="7">
        <v>0.05</v>
      </c>
      <c r="L2172" s="6">
        <v>13.89</v>
      </c>
      <c r="M2172" s="6">
        <f t="shared" si="132"/>
        <v>272.30799999999999</v>
      </c>
      <c r="N2172" s="6">
        <f t="shared" si="133"/>
        <v>111.12</v>
      </c>
      <c r="O2172" s="6">
        <f t="shared" si="134"/>
        <v>161.18799999999999</v>
      </c>
      <c r="P2172" s="8">
        <f t="shared" si="135"/>
        <v>0.59193266448286497</v>
      </c>
      <c r="Q2172" s="9">
        <f>YEAR(SalesDataTable[[#This Row],[Order Date]])</f>
        <v>2026</v>
      </c>
      <c r="R2172" s="8" t="str">
        <f>"Q"&amp;ROUNDUP(MONTH(SalesDataTable[[#This Row],[Order Date]])/3,0)</f>
        <v>Q4</v>
      </c>
      <c r="S2172" s="5">
        <f>MONTH(SalesDataTable[[#This Row],[Order Date]])</f>
        <v>10</v>
      </c>
      <c r="T2172" s="8" t="str">
        <f>TEXT(SalesDataTable[[#This Row],[Order Date]],"mmm")</f>
        <v>Oct</v>
      </c>
    </row>
    <row r="2173" spans="1:20" ht="15.6" x14ac:dyDescent="0.3">
      <c r="A2173" s="2" t="s">
        <v>2244</v>
      </c>
      <c r="B2173" s="3">
        <v>46317</v>
      </c>
      <c r="C2173" s="4" t="s">
        <v>21</v>
      </c>
      <c r="D2173" s="4" t="s">
        <v>22</v>
      </c>
      <c r="E2173" s="4" t="s">
        <v>23</v>
      </c>
      <c r="F2173" s="4" t="s">
        <v>36</v>
      </c>
      <c r="G2173" s="4" t="s">
        <v>51</v>
      </c>
      <c r="H2173" s="4" t="s">
        <v>84</v>
      </c>
      <c r="I2173" s="5">
        <v>1</v>
      </c>
      <c r="J2173" s="6">
        <v>80.56</v>
      </c>
      <c r="K2173" s="7">
        <v>0</v>
      </c>
      <c r="L2173" s="6">
        <v>39.53</v>
      </c>
      <c r="M2173" s="6">
        <f t="shared" si="132"/>
        <v>80.56</v>
      </c>
      <c r="N2173" s="6">
        <f t="shared" si="133"/>
        <v>39.53</v>
      </c>
      <c r="O2173" s="6">
        <f t="shared" si="134"/>
        <v>41.03</v>
      </c>
      <c r="P2173" s="8">
        <f t="shared" si="135"/>
        <v>0.5093098311817279</v>
      </c>
      <c r="Q2173" s="9">
        <f>YEAR(SalesDataTable[[#This Row],[Order Date]])</f>
        <v>2026</v>
      </c>
      <c r="R2173" s="8" t="str">
        <f>"Q"&amp;ROUNDUP(MONTH(SalesDataTable[[#This Row],[Order Date]])/3,0)</f>
        <v>Q4</v>
      </c>
      <c r="S2173" s="5">
        <f>MONTH(SalesDataTable[[#This Row],[Order Date]])</f>
        <v>10</v>
      </c>
      <c r="T2173" s="8" t="str">
        <f>TEXT(SalesDataTable[[#This Row],[Order Date]],"mmm")</f>
        <v>Oct</v>
      </c>
    </row>
    <row r="2174" spans="1:20" ht="15.6" x14ac:dyDescent="0.3">
      <c r="A2174" s="2" t="s">
        <v>2245</v>
      </c>
      <c r="B2174" s="3">
        <v>46317</v>
      </c>
      <c r="C2174" s="4" t="s">
        <v>47</v>
      </c>
      <c r="D2174" s="4" t="s">
        <v>65</v>
      </c>
      <c r="E2174" s="4" t="s">
        <v>23</v>
      </c>
      <c r="F2174" s="4" t="s">
        <v>36</v>
      </c>
      <c r="G2174" s="4" t="s">
        <v>25</v>
      </c>
      <c r="H2174" s="4" t="s">
        <v>55</v>
      </c>
      <c r="I2174" s="5">
        <v>1</v>
      </c>
      <c r="J2174" s="6">
        <v>40.47</v>
      </c>
      <c r="K2174" s="7">
        <v>0.05</v>
      </c>
      <c r="L2174" s="6">
        <v>16.73</v>
      </c>
      <c r="M2174" s="6">
        <f t="shared" si="132"/>
        <v>38.4465</v>
      </c>
      <c r="N2174" s="6">
        <f t="shared" si="133"/>
        <v>16.73</v>
      </c>
      <c r="O2174" s="6">
        <f t="shared" si="134"/>
        <v>21.7165</v>
      </c>
      <c r="P2174" s="8">
        <f t="shared" si="135"/>
        <v>0.5648498562938109</v>
      </c>
      <c r="Q2174" s="9">
        <f>YEAR(SalesDataTable[[#This Row],[Order Date]])</f>
        <v>2026</v>
      </c>
      <c r="R2174" s="8" t="str">
        <f>"Q"&amp;ROUNDUP(MONTH(SalesDataTable[[#This Row],[Order Date]])/3,0)</f>
        <v>Q4</v>
      </c>
      <c r="S2174" s="5">
        <f>MONTH(SalesDataTable[[#This Row],[Order Date]])</f>
        <v>10</v>
      </c>
      <c r="T2174" s="8" t="str">
        <f>TEXT(SalesDataTable[[#This Row],[Order Date]],"mmm")</f>
        <v>Oct</v>
      </c>
    </row>
    <row r="2175" spans="1:20" ht="15.6" x14ac:dyDescent="0.3">
      <c r="A2175" s="2" t="s">
        <v>2246</v>
      </c>
      <c r="B2175" s="3">
        <v>46318</v>
      </c>
      <c r="C2175" s="4" t="s">
        <v>28</v>
      </c>
      <c r="D2175" s="4" t="s">
        <v>89</v>
      </c>
      <c r="E2175" s="4" t="s">
        <v>30</v>
      </c>
      <c r="F2175" s="4" t="s">
        <v>40</v>
      </c>
      <c r="G2175" s="4" t="s">
        <v>37</v>
      </c>
      <c r="H2175" s="4" t="s">
        <v>91</v>
      </c>
      <c r="I2175" s="5">
        <v>15</v>
      </c>
      <c r="J2175" s="6">
        <v>133.52000000000001</v>
      </c>
      <c r="K2175" s="7">
        <v>0.2</v>
      </c>
      <c r="L2175" s="6">
        <v>66</v>
      </c>
      <c r="M2175" s="6">
        <f t="shared" si="132"/>
        <v>1602.2400000000002</v>
      </c>
      <c r="N2175" s="6">
        <f t="shared" si="133"/>
        <v>990</v>
      </c>
      <c r="O2175" s="6">
        <f t="shared" si="134"/>
        <v>612.24000000000024</v>
      </c>
      <c r="P2175" s="8">
        <f t="shared" si="135"/>
        <v>0.38211503894547644</v>
      </c>
      <c r="Q2175" s="9">
        <f>YEAR(SalesDataTable[[#This Row],[Order Date]])</f>
        <v>2026</v>
      </c>
      <c r="R2175" s="8" t="str">
        <f>"Q"&amp;ROUNDUP(MONTH(SalesDataTable[[#This Row],[Order Date]])/3,0)</f>
        <v>Q4</v>
      </c>
      <c r="S2175" s="5">
        <f>MONTH(SalesDataTable[[#This Row],[Order Date]])</f>
        <v>10</v>
      </c>
      <c r="T2175" s="8" t="str">
        <f>TEXT(SalesDataTable[[#This Row],[Order Date]],"mmm")</f>
        <v>Oct</v>
      </c>
    </row>
    <row r="2176" spans="1:20" ht="15.6" x14ac:dyDescent="0.3">
      <c r="A2176" s="2" t="s">
        <v>2247</v>
      </c>
      <c r="B2176" s="3">
        <v>46318</v>
      </c>
      <c r="C2176" s="4" t="s">
        <v>28</v>
      </c>
      <c r="D2176" s="4" t="s">
        <v>58</v>
      </c>
      <c r="E2176" s="4" t="s">
        <v>23</v>
      </c>
      <c r="F2176" s="4" t="s">
        <v>24</v>
      </c>
      <c r="G2176" s="4" t="s">
        <v>25</v>
      </c>
      <c r="H2176" s="4" t="s">
        <v>26</v>
      </c>
      <c r="I2176" s="5">
        <v>1</v>
      </c>
      <c r="J2176" s="6">
        <v>82.28</v>
      </c>
      <c r="K2176" s="7">
        <v>0</v>
      </c>
      <c r="L2176" s="6">
        <v>42.08</v>
      </c>
      <c r="M2176" s="6">
        <f t="shared" si="132"/>
        <v>82.28</v>
      </c>
      <c r="N2176" s="6">
        <f t="shared" si="133"/>
        <v>42.08</v>
      </c>
      <c r="O2176" s="6">
        <f t="shared" si="134"/>
        <v>40.200000000000003</v>
      </c>
      <c r="P2176" s="8">
        <f t="shared" si="135"/>
        <v>0.48857559552746721</v>
      </c>
      <c r="Q2176" s="9">
        <f>YEAR(SalesDataTable[[#This Row],[Order Date]])</f>
        <v>2026</v>
      </c>
      <c r="R2176" s="8" t="str">
        <f>"Q"&amp;ROUNDUP(MONTH(SalesDataTable[[#This Row],[Order Date]])/3,0)</f>
        <v>Q4</v>
      </c>
      <c r="S2176" s="5">
        <f>MONTH(SalesDataTable[[#This Row],[Order Date]])</f>
        <v>10</v>
      </c>
      <c r="T2176" s="8" t="str">
        <f>TEXT(SalesDataTable[[#This Row],[Order Date]],"mmm")</f>
        <v>Oct</v>
      </c>
    </row>
    <row r="2177" spans="1:20" ht="15.6" x14ac:dyDescent="0.3">
      <c r="A2177" s="2" t="s">
        <v>2248</v>
      </c>
      <c r="B2177" s="3">
        <v>46318</v>
      </c>
      <c r="C2177" s="4" t="s">
        <v>28</v>
      </c>
      <c r="D2177" s="4" t="s">
        <v>86</v>
      </c>
      <c r="E2177" s="4" t="s">
        <v>23</v>
      </c>
      <c r="F2177" s="4" t="s">
        <v>36</v>
      </c>
      <c r="G2177" s="4" t="s">
        <v>37</v>
      </c>
      <c r="H2177" s="4" t="s">
        <v>38</v>
      </c>
      <c r="I2177" s="5">
        <v>6</v>
      </c>
      <c r="J2177" s="6">
        <v>35.479999999999997</v>
      </c>
      <c r="K2177" s="7">
        <v>0</v>
      </c>
      <c r="L2177" s="6">
        <v>13.37</v>
      </c>
      <c r="M2177" s="6">
        <f t="shared" si="132"/>
        <v>212.88</v>
      </c>
      <c r="N2177" s="6">
        <f t="shared" si="133"/>
        <v>80.22</v>
      </c>
      <c r="O2177" s="6">
        <f t="shared" si="134"/>
        <v>132.66</v>
      </c>
      <c r="P2177" s="8">
        <f t="shared" si="135"/>
        <v>0.62316798196166856</v>
      </c>
      <c r="Q2177" s="9">
        <f>YEAR(SalesDataTable[[#This Row],[Order Date]])</f>
        <v>2026</v>
      </c>
      <c r="R2177" s="8" t="str">
        <f>"Q"&amp;ROUNDUP(MONTH(SalesDataTable[[#This Row],[Order Date]])/3,0)</f>
        <v>Q4</v>
      </c>
      <c r="S2177" s="5">
        <f>MONTH(SalesDataTable[[#This Row],[Order Date]])</f>
        <v>10</v>
      </c>
      <c r="T2177" s="8" t="str">
        <f>TEXT(SalesDataTable[[#This Row],[Order Date]],"mmm")</f>
        <v>Oct</v>
      </c>
    </row>
    <row r="2178" spans="1:20" ht="15.6" x14ac:dyDescent="0.3">
      <c r="A2178" s="2" t="s">
        <v>2249</v>
      </c>
      <c r="B2178" s="3">
        <v>46318</v>
      </c>
      <c r="C2178" s="4" t="s">
        <v>34</v>
      </c>
      <c r="D2178" s="4" t="s">
        <v>44</v>
      </c>
      <c r="E2178" s="4" t="s">
        <v>45</v>
      </c>
      <c r="F2178" s="4" t="s">
        <v>36</v>
      </c>
      <c r="G2178" s="4" t="s">
        <v>31</v>
      </c>
      <c r="H2178" s="4" t="s">
        <v>73</v>
      </c>
      <c r="I2178" s="5">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9">
        <f>YEAR(SalesDataTable[[#This Row],[Order Date]])</f>
        <v>2026</v>
      </c>
      <c r="R2178" s="8" t="str">
        <f>"Q"&amp;ROUNDUP(MONTH(SalesDataTable[[#This Row],[Order Date]])/3,0)</f>
        <v>Q4</v>
      </c>
      <c r="S2178" s="5">
        <f>MONTH(SalesDataTable[[#This Row],[Order Date]])</f>
        <v>10</v>
      </c>
      <c r="T2178" s="8" t="str">
        <f>TEXT(SalesDataTable[[#This Row],[Order Date]],"mmm")</f>
        <v>Oct</v>
      </c>
    </row>
    <row r="2179" spans="1:20" ht="15.6" x14ac:dyDescent="0.3">
      <c r="A2179" s="2" t="s">
        <v>2250</v>
      </c>
      <c r="B2179" s="3">
        <v>46318</v>
      </c>
      <c r="C2179" s="4" t="s">
        <v>28</v>
      </c>
      <c r="D2179" s="4" t="s">
        <v>29</v>
      </c>
      <c r="E2179" s="4" t="s">
        <v>59</v>
      </c>
      <c r="F2179" s="4" t="s">
        <v>36</v>
      </c>
      <c r="G2179" s="4" t="s">
        <v>31</v>
      </c>
      <c r="H2179" s="4" t="s">
        <v>32</v>
      </c>
      <c r="I2179" s="5">
        <v>1</v>
      </c>
      <c r="J2179" s="6">
        <v>93.64</v>
      </c>
      <c r="K2179" s="7">
        <v>0</v>
      </c>
      <c r="L2179" s="6">
        <v>44.34</v>
      </c>
      <c r="M2179" s="6">
        <f t="shared" si="136"/>
        <v>93.64</v>
      </c>
      <c r="N2179" s="6">
        <f t="shared" si="137"/>
        <v>44.34</v>
      </c>
      <c r="O2179" s="6">
        <f t="shared" si="138"/>
        <v>49.3</v>
      </c>
      <c r="P2179" s="8">
        <f t="shared" si="139"/>
        <v>0.52648440837249033</v>
      </c>
      <c r="Q2179" s="9">
        <f>YEAR(SalesDataTable[[#This Row],[Order Date]])</f>
        <v>2026</v>
      </c>
      <c r="R2179" s="8" t="str">
        <f>"Q"&amp;ROUNDUP(MONTH(SalesDataTable[[#This Row],[Order Date]])/3,0)</f>
        <v>Q4</v>
      </c>
      <c r="S2179" s="5">
        <f>MONTH(SalesDataTable[[#This Row],[Order Date]])</f>
        <v>10</v>
      </c>
      <c r="T2179" s="8" t="str">
        <f>TEXT(SalesDataTable[[#This Row],[Order Date]],"mmm")</f>
        <v>Oct</v>
      </c>
    </row>
    <row r="2180" spans="1:20" ht="15.6" x14ac:dyDescent="0.3">
      <c r="A2180" s="2" t="s">
        <v>2251</v>
      </c>
      <c r="B2180" s="3">
        <v>46318</v>
      </c>
      <c r="C2180" s="4" t="s">
        <v>47</v>
      </c>
      <c r="D2180" s="4" t="s">
        <v>65</v>
      </c>
      <c r="E2180" s="4" t="s">
        <v>45</v>
      </c>
      <c r="F2180" s="4" t="s">
        <v>24</v>
      </c>
      <c r="G2180" s="4" t="s">
        <v>69</v>
      </c>
      <c r="H2180" s="4" t="s">
        <v>75</v>
      </c>
      <c r="I2180" s="5">
        <v>1</v>
      </c>
      <c r="J2180" s="6">
        <v>123.6</v>
      </c>
      <c r="K2180" s="7">
        <v>0</v>
      </c>
      <c r="L2180" s="6">
        <v>67.3</v>
      </c>
      <c r="M2180" s="6">
        <f t="shared" si="136"/>
        <v>123.6</v>
      </c>
      <c r="N2180" s="6">
        <f t="shared" si="137"/>
        <v>67.3</v>
      </c>
      <c r="O2180" s="6">
        <f t="shared" si="138"/>
        <v>56.3</v>
      </c>
      <c r="P2180" s="8">
        <f t="shared" si="139"/>
        <v>0.45550161812297735</v>
      </c>
      <c r="Q2180" s="9">
        <f>YEAR(SalesDataTable[[#This Row],[Order Date]])</f>
        <v>2026</v>
      </c>
      <c r="R2180" s="8" t="str">
        <f>"Q"&amp;ROUNDUP(MONTH(SalesDataTable[[#This Row],[Order Date]])/3,0)</f>
        <v>Q4</v>
      </c>
      <c r="S2180" s="5">
        <f>MONTH(SalesDataTable[[#This Row],[Order Date]])</f>
        <v>10</v>
      </c>
      <c r="T2180" s="8" t="str">
        <f>TEXT(SalesDataTable[[#This Row],[Order Date]],"mmm")</f>
        <v>Oct</v>
      </c>
    </row>
    <row r="2181" spans="1:20" ht="15.6" x14ac:dyDescent="0.3">
      <c r="A2181" s="2" t="s">
        <v>2252</v>
      </c>
      <c r="B2181" s="3">
        <v>46318</v>
      </c>
      <c r="C2181" s="4" t="s">
        <v>28</v>
      </c>
      <c r="D2181" s="4" t="s">
        <v>29</v>
      </c>
      <c r="E2181" s="4" t="s">
        <v>23</v>
      </c>
      <c r="F2181" s="4" t="s">
        <v>36</v>
      </c>
      <c r="G2181" s="4" t="s">
        <v>69</v>
      </c>
      <c r="H2181" s="4" t="s">
        <v>75</v>
      </c>
      <c r="I2181" s="5">
        <v>3</v>
      </c>
      <c r="J2181" s="6">
        <v>124.6</v>
      </c>
      <c r="K2181" s="7">
        <v>0.05</v>
      </c>
      <c r="L2181" s="6">
        <v>69.12</v>
      </c>
      <c r="M2181" s="6">
        <f t="shared" si="136"/>
        <v>355.10999999999996</v>
      </c>
      <c r="N2181" s="6">
        <f t="shared" si="137"/>
        <v>207.36</v>
      </c>
      <c r="O2181" s="6">
        <f t="shared" si="138"/>
        <v>147.74999999999994</v>
      </c>
      <c r="P2181" s="8">
        <f t="shared" si="139"/>
        <v>0.41606826053898782</v>
      </c>
      <c r="Q2181" s="9">
        <f>YEAR(SalesDataTable[[#This Row],[Order Date]])</f>
        <v>2026</v>
      </c>
      <c r="R2181" s="8" t="str">
        <f>"Q"&amp;ROUNDUP(MONTH(SalesDataTable[[#This Row],[Order Date]])/3,0)</f>
        <v>Q4</v>
      </c>
      <c r="S2181" s="5">
        <f>MONTH(SalesDataTable[[#This Row],[Order Date]])</f>
        <v>10</v>
      </c>
      <c r="T2181" s="8" t="str">
        <f>TEXT(SalesDataTable[[#This Row],[Order Date]],"mmm")</f>
        <v>Oct</v>
      </c>
    </row>
    <row r="2182" spans="1:20" ht="15.6" x14ac:dyDescent="0.3">
      <c r="A2182" s="2" t="s">
        <v>2253</v>
      </c>
      <c r="B2182" s="3">
        <v>46318</v>
      </c>
      <c r="C2182" s="4" t="s">
        <v>47</v>
      </c>
      <c r="D2182" s="4" t="s">
        <v>102</v>
      </c>
      <c r="E2182" s="4" t="s">
        <v>45</v>
      </c>
      <c r="F2182" s="4" t="s">
        <v>40</v>
      </c>
      <c r="G2182" s="4" t="s">
        <v>31</v>
      </c>
      <c r="H2182" s="4" t="s">
        <v>73</v>
      </c>
      <c r="I2182" s="5">
        <v>2</v>
      </c>
      <c r="J2182" s="6">
        <v>151.66</v>
      </c>
      <c r="K2182" s="7">
        <v>0</v>
      </c>
      <c r="L2182" s="6">
        <v>77.17</v>
      </c>
      <c r="M2182" s="6">
        <f t="shared" si="136"/>
        <v>303.32</v>
      </c>
      <c r="N2182" s="6">
        <f t="shared" si="137"/>
        <v>154.34</v>
      </c>
      <c r="O2182" s="6">
        <f t="shared" si="138"/>
        <v>148.97999999999999</v>
      </c>
      <c r="P2182" s="8">
        <f t="shared" si="139"/>
        <v>0.49116444678886984</v>
      </c>
      <c r="Q2182" s="9">
        <f>YEAR(SalesDataTable[[#This Row],[Order Date]])</f>
        <v>2026</v>
      </c>
      <c r="R2182" s="8" t="str">
        <f>"Q"&amp;ROUNDUP(MONTH(SalesDataTable[[#This Row],[Order Date]])/3,0)</f>
        <v>Q4</v>
      </c>
      <c r="S2182" s="5">
        <f>MONTH(SalesDataTable[[#This Row],[Order Date]])</f>
        <v>10</v>
      </c>
      <c r="T2182" s="8" t="str">
        <f>TEXT(SalesDataTable[[#This Row],[Order Date]],"mmm")</f>
        <v>Oct</v>
      </c>
    </row>
    <row r="2183" spans="1:20" ht="15.6" x14ac:dyDescent="0.3">
      <c r="A2183" s="2" t="s">
        <v>2254</v>
      </c>
      <c r="B2183" s="3">
        <v>46319</v>
      </c>
      <c r="C2183" s="4" t="s">
        <v>34</v>
      </c>
      <c r="D2183" s="4" t="s">
        <v>54</v>
      </c>
      <c r="E2183" s="4" t="s">
        <v>45</v>
      </c>
      <c r="F2183" s="4" t="s">
        <v>36</v>
      </c>
      <c r="G2183" s="4" t="s">
        <v>37</v>
      </c>
      <c r="H2183" s="4" t="s">
        <v>38</v>
      </c>
      <c r="I2183" s="5">
        <v>1</v>
      </c>
      <c r="J2183" s="6">
        <v>36.76</v>
      </c>
      <c r="K2183" s="7">
        <v>0</v>
      </c>
      <c r="L2183" s="6">
        <v>13.18</v>
      </c>
      <c r="M2183" s="6">
        <f t="shared" si="136"/>
        <v>36.76</v>
      </c>
      <c r="N2183" s="6">
        <f t="shared" si="137"/>
        <v>13.18</v>
      </c>
      <c r="O2183" s="6">
        <f t="shared" si="138"/>
        <v>23.58</v>
      </c>
      <c r="P2183" s="8">
        <f t="shared" si="139"/>
        <v>0.64145810663764957</v>
      </c>
      <c r="Q2183" s="9">
        <f>YEAR(SalesDataTable[[#This Row],[Order Date]])</f>
        <v>2026</v>
      </c>
      <c r="R2183" s="8" t="str">
        <f>"Q"&amp;ROUNDUP(MONTH(SalesDataTable[[#This Row],[Order Date]])/3,0)</f>
        <v>Q4</v>
      </c>
      <c r="S2183" s="5">
        <f>MONTH(SalesDataTable[[#This Row],[Order Date]])</f>
        <v>10</v>
      </c>
      <c r="T2183" s="8" t="str">
        <f>TEXT(SalesDataTable[[#This Row],[Order Date]],"mmm")</f>
        <v>Oct</v>
      </c>
    </row>
    <row r="2184" spans="1:20" ht="15.6" x14ac:dyDescent="0.3">
      <c r="A2184" s="2" t="s">
        <v>2255</v>
      </c>
      <c r="B2184" s="3">
        <v>46319</v>
      </c>
      <c r="C2184" s="4" t="s">
        <v>21</v>
      </c>
      <c r="D2184" s="4" t="s">
        <v>72</v>
      </c>
      <c r="E2184" s="4" t="s">
        <v>59</v>
      </c>
      <c r="F2184" s="4" t="s">
        <v>24</v>
      </c>
      <c r="G2184" s="4" t="s">
        <v>51</v>
      </c>
      <c r="H2184" s="4" t="s">
        <v>61</v>
      </c>
      <c r="I2184" s="5">
        <v>1</v>
      </c>
      <c r="J2184" s="6">
        <v>195.67</v>
      </c>
      <c r="K2184" s="7">
        <v>0</v>
      </c>
      <c r="L2184" s="6">
        <v>105.88</v>
      </c>
      <c r="M2184" s="6">
        <f t="shared" si="136"/>
        <v>195.67</v>
      </c>
      <c r="N2184" s="6">
        <f t="shared" si="137"/>
        <v>105.88</v>
      </c>
      <c r="O2184" s="6">
        <f t="shared" si="138"/>
        <v>89.789999999999992</v>
      </c>
      <c r="P2184" s="8">
        <f t="shared" si="139"/>
        <v>0.45888485715745897</v>
      </c>
      <c r="Q2184" s="9">
        <f>YEAR(SalesDataTable[[#This Row],[Order Date]])</f>
        <v>2026</v>
      </c>
      <c r="R2184" s="8" t="str">
        <f>"Q"&amp;ROUNDUP(MONTH(SalesDataTable[[#This Row],[Order Date]])/3,0)</f>
        <v>Q4</v>
      </c>
      <c r="S2184" s="5">
        <f>MONTH(SalesDataTable[[#This Row],[Order Date]])</f>
        <v>10</v>
      </c>
      <c r="T2184" s="8" t="str">
        <f>TEXT(SalesDataTable[[#This Row],[Order Date]],"mmm")</f>
        <v>Oct</v>
      </c>
    </row>
    <row r="2185" spans="1:20" ht="15.6" x14ac:dyDescent="0.3">
      <c r="A2185" s="2" t="s">
        <v>2256</v>
      </c>
      <c r="B2185" s="3">
        <v>46319</v>
      </c>
      <c r="C2185" s="4" t="s">
        <v>21</v>
      </c>
      <c r="D2185" s="4" t="s">
        <v>108</v>
      </c>
      <c r="E2185" s="4" t="s">
        <v>45</v>
      </c>
      <c r="F2185" s="4" t="s">
        <v>24</v>
      </c>
      <c r="G2185" s="4" t="s">
        <v>25</v>
      </c>
      <c r="H2185" s="4" t="s">
        <v>55</v>
      </c>
      <c r="I2185" s="5">
        <v>1</v>
      </c>
      <c r="J2185" s="6">
        <v>40.83</v>
      </c>
      <c r="K2185" s="7">
        <v>0.1</v>
      </c>
      <c r="L2185" s="6">
        <v>16.54</v>
      </c>
      <c r="M2185" s="6">
        <f t="shared" si="136"/>
        <v>36.747</v>
      </c>
      <c r="N2185" s="6">
        <f t="shared" si="137"/>
        <v>16.54</v>
      </c>
      <c r="O2185" s="6">
        <f t="shared" si="138"/>
        <v>20.207000000000001</v>
      </c>
      <c r="P2185" s="8">
        <f t="shared" si="139"/>
        <v>0.54989522954254766</v>
      </c>
      <c r="Q2185" s="9">
        <f>YEAR(SalesDataTable[[#This Row],[Order Date]])</f>
        <v>2026</v>
      </c>
      <c r="R2185" s="8" t="str">
        <f>"Q"&amp;ROUNDUP(MONTH(SalesDataTable[[#This Row],[Order Date]])/3,0)</f>
        <v>Q4</v>
      </c>
      <c r="S2185" s="5">
        <f>MONTH(SalesDataTable[[#This Row],[Order Date]])</f>
        <v>10</v>
      </c>
      <c r="T2185" s="8" t="str">
        <f>TEXT(SalesDataTable[[#This Row],[Order Date]],"mmm")</f>
        <v>Oct</v>
      </c>
    </row>
    <row r="2186" spans="1:20" ht="15.6" x14ac:dyDescent="0.3">
      <c r="A2186" s="2" t="s">
        <v>2257</v>
      </c>
      <c r="B2186" s="3">
        <v>46319</v>
      </c>
      <c r="C2186" s="4" t="s">
        <v>47</v>
      </c>
      <c r="D2186" s="4" t="s">
        <v>65</v>
      </c>
      <c r="E2186" s="4" t="s">
        <v>30</v>
      </c>
      <c r="F2186" s="4" t="s">
        <v>40</v>
      </c>
      <c r="G2186" s="4" t="s">
        <v>31</v>
      </c>
      <c r="H2186" s="4" t="s">
        <v>99</v>
      </c>
      <c r="I2186" s="5">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9">
        <f>YEAR(SalesDataTable[[#This Row],[Order Date]])</f>
        <v>2026</v>
      </c>
      <c r="R2186" s="8" t="str">
        <f>"Q"&amp;ROUNDUP(MONTH(SalesDataTable[[#This Row],[Order Date]])/3,0)</f>
        <v>Q4</v>
      </c>
      <c r="S2186" s="5">
        <f>MONTH(SalesDataTable[[#This Row],[Order Date]])</f>
        <v>10</v>
      </c>
      <c r="T2186" s="8" t="str">
        <f>TEXT(SalesDataTable[[#This Row],[Order Date]],"mmm")</f>
        <v>Oct</v>
      </c>
    </row>
    <row r="2187" spans="1:20" ht="15.6" x14ac:dyDescent="0.3">
      <c r="A2187" s="2" t="s">
        <v>2258</v>
      </c>
      <c r="B2187" s="3">
        <v>46319</v>
      </c>
      <c r="C2187" s="4" t="s">
        <v>28</v>
      </c>
      <c r="D2187" s="4" t="s">
        <v>106</v>
      </c>
      <c r="E2187" s="4" t="s">
        <v>30</v>
      </c>
      <c r="F2187" s="4" t="s">
        <v>40</v>
      </c>
      <c r="G2187" s="4" t="s">
        <v>51</v>
      </c>
      <c r="H2187" s="4" t="s">
        <v>84</v>
      </c>
      <c r="I2187" s="5">
        <v>4</v>
      </c>
      <c r="J2187" s="6">
        <v>81.23</v>
      </c>
      <c r="K2187" s="7">
        <v>0.1</v>
      </c>
      <c r="L2187" s="6">
        <v>38.96</v>
      </c>
      <c r="M2187" s="6">
        <f t="shared" si="136"/>
        <v>292.428</v>
      </c>
      <c r="N2187" s="6">
        <f t="shared" si="137"/>
        <v>155.84</v>
      </c>
      <c r="O2187" s="6">
        <f t="shared" si="138"/>
        <v>136.58799999999999</v>
      </c>
      <c r="P2187" s="8">
        <f t="shared" si="139"/>
        <v>0.46708249552026482</v>
      </c>
      <c r="Q2187" s="9">
        <f>YEAR(SalesDataTable[[#This Row],[Order Date]])</f>
        <v>2026</v>
      </c>
      <c r="R2187" s="8" t="str">
        <f>"Q"&amp;ROUNDUP(MONTH(SalesDataTable[[#This Row],[Order Date]])/3,0)</f>
        <v>Q4</v>
      </c>
      <c r="S2187" s="5">
        <f>MONTH(SalesDataTable[[#This Row],[Order Date]])</f>
        <v>10</v>
      </c>
      <c r="T2187" s="8" t="str">
        <f>TEXT(SalesDataTable[[#This Row],[Order Date]],"mmm")</f>
        <v>Oct</v>
      </c>
    </row>
    <row r="2188" spans="1:20" ht="15.6" x14ac:dyDescent="0.3">
      <c r="A2188" s="2" t="s">
        <v>2259</v>
      </c>
      <c r="B2188" s="3">
        <v>46319</v>
      </c>
      <c r="C2188" s="4" t="s">
        <v>28</v>
      </c>
      <c r="D2188" s="4" t="s">
        <v>29</v>
      </c>
      <c r="E2188" s="4" t="s">
        <v>23</v>
      </c>
      <c r="F2188" s="4" t="s">
        <v>40</v>
      </c>
      <c r="G2188" s="4" t="s">
        <v>37</v>
      </c>
      <c r="H2188" s="4" t="s">
        <v>66</v>
      </c>
      <c r="I2188" s="5">
        <v>1</v>
      </c>
      <c r="J2188" s="6">
        <v>46.38</v>
      </c>
      <c r="K2188" s="7">
        <v>0.15</v>
      </c>
      <c r="L2188" s="6">
        <v>17.87</v>
      </c>
      <c r="M2188" s="6">
        <f t="shared" si="136"/>
        <v>39.423000000000002</v>
      </c>
      <c r="N2188" s="6">
        <f t="shared" si="137"/>
        <v>17.87</v>
      </c>
      <c r="O2188" s="6">
        <f t="shared" si="138"/>
        <v>21.553000000000001</v>
      </c>
      <c r="P2188" s="8">
        <f t="shared" si="139"/>
        <v>0.54671131065621592</v>
      </c>
      <c r="Q2188" s="9">
        <f>YEAR(SalesDataTable[[#This Row],[Order Date]])</f>
        <v>2026</v>
      </c>
      <c r="R2188" s="8" t="str">
        <f>"Q"&amp;ROUNDUP(MONTH(SalesDataTable[[#This Row],[Order Date]])/3,0)</f>
        <v>Q4</v>
      </c>
      <c r="S2188" s="5">
        <f>MONTH(SalesDataTable[[#This Row],[Order Date]])</f>
        <v>10</v>
      </c>
      <c r="T2188" s="8" t="str">
        <f>TEXT(SalesDataTable[[#This Row],[Order Date]],"mmm")</f>
        <v>Oct</v>
      </c>
    </row>
    <row r="2189" spans="1:20" ht="15.6" x14ac:dyDescent="0.3">
      <c r="A2189" s="2" t="s">
        <v>2260</v>
      </c>
      <c r="B2189" s="3">
        <v>46319</v>
      </c>
      <c r="C2189" s="4" t="s">
        <v>47</v>
      </c>
      <c r="D2189" s="4" t="s">
        <v>65</v>
      </c>
      <c r="E2189" s="4" t="s">
        <v>30</v>
      </c>
      <c r="F2189" s="4" t="s">
        <v>40</v>
      </c>
      <c r="G2189" s="4" t="s">
        <v>37</v>
      </c>
      <c r="H2189" s="4" t="s">
        <v>66</v>
      </c>
      <c r="I2189" s="5">
        <v>5</v>
      </c>
      <c r="J2189" s="6">
        <v>45.9</v>
      </c>
      <c r="K2189" s="7">
        <v>0.1</v>
      </c>
      <c r="L2189" s="6">
        <v>17.940000000000001</v>
      </c>
      <c r="M2189" s="6">
        <f t="shared" si="136"/>
        <v>206.55</v>
      </c>
      <c r="N2189" s="6">
        <f t="shared" si="137"/>
        <v>89.7</v>
      </c>
      <c r="O2189" s="6">
        <f t="shared" si="138"/>
        <v>116.85000000000001</v>
      </c>
      <c r="P2189" s="8">
        <f t="shared" si="139"/>
        <v>0.56572258533042852</v>
      </c>
      <c r="Q2189" s="9">
        <f>YEAR(SalesDataTable[[#This Row],[Order Date]])</f>
        <v>2026</v>
      </c>
      <c r="R2189" s="8" t="str">
        <f>"Q"&amp;ROUNDUP(MONTH(SalesDataTable[[#This Row],[Order Date]])/3,0)</f>
        <v>Q4</v>
      </c>
      <c r="S2189" s="5">
        <f>MONTH(SalesDataTable[[#This Row],[Order Date]])</f>
        <v>10</v>
      </c>
      <c r="T2189" s="8" t="str">
        <f>TEXT(SalesDataTable[[#This Row],[Order Date]],"mmm")</f>
        <v>Oct</v>
      </c>
    </row>
    <row r="2190" spans="1:20" ht="15.6" x14ac:dyDescent="0.3">
      <c r="A2190" s="2" t="s">
        <v>2261</v>
      </c>
      <c r="B2190" s="3">
        <v>46320</v>
      </c>
      <c r="C2190" s="4" t="s">
        <v>28</v>
      </c>
      <c r="D2190" s="4" t="s">
        <v>89</v>
      </c>
      <c r="E2190" s="4" t="s">
        <v>23</v>
      </c>
      <c r="F2190" s="4" t="s">
        <v>40</v>
      </c>
      <c r="G2190" s="4" t="s">
        <v>31</v>
      </c>
      <c r="H2190" s="4" t="s">
        <v>41</v>
      </c>
      <c r="I2190" s="5">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9">
        <f>YEAR(SalesDataTable[[#This Row],[Order Date]])</f>
        <v>2026</v>
      </c>
      <c r="R2190" s="8" t="str">
        <f>"Q"&amp;ROUNDUP(MONTH(SalesDataTable[[#This Row],[Order Date]])/3,0)</f>
        <v>Q4</v>
      </c>
      <c r="S2190" s="5">
        <f>MONTH(SalesDataTable[[#This Row],[Order Date]])</f>
        <v>10</v>
      </c>
      <c r="T2190" s="8" t="str">
        <f>TEXT(SalesDataTable[[#This Row],[Order Date]],"mmm")</f>
        <v>Oct</v>
      </c>
    </row>
    <row r="2191" spans="1:20" ht="15.6" x14ac:dyDescent="0.3">
      <c r="A2191" s="2" t="s">
        <v>2262</v>
      </c>
      <c r="B2191" s="3">
        <v>46320</v>
      </c>
      <c r="C2191" s="4" t="s">
        <v>34</v>
      </c>
      <c r="D2191" s="4" t="s">
        <v>81</v>
      </c>
      <c r="E2191" s="4" t="s">
        <v>59</v>
      </c>
      <c r="F2191" s="4" t="s">
        <v>36</v>
      </c>
      <c r="G2191" s="4" t="s">
        <v>25</v>
      </c>
      <c r="H2191" s="4" t="s">
        <v>26</v>
      </c>
      <c r="I2191" s="5">
        <v>2</v>
      </c>
      <c r="J2191" s="6">
        <v>80.69</v>
      </c>
      <c r="K2191" s="7">
        <v>0.05</v>
      </c>
      <c r="L2191" s="6">
        <v>43.81</v>
      </c>
      <c r="M2191" s="6">
        <f t="shared" si="136"/>
        <v>153.31099999999998</v>
      </c>
      <c r="N2191" s="6">
        <f t="shared" si="137"/>
        <v>87.62</v>
      </c>
      <c r="O2191" s="6">
        <f t="shared" si="138"/>
        <v>65.690999999999974</v>
      </c>
      <c r="P2191" s="8">
        <f t="shared" si="139"/>
        <v>0.42848197454846676</v>
      </c>
      <c r="Q2191" s="9">
        <f>YEAR(SalesDataTable[[#This Row],[Order Date]])</f>
        <v>2026</v>
      </c>
      <c r="R2191" s="8" t="str">
        <f>"Q"&amp;ROUNDUP(MONTH(SalesDataTable[[#This Row],[Order Date]])/3,0)</f>
        <v>Q4</v>
      </c>
      <c r="S2191" s="5">
        <f>MONTH(SalesDataTable[[#This Row],[Order Date]])</f>
        <v>10</v>
      </c>
      <c r="T2191" s="8" t="str">
        <f>TEXT(SalesDataTable[[#This Row],[Order Date]],"mmm")</f>
        <v>Oct</v>
      </c>
    </row>
    <row r="2192" spans="1:20" ht="15.6" x14ac:dyDescent="0.3">
      <c r="A2192" s="2" t="s">
        <v>2263</v>
      </c>
      <c r="B2192" s="3">
        <v>46320</v>
      </c>
      <c r="C2192" s="4" t="s">
        <v>47</v>
      </c>
      <c r="D2192" s="4" t="s">
        <v>48</v>
      </c>
      <c r="E2192" s="4" t="s">
        <v>23</v>
      </c>
      <c r="F2192" s="4" t="s">
        <v>40</v>
      </c>
      <c r="G2192" s="4" t="s">
        <v>51</v>
      </c>
      <c r="H2192" s="4" t="s">
        <v>61</v>
      </c>
      <c r="I2192" s="5">
        <v>1</v>
      </c>
      <c r="J2192" s="6">
        <v>191.91</v>
      </c>
      <c r="K2192" s="7">
        <v>0</v>
      </c>
      <c r="L2192" s="6">
        <v>101.89</v>
      </c>
      <c r="M2192" s="6">
        <f t="shared" si="136"/>
        <v>191.91</v>
      </c>
      <c r="N2192" s="6">
        <f t="shared" si="137"/>
        <v>101.89</v>
      </c>
      <c r="O2192" s="6">
        <f t="shared" si="138"/>
        <v>90.02</v>
      </c>
      <c r="P2192" s="8">
        <f t="shared" si="139"/>
        <v>0.46907404512531914</v>
      </c>
      <c r="Q2192" s="9">
        <f>YEAR(SalesDataTable[[#This Row],[Order Date]])</f>
        <v>2026</v>
      </c>
      <c r="R2192" s="8" t="str">
        <f>"Q"&amp;ROUNDUP(MONTH(SalesDataTable[[#This Row],[Order Date]])/3,0)</f>
        <v>Q4</v>
      </c>
      <c r="S2192" s="5">
        <f>MONTH(SalesDataTable[[#This Row],[Order Date]])</f>
        <v>10</v>
      </c>
      <c r="T2192" s="8" t="str">
        <f>TEXT(SalesDataTable[[#This Row],[Order Date]],"mmm")</f>
        <v>Oct</v>
      </c>
    </row>
    <row r="2193" spans="1:20" ht="15.6" x14ac:dyDescent="0.3">
      <c r="A2193" s="2" t="s">
        <v>2264</v>
      </c>
      <c r="B2193" s="3">
        <v>46320</v>
      </c>
      <c r="C2193" s="4" t="s">
        <v>47</v>
      </c>
      <c r="D2193" s="4" t="s">
        <v>102</v>
      </c>
      <c r="E2193" s="4" t="s">
        <v>45</v>
      </c>
      <c r="F2193" s="4" t="s">
        <v>36</v>
      </c>
      <c r="G2193" s="4" t="s">
        <v>69</v>
      </c>
      <c r="H2193" s="4" t="s">
        <v>87</v>
      </c>
      <c r="I2193" s="5">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9">
        <f>YEAR(SalesDataTable[[#This Row],[Order Date]])</f>
        <v>2026</v>
      </c>
      <c r="R2193" s="8" t="str">
        <f>"Q"&amp;ROUNDUP(MONTH(SalesDataTable[[#This Row],[Order Date]])/3,0)</f>
        <v>Q4</v>
      </c>
      <c r="S2193" s="5">
        <f>MONTH(SalesDataTable[[#This Row],[Order Date]])</f>
        <v>10</v>
      </c>
      <c r="T2193" s="8" t="str">
        <f>TEXT(SalesDataTable[[#This Row],[Order Date]],"mmm")</f>
        <v>Oct</v>
      </c>
    </row>
    <row r="2194" spans="1:20" ht="15.6" x14ac:dyDescent="0.3">
      <c r="A2194" s="2" t="s">
        <v>2265</v>
      </c>
      <c r="B2194" s="3">
        <v>46320</v>
      </c>
      <c r="C2194" s="4" t="s">
        <v>47</v>
      </c>
      <c r="D2194" s="4" t="s">
        <v>48</v>
      </c>
      <c r="E2194" s="4" t="s">
        <v>30</v>
      </c>
      <c r="F2194" s="4" t="s">
        <v>40</v>
      </c>
      <c r="G2194" s="4" t="s">
        <v>37</v>
      </c>
      <c r="H2194" s="4" t="s">
        <v>38</v>
      </c>
      <c r="I2194" s="5">
        <v>6</v>
      </c>
      <c r="J2194" s="6">
        <v>35.380000000000003</v>
      </c>
      <c r="K2194" s="7">
        <v>0.05</v>
      </c>
      <c r="L2194" s="6">
        <v>13.9</v>
      </c>
      <c r="M2194" s="6">
        <f t="shared" si="136"/>
        <v>201.66600000000003</v>
      </c>
      <c r="N2194" s="6">
        <f t="shared" si="137"/>
        <v>83.4</v>
      </c>
      <c r="O2194" s="6">
        <f t="shared" si="138"/>
        <v>118.26600000000002</v>
      </c>
      <c r="P2194" s="8">
        <f t="shared" si="139"/>
        <v>0.58644491386748387</v>
      </c>
      <c r="Q2194" s="9">
        <f>YEAR(SalesDataTable[[#This Row],[Order Date]])</f>
        <v>2026</v>
      </c>
      <c r="R2194" s="8" t="str">
        <f>"Q"&amp;ROUNDUP(MONTH(SalesDataTable[[#This Row],[Order Date]])/3,0)</f>
        <v>Q4</v>
      </c>
      <c r="S2194" s="5">
        <f>MONTH(SalesDataTable[[#This Row],[Order Date]])</f>
        <v>10</v>
      </c>
      <c r="T2194" s="8" t="str">
        <f>TEXT(SalesDataTable[[#This Row],[Order Date]],"mmm")</f>
        <v>Oct</v>
      </c>
    </row>
    <row r="2195" spans="1:20" ht="15.6" x14ac:dyDescent="0.3">
      <c r="A2195" s="2" t="s">
        <v>2266</v>
      </c>
      <c r="B2195" s="3">
        <v>46320</v>
      </c>
      <c r="C2195" s="4" t="s">
        <v>28</v>
      </c>
      <c r="D2195" s="4" t="s">
        <v>89</v>
      </c>
      <c r="E2195" s="4" t="s">
        <v>59</v>
      </c>
      <c r="F2195" s="4" t="s">
        <v>24</v>
      </c>
      <c r="G2195" s="4" t="s">
        <v>37</v>
      </c>
      <c r="H2195" s="4" t="s">
        <v>91</v>
      </c>
      <c r="I2195" s="5">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9">
        <f>YEAR(SalesDataTable[[#This Row],[Order Date]])</f>
        <v>2026</v>
      </c>
      <c r="R2195" s="8" t="str">
        <f>"Q"&amp;ROUNDUP(MONTH(SalesDataTable[[#This Row],[Order Date]])/3,0)</f>
        <v>Q4</v>
      </c>
      <c r="S2195" s="5">
        <f>MONTH(SalesDataTable[[#This Row],[Order Date]])</f>
        <v>10</v>
      </c>
      <c r="T2195" s="8" t="str">
        <f>TEXT(SalesDataTable[[#This Row],[Order Date]],"mmm")</f>
        <v>Oct</v>
      </c>
    </row>
    <row r="2196" spans="1:20" ht="15.6" x14ac:dyDescent="0.3">
      <c r="A2196" s="2" t="s">
        <v>2267</v>
      </c>
      <c r="B2196" s="3">
        <v>46320</v>
      </c>
      <c r="C2196" s="4" t="s">
        <v>47</v>
      </c>
      <c r="D2196" s="4" t="s">
        <v>48</v>
      </c>
      <c r="E2196" s="4" t="s">
        <v>23</v>
      </c>
      <c r="F2196" s="4" t="s">
        <v>36</v>
      </c>
      <c r="G2196" s="4" t="s">
        <v>31</v>
      </c>
      <c r="H2196" s="4" t="s">
        <v>99</v>
      </c>
      <c r="I2196" s="5">
        <v>1</v>
      </c>
      <c r="J2196" s="6">
        <v>71.17</v>
      </c>
      <c r="K2196" s="7">
        <v>0</v>
      </c>
      <c r="L2196" s="6">
        <v>32.57</v>
      </c>
      <c r="M2196" s="6">
        <f t="shared" si="136"/>
        <v>71.17</v>
      </c>
      <c r="N2196" s="6">
        <f t="shared" si="137"/>
        <v>32.57</v>
      </c>
      <c r="O2196" s="6">
        <f t="shared" si="138"/>
        <v>38.6</v>
      </c>
      <c r="P2196" s="8">
        <f t="shared" si="139"/>
        <v>0.54236335534635383</v>
      </c>
      <c r="Q2196" s="9">
        <f>YEAR(SalesDataTable[[#This Row],[Order Date]])</f>
        <v>2026</v>
      </c>
      <c r="R2196" s="8" t="str">
        <f>"Q"&amp;ROUNDUP(MONTH(SalesDataTable[[#This Row],[Order Date]])/3,0)</f>
        <v>Q4</v>
      </c>
      <c r="S2196" s="5">
        <f>MONTH(SalesDataTable[[#This Row],[Order Date]])</f>
        <v>10</v>
      </c>
      <c r="T2196" s="8" t="str">
        <f>TEXT(SalesDataTable[[#This Row],[Order Date]],"mmm")</f>
        <v>Oct</v>
      </c>
    </row>
    <row r="2197" spans="1:20" ht="15.6" x14ac:dyDescent="0.3">
      <c r="A2197" s="2" t="s">
        <v>2268</v>
      </c>
      <c r="B2197" s="3">
        <v>46320</v>
      </c>
      <c r="C2197" s="4" t="s">
        <v>21</v>
      </c>
      <c r="D2197" s="4" t="s">
        <v>108</v>
      </c>
      <c r="E2197" s="4" t="s">
        <v>30</v>
      </c>
      <c r="F2197" s="4" t="s">
        <v>40</v>
      </c>
      <c r="G2197" s="4" t="s">
        <v>37</v>
      </c>
      <c r="H2197" s="4" t="s">
        <v>91</v>
      </c>
      <c r="I2197" s="5">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9">
        <f>YEAR(SalesDataTable[[#This Row],[Order Date]])</f>
        <v>2026</v>
      </c>
      <c r="R2197" s="8" t="str">
        <f>"Q"&amp;ROUNDUP(MONTH(SalesDataTable[[#This Row],[Order Date]])/3,0)</f>
        <v>Q4</v>
      </c>
      <c r="S2197" s="5">
        <f>MONTH(SalesDataTable[[#This Row],[Order Date]])</f>
        <v>10</v>
      </c>
      <c r="T2197" s="8" t="str">
        <f>TEXT(SalesDataTable[[#This Row],[Order Date]],"mmm")</f>
        <v>Oct</v>
      </c>
    </row>
    <row r="2198" spans="1:20" ht="15.6" x14ac:dyDescent="0.3">
      <c r="A2198" s="2" t="s">
        <v>2269</v>
      </c>
      <c r="B2198" s="3">
        <v>46320</v>
      </c>
      <c r="C2198" s="4" t="s">
        <v>28</v>
      </c>
      <c r="D2198" s="4" t="s">
        <v>86</v>
      </c>
      <c r="E2198" s="4" t="s">
        <v>45</v>
      </c>
      <c r="F2198" s="4" t="s">
        <v>24</v>
      </c>
      <c r="G2198" s="4" t="s">
        <v>51</v>
      </c>
      <c r="H2198" s="4" t="s">
        <v>84</v>
      </c>
      <c r="I2198" s="5">
        <v>3</v>
      </c>
      <c r="J2198" s="6">
        <v>82.75</v>
      </c>
      <c r="K2198" s="7">
        <v>0.05</v>
      </c>
      <c r="L2198" s="6">
        <v>38.53</v>
      </c>
      <c r="M2198" s="6">
        <f t="shared" si="136"/>
        <v>235.83749999999998</v>
      </c>
      <c r="N2198" s="6">
        <f t="shared" si="137"/>
        <v>115.59</v>
      </c>
      <c r="O2198" s="6">
        <f t="shared" si="138"/>
        <v>120.24749999999997</v>
      </c>
      <c r="P2198" s="8">
        <f t="shared" si="139"/>
        <v>0.50987438384480832</v>
      </c>
      <c r="Q2198" s="9">
        <f>YEAR(SalesDataTable[[#This Row],[Order Date]])</f>
        <v>2026</v>
      </c>
      <c r="R2198" s="8" t="str">
        <f>"Q"&amp;ROUNDUP(MONTH(SalesDataTable[[#This Row],[Order Date]])/3,0)</f>
        <v>Q4</v>
      </c>
      <c r="S2198" s="5">
        <f>MONTH(SalesDataTable[[#This Row],[Order Date]])</f>
        <v>10</v>
      </c>
      <c r="T2198" s="8" t="str">
        <f>TEXT(SalesDataTable[[#This Row],[Order Date]],"mmm")</f>
        <v>Oct</v>
      </c>
    </row>
    <row r="2199" spans="1:20" ht="15.6" x14ac:dyDescent="0.3">
      <c r="A2199" s="2" t="s">
        <v>2270</v>
      </c>
      <c r="B2199" s="3">
        <v>46321</v>
      </c>
      <c r="C2199" s="4" t="s">
        <v>21</v>
      </c>
      <c r="D2199" s="4" t="s">
        <v>108</v>
      </c>
      <c r="E2199" s="4" t="s">
        <v>23</v>
      </c>
      <c r="F2199" s="4" t="s">
        <v>24</v>
      </c>
      <c r="G2199" s="4" t="s">
        <v>69</v>
      </c>
      <c r="H2199" s="4" t="s">
        <v>94</v>
      </c>
      <c r="I2199" s="5">
        <v>5</v>
      </c>
      <c r="J2199" s="6">
        <v>51.5</v>
      </c>
      <c r="K2199" s="7">
        <v>0.1</v>
      </c>
      <c r="L2199" s="6">
        <v>21.38</v>
      </c>
      <c r="M2199" s="6">
        <f t="shared" si="136"/>
        <v>231.75</v>
      </c>
      <c r="N2199" s="6">
        <f t="shared" si="137"/>
        <v>106.89999999999999</v>
      </c>
      <c r="O2199" s="6">
        <f t="shared" si="138"/>
        <v>124.85000000000001</v>
      </c>
      <c r="P2199" s="8">
        <f t="shared" si="139"/>
        <v>0.53872707659115426</v>
      </c>
      <c r="Q2199" s="9">
        <f>YEAR(SalesDataTable[[#This Row],[Order Date]])</f>
        <v>2026</v>
      </c>
      <c r="R2199" s="8" t="str">
        <f>"Q"&amp;ROUNDUP(MONTH(SalesDataTable[[#This Row],[Order Date]])/3,0)</f>
        <v>Q4</v>
      </c>
      <c r="S2199" s="5">
        <f>MONTH(SalesDataTable[[#This Row],[Order Date]])</f>
        <v>10</v>
      </c>
      <c r="T2199" s="8" t="str">
        <f>TEXT(SalesDataTable[[#This Row],[Order Date]],"mmm")</f>
        <v>Oct</v>
      </c>
    </row>
    <row r="2200" spans="1:20" ht="15.6" x14ac:dyDescent="0.3">
      <c r="A2200" s="2" t="s">
        <v>2271</v>
      </c>
      <c r="B2200" s="3">
        <v>46321</v>
      </c>
      <c r="C2200" s="4" t="s">
        <v>34</v>
      </c>
      <c r="D2200" s="4" t="s">
        <v>54</v>
      </c>
      <c r="E2200" s="4" t="s">
        <v>23</v>
      </c>
      <c r="F2200" s="4" t="s">
        <v>36</v>
      </c>
      <c r="G2200" s="4" t="s">
        <v>31</v>
      </c>
      <c r="H2200" s="4" t="s">
        <v>41</v>
      </c>
      <c r="I2200" s="5">
        <v>3</v>
      </c>
      <c r="J2200" s="6">
        <v>140.49</v>
      </c>
      <c r="K2200" s="7">
        <v>0.05</v>
      </c>
      <c r="L2200" s="6">
        <v>77.45</v>
      </c>
      <c r="M2200" s="6">
        <f t="shared" si="136"/>
        <v>400.3965</v>
      </c>
      <c r="N2200" s="6">
        <f t="shared" si="137"/>
        <v>232.35000000000002</v>
      </c>
      <c r="O2200" s="6">
        <f t="shared" si="138"/>
        <v>168.04649999999998</v>
      </c>
      <c r="P2200" s="8">
        <f t="shared" si="139"/>
        <v>0.41970022215478903</v>
      </c>
      <c r="Q2200" s="9">
        <f>YEAR(SalesDataTable[[#This Row],[Order Date]])</f>
        <v>2026</v>
      </c>
      <c r="R2200" s="8" t="str">
        <f>"Q"&amp;ROUNDUP(MONTH(SalesDataTable[[#This Row],[Order Date]])/3,0)</f>
        <v>Q4</v>
      </c>
      <c r="S2200" s="5">
        <f>MONTH(SalesDataTable[[#This Row],[Order Date]])</f>
        <v>10</v>
      </c>
      <c r="T2200" s="8" t="str">
        <f>TEXT(SalesDataTable[[#This Row],[Order Date]],"mmm")</f>
        <v>Oct</v>
      </c>
    </row>
    <row r="2201" spans="1:20" ht="15.6" x14ac:dyDescent="0.3">
      <c r="A2201" s="2" t="s">
        <v>2272</v>
      </c>
      <c r="B2201" s="3">
        <v>46321</v>
      </c>
      <c r="C2201" s="4" t="s">
        <v>34</v>
      </c>
      <c r="D2201" s="4" t="s">
        <v>35</v>
      </c>
      <c r="E2201" s="4" t="s">
        <v>59</v>
      </c>
      <c r="F2201" s="4" t="s">
        <v>36</v>
      </c>
      <c r="G2201" s="4" t="s">
        <v>69</v>
      </c>
      <c r="H2201" s="4" t="s">
        <v>87</v>
      </c>
      <c r="I2201" s="5">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9">
        <f>YEAR(SalesDataTable[[#This Row],[Order Date]])</f>
        <v>2026</v>
      </c>
      <c r="R2201" s="8" t="str">
        <f>"Q"&amp;ROUNDUP(MONTH(SalesDataTable[[#This Row],[Order Date]])/3,0)</f>
        <v>Q4</v>
      </c>
      <c r="S2201" s="5">
        <f>MONTH(SalesDataTable[[#This Row],[Order Date]])</f>
        <v>10</v>
      </c>
      <c r="T2201" s="8" t="str">
        <f>TEXT(SalesDataTable[[#This Row],[Order Date]],"mmm")</f>
        <v>Oct</v>
      </c>
    </row>
    <row r="2202" spans="1:20" ht="15.6" x14ac:dyDescent="0.3">
      <c r="A2202" s="2" t="s">
        <v>2273</v>
      </c>
      <c r="B2202" s="3">
        <v>46321</v>
      </c>
      <c r="C2202" s="4" t="s">
        <v>47</v>
      </c>
      <c r="D2202" s="4" t="s">
        <v>65</v>
      </c>
      <c r="E2202" s="4" t="s">
        <v>45</v>
      </c>
      <c r="F2202" s="4" t="s">
        <v>36</v>
      </c>
      <c r="G2202" s="4" t="s">
        <v>51</v>
      </c>
      <c r="H2202" s="4" t="s">
        <v>110</v>
      </c>
      <c r="I2202" s="5">
        <v>1</v>
      </c>
      <c r="J2202" s="6">
        <v>120.5</v>
      </c>
      <c r="K2202" s="7">
        <v>0.05</v>
      </c>
      <c r="L2202" s="6">
        <v>61.71</v>
      </c>
      <c r="M2202" s="6">
        <f t="shared" si="136"/>
        <v>114.47499999999999</v>
      </c>
      <c r="N2202" s="6">
        <f t="shared" si="137"/>
        <v>61.71</v>
      </c>
      <c r="O2202" s="6">
        <f t="shared" si="138"/>
        <v>52.764999999999993</v>
      </c>
      <c r="P2202" s="8">
        <f t="shared" si="139"/>
        <v>0.4609303341340904</v>
      </c>
      <c r="Q2202" s="9">
        <f>YEAR(SalesDataTable[[#This Row],[Order Date]])</f>
        <v>2026</v>
      </c>
      <c r="R2202" s="8" t="str">
        <f>"Q"&amp;ROUNDUP(MONTH(SalesDataTable[[#This Row],[Order Date]])/3,0)</f>
        <v>Q4</v>
      </c>
      <c r="S2202" s="5">
        <f>MONTH(SalesDataTable[[#This Row],[Order Date]])</f>
        <v>10</v>
      </c>
      <c r="T2202" s="8" t="str">
        <f>TEXT(SalesDataTable[[#This Row],[Order Date]],"mmm")</f>
        <v>Oct</v>
      </c>
    </row>
    <row r="2203" spans="1:20" ht="15.6" x14ac:dyDescent="0.3">
      <c r="A2203" s="2" t="s">
        <v>2274</v>
      </c>
      <c r="B2203" s="3">
        <v>46322</v>
      </c>
      <c r="C2203" s="4" t="s">
        <v>34</v>
      </c>
      <c r="D2203" s="4" t="s">
        <v>35</v>
      </c>
      <c r="E2203" s="4" t="s">
        <v>45</v>
      </c>
      <c r="F2203" s="4" t="s">
        <v>40</v>
      </c>
      <c r="G2203" s="4" t="s">
        <v>25</v>
      </c>
      <c r="H2203" s="4" t="s">
        <v>63</v>
      </c>
      <c r="I2203" s="5">
        <v>1</v>
      </c>
      <c r="J2203" s="6">
        <v>102.44</v>
      </c>
      <c r="K2203" s="7">
        <v>0.05</v>
      </c>
      <c r="L2203" s="6">
        <v>49.14</v>
      </c>
      <c r="M2203" s="6">
        <f t="shared" si="136"/>
        <v>97.317999999999998</v>
      </c>
      <c r="N2203" s="6">
        <f t="shared" si="137"/>
        <v>49.14</v>
      </c>
      <c r="O2203" s="6">
        <f t="shared" si="138"/>
        <v>48.177999999999997</v>
      </c>
      <c r="P2203" s="8">
        <f t="shared" si="139"/>
        <v>0.49505744055570394</v>
      </c>
      <c r="Q2203" s="9">
        <f>YEAR(SalesDataTable[[#This Row],[Order Date]])</f>
        <v>2026</v>
      </c>
      <c r="R2203" s="8" t="str">
        <f>"Q"&amp;ROUNDUP(MONTH(SalesDataTable[[#This Row],[Order Date]])/3,0)</f>
        <v>Q4</v>
      </c>
      <c r="S2203" s="5">
        <f>MONTH(SalesDataTable[[#This Row],[Order Date]])</f>
        <v>10</v>
      </c>
      <c r="T2203" s="8" t="str">
        <f>TEXT(SalesDataTable[[#This Row],[Order Date]],"mmm")</f>
        <v>Oct</v>
      </c>
    </row>
    <row r="2204" spans="1:20" ht="15.6" x14ac:dyDescent="0.3">
      <c r="A2204" s="2" t="s">
        <v>2275</v>
      </c>
      <c r="B2204" s="3">
        <v>46322</v>
      </c>
      <c r="C2204" s="4" t="s">
        <v>34</v>
      </c>
      <c r="D2204" s="4" t="s">
        <v>54</v>
      </c>
      <c r="E2204" s="4" t="s">
        <v>23</v>
      </c>
      <c r="F2204" s="4" t="s">
        <v>36</v>
      </c>
      <c r="G2204" s="4" t="s">
        <v>69</v>
      </c>
      <c r="H2204" s="4" t="s">
        <v>75</v>
      </c>
      <c r="I2204" s="5">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9">
        <f>YEAR(SalesDataTable[[#This Row],[Order Date]])</f>
        <v>2026</v>
      </c>
      <c r="R2204" s="8" t="str">
        <f>"Q"&amp;ROUNDUP(MONTH(SalesDataTable[[#This Row],[Order Date]])/3,0)</f>
        <v>Q4</v>
      </c>
      <c r="S2204" s="5">
        <f>MONTH(SalesDataTable[[#This Row],[Order Date]])</f>
        <v>10</v>
      </c>
      <c r="T2204" s="8" t="str">
        <f>TEXT(SalesDataTable[[#This Row],[Order Date]],"mmm")</f>
        <v>Oct</v>
      </c>
    </row>
    <row r="2205" spans="1:20" ht="15.6" x14ac:dyDescent="0.3">
      <c r="A2205" s="2" t="s">
        <v>2276</v>
      </c>
      <c r="B2205" s="3">
        <v>46322</v>
      </c>
      <c r="C2205" s="4" t="s">
        <v>34</v>
      </c>
      <c r="D2205" s="4" t="s">
        <v>146</v>
      </c>
      <c r="E2205" s="4" t="s">
        <v>23</v>
      </c>
      <c r="F2205" s="4" t="s">
        <v>36</v>
      </c>
      <c r="G2205" s="4" t="s">
        <v>37</v>
      </c>
      <c r="H2205" s="4" t="s">
        <v>38</v>
      </c>
      <c r="I2205" s="5">
        <v>2</v>
      </c>
      <c r="J2205" s="6">
        <v>35.36</v>
      </c>
      <c r="K2205" s="7">
        <v>0</v>
      </c>
      <c r="L2205" s="6">
        <v>13.33</v>
      </c>
      <c r="M2205" s="6">
        <f t="shared" si="136"/>
        <v>70.72</v>
      </c>
      <c r="N2205" s="6">
        <f t="shared" si="137"/>
        <v>26.66</v>
      </c>
      <c r="O2205" s="6">
        <f t="shared" si="138"/>
        <v>44.06</v>
      </c>
      <c r="P2205" s="8">
        <f t="shared" si="139"/>
        <v>0.62302036199095023</v>
      </c>
      <c r="Q2205" s="9">
        <f>YEAR(SalesDataTable[[#This Row],[Order Date]])</f>
        <v>2026</v>
      </c>
      <c r="R2205" s="8" t="str">
        <f>"Q"&amp;ROUNDUP(MONTH(SalesDataTable[[#This Row],[Order Date]])/3,0)</f>
        <v>Q4</v>
      </c>
      <c r="S2205" s="5">
        <f>MONTH(SalesDataTable[[#This Row],[Order Date]])</f>
        <v>10</v>
      </c>
      <c r="T2205" s="8" t="str">
        <f>TEXT(SalesDataTable[[#This Row],[Order Date]],"mmm")</f>
        <v>Oct</v>
      </c>
    </row>
    <row r="2206" spans="1:20" ht="15.6" x14ac:dyDescent="0.3">
      <c r="A2206" s="2" t="s">
        <v>2277</v>
      </c>
      <c r="B2206" s="3">
        <v>46322</v>
      </c>
      <c r="C2206" s="4" t="s">
        <v>47</v>
      </c>
      <c r="D2206" s="4" t="s">
        <v>48</v>
      </c>
      <c r="E2206" s="4" t="s">
        <v>23</v>
      </c>
      <c r="F2206" s="4" t="s">
        <v>36</v>
      </c>
      <c r="G2206" s="4" t="s">
        <v>51</v>
      </c>
      <c r="H2206" s="4" t="s">
        <v>52</v>
      </c>
      <c r="I2206" s="5">
        <v>2</v>
      </c>
      <c r="J2206" s="6">
        <v>335.73</v>
      </c>
      <c r="K2206" s="7">
        <v>0</v>
      </c>
      <c r="L2206" s="6">
        <v>199.44</v>
      </c>
      <c r="M2206" s="6">
        <f t="shared" si="136"/>
        <v>671.46</v>
      </c>
      <c r="N2206" s="6">
        <f t="shared" si="137"/>
        <v>398.88</v>
      </c>
      <c r="O2206" s="6">
        <f t="shared" si="138"/>
        <v>272.58000000000004</v>
      </c>
      <c r="P2206" s="8">
        <f t="shared" si="139"/>
        <v>0.4059512107943884</v>
      </c>
      <c r="Q2206" s="9">
        <f>YEAR(SalesDataTable[[#This Row],[Order Date]])</f>
        <v>2026</v>
      </c>
      <c r="R2206" s="8" t="str">
        <f>"Q"&amp;ROUNDUP(MONTH(SalesDataTable[[#This Row],[Order Date]])/3,0)</f>
        <v>Q4</v>
      </c>
      <c r="S2206" s="5">
        <f>MONTH(SalesDataTable[[#This Row],[Order Date]])</f>
        <v>10</v>
      </c>
      <c r="T2206" s="8" t="str">
        <f>TEXT(SalesDataTable[[#This Row],[Order Date]],"mmm")</f>
        <v>Oct</v>
      </c>
    </row>
    <row r="2207" spans="1:20" ht="15.6" x14ac:dyDescent="0.3">
      <c r="A2207" s="2" t="s">
        <v>2278</v>
      </c>
      <c r="B2207" s="3">
        <v>46322</v>
      </c>
      <c r="C2207" s="4" t="s">
        <v>28</v>
      </c>
      <c r="D2207" s="4" t="s">
        <v>89</v>
      </c>
      <c r="E2207" s="4" t="s">
        <v>30</v>
      </c>
      <c r="F2207" s="4" t="s">
        <v>40</v>
      </c>
      <c r="G2207" s="4" t="s">
        <v>31</v>
      </c>
      <c r="H2207" s="4" t="s">
        <v>41</v>
      </c>
      <c r="I2207" s="5">
        <v>3</v>
      </c>
      <c r="J2207" s="6">
        <v>141.96</v>
      </c>
      <c r="K2207" s="7">
        <v>0.1</v>
      </c>
      <c r="L2207" s="6">
        <v>77.42</v>
      </c>
      <c r="M2207" s="6">
        <f t="shared" si="136"/>
        <v>383.29200000000003</v>
      </c>
      <c r="N2207" s="6">
        <f t="shared" si="137"/>
        <v>232.26</v>
      </c>
      <c r="O2207" s="6">
        <f t="shared" si="138"/>
        <v>151.03200000000004</v>
      </c>
      <c r="P2207" s="8">
        <f t="shared" si="139"/>
        <v>0.39403900942362485</v>
      </c>
      <c r="Q2207" s="9">
        <f>YEAR(SalesDataTable[[#This Row],[Order Date]])</f>
        <v>2026</v>
      </c>
      <c r="R2207" s="8" t="str">
        <f>"Q"&amp;ROUNDUP(MONTH(SalesDataTable[[#This Row],[Order Date]])/3,0)</f>
        <v>Q4</v>
      </c>
      <c r="S2207" s="5">
        <f>MONTH(SalesDataTable[[#This Row],[Order Date]])</f>
        <v>10</v>
      </c>
      <c r="T2207" s="8" t="str">
        <f>TEXT(SalesDataTable[[#This Row],[Order Date]],"mmm")</f>
        <v>Oct</v>
      </c>
    </row>
    <row r="2208" spans="1:20" ht="15.6" x14ac:dyDescent="0.3">
      <c r="A2208" s="2" t="s">
        <v>2279</v>
      </c>
      <c r="B2208" s="3">
        <v>46322</v>
      </c>
      <c r="C2208" s="4" t="s">
        <v>28</v>
      </c>
      <c r="D2208" s="4" t="s">
        <v>89</v>
      </c>
      <c r="E2208" s="4" t="s">
        <v>59</v>
      </c>
      <c r="F2208" s="4" t="s">
        <v>36</v>
      </c>
      <c r="G2208" s="4" t="s">
        <v>69</v>
      </c>
      <c r="H2208" s="4" t="s">
        <v>94</v>
      </c>
      <c r="I2208" s="5">
        <v>2</v>
      </c>
      <c r="J2208" s="6">
        <v>51.76</v>
      </c>
      <c r="K2208" s="7">
        <v>0</v>
      </c>
      <c r="L2208" s="6">
        <v>21.64</v>
      </c>
      <c r="M2208" s="6">
        <f t="shared" si="136"/>
        <v>103.52</v>
      </c>
      <c r="N2208" s="6">
        <f t="shared" si="137"/>
        <v>43.28</v>
      </c>
      <c r="O2208" s="6">
        <f t="shared" si="138"/>
        <v>60.239999999999995</v>
      </c>
      <c r="P2208" s="8">
        <f t="shared" si="139"/>
        <v>0.58191653786707875</v>
      </c>
      <c r="Q2208" s="9">
        <f>YEAR(SalesDataTable[[#This Row],[Order Date]])</f>
        <v>2026</v>
      </c>
      <c r="R2208" s="8" t="str">
        <f>"Q"&amp;ROUNDUP(MONTH(SalesDataTable[[#This Row],[Order Date]])/3,0)</f>
        <v>Q4</v>
      </c>
      <c r="S2208" s="5">
        <f>MONTH(SalesDataTable[[#This Row],[Order Date]])</f>
        <v>10</v>
      </c>
      <c r="T2208" s="8" t="str">
        <f>TEXT(SalesDataTable[[#This Row],[Order Date]],"mmm")</f>
        <v>Oct</v>
      </c>
    </row>
    <row r="2209" spans="1:20" ht="15.6" x14ac:dyDescent="0.3">
      <c r="A2209" s="2" t="s">
        <v>2280</v>
      </c>
      <c r="B2209" s="3">
        <v>46322</v>
      </c>
      <c r="C2209" s="4" t="s">
        <v>47</v>
      </c>
      <c r="D2209" s="4" t="s">
        <v>65</v>
      </c>
      <c r="E2209" s="4" t="s">
        <v>23</v>
      </c>
      <c r="F2209" s="4" t="s">
        <v>24</v>
      </c>
      <c r="G2209" s="4" t="s">
        <v>51</v>
      </c>
      <c r="H2209" s="4" t="s">
        <v>61</v>
      </c>
      <c r="I2209" s="5">
        <v>3</v>
      </c>
      <c r="J2209" s="6">
        <v>194.09</v>
      </c>
      <c r="K2209" s="7">
        <v>0.1</v>
      </c>
      <c r="L2209" s="6">
        <v>105.84</v>
      </c>
      <c r="M2209" s="6">
        <f t="shared" si="136"/>
        <v>524.04300000000001</v>
      </c>
      <c r="N2209" s="6">
        <f t="shared" si="137"/>
        <v>317.52</v>
      </c>
      <c r="O2209" s="6">
        <f t="shared" si="138"/>
        <v>206.52300000000002</v>
      </c>
      <c r="P2209" s="8">
        <f t="shared" si="139"/>
        <v>0.39409552269565667</v>
      </c>
      <c r="Q2209" s="9">
        <f>YEAR(SalesDataTable[[#This Row],[Order Date]])</f>
        <v>2026</v>
      </c>
      <c r="R2209" s="8" t="str">
        <f>"Q"&amp;ROUNDUP(MONTH(SalesDataTable[[#This Row],[Order Date]])/3,0)</f>
        <v>Q4</v>
      </c>
      <c r="S2209" s="5">
        <f>MONTH(SalesDataTable[[#This Row],[Order Date]])</f>
        <v>10</v>
      </c>
      <c r="T2209" s="8" t="str">
        <f>TEXT(SalesDataTable[[#This Row],[Order Date]],"mmm")</f>
        <v>Oct</v>
      </c>
    </row>
    <row r="2210" spans="1:20" ht="15.6" x14ac:dyDescent="0.3">
      <c r="A2210" s="2" t="s">
        <v>2281</v>
      </c>
      <c r="B2210" s="3">
        <v>46323</v>
      </c>
      <c r="C2210" s="4" t="s">
        <v>28</v>
      </c>
      <c r="D2210" s="4" t="s">
        <v>89</v>
      </c>
      <c r="E2210" s="4" t="s">
        <v>23</v>
      </c>
      <c r="F2210" s="4" t="s">
        <v>24</v>
      </c>
      <c r="G2210" s="4" t="s">
        <v>51</v>
      </c>
      <c r="H2210" s="4" t="s">
        <v>110</v>
      </c>
      <c r="I2210" s="5">
        <v>1</v>
      </c>
      <c r="J2210" s="6">
        <v>125.39</v>
      </c>
      <c r="K2210" s="7">
        <v>0.05</v>
      </c>
      <c r="L2210" s="6">
        <v>61.19</v>
      </c>
      <c r="M2210" s="6">
        <f t="shared" si="136"/>
        <v>119.12049999999999</v>
      </c>
      <c r="N2210" s="6">
        <f t="shared" si="137"/>
        <v>61.19</v>
      </c>
      <c r="O2210" s="6">
        <f t="shared" si="138"/>
        <v>57.930499999999995</v>
      </c>
      <c r="P2210" s="8">
        <f t="shared" si="139"/>
        <v>0.48631847582909743</v>
      </c>
      <c r="Q2210" s="9">
        <f>YEAR(SalesDataTable[[#This Row],[Order Date]])</f>
        <v>2026</v>
      </c>
      <c r="R2210" s="8" t="str">
        <f>"Q"&amp;ROUNDUP(MONTH(SalesDataTable[[#This Row],[Order Date]])/3,0)</f>
        <v>Q4</v>
      </c>
      <c r="S2210" s="5">
        <f>MONTH(SalesDataTable[[#This Row],[Order Date]])</f>
        <v>10</v>
      </c>
      <c r="T2210" s="8" t="str">
        <f>TEXT(SalesDataTable[[#This Row],[Order Date]],"mmm")</f>
        <v>Oct</v>
      </c>
    </row>
    <row r="2211" spans="1:20" ht="15.6" x14ac:dyDescent="0.3">
      <c r="A2211" s="2" t="s">
        <v>2282</v>
      </c>
      <c r="B2211" s="3">
        <v>46323</v>
      </c>
      <c r="C2211" s="4" t="s">
        <v>21</v>
      </c>
      <c r="D2211" s="4" t="s">
        <v>108</v>
      </c>
      <c r="E2211" s="4" t="s">
        <v>59</v>
      </c>
      <c r="F2211" s="4" t="s">
        <v>36</v>
      </c>
      <c r="G2211" s="4" t="s">
        <v>51</v>
      </c>
      <c r="H2211" s="4" t="s">
        <v>84</v>
      </c>
      <c r="I2211" s="5">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9">
        <f>YEAR(SalesDataTable[[#This Row],[Order Date]])</f>
        <v>2026</v>
      </c>
      <c r="R2211" s="8" t="str">
        <f>"Q"&amp;ROUNDUP(MONTH(SalesDataTable[[#This Row],[Order Date]])/3,0)</f>
        <v>Q4</v>
      </c>
      <c r="S2211" s="5">
        <f>MONTH(SalesDataTable[[#This Row],[Order Date]])</f>
        <v>10</v>
      </c>
      <c r="T2211" s="8" t="str">
        <f>TEXT(SalesDataTable[[#This Row],[Order Date]],"mmm")</f>
        <v>Oct</v>
      </c>
    </row>
    <row r="2212" spans="1:20" ht="15.6" x14ac:dyDescent="0.3">
      <c r="A2212" s="2" t="s">
        <v>2283</v>
      </c>
      <c r="B2212" s="3">
        <v>46323</v>
      </c>
      <c r="C2212" s="4" t="s">
        <v>47</v>
      </c>
      <c r="D2212" s="4" t="s">
        <v>68</v>
      </c>
      <c r="E2212" s="4" t="s">
        <v>59</v>
      </c>
      <c r="F2212" s="4" t="s">
        <v>40</v>
      </c>
      <c r="G2212" s="4" t="s">
        <v>69</v>
      </c>
      <c r="H2212" s="4" t="s">
        <v>87</v>
      </c>
      <c r="I2212" s="5">
        <v>3</v>
      </c>
      <c r="J2212" s="6">
        <v>36.99</v>
      </c>
      <c r="K2212" s="7">
        <v>0.05</v>
      </c>
      <c r="L2212" s="6">
        <v>14.14</v>
      </c>
      <c r="M2212" s="6">
        <f t="shared" si="136"/>
        <v>105.42149999999999</v>
      </c>
      <c r="N2212" s="6">
        <f t="shared" si="137"/>
        <v>42.42</v>
      </c>
      <c r="O2212" s="6">
        <f t="shared" si="138"/>
        <v>63.001499999999993</v>
      </c>
      <c r="P2212" s="8">
        <f t="shared" si="139"/>
        <v>0.59761528720422297</v>
      </c>
      <c r="Q2212" s="9">
        <f>YEAR(SalesDataTable[[#This Row],[Order Date]])</f>
        <v>2026</v>
      </c>
      <c r="R2212" s="8" t="str">
        <f>"Q"&amp;ROUNDUP(MONTH(SalesDataTable[[#This Row],[Order Date]])/3,0)</f>
        <v>Q4</v>
      </c>
      <c r="S2212" s="5">
        <f>MONTH(SalesDataTable[[#This Row],[Order Date]])</f>
        <v>10</v>
      </c>
      <c r="T2212" s="8" t="str">
        <f>TEXT(SalesDataTable[[#This Row],[Order Date]],"mmm")</f>
        <v>Oct</v>
      </c>
    </row>
    <row r="2213" spans="1:20" ht="15.6" x14ac:dyDescent="0.3">
      <c r="A2213" s="2" t="s">
        <v>2284</v>
      </c>
      <c r="B2213" s="3">
        <v>46323</v>
      </c>
      <c r="C2213" s="4" t="s">
        <v>47</v>
      </c>
      <c r="D2213" s="4" t="s">
        <v>65</v>
      </c>
      <c r="E2213" s="4" t="s">
        <v>59</v>
      </c>
      <c r="F2213" s="4" t="s">
        <v>36</v>
      </c>
      <c r="G2213" s="4" t="s">
        <v>69</v>
      </c>
      <c r="H2213" s="4" t="s">
        <v>70</v>
      </c>
      <c r="I2213" s="5">
        <v>1</v>
      </c>
      <c r="J2213" s="6">
        <v>39.42</v>
      </c>
      <c r="K2213" s="7">
        <v>0</v>
      </c>
      <c r="L2213" s="6">
        <v>14.58</v>
      </c>
      <c r="M2213" s="6">
        <f t="shared" si="136"/>
        <v>39.42</v>
      </c>
      <c r="N2213" s="6">
        <f t="shared" si="137"/>
        <v>14.58</v>
      </c>
      <c r="O2213" s="6">
        <f t="shared" si="138"/>
        <v>24.840000000000003</v>
      </c>
      <c r="P2213" s="8">
        <f t="shared" si="139"/>
        <v>0.63013698630136994</v>
      </c>
      <c r="Q2213" s="9">
        <f>YEAR(SalesDataTable[[#This Row],[Order Date]])</f>
        <v>2026</v>
      </c>
      <c r="R2213" s="8" t="str">
        <f>"Q"&amp;ROUNDUP(MONTH(SalesDataTable[[#This Row],[Order Date]])/3,0)</f>
        <v>Q4</v>
      </c>
      <c r="S2213" s="5">
        <f>MONTH(SalesDataTable[[#This Row],[Order Date]])</f>
        <v>10</v>
      </c>
      <c r="T2213" s="8" t="str">
        <f>TEXT(SalesDataTable[[#This Row],[Order Date]],"mmm")</f>
        <v>Oct</v>
      </c>
    </row>
    <row r="2214" spans="1:20" ht="15.6" x14ac:dyDescent="0.3">
      <c r="A2214" s="2" t="s">
        <v>2285</v>
      </c>
      <c r="B2214" s="3">
        <v>46323</v>
      </c>
      <c r="C2214" s="4" t="s">
        <v>47</v>
      </c>
      <c r="D2214" s="4" t="s">
        <v>48</v>
      </c>
      <c r="E2214" s="4" t="s">
        <v>23</v>
      </c>
      <c r="F2214" s="4" t="s">
        <v>36</v>
      </c>
      <c r="G2214" s="4" t="s">
        <v>25</v>
      </c>
      <c r="H2214" s="4" t="s">
        <v>49</v>
      </c>
      <c r="I2214" s="5">
        <v>2</v>
      </c>
      <c r="J2214" s="6">
        <v>50.66</v>
      </c>
      <c r="K2214" s="7">
        <v>0</v>
      </c>
      <c r="L2214" s="6">
        <v>22.02</v>
      </c>
      <c r="M2214" s="6">
        <f t="shared" si="136"/>
        <v>101.32</v>
      </c>
      <c r="N2214" s="6">
        <f t="shared" si="137"/>
        <v>44.04</v>
      </c>
      <c r="O2214" s="6">
        <f t="shared" si="138"/>
        <v>57.279999999999994</v>
      </c>
      <c r="P2214" s="8">
        <f t="shared" si="139"/>
        <v>0.56533754441373862</v>
      </c>
      <c r="Q2214" s="9">
        <f>YEAR(SalesDataTable[[#This Row],[Order Date]])</f>
        <v>2026</v>
      </c>
      <c r="R2214" s="8" t="str">
        <f>"Q"&amp;ROUNDUP(MONTH(SalesDataTable[[#This Row],[Order Date]])/3,0)</f>
        <v>Q4</v>
      </c>
      <c r="S2214" s="5">
        <f>MONTH(SalesDataTable[[#This Row],[Order Date]])</f>
        <v>10</v>
      </c>
      <c r="T2214" s="8" t="str">
        <f>TEXT(SalesDataTable[[#This Row],[Order Date]],"mmm")</f>
        <v>Oct</v>
      </c>
    </row>
    <row r="2215" spans="1:20" ht="15.6" x14ac:dyDescent="0.3">
      <c r="A2215" s="2" t="s">
        <v>2286</v>
      </c>
      <c r="B2215" s="3">
        <v>46323</v>
      </c>
      <c r="C2215" s="4" t="s">
        <v>28</v>
      </c>
      <c r="D2215" s="4" t="s">
        <v>89</v>
      </c>
      <c r="E2215" s="4" t="s">
        <v>23</v>
      </c>
      <c r="F2215" s="4" t="s">
        <v>24</v>
      </c>
      <c r="G2215" s="4" t="s">
        <v>31</v>
      </c>
      <c r="H2215" s="4" t="s">
        <v>99</v>
      </c>
      <c r="I2215" s="5">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9">
        <f>YEAR(SalesDataTable[[#This Row],[Order Date]])</f>
        <v>2026</v>
      </c>
      <c r="R2215" s="8" t="str">
        <f>"Q"&amp;ROUNDUP(MONTH(SalesDataTable[[#This Row],[Order Date]])/3,0)</f>
        <v>Q4</v>
      </c>
      <c r="S2215" s="5">
        <f>MONTH(SalesDataTable[[#This Row],[Order Date]])</f>
        <v>10</v>
      </c>
      <c r="T2215" s="8" t="str">
        <f>TEXT(SalesDataTable[[#This Row],[Order Date]],"mmm")</f>
        <v>Oct</v>
      </c>
    </row>
    <row r="2216" spans="1:20" ht="15.6" x14ac:dyDescent="0.3">
      <c r="A2216" s="2" t="s">
        <v>2287</v>
      </c>
      <c r="B2216" s="3">
        <v>46323</v>
      </c>
      <c r="C2216" s="4" t="s">
        <v>34</v>
      </c>
      <c r="D2216" s="4" t="s">
        <v>54</v>
      </c>
      <c r="E2216" s="4" t="s">
        <v>45</v>
      </c>
      <c r="F2216" s="4" t="s">
        <v>24</v>
      </c>
      <c r="G2216" s="4" t="s">
        <v>25</v>
      </c>
      <c r="H2216" s="4" t="s">
        <v>49</v>
      </c>
      <c r="I2216" s="5">
        <v>1</v>
      </c>
      <c r="J2216" s="6">
        <v>49.72</v>
      </c>
      <c r="K2216" s="7">
        <v>0.05</v>
      </c>
      <c r="L2216" s="6">
        <v>22.5</v>
      </c>
      <c r="M2216" s="6">
        <f t="shared" si="136"/>
        <v>47.233999999999995</v>
      </c>
      <c r="N2216" s="6">
        <f t="shared" si="137"/>
        <v>22.5</v>
      </c>
      <c r="O2216" s="6">
        <f t="shared" si="138"/>
        <v>24.733999999999995</v>
      </c>
      <c r="P2216" s="8">
        <f t="shared" si="139"/>
        <v>0.52364821950290041</v>
      </c>
      <c r="Q2216" s="9">
        <f>YEAR(SalesDataTable[[#This Row],[Order Date]])</f>
        <v>2026</v>
      </c>
      <c r="R2216" s="8" t="str">
        <f>"Q"&amp;ROUNDUP(MONTH(SalesDataTable[[#This Row],[Order Date]])/3,0)</f>
        <v>Q4</v>
      </c>
      <c r="S2216" s="5">
        <f>MONTH(SalesDataTable[[#This Row],[Order Date]])</f>
        <v>10</v>
      </c>
      <c r="T2216" s="8" t="str">
        <f>TEXT(SalesDataTable[[#This Row],[Order Date]],"mmm")</f>
        <v>Oct</v>
      </c>
    </row>
    <row r="2217" spans="1:20" ht="15.6" x14ac:dyDescent="0.3">
      <c r="A2217" s="2" t="s">
        <v>2288</v>
      </c>
      <c r="B2217" s="3">
        <v>46324</v>
      </c>
      <c r="C2217" s="4" t="s">
        <v>21</v>
      </c>
      <c r="D2217" s="4" t="s">
        <v>22</v>
      </c>
      <c r="E2217" s="4" t="s">
        <v>59</v>
      </c>
      <c r="F2217" s="4" t="s">
        <v>24</v>
      </c>
      <c r="G2217" s="4" t="s">
        <v>37</v>
      </c>
      <c r="H2217" s="4" t="s">
        <v>38</v>
      </c>
      <c r="I2217" s="5">
        <v>1</v>
      </c>
      <c r="J2217" s="6">
        <v>36.58</v>
      </c>
      <c r="K2217" s="7">
        <v>0</v>
      </c>
      <c r="L2217" s="6">
        <v>13.5</v>
      </c>
      <c r="M2217" s="6">
        <f t="shared" si="136"/>
        <v>36.58</v>
      </c>
      <c r="N2217" s="6">
        <f t="shared" si="137"/>
        <v>13.5</v>
      </c>
      <c r="O2217" s="6">
        <f t="shared" si="138"/>
        <v>23.08</v>
      </c>
      <c r="P2217" s="8">
        <f t="shared" si="139"/>
        <v>0.63094587206123565</v>
      </c>
      <c r="Q2217" s="9">
        <f>YEAR(SalesDataTable[[#This Row],[Order Date]])</f>
        <v>2026</v>
      </c>
      <c r="R2217" s="8" t="str">
        <f>"Q"&amp;ROUNDUP(MONTH(SalesDataTable[[#This Row],[Order Date]])/3,0)</f>
        <v>Q4</v>
      </c>
      <c r="S2217" s="5">
        <f>MONTH(SalesDataTable[[#This Row],[Order Date]])</f>
        <v>10</v>
      </c>
      <c r="T2217" s="8" t="str">
        <f>TEXT(SalesDataTable[[#This Row],[Order Date]],"mmm")</f>
        <v>Oct</v>
      </c>
    </row>
    <row r="2218" spans="1:20" ht="15.6" x14ac:dyDescent="0.3">
      <c r="A2218" s="2" t="s">
        <v>2289</v>
      </c>
      <c r="B2218" s="3">
        <v>46324</v>
      </c>
      <c r="C2218" s="4" t="s">
        <v>28</v>
      </c>
      <c r="D2218" s="4" t="s">
        <v>58</v>
      </c>
      <c r="E2218" s="4" t="s">
        <v>59</v>
      </c>
      <c r="F2218" s="4" t="s">
        <v>24</v>
      </c>
      <c r="G2218" s="4" t="s">
        <v>69</v>
      </c>
      <c r="H2218" s="4" t="s">
        <v>70</v>
      </c>
      <c r="I2218" s="5">
        <v>2</v>
      </c>
      <c r="J2218" s="6">
        <v>41.06</v>
      </c>
      <c r="K2218" s="7">
        <v>0.05</v>
      </c>
      <c r="L2218" s="6">
        <v>15.07</v>
      </c>
      <c r="M2218" s="6">
        <f t="shared" si="136"/>
        <v>78.013999999999996</v>
      </c>
      <c r="N2218" s="6">
        <f t="shared" si="137"/>
        <v>30.14</v>
      </c>
      <c r="O2218" s="6">
        <f t="shared" si="138"/>
        <v>47.873999999999995</v>
      </c>
      <c r="P2218" s="8">
        <f t="shared" si="139"/>
        <v>0.6136590868305688</v>
      </c>
      <c r="Q2218" s="9">
        <f>YEAR(SalesDataTable[[#This Row],[Order Date]])</f>
        <v>2026</v>
      </c>
      <c r="R2218" s="8" t="str">
        <f>"Q"&amp;ROUNDUP(MONTH(SalesDataTable[[#This Row],[Order Date]])/3,0)</f>
        <v>Q4</v>
      </c>
      <c r="S2218" s="5">
        <f>MONTH(SalesDataTable[[#This Row],[Order Date]])</f>
        <v>10</v>
      </c>
      <c r="T2218" s="8" t="str">
        <f>TEXT(SalesDataTable[[#This Row],[Order Date]],"mmm")</f>
        <v>Oct</v>
      </c>
    </row>
    <row r="2219" spans="1:20" ht="15.6" x14ac:dyDescent="0.3">
      <c r="A2219" s="2" t="s">
        <v>2290</v>
      </c>
      <c r="B2219" s="3">
        <v>46324</v>
      </c>
      <c r="C2219" s="4" t="s">
        <v>28</v>
      </c>
      <c r="D2219" s="4" t="s">
        <v>106</v>
      </c>
      <c r="E2219" s="4" t="s">
        <v>59</v>
      </c>
      <c r="F2219" s="4" t="s">
        <v>24</v>
      </c>
      <c r="G2219" s="4" t="s">
        <v>51</v>
      </c>
      <c r="H2219" s="4" t="s">
        <v>110</v>
      </c>
      <c r="I2219" s="5">
        <v>1</v>
      </c>
      <c r="J2219" s="6">
        <v>121.78</v>
      </c>
      <c r="K2219" s="7">
        <v>0.15</v>
      </c>
      <c r="L2219" s="6">
        <v>61.55</v>
      </c>
      <c r="M2219" s="6">
        <f t="shared" si="136"/>
        <v>103.51300000000001</v>
      </c>
      <c r="N2219" s="6">
        <f t="shared" si="137"/>
        <v>61.55</v>
      </c>
      <c r="O2219" s="6">
        <f t="shared" si="138"/>
        <v>41.963000000000008</v>
      </c>
      <c r="P2219" s="8">
        <f t="shared" si="139"/>
        <v>0.40538869513974096</v>
      </c>
      <c r="Q2219" s="9">
        <f>YEAR(SalesDataTable[[#This Row],[Order Date]])</f>
        <v>2026</v>
      </c>
      <c r="R2219" s="8" t="str">
        <f>"Q"&amp;ROUNDUP(MONTH(SalesDataTable[[#This Row],[Order Date]])/3,0)</f>
        <v>Q4</v>
      </c>
      <c r="S2219" s="5">
        <f>MONTH(SalesDataTable[[#This Row],[Order Date]])</f>
        <v>10</v>
      </c>
      <c r="T2219" s="8" t="str">
        <f>TEXT(SalesDataTable[[#This Row],[Order Date]],"mmm")</f>
        <v>Oct</v>
      </c>
    </row>
    <row r="2220" spans="1:20" ht="15.6" x14ac:dyDescent="0.3">
      <c r="A2220" s="2" t="s">
        <v>2291</v>
      </c>
      <c r="B2220" s="3">
        <v>46324</v>
      </c>
      <c r="C2220" s="4" t="s">
        <v>47</v>
      </c>
      <c r="D2220" s="4" t="s">
        <v>65</v>
      </c>
      <c r="E2220" s="4" t="s">
        <v>30</v>
      </c>
      <c r="F2220" s="4" t="s">
        <v>24</v>
      </c>
      <c r="G2220" s="4" t="s">
        <v>37</v>
      </c>
      <c r="H2220" s="4" t="s">
        <v>91</v>
      </c>
      <c r="I2220" s="5">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9">
        <f>YEAR(SalesDataTable[[#This Row],[Order Date]])</f>
        <v>2026</v>
      </c>
      <c r="R2220" s="8" t="str">
        <f>"Q"&amp;ROUNDUP(MONTH(SalesDataTable[[#This Row],[Order Date]])/3,0)</f>
        <v>Q4</v>
      </c>
      <c r="S2220" s="5">
        <f>MONTH(SalesDataTable[[#This Row],[Order Date]])</f>
        <v>10</v>
      </c>
      <c r="T2220" s="8" t="str">
        <f>TEXT(SalesDataTable[[#This Row],[Order Date]],"mmm")</f>
        <v>Oct</v>
      </c>
    </row>
    <row r="2221" spans="1:20" ht="15.6" x14ac:dyDescent="0.3">
      <c r="A2221" s="2" t="s">
        <v>2292</v>
      </c>
      <c r="B2221" s="3">
        <v>46324</v>
      </c>
      <c r="C2221" s="4" t="s">
        <v>34</v>
      </c>
      <c r="D2221" s="4" t="s">
        <v>35</v>
      </c>
      <c r="E2221" s="4" t="s">
        <v>23</v>
      </c>
      <c r="F2221" s="4" t="s">
        <v>36</v>
      </c>
      <c r="G2221" s="4" t="s">
        <v>37</v>
      </c>
      <c r="H2221" s="4" t="s">
        <v>103</v>
      </c>
      <c r="I2221" s="5">
        <v>1</v>
      </c>
      <c r="J2221" s="6">
        <v>161.94999999999999</v>
      </c>
      <c r="K2221" s="7">
        <v>0</v>
      </c>
      <c r="L2221" s="6">
        <v>86.61</v>
      </c>
      <c r="M2221" s="6">
        <f t="shared" si="136"/>
        <v>161.94999999999999</v>
      </c>
      <c r="N2221" s="6">
        <f t="shared" si="137"/>
        <v>86.61</v>
      </c>
      <c r="O2221" s="6">
        <f t="shared" si="138"/>
        <v>75.339999999999989</v>
      </c>
      <c r="P2221" s="8">
        <f t="shared" si="139"/>
        <v>0.46520531028095086</v>
      </c>
      <c r="Q2221" s="9">
        <f>YEAR(SalesDataTable[[#This Row],[Order Date]])</f>
        <v>2026</v>
      </c>
      <c r="R2221" s="8" t="str">
        <f>"Q"&amp;ROUNDUP(MONTH(SalesDataTable[[#This Row],[Order Date]])/3,0)</f>
        <v>Q4</v>
      </c>
      <c r="S2221" s="5">
        <f>MONTH(SalesDataTable[[#This Row],[Order Date]])</f>
        <v>10</v>
      </c>
      <c r="T2221" s="8" t="str">
        <f>TEXT(SalesDataTable[[#This Row],[Order Date]],"mmm")</f>
        <v>Oct</v>
      </c>
    </row>
    <row r="2222" spans="1:20" ht="15.6" x14ac:dyDescent="0.3">
      <c r="A2222" s="2" t="s">
        <v>2293</v>
      </c>
      <c r="B2222" s="3">
        <v>46324</v>
      </c>
      <c r="C2222" s="4" t="s">
        <v>21</v>
      </c>
      <c r="D2222" s="4" t="s">
        <v>108</v>
      </c>
      <c r="E2222" s="4" t="s">
        <v>45</v>
      </c>
      <c r="F2222" s="4" t="s">
        <v>24</v>
      </c>
      <c r="G2222" s="4" t="s">
        <v>25</v>
      </c>
      <c r="H2222" s="4" t="s">
        <v>26</v>
      </c>
      <c r="I2222" s="5">
        <v>2</v>
      </c>
      <c r="J2222" s="6">
        <v>83.6</v>
      </c>
      <c r="K2222" s="7">
        <v>0</v>
      </c>
      <c r="L2222" s="6">
        <v>43.01</v>
      </c>
      <c r="M2222" s="6">
        <f t="shared" si="136"/>
        <v>167.2</v>
      </c>
      <c r="N2222" s="6">
        <f t="shared" si="137"/>
        <v>86.02</v>
      </c>
      <c r="O2222" s="6">
        <f t="shared" si="138"/>
        <v>81.179999999999993</v>
      </c>
      <c r="P2222" s="8">
        <f t="shared" si="139"/>
        <v>0.48552631578947369</v>
      </c>
      <c r="Q2222" s="9">
        <f>YEAR(SalesDataTable[[#This Row],[Order Date]])</f>
        <v>2026</v>
      </c>
      <c r="R2222" s="8" t="str">
        <f>"Q"&amp;ROUNDUP(MONTH(SalesDataTable[[#This Row],[Order Date]])/3,0)</f>
        <v>Q4</v>
      </c>
      <c r="S2222" s="5">
        <f>MONTH(SalesDataTable[[#This Row],[Order Date]])</f>
        <v>10</v>
      </c>
      <c r="T2222" s="8" t="str">
        <f>TEXT(SalesDataTable[[#This Row],[Order Date]],"mmm")</f>
        <v>Oct</v>
      </c>
    </row>
    <row r="2223" spans="1:20" ht="15.6" x14ac:dyDescent="0.3">
      <c r="A2223" s="2" t="s">
        <v>2294</v>
      </c>
      <c r="B2223" s="3">
        <v>46324</v>
      </c>
      <c r="C2223" s="4" t="s">
        <v>47</v>
      </c>
      <c r="D2223" s="4" t="s">
        <v>48</v>
      </c>
      <c r="E2223" s="4" t="s">
        <v>30</v>
      </c>
      <c r="F2223" s="4" t="s">
        <v>40</v>
      </c>
      <c r="G2223" s="4" t="s">
        <v>51</v>
      </c>
      <c r="H2223" s="4" t="s">
        <v>61</v>
      </c>
      <c r="I2223" s="5">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9">
        <f>YEAR(SalesDataTable[[#This Row],[Order Date]])</f>
        <v>2026</v>
      </c>
      <c r="R2223" s="8" t="str">
        <f>"Q"&amp;ROUNDUP(MONTH(SalesDataTable[[#This Row],[Order Date]])/3,0)</f>
        <v>Q4</v>
      </c>
      <c r="S2223" s="5">
        <f>MONTH(SalesDataTable[[#This Row],[Order Date]])</f>
        <v>10</v>
      </c>
      <c r="T2223" s="8" t="str">
        <f>TEXT(SalesDataTable[[#This Row],[Order Date]],"mmm")</f>
        <v>Oct</v>
      </c>
    </row>
    <row r="2224" spans="1:20" ht="15.6" x14ac:dyDescent="0.3">
      <c r="A2224" s="2" t="s">
        <v>2295</v>
      </c>
      <c r="B2224" s="3">
        <v>46324</v>
      </c>
      <c r="C2224" s="4" t="s">
        <v>28</v>
      </c>
      <c r="D2224" s="4" t="s">
        <v>89</v>
      </c>
      <c r="E2224" s="4" t="s">
        <v>23</v>
      </c>
      <c r="F2224" s="4" t="s">
        <v>24</v>
      </c>
      <c r="G2224" s="4" t="s">
        <v>37</v>
      </c>
      <c r="H2224" s="4" t="s">
        <v>103</v>
      </c>
      <c r="I2224" s="5">
        <v>3</v>
      </c>
      <c r="J2224" s="6">
        <v>167.41</v>
      </c>
      <c r="K2224" s="7">
        <v>0</v>
      </c>
      <c r="L2224" s="6">
        <v>85.33</v>
      </c>
      <c r="M2224" s="6">
        <f t="shared" si="136"/>
        <v>502.23</v>
      </c>
      <c r="N2224" s="6">
        <f t="shared" si="137"/>
        <v>255.99</v>
      </c>
      <c r="O2224" s="6">
        <f t="shared" si="138"/>
        <v>246.24</v>
      </c>
      <c r="P2224" s="8">
        <f t="shared" si="139"/>
        <v>0.49029329191804549</v>
      </c>
      <c r="Q2224" s="9">
        <f>YEAR(SalesDataTable[[#This Row],[Order Date]])</f>
        <v>2026</v>
      </c>
      <c r="R2224" s="8" t="str">
        <f>"Q"&amp;ROUNDUP(MONTH(SalesDataTable[[#This Row],[Order Date]])/3,0)</f>
        <v>Q4</v>
      </c>
      <c r="S2224" s="5">
        <f>MONTH(SalesDataTable[[#This Row],[Order Date]])</f>
        <v>10</v>
      </c>
      <c r="T2224" s="8" t="str">
        <f>TEXT(SalesDataTable[[#This Row],[Order Date]],"mmm")</f>
        <v>Oct</v>
      </c>
    </row>
    <row r="2225" spans="1:20" ht="15.6" x14ac:dyDescent="0.3">
      <c r="A2225" s="2" t="s">
        <v>2296</v>
      </c>
      <c r="B2225" s="3">
        <v>46324</v>
      </c>
      <c r="C2225" s="4" t="s">
        <v>47</v>
      </c>
      <c r="D2225" s="4" t="s">
        <v>68</v>
      </c>
      <c r="E2225" s="4" t="s">
        <v>23</v>
      </c>
      <c r="F2225" s="4" t="s">
        <v>24</v>
      </c>
      <c r="G2225" s="4" t="s">
        <v>69</v>
      </c>
      <c r="H2225" s="4" t="s">
        <v>70</v>
      </c>
      <c r="I2225" s="5">
        <v>2</v>
      </c>
      <c r="J2225" s="6">
        <v>40.83</v>
      </c>
      <c r="K2225" s="7">
        <v>0.1</v>
      </c>
      <c r="L2225" s="6">
        <v>14.91</v>
      </c>
      <c r="M2225" s="6">
        <f t="shared" si="136"/>
        <v>73.494</v>
      </c>
      <c r="N2225" s="6">
        <f t="shared" si="137"/>
        <v>29.82</v>
      </c>
      <c r="O2225" s="6">
        <f t="shared" si="138"/>
        <v>43.673999999999999</v>
      </c>
      <c r="P2225" s="8">
        <f t="shared" si="139"/>
        <v>0.59425259204833047</v>
      </c>
      <c r="Q2225" s="9">
        <f>YEAR(SalesDataTable[[#This Row],[Order Date]])</f>
        <v>2026</v>
      </c>
      <c r="R2225" s="8" t="str">
        <f>"Q"&amp;ROUNDUP(MONTH(SalesDataTable[[#This Row],[Order Date]])/3,0)</f>
        <v>Q4</v>
      </c>
      <c r="S2225" s="5">
        <f>MONTH(SalesDataTable[[#This Row],[Order Date]])</f>
        <v>10</v>
      </c>
      <c r="T2225" s="8" t="str">
        <f>TEXT(SalesDataTable[[#This Row],[Order Date]],"mmm")</f>
        <v>Oct</v>
      </c>
    </row>
    <row r="2226" spans="1:20" ht="15.6" x14ac:dyDescent="0.3">
      <c r="A2226" s="2" t="s">
        <v>2297</v>
      </c>
      <c r="B2226" s="3">
        <v>46324</v>
      </c>
      <c r="C2226" s="4" t="s">
        <v>21</v>
      </c>
      <c r="D2226" s="4" t="s">
        <v>72</v>
      </c>
      <c r="E2226" s="4" t="s">
        <v>30</v>
      </c>
      <c r="F2226" s="4" t="s">
        <v>40</v>
      </c>
      <c r="G2226" s="4" t="s">
        <v>51</v>
      </c>
      <c r="H2226" s="4" t="s">
        <v>84</v>
      </c>
      <c r="I2226" s="5">
        <v>12</v>
      </c>
      <c r="J2226" s="6">
        <v>80.84</v>
      </c>
      <c r="K2226" s="7">
        <v>0.1</v>
      </c>
      <c r="L2226" s="6">
        <v>38.39</v>
      </c>
      <c r="M2226" s="6">
        <f t="shared" si="136"/>
        <v>873.072</v>
      </c>
      <c r="N2226" s="6">
        <f t="shared" si="137"/>
        <v>460.68</v>
      </c>
      <c r="O2226" s="6">
        <f t="shared" si="138"/>
        <v>412.392</v>
      </c>
      <c r="P2226" s="8">
        <f t="shared" si="139"/>
        <v>0.4723459233602727</v>
      </c>
      <c r="Q2226" s="9">
        <f>YEAR(SalesDataTable[[#This Row],[Order Date]])</f>
        <v>2026</v>
      </c>
      <c r="R2226" s="8" t="str">
        <f>"Q"&amp;ROUNDUP(MONTH(SalesDataTable[[#This Row],[Order Date]])/3,0)</f>
        <v>Q4</v>
      </c>
      <c r="S2226" s="5">
        <f>MONTH(SalesDataTable[[#This Row],[Order Date]])</f>
        <v>10</v>
      </c>
      <c r="T2226" s="8" t="str">
        <f>TEXT(SalesDataTable[[#This Row],[Order Date]],"mmm")</f>
        <v>Oct</v>
      </c>
    </row>
    <row r="2227" spans="1:20" ht="15.6" x14ac:dyDescent="0.3">
      <c r="A2227" s="2" t="s">
        <v>2298</v>
      </c>
      <c r="B2227" s="3">
        <v>46325</v>
      </c>
      <c r="C2227" s="4" t="s">
        <v>47</v>
      </c>
      <c r="D2227" s="4" t="s">
        <v>102</v>
      </c>
      <c r="E2227" s="4" t="s">
        <v>23</v>
      </c>
      <c r="F2227" s="4" t="s">
        <v>24</v>
      </c>
      <c r="G2227" s="4" t="s">
        <v>25</v>
      </c>
      <c r="H2227" s="4" t="s">
        <v>55</v>
      </c>
      <c r="I2227" s="5">
        <v>1</v>
      </c>
      <c r="J2227" s="6">
        <v>39.65</v>
      </c>
      <c r="K2227" s="7">
        <v>0</v>
      </c>
      <c r="L2227" s="6">
        <v>16.38</v>
      </c>
      <c r="M2227" s="6">
        <f t="shared" si="136"/>
        <v>39.65</v>
      </c>
      <c r="N2227" s="6">
        <f t="shared" si="137"/>
        <v>16.38</v>
      </c>
      <c r="O2227" s="6">
        <f t="shared" si="138"/>
        <v>23.27</v>
      </c>
      <c r="P2227" s="8">
        <f t="shared" si="139"/>
        <v>0.58688524590163937</v>
      </c>
      <c r="Q2227" s="9">
        <f>YEAR(SalesDataTable[[#This Row],[Order Date]])</f>
        <v>2026</v>
      </c>
      <c r="R2227" s="8" t="str">
        <f>"Q"&amp;ROUNDUP(MONTH(SalesDataTable[[#This Row],[Order Date]])/3,0)</f>
        <v>Q4</v>
      </c>
      <c r="S2227" s="5">
        <f>MONTH(SalesDataTable[[#This Row],[Order Date]])</f>
        <v>10</v>
      </c>
      <c r="T2227" s="8" t="str">
        <f>TEXT(SalesDataTable[[#This Row],[Order Date]],"mmm")</f>
        <v>Oct</v>
      </c>
    </row>
    <row r="2228" spans="1:20" ht="15.6" x14ac:dyDescent="0.3">
      <c r="A2228" s="2" t="s">
        <v>2299</v>
      </c>
      <c r="B2228" s="3">
        <v>46325</v>
      </c>
      <c r="C2228" s="4" t="s">
        <v>28</v>
      </c>
      <c r="D2228" s="4" t="s">
        <v>89</v>
      </c>
      <c r="E2228" s="4" t="s">
        <v>23</v>
      </c>
      <c r="F2228" s="4" t="s">
        <v>36</v>
      </c>
      <c r="G2228" s="4" t="s">
        <v>25</v>
      </c>
      <c r="H2228" s="4" t="s">
        <v>63</v>
      </c>
      <c r="I2228" s="5">
        <v>1</v>
      </c>
      <c r="J2228" s="6">
        <v>102.47</v>
      </c>
      <c r="K2228" s="7">
        <v>0.1</v>
      </c>
      <c r="L2228" s="6">
        <v>49.75</v>
      </c>
      <c r="M2228" s="6">
        <f t="shared" si="136"/>
        <v>92.222999999999999</v>
      </c>
      <c r="N2228" s="6">
        <f t="shared" si="137"/>
        <v>49.75</v>
      </c>
      <c r="O2228" s="6">
        <f t="shared" si="138"/>
        <v>42.472999999999999</v>
      </c>
      <c r="P2228" s="8">
        <f t="shared" si="139"/>
        <v>0.46054671828068922</v>
      </c>
      <c r="Q2228" s="9">
        <f>YEAR(SalesDataTable[[#This Row],[Order Date]])</f>
        <v>2026</v>
      </c>
      <c r="R2228" s="8" t="str">
        <f>"Q"&amp;ROUNDUP(MONTH(SalesDataTable[[#This Row],[Order Date]])/3,0)</f>
        <v>Q4</v>
      </c>
      <c r="S2228" s="5">
        <f>MONTH(SalesDataTable[[#This Row],[Order Date]])</f>
        <v>10</v>
      </c>
      <c r="T2228" s="8" t="str">
        <f>TEXT(SalesDataTable[[#This Row],[Order Date]],"mmm")</f>
        <v>Oct</v>
      </c>
    </row>
    <row r="2229" spans="1:20" ht="15.6" x14ac:dyDescent="0.3">
      <c r="A2229" s="2" t="s">
        <v>2300</v>
      </c>
      <c r="B2229" s="3">
        <v>46325</v>
      </c>
      <c r="C2229" s="4" t="s">
        <v>47</v>
      </c>
      <c r="D2229" s="4" t="s">
        <v>102</v>
      </c>
      <c r="E2229" s="4" t="s">
        <v>45</v>
      </c>
      <c r="F2229" s="4" t="s">
        <v>40</v>
      </c>
      <c r="G2229" s="4" t="s">
        <v>69</v>
      </c>
      <c r="H2229" s="4" t="s">
        <v>70</v>
      </c>
      <c r="I2229" s="5">
        <v>2</v>
      </c>
      <c r="J2229" s="6">
        <v>40.43</v>
      </c>
      <c r="K2229" s="7">
        <v>0</v>
      </c>
      <c r="L2229" s="6">
        <v>14.88</v>
      </c>
      <c r="M2229" s="6">
        <f t="shared" si="136"/>
        <v>80.86</v>
      </c>
      <c r="N2229" s="6">
        <f t="shared" si="137"/>
        <v>29.76</v>
      </c>
      <c r="O2229" s="6">
        <f t="shared" si="138"/>
        <v>51.099999999999994</v>
      </c>
      <c r="P2229" s="8">
        <f t="shared" si="139"/>
        <v>0.63195646796932969</v>
      </c>
      <c r="Q2229" s="9">
        <f>YEAR(SalesDataTable[[#This Row],[Order Date]])</f>
        <v>2026</v>
      </c>
      <c r="R2229" s="8" t="str">
        <f>"Q"&amp;ROUNDUP(MONTH(SalesDataTable[[#This Row],[Order Date]])/3,0)</f>
        <v>Q4</v>
      </c>
      <c r="S2229" s="5">
        <f>MONTH(SalesDataTable[[#This Row],[Order Date]])</f>
        <v>10</v>
      </c>
      <c r="T2229" s="8" t="str">
        <f>TEXT(SalesDataTable[[#This Row],[Order Date]],"mmm")</f>
        <v>Oct</v>
      </c>
    </row>
    <row r="2230" spans="1:20" ht="15.6" x14ac:dyDescent="0.3">
      <c r="A2230" s="2" t="s">
        <v>2301</v>
      </c>
      <c r="B2230" s="3">
        <v>46325</v>
      </c>
      <c r="C2230" s="4" t="s">
        <v>47</v>
      </c>
      <c r="D2230" s="4" t="s">
        <v>68</v>
      </c>
      <c r="E2230" s="4" t="s">
        <v>45</v>
      </c>
      <c r="F2230" s="4" t="s">
        <v>40</v>
      </c>
      <c r="G2230" s="4" t="s">
        <v>37</v>
      </c>
      <c r="H2230" s="4" t="s">
        <v>38</v>
      </c>
      <c r="I2230" s="5">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9">
        <f>YEAR(SalesDataTable[[#This Row],[Order Date]])</f>
        <v>2026</v>
      </c>
      <c r="R2230" s="8" t="str">
        <f>"Q"&amp;ROUNDUP(MONTH(SalesDataTable[[#This Row],[Order Date]])/3,0)</f>
        <v>Q4</v>
      </c>
      <c r="S2230" s="5">
        <f>MONTH(SalesDataTable[[#This Row],[Order Date]])</f>
        <v>10</v>
      </c>
      <c r="T2230" s="8" t="str">
        <f>TEXT(SalesDataTable[[#This Row],[Order Date]],"mmm")</f>
        <v>Oct</v>
      </c>
    </row>
    <row r="2231" spans="1:20" ht="15.6" x14ac:dyDescent="0.3">
      <c r="A2231" s="2" t="s">
        <v>2302</v>
      </c>
      <c r="B2231" s="3">
        <v>46325</v>
      </c>
      <c r="C2231" s="4" t="s">
        <v>21</v>
      </c>
      <c r="D2231" s="4" t="s">
        <v>108</v>
      </c>
      <c r="E2231" s="4" t="s">
        <v>59</v>
      </c>
      <c r="F2231" s="4" t="s">
        <v>36</v>
      </c>
      <c r="G2231" s="4" t="s">
        <v>25</v>
      </c>
      <c r="H2231" s="4" t="s">
        <v>26</v>
      </c>
      <c r="I2231" s="5">
        <v>1</v>
      </c>
      <c r="J2231" s="6">
        <v>80.400000000000006</v>
      </c>
      <c r="K2231" s="7">
        <v>0</v>
      </c>
      <c r="L2231" s="6">
        <v>43.34</v>
      </c>
      <c r="M2231" s="6">
        <f t="shared" si="136"/>
        <v>80.400000000000006</v>
      </c>
      <c r="N2231" s="6">
        <f t="shared" si="137"/>
        <v>43.34</v>
      </c>
      <c r="O2231" s="6">
        <f t="shared" si="138"/>
        <v>37.06</v>
      </c>
      <c r="P2231" s="8">
        <f t="shared" si="139"/>
        <v>0.46094527363184079</v>
      </c>
      <c r="Q2231" s="9">
        <f>YEAR(SalesDataTable[[#This Row],[Order Date]])</f>
        <v>2026</v>
      </c>
      <c r="R2231" s="8" t="str">
        <f>"Q"&amp;ROUNDUP(MONTH(SalesDataTable[[#This Row],[Order Date]])/3,0)</f>
        <v>Q4</v>
      </c>
      <c r="S2231" s="5">
        <f>MONTH(SalesDataTable[[#This Row],[Order Date]])</f>
        <v>10</v>
      </c>
      <c r="T2231" s="8" t="str">
        <f>TEXT(SalesDataTable[[#This Row],[Order Date]],"mmm")</f>
        <v>Oct</v>
      </c>
    </row>
    <row r="2232" spans="1:20" ht="15.6" x14ac:dyDescent="0.3">
      <c r="A2232" s="2" t="s">
        <v>2303</v>
      </c>
      <c r="B2232" s="3">
        <v>46326</v>
      </c>
      <c r="C2232" s="4" t="s">
        <v>47</v>
      </c>
      <c r="D2232" s="4" t="s">
        <v>68</v>
      </c>
      <c r="E2232" s="4" t="s">
        <v>23</v>
      </c>
      <c r="F2232" s="4" t="s">
        <v>24</v>
      </c>
      <c r="G2232" s="4" t="s">
        <v>69</v>
      </c>
      <c r="H2232" s="4" t="s">
        <v>87</v>
      </c>
      <c r="I2232" s="5">
        <v>1</v>
      </c>
      <c r="J2232" s="6">
        <v>37.08</v>
      </c>
      <c r="K2232" s="7">
        <v>0</v>
      </c>
      <c r="L2232" s="6">
        <v>13.62</v>
      </c>
      <c r="M2232" s="6">
        <f t="shared" si="136"/>
        <v>37.08</v>
      </c>
      <c r="N2232" s="6">
        <f t="shared" si="137"/>
        <v>13.62</v>
      </c>
      <c r="O2232" s="6">
        <f t="shared" si="138"/>
        <v>23.46</v>
      </c>
      <c r="P2232" s="8">
        <f t="shared" si="139"/>
        <v>0.63268608414239491</v>
      </c>
      <c r="Q2232" s="9">
        <f>YEAR(SalesDataTable[[#This Row],[Order Date]])</f>
        <v>2026</v>
      </c>
      <c r="R2232" s="8" t="str">
        <f>"Q"&amp;ROUNDUP(MONTH(SalesDataTable[[#This Row],[Order Date]])/3,0)</f>
        <v>Q4</v>
      </c>
      <c r="S2232" s="5">
        <f>MONTH(SalesDataTable[[#This Row],[Order Date]])</f>
        <v>10</v>
      </c>
      <c r="T2232" s="8" t="str">
        <f>TEXT(SalesDataTable[[#This Row],[Order Date]],"mmm")</f>
        <v>Oct</v>
      </c>
    </row>
    <row r="2233" spans="1:20" ht="15.6" x14ac:dyDescent="0.3">
      <c r="A2233" s="2" t="s">
        <v>2304</v>
      </c>
      <c r="B2233" s="3">
        <v>46326</v>
      </c>
      <c r="C2233" s="4" t="s">
        <v>47</v>
      </c>
      <c r="D2233" s="4" t="s">
        <v>48</v>
      </c>
      <c r="E2233" s="4" t="s">
        <v>45</v>
      </c>
      <c r="F2233" s="4" t="s">
        <v>36</v>
      </c>
      <c r="G2233" s="4" t="s">
        <v>37</v>
      </c>
      <c r="H2233" s="4" t="s">
        <v>103</v>
      </c>
      <c r="I2233" s="5">
        <v>6</v>
      </c>
      <c r="J2233" s="6">
        <v>165.92</v>
      </c>
      <c r="K2233" s="7">
        <v>0</v>
      </c>
      <c r="L2233" s="6">
        <v>87.55</v>
      </c>
      <c r="M2233" s="6">
        <f t="shared" si="136"/>
        <v>995.52</v>
      </c>
      <c r="N2233" s="6">
        <f t="shared" si="137"/>
        <v>525.29999999999995</v>
      </c>
      <c r="O2233" s="6">
        <f t="shared" si="138"/>
        <v>470.22</v>
      </c>
      <c r="P2233" s="8">
        <f t="shared" si="139"/>
        <v>0.4723360655737705</v>
      </c>
      <c r="Q2233" s="9">
        <f>YEAR(SalesDataTable[[#This Row],[Order Date]])</f>
        <v>2026</v>
      </c>
      <c r="R2233" s="8" t="str">
        <f>"Q"&amp;ROUNDUP(MONTH(SalesDataTable[[#This Row],[Order Date]])/3,0)</f>
        <v>Q4</v>
      </c>
      <c r="S2233" s="5">
        <f>MONTH(SalesDataTable[[#This Row],[Order Date]])</f>
        <v>10</v>
      </c>
      <c r="T2233" s="8" t="str">
        <f>TEXT(SalesDataTable[[#This Row],[Order Date]],"mmm")</f>
        <v>Oct</v>
      </c>
    </row>
    <row r="2234" spans="1:20" ht="15.6" x14ac:dyDescent="0.3">
      <c r="A2234" s="2" t="s">
        <v>2305</v>
      </c>
      <c r="B2234" s="3">
        <v>46326</v>
      </c>
      <c r="C2234" s="4" t="s">
        <v>28</v>
      </c>
      <c r="D2234" s="4" t="s">
        <v>89</v>
      </c>
      <c r="E2234" s="4" t="s">
        <v>59</v>
      </c>
      <c r="F2234" s="4" t="s">
        <v>36</v>
      </c>
      <c r="G2234" s="4" t="s">
        <v>37</v>
      </c>
      <c r="H2234" s="4" t="s">
        <v>91</v>
      </c>
      <c r="I2234" s="5">
        <v>1</v>
      </c>
      <c r="J2234" s="6">
        <v>135.19</v>
      </c>
      <c r="K2234" s="7">
        <v>0</v>
      </c>
      <c r="L2234" s="6">
        <v>68.319999999999993</v>
      </c>
      <c r="M2234" s="6">
        <f t="shared" si="136"/>
        <v>135.19</v>
      </c>
      <c r="N2234" s="6">
        <f t="shared" si="137"/>
        <v>68.319999999999993</v>
      </c>
      <c r="O2234" s="6">
        <f t="shared" si="138"/>
        <v>66.87</v>
      </c>
      <c r="P2234" s="8">
        <f t="shared" si="139"/>
        <v>0.49463717730601381</v>
      </c>
      <c r="Q2234" s="9">
        <f>YEAR(SalesDataTable[[#This Row],[Order Date]])</f>
        <v>2026</v>
      </c>
      <c r="R2234" s="8" t="str">
        <f>"Q"&amp;ROUNDUP(MONTH(SalesDataTable[[#This Row],[Order Date]])/3,0)</f>
        <v>Q4</v>
      </c>
      <c r="S2234" s="5">
        <f>MONTH(SalesDataTable[[#This Row],[Order Date]])</f>
        <v>10</v>
      </c>
      <c r="T2234" s="8" t="str">
        <f>TEXT(SalesDataTable[[#This Row],[Order Date]],"mmm")</f>
        <v>Oct</v>
      </c>
    </row>
    <row r="2235" spans="1:20" ht="15.6" x14ac:dyDescent="0.3">
      <c r="A2235" s="2" t="s">
        <v>2306</v>
      </c>
      <c r="B2235" s="3">
        <v>46327</v>
      </c>
      <c r="C2235" s="4" t="s">
        <v>28</v>
      </c>
      <c r="D2235" s="4" t="s">
        <v>86</v>
      </c>
      <c r="E2235" s="4" t="s">
        <v>23</v>
      </c>
      <c r="F2235" s="4" t="s">
        <v>36</v>
      </c>
      <c r="G2235" s="4" t="s">
        <v>37</v>
      </c>
      <c r="H2235" s="4" t="s">
        <v>91</v>
      </c>
      <c r="I2235" s="5">
        <v>2</v>
      </c>
      <c r="J2235" s="6">
        <v>133.96</v>
      </c>
      <c r="K2235" s="7">
        <v>0.1</v>
      </c>
      <c r="L2235" s="6">
        <v>65.44</v>
      </c>
      <c r="M2235" s="6">
        <f t="shared" si="136"/>
        <v>241.12800000000001</v>
      </c>
      <c r="N2235" s="6">
        <f t="shared" si="137"/>
        <v>130.88</v>
      </c>
      <c r="O2235" s="6">
        <f t="shared" si="138"/>
        <v>110.24800000000002</v>
      </c>
      <c r="P2235" s="8">
        <f t="shared" si="139"/>
        <v>0.4572177432732823</v>
      </c>
      <c r="Q2235" s="9">
        <f>YEAR(SalesDataTable[[#This Row],[Order Date]])</f>
        <v>2026</v>
      </c>
      <c r="R2235" s="8" t="str">
        <f>"Q"&amp;ROUNDUP(MONTH(SalesDataTable[[#This Row],[Order Date]])/3,0)</f>
        <v>Q4</v>
      </c>
      <c r="S2235" s="5">
        <f>MONTH(SalesDataTable[[#This Row],[Order Date]])</f>
        <v>11</v>
      </c>
      <c r="T2235" s="8" t="str">
        <f>TEXT(SalesDataTable[[#This Row],[Order Date]],"mmm")</f>
        <v>Nov</v>
      </c>
    </row>
    <row r="2236" spans="1:20" ht="15.6" x14ac:dyDescent="0.3">
      <c r="A2236" s="2" t="s">
        <v>2307</v>
      </c>
      <c r="B2236" s="3">
        <v>46327</v>
      </c>
      <c r="C2236" s="4" t="s">
        <v>28</v>
      </c>
      <c r="D2236" s="4" t="s">
        <v>86</v>
      </c>
      <c r="E2236" s="4" t="s">
        <v>59</v>
      </c>
      <c r="F2236" s="4" t="s">
        <v>40</v>
      </c>
      <c r="G2236" s="4" t="s">
        <v>25</v>
      </c>
      <c r="H2236" s="4" t="s">
        <v>49</v>
      </c>
      <c r="I2236" s="5">
        <v>3</v>
      </c>
      <c r="J2236" s="6">
        <v>51.67</v>
      </c>
      <c r="K2236" s="7">
        <v>0.05</v>
      </c>
      <c r="L2236" s="6">
        <v>22.8</v>
      </c>
      <c r="M2236" s="6">
        <f t="shared" si="136"/>
        <v>147.25949999999997</v>
      </c>
      <c r="N2236" s="6">
        <f t="shared" si="137"/>
        <v>68.400000000000006</v>
      </c>
      <c r="O2236" s="6">
        <f t="shared" si="138"/>
        <v>78.859499999999969</v>
      </c>
      <c r="P2236" s="8">
        <f t="shared" si="139"/>
        <v>0.53551383781691497</v>
      </c>
      <c r="Q2236" s="9">
        <f>YEAR(SalesDataTable[[#This Row],[Order Date]])</f>
        <v>2026</v>
      </c>
      <c r="R2236" s="8" t="str">
        <f>"Q"&amp;ROUNDUP(MONTH(SalesDataTable[[#This Row],[Order Date]])/3,0)</f>
        <v>Q4</v>
      </c>
      <c r="S2236" s="5">
        <f>MONTH(SalesDataTable[[#This Row],[Order Date]])</f>
        <v>11</v>
      </c>
      <c r="T2236" s="8" t="str">
        <f>TEXT(SalesDataTable[[#This Row],[Order Date]],"mmm")</f>
        <v>Nov</v>
      </c>
    </row>
    <row r="2237" spans="1:20" ht="15.6" x14ac:dyDescent="0.3">
      <c r="A2237" s="2" t="s">
        <v>2308</v>
      </c>
      <c r="B2237" s="3">
        <v>46327</v>
      </c>
      <c r="C2237" s="4" t="s">
        <v>28</v>
      </c>
      <c r="D2237" s="4" t="s">
        <v>29</v>
      </c>
      <c r="E2237" s="4" t="s">
        <v>59</v>
      </c>
      <c r="F2237" s="4" t="s">
        <v>24</v>
      </c>
      <c r="G2237" s="4" t="s">
        <v>31</v>
      </c>
      <c r="H2237" s="4" t="s">
        <v>73</v>
      </c>
      <c r="I2237" s="5">
        <v>1</v>
      </c>
      <c r="J2237" s="6">
        <v>150.46</v>
      </c>
      <c r="K2237" s="7">
        <v>0.15</v>
      </c>
      <c r="L2237" s="6">
        <v>78.39</v>
      </c>
      <c r="M2237" s="6">
        <f t="shared" si="136"/>
        <v>127.89100000000001</v>
      </c>
      <c r="N2237" s="6">
        <f t="shared" si="137"/>
        <v>78.39</v>
      </c>
      <c r="O2237" s="6">
        <f t="shared" si="138"/>
        <v>49.501000000000005</v>
      </c>
      <c r="P2237" s="8">
        <f t="shared" si="139"/>
        <v>0.38705616501552104</v>
      </c>
      <c r="Q2237" s="9">
        <f>YEAR(SalesDataTable[[#This Row],[Order Date]])</f>
        <v>2026</v>
      </c>
      <c r="R2237" s="8" t="str">
        <f>"Q"&amp;ROUNDUP(MONTH(SalesDataTable[[#This Row],[Order Date]])/3,0)</f>
        <v>Q4</v>
      </c>
      <c r="S2237" s="5">
        <f>MONTH(SalesDataTable[[#This Row],[Order Date]])</f>
        <v>11</v>
      </c>
      <c r="T2237" s="8" t="str">
        <f>TEXT(SalesDataTable[[#This Row],[Order Date]],"mmm")</f>
        <v>Nov</v>
      </c>
    </row>
    <row r="2238" spans="1:20" ht="15.6" x14ac:dyDescent="0.3">
      <c r="A2238" s="2" t="s">
        <v>2309</v>
      </c>
      <c r="B2238" s="3">
        <v>46327</v>
      </c>
      <c r="C2238" s="4" t="s">
        <v>47</v>
      </c>
      <c r="D2238" s="4" t="s">
        <v>102</v>
      </c>
      <c r="E2238" s="4" t="s">
        <v>23</v>
      </c>
      <c r="F2238" s="4" t="s">
        <v>36</v>
      </c>
      <c r="G2238" s="4" t="s">
        <v>25</v>
      </c>
      <c r="H2238" s="4" t="s">
        <v>63</v>
      </c>
      <c r="I2238" s="5">
        <v>1</v>
      </c>
      <c r="J2238" s="6">
        <v>103.53</v>
      </c>
      <c r="K2238" s="7">
        <v>0.1</v>
      </c>
      <c r="L2238" s="6">
        <v>51.75</v>
      </c>
      <c r="M2238" s="6">
        <f t="shared" si="136"/>
        <v>93.177000000000007</v>
      </c>
      <c r="N2238" s="6">
        <f t="shared" si="137"/>
        <v>51.75</v>
      </c>
      <c r="O2238" s="6">
        <f t="shared" si="138"/>
        <v>41.427000000000007</v>
      </c>
      <c r="P2238" s="8">
        <f t="shared" si="139"/>
        <v>0.4446054283782479</v>
      </c>
      <c r="Q2238" s="9">
        <f>YEAR(SalesDataTable[[#This Row],[Order Date]])</f>
        <v>2026</v>
      </c>
      <c r="R2238" s="8" t="str">
        <f>"Q"&amp;ROUNDUP(MONTH(SalesDataTable[[#This Row],[Order Date]])/3,0)</f>
        <v>Q4</v>
      </c>
      <c r="S2238" s="5">
        <f>MONTH(SalesDataTable[[#This Row],[Order Date]])</f>
        <v>11</v>
      </c>
      <c r="T2238" s="8" t="str">
        <f>TEXT(SalesDataTable[[#This Row],[Order Date]],"mmm")</f>
        <v>Nov</v>
      </c>
    </row>
    <row r="2239" spans="1:20" ht="15.6" x14ac:dyDescent="0.3">
      <c r="A2239" s="2" t="s">
        <v>2310</v>
      </c>
      <c r="B2239" s="3">
        <v>46327</v>
      </c>
      <c r="C2239" s="4" t="s">
        <v>34</v>
      </c>
      <c r="D2239" s="4" t="s">
        <v>35</v>
      </c>
      <c r="E2239" s="4" t="s">
        <v>23</v>
      </c>
      <c r="F2239" s="4" t="s">
        <v>24</v>
      </c>
      <c r="G2239" s="4" t="s">
        <v>25</v>
      </c>
      <c r="H2239" s="4" t="s">
        <v>63</v>
      </c>
      <c r="I2239" s="5">
        <v>4</v>
      </c>
      <c r="J2239" s="6">
        <v>103.33</v>
      </c>
      <c r="K2239" s="7">
        <v>0</v>
      </c>
      <c r="L2239" s="6">
        <v>49.15</v>
      </c>
      <c r="M2239" s="6">
        <f t="shared" si="136"/>
        <v>413.32</v>
      </c>
      <c r="N2239" s="6">
        <f t="shared" si="137"/>
        <v>196.6</v>
      </c>
      <c r="O2239" s="6">
        <f t="shared" si="138"/>
        <v>216.72</v>
      </c>
      <c r="P2239" s="8">
        <f t="shared" si="139"/>
        <v>0.5243394948224136</v>
      </c>
      <c r="Q2239" s="9">
        <f>YEAR(SalesDataTable[[#This Row],[Order Date]])</f>
        <v>2026</v>
      </c>
      <c r="R2239" s="8" t="str">
        <f>"Q"&amp;ROUNDUP(MONTH(SalesDataTable[[#This Row],[Order Date]])/3,0)</f>
        <v>Q4</v>
      </c>
      <c r="S2239" s="5">
        <f>MONTH(SalesDataTable[[#This Row],[Order Date]])</f>
        <v>11</v>
      </c>
      <c r="T2239" s="8" t="str">
        <f>TEXT(SalesDataTable[[#This Row],[Order Date]],"mmm")</f>
        <v>Nov</v>
      </c>
    </row>
    <row r="2240" spans="1:20" ht="15.6" x14ac:dyDescent="0.3">
      <c r="A2240" s="2" t="s">
        <v>2311</v>
      </c>
      <c r="B2240" s="3">
        <v>46327</v>
      </c>
      <c r="C2240" s="4" t="s">
        <v>47</v>
      </c>
      <c r="D2240" s="4" t="s">
        <v>68</v>
      </c>
      <c r="E2240" s="4" t="s">
        <v>30</v>
      </c>
      <c r="F2240" s="4" t="s">
        <v>40</v>
      </c>
      <c r="G2240" s="4" t="s">
        <v>37</v>
      </c>
      <c r="H2240" s="4" t="s">
        <v>38</v>
      </c>
      <c r="I2240" s="5">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9">
        <f>YEAR(SalesDataTable[[#This Row],[Order Date]])</f>
        <v>2026</v>
      </c>
      <c r="R2240" s="8" t="str">
        <f>"Q"&amp;ROUNDUP(MONTH(SalesDataTable[[#This Row],[Order Date]])/3,0)</f>
        <v>Q4</v>
      </c>
      <c r="S2240" s="5">
        <f>MONTH(SalesDataTable[[#This Row],[Order Date]])</f>
        <v>11</v>
      </c>
      <c r="T2240" s="8" t="str">
        <f>TEXT(SalesDataTable[[#This Row],[Order Date]],"mmm")</f>
        <v>Nov</v>
      </c>
    </row>
    <row r="2241" spans="1:20" ht="15.6" x14ac:dyDescent="0.3">
      <c r="A2241" s="2" t="s">
        <v>2312</v>
      </c>
      <c r="B2241" s="3">
        <v>46327</v>
      </c>
      <c r="C2241" s="4" t="s">
        <v>21</v>
      </c>
      <c r="D2241" s="4" t="s">
        <v>22</v>
      </c>
      <c r="E2241" s="4" t="s">
        <v>30</v>
      </c>
      <c r="F2241" s="4" t="s">
        <v>40</v>
      </c>
      <c r="G2241" s="4" t="s">
        <v>37</v>
      </c>
      <c r="H2241" s="4" t="s">
        <v>91</v>
      </c>
      <c r="I2241" s="5">
        <v>5</v>
      </c>
      <c r="J2241" s="6">
        <v>132.33000000000001</v>
      </c>
      <c r="K2241" s="7">
        <v>0.2</v>
      </c>
      <c r="L2241" s="6">
        <v>65.2</v>
      </c>
      <c r="M2241" s="6">
        <f t="shared" si="136"/>
        <v>529.32000000000005</v>
      </c>
      <c r="N2241" s="6">
        <f t="shared" si="137"/>
        <v>326</v>
      </c>
      <c r="O2241" s="6">
        <f t="shared" si="138"/>
        <v>203.32000000000005</v>
      </c>
      <c r="P2241" s="8">
        <f t="shared" si="139"/>
        <v>0.3841154689034989</v>
      </c>
      <c r="Q2241" s="9">
        <f>YEAR(SalesDataTable[[#This Row],[Order Date]])</f>
        <v>2026</v>
      </c>
      <c r="R2241" s="8" t="str">
        <f>"Q"&amp;ROUNDUP(MONTH(SalesDataTable[[#This Row],[Order Date]])/3,0)</f>
        <v>Q4</v>
      </c>
      <c r="S2241" s="5">
        <f>MONTH(SalesDataTable[[#This Row],[Order Date]])</f>
        <v>11</v>
      </c>
      <c r="T2241" s="8" t="str">
        <f>TEXT(SalesDataTable[[#This Row],[Order Date]],"mmm")</f>
        <v>Nov</v>
      </c>
    </row>
    <row r="2242" spans="1:20" ht="15.6" x14ac:dyDescent="0.3">
      <c r="A2242" s="2" t="s">
        <v>2313</v>
      </c>
      <c r="B2242" s="3">
        <v>46327</v>
      </c>
      <c r="C2242" s="4" t="s">
        <v>47</v>
      </c>
      <c r="D2242" s="4" t="s">
        <v>102</v>
      </c>
      <c r="E2242" s="4" t="s">
        <v>45</v>
      </c>
      <c r="F2242" s="4" t="s">
        <v>36</v>
      </c>
      <c r="G2242" s="4" t="s">
        <v>25</v>
      </c>
      <c r="H2242" s="4" t="s">
        <v>49</v>
      </c>
      <c r="I2242" s="5">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9">
        <f>YEAR(SalesDataTable[[#This Row],[Order Date]])</f>
        <v>2026</v>
      </c>
      <c r="R2242" s="8" t="str">
        <f>"Q"&amp;ROUNDUP(MONTH(SalesDataTable[[#This Row],[Order Date]])/3,0)</f>
        <v>Q4</v>
      </c>
      <c r="S2242" s="5">
        <f>MONTH(SalesDataTable[[#This Row],[Order Date]])</f>
        <v>11</v>
      </c>
      <c r="T2242" s="8" t="str">
        <f>TEXT(SalesDataTable[[#This Row],[Order Date]],"mmm")</f>
        <v>Nov</v>
      </c>
    </row>
    <row r="2243" spans="1:20" ht="15.6" x14ac:dyDescent="0.3">
      <c r="A2243" s="2" t="s">
        <v>2314</v>
      </c>
      <c r="B2243" s="3">
        <v>46327</v>
      </c>
      <c r="C2243" s="4" t="s">
        <v>34</v>
      </c>
      <c r="D2243" s="4" t="s">
        <v>35</v>
      </c>
      <c r="E2243" s="4" t="s">
        <v>30</v>
      </c>
      <c r="F2243" s="4" t="s">
        <v>24</v>
      </c>
      <c r="G2243" s="4" t="s">
        <v>69</v>
      </c>
      <c r="H2243" s="4" t="s">
        <v>94</v>
      </c>
      <c r="I2243" s="5">
        <v>3</v>
      </c>
      <c r="J2243" s="6">
        <v>50.05</v>
      </c>
      <c r="K2243" s="7">
        <v>0.15</v>
      </c>
      <c r="L2243" s="6">
        <v>22.36</v>
      </c>
      <c r="M2243" s="6">
        <f t="shared" si="140"/>
        <v>127.62749999999998</v>
      </c>
      <c r="N2243" s="6">
        <f t="shared" si="141"/>
        <v>67.08</v>
      </c>
      <c r="O2243" s="6">
        <f t="shared" si="142"/>
        <v>60.547499999999985</v>
      </c>
      <c r="P2243" s="8">
        <f t="shared" si="143"/>
        <v>0.47440794499618022</v>
      </c>
      <c r="Q2243" s="9">
        <f>YEAR(SalesDataTable[[#This Row],[Order Date]])</f>
        <v>2026</v>
      </c>
      <c r="R2243" s="8" t="str">
        <f>"Q"&amp;ROUNDUP(MONTH(SalesDataTable[[#This Row],[Order Date]])/3,0)</f>
        <v>Q4</v>
      </c>
      <c r="S2243" s="5">
        <f>MONTH(SalesDataTable[[#This Row],[Order Date]])</f>
        <v>11</v>
      </c>
      <c r="T2243" s="8" t="str">
        <f>TEXT(SalesDataTable[[#This Row],[Order Date]],"mmm")</f>
        <v>Nov</v>
      </c>
    </row>
    <row r="2244" spans="1:20" ht="15.6" x14ac:dyDescent="0.3">
      <c r="A2244" s="2" t="s">
        <v>2315</v>
      </c>
      <c r="B2244" s="3">
        <v>46327</v>
      </c>
      <c r="C2244" s="4" t="s">
        <v>47</v>
      </c>
      <c r="D2244" s="4" t="s">
        <v>102</v>
      </c>
      <c r="E2244" s="4" t="s">
        <v>23</v>
      </c>
      <c r="F2244" s="4" t="s">
        <v>24</v>
      </c>
      <c r="G2244" s="4" t="s">
        <v>51</v>
      </c>
      <c r="H2244" s="4" t="s">
        <v>61</v>
      </c>
      <c r="I2244" s="5">
        <v>1</v>
      </c>
      <c r="J2244" s="6">
        <v>197.14</v>
      </c>
      <c r="K2244" s="7">
        <v>0.05</v>
      </c>
      <c r="L2244" s="6">
        <v>102.87</v>
      </c>
      <c r="M2244" s="6">
        <f t="shared" si="140"/>
        <v>187.28299999999999</v>
      </c>
      <c r="N2244" s="6">
        <f t="shared" si="141"/>
        <v>102.87</v>
      </c>
      <c r="O2244" s="6">
        <f t="shared" si="142"/>
        <v>84.412999999999982</v>
      </c>
      <c r="P2244" s="8">
        <f t="shared" si="143"/>
        <v>0.45072430492890431</v>
      </c>
      <c r="Q2244" s="9">
        <f>YEAR(SalesDataTable[[#This Row],[Order Date]])</f>
        <v>2026</v>
      </c>
      <c r="R2244" s="8" t="str">
        <f>"Q"&amp;ROUNDUP(MONTH(SalesDataTable[[#This Row],[Order Date]])/3,0)</f>
        <v>Q4</v>
      </c>
      <c r="S2244" s="5">
        <f>MONTH(SalesDataTable[[#This Row],[Order Date]])</f>
        <v>11</v>
      </c>
      <c r="T2244" s="8" t="str">
        <f>TEXT(SalesDataTable[[#This Row],[Order Date]],"mmm")</f>
        <v>Nov</v>
      </c>
    </row>
    <row r="2245" spans="1:20" ht="15.6" x14ac:dyDescent="0.3">
      <c r="A2245" s="2" t="s">
        <v>2316</v>
      </c>
      <c r="B2245" s="3">
        <v>46327</v>
      </c>
      <c r="C2245" s="4" t="s">
        <v>21</v>
      </c>
      <c r="D2245" s="4" t="s">
        <v>22</v>
      </c>
      <c r="E2245" s="4" t="s">
        <v>30</v>
      </c>
      <c r="F2245" s="4" t="s">
        <v>40</v>
      </c>
      <c r="G2245" s="4" t="s">
        <v>31</v>
      </c>
      <c r="H2245" s="4" t="s">
        <v>99</v>
      </c>
      <c r="I2245" s="5">
        <v>5</v>
      </c>
      <c r="J2245" s="6">
        <v>72.13</v>
      </c>
      <c r="K2245" s="7">
        <v>0.1</v>
      </c>
      <c r="L2245" s="6">
        <v>31.41</v>
      </c>
      <c r="M2245" s="6">
        <f t="shared" si="140"/>
        <v>324.58499999999998</v>
      </c>
      <c r="N2245" s="6">
        <f t="shared" si="141"/>
        <v>157.05000000000001</v>
      </c>
      <c r="O2245" s="6">
        <f t="shared" si="142"/>
        <v>167.53499999999997</v>
      </c>
      <c r="P2245" s="8">
        <f t="shared" si="143"/>
        <v>0.51615139331762094</v>
      </c>
      <c r="Q2245" s="9">
        <f>YEAR(SalesDataTable[[#This Row],[Order Date]])</f>
        <v>2026</v>
      </c>
      <c r="R2245" s="8" t="str">
        <f>"Q"&amp;ROUNDUP(MONTH(SalesDataTable[[#This Row],[Order Date]])/3,0)</f>
        <v>Q4</v>
      </c>
      <c r="S2245" s="5">
        <f>MONTH(SalesDataTable[[#This Row],[Order Date]])</f>
        <v>11</v>
      </c>
      <c r="T2245" s="8" t="str">
        <f>TEXT(SalesDataTable[[#This Row],[Order Date]],"mmm")</f>
        <v>Nov</v>
      </c>
    </row>
    <row r="2246" spans="1:20" ht="15.6" x14ac:dyDescent="0.3">
      <c r="A2246" s="2" t="s">
        <v>2317</v>
      </c>
      <c r="B2246" s="3">
        <v>46327</v>
      </c>
      <c r="C2246" s="4" t="s">
        <v>28</v>
      </c>
      <c r="D2246" s="4" t="s">
        <v>89</v>
      </c>
      <c r="E2246" s="4" t="s">
        <v>30</v>
      </c>
      <c r="F2246" s="4" t="s">
        <v>24</v>
      </c>
      <c r="G2246" s="4" t="s">
        <v>51</v>
      </c>
      <c r="H2246" s="4" t="s">
        <v>52</v>
      </c>
      <c r="I2246" s="5">
        <v>8</v>
      </c>
      <c r="J2246" s="6">
        <v>341.51</v>
      </c>
      <c r="K2246" s="7">
        <v>0.1</v>
      </c>
      <c r="L2246" s="6">
        <v>200.1</v>
      </c>
      <c r="M2246" s="6">
        <f t="shared" si="140"/>
        <v>2458.8719999999998</v>
      </c>
      <c r="N2246" s="6">
        <f t="shared" si="141"/>
        <v>1600.8</v>
      </c>
      <c r="O2246" s="6">
        <f t="shared" si="142"/>
        <v>858.07199999999989</v>
      </c>
      <c r="P2246" s="8">
        <f t="shared" si="143"/>
        <v>0.34896977150498276</v>
      </c>
      <c r="Q2246" s="9">
        <f>YEAR(SalesDataTable[[#This Row],[Order Date]])</f>
        <v>2026</v>
      </c>
      <c r="R2246" s="8" t="str">
        <f>"Q"&amp;ROUNDUP(MONTH(SalesDataTable[[#This Row],[Order Date]])/3,0)</f>
        <v>Q4</v>
      </c>
      <c r="S2246" s="5">
        <f>MONTH(SalesDataTable[[#This Row],[Order Date]])</f>
        <v>11</v>
      </c>
      <c r="T2246" s="8" t="str">
        <f>TEXT(SalesDataTable[[#This Row],[Order Date]],"mmm")</f>
        <v>Nov</v>
      </c>
    </row>
    <row r="2247" spans="1:20" ht="15.6" x14ac:dyDescent="0.3">
      <c r="A2247" s="2" t="s">
        <v>2318</v>
      </c>
      <c r="B2247" s="3">
        <v>46327</v>
      </c>
      <c r="C2247" s="4" t="s">
        <v>28</v>
      </c>
      <c r="D2247" s="4" t="s">
        <v>86</v>
      </c>
      <c r="E2247" s="4" t="s">
        <v>23</v>
      </c>
      <c r="F2247" s="4" t="s">
        <v>36</v>
      </c>
      <c r="G2247" s="4" t="s">
        <v>37</v>
      </c>
      <c r="H2247" s="4" t="s">
        <v>38</v>
      </c>
      <c r="I2247" s="5">
        <v>1</v>
      </c>
      <c r="J2247" s="6">
        <v>36.47</v>
      </c>
      <c r="K2247" s="7">
        <v>0.05</v>
      </c>
      <c r="L2247" s="6">
        <v>13.88</v>
      </c>
      <c r="M2247" s="6">
        <f t="shared" si="140"/>
        <v>34.646499999999996</v>
      </c>
      <c r="N2247" s="6">
        <f t="shared" si="141"/>
        <v>13.88</v>
      </c>
      <c r="O2247" s="6">
        <f t="shared" si="142"/>
        <v>20.766499999999994</v>
      </c>
      <c r="P2247" s="8">
        <f t="shared" si="143"/>
        <v>0.59938233299178834</v>
      </c>
      <c r="Q2247" s="9">
        <f>YEAR(SalesDataTable[[#This Row],[Order Date]])</f>
        <v>2026</v>
      </c>
      <c r="R2247" s="8" t="str">
        <f>"Q"&amp;ROUNDUP(MONTH(SalesDataTable[[#This Row],[Order Date]])/3,0)</f>
        <v>Q4</v>
      </c>
      <c r="S2247" s="5">
        <f>MONTH(SalesDataTable[[#This Row],[Order Date]])</f>
        <v>11</v>
      </c>
      <c r="T2247" s="8" t="str">
        <f>TEXT(SalesDataTable[[#This Row],[Order Date]],"mmm")</f>
        <v>Nov</v>
      </c>
    </row>
    <row r="2248" spans="1:20" ht="15.6" x14ac:dyDescent="0.3">
      <c r="A2248" s="2" t="s">
        <v>2319</v>
      </c>
      <c r="B2248" s="3">
        <v>46327</v>
      </c>
      <c r="C2248" s="4" t="s">
        <v>21</v>
      </c>
      <c r="D2248" s="4" t="s">
        <v>22</v>
      </c>
      <c r="E2248" s="4" t="s">
        <v>23</v>
      </c>
      <c r="F2248" s="4" t="s">
        <v>36</v>
      </c>
      <c r="G2248" s="4" t="s">
        <v>37</v>
      </c>
      <c r="H2248" s="4" t="s">
        <v>38</v>
      </c>
      <c r="I2248" s="5">
        <v>4</v>
      </c>
      <c r="J2248" s="6">
        <v>35.69</v>
      </c>
      <c r="K2248" s="7">
        <v>0.15</v>
      </c>
      <c r="L2248" s="6">
        <v>13.52</v>
      </c>
      <c r="M2248" s="6">
        <f t="shared" si="140"/>
        <v>121.34599999999999</v>
      </c>
      <c r="N2248" s="6">
        <f t="shared" si="141"/>
        <v>54.08</v>
      </c>
      <c r="O2248" s="6">
        <f t="shared" si="142"/>
        <v>67.265999999999991</v>
      </c>
      <c r="P2248" s="8">
        <f t="shared" si="143"/>
        <v>0.55433224004087478</v>
      </c>
      <c r="Q2248" s="9">
        <f>YEAR(SalesDataTable[[#This Row],[Order Date]])</f>
        <v>2026</v>
      </c>
      <c r="R2248" s="8" t="str">
        <f>"Q"&amp;ROUNDUP(MONTH(SalesDataTable[[#This Row],[Order Date]])/3,0)</f>
        <v>Q4</v>
      </c>
      <c r="S2248" s="5">
        <f>MONTH(SalesDataTable[[#This Row],[Order Date]])</f>
        <v>11</v>
      </c>
      <c r="T2248" s="8" t="str">
        <f>TEXT(SalesDataTable[[#This Row],[Order Date]],"mmm")</f>
        <v>Nov</v>
      </c>
    </row>
    <row r="2249" spans="1:20" ht="15.6" x14ac:dyDescent="0.3">
      <c r="A2249" s="2" t="s">
        <v>2320</v>
      </c>
      <c r="B2249" s="3">
        <v>46328</v>
      </c>
      <c r="C2249" s="4" t="s">
        <v>34</v>
      </c>
      <c r="D2249" s="4" t="s">
        <v>81</v>
      </c>
      <c r="E2249" s="4" t="s">
        <v>23</v>
      </c>
      <c r="F2249" s="4" t="s">
        <v>36</v>
      </c>
      <c r="G2249" s="4" t="s">
        <v>37</v>
      </c>
      <c r="H2249" s="4" t="s">
        <v>38</v>
      </c>
      <c r="I2249" s="5">
        <v>2</v>
      </c>
      <c r="J2249" s="6">
        <v>35.340000000000003</v>
      </c>
      <c r="K2249" s="7">
        <v>0.1</v>
      </c>
      <c r="L2249" s="6">
        <v>13.82</v>
      </c>
      <c r="M2249" s="6">
        <f t="shared" si="140"/>
        <v>63.612000000000009</v>
      </c>
      <c r="N2249" s="6">
        <f t="shared" si="141"/>
        <v>27.64</v>
      </c>
      <c r="O2249" s="6">
        <f t="shared" si="142"/>
        <v>35.972000000000008</v>
      </c>
      <c r="P2249" s="8">
        <f t="shared" si="143"/>
        <v>0.56549078790165386</v>
      </c>
      <c r="Q2249" s="9">
        <f>YEAR(SalesDataTable[[#This Row],[Order Date]])</f>
        <v>2026</v>
      </c>
      <c r="R2249" s="8" t="str">
        <f>"Q"&amp;ROUNDUP(MONTH(SalesDataTable[[#This Row],[Order Date]])/3,0)</f>
        <v>Q4</v>
      </c>
      <c r="S2249" s="5">
        <f>MONTH(SalesDataTable[[#This Row],[Order Date]])</f>
        <v>11</v>
      </c>
      <c r="T2249" s="8" t="str">
        <f>TEXT(SalesDataTable[[#This Row],[Order Date]],"mmm")</f>
        <v>Nov</v>
      </c>
    </row>
    <row r="2250" spans="1:20" ht="15.6" x14ac:dyDescent="0.3">
      <c r="A2250" s="2" t="s">
        <v>2321</v>
      </c>
      <c r="B2250" s="3">
        <v>46328</v>
      </c>
      <c r="C2250" s="4" t="s">
        <v>34</v>
      </c>
      <c r="D2250" s="4" t="s">
        <v>81</v>
      </c>
      <c r="E2250" s="4" t="s">
        <v>23</v>
      </c>
      <c r="F2250" s="4" t="s">
        <v>36</v>
      </c>
      <c r="G2250" s="4" t="s">
        <v>37</v>
      </c>
      <c r="H2250" s="4" t="s">
        <v>66</v>
      </c>
      <c r="I2250" s="5">
        <v>4</v>
      </c>
      <c r="J2250" s="6">
        <v>46.8</v>
      </c>
      <c r="K2250" s="7">
        <v>0.05</v>
      </c>
      <c r="L2250" s="6">
        <v>18.52</v>
      </c>
      <c r="M2250" s="6">
        <f t="shared" si="140"/>
        <v>177.83999999999997</v>
      </c>
      <c r="N2250" s="6">
        <f t="shared" si="141"/>
        <v>74.08</v>
      </c>
      <c r="O2250" s="6">
        <f t="shared" si="142"/>
        <v>103.75999999999998</v>
      </c>
      <c r="P2250" s="8">
        <f t="shared" si="143"/>
        <v>0.58344579397210972</v>
      </c>
      <c r="Q2250" s="9">
        <f>YEAR(SalesDataTable[[#This Row],[Order Date]])</f>
        <v>2026</v>
      </c>
      <c r="R2250" s="8" t="str">
        <f>"Q"&amp;ROUNDUP(MONTH(SalesDataTable[[#This Row],[Order Date]])/3,0)</f>
        <v>Q4</v>
      </c>
      <c r="S2250" s="5">
        <f>MONTH(SalesDataTable[[#This Row],[Order Date]])</f>
        <v>11</v>
      </c>
      <c r="T2250" s="8" t="str">
        <f>TEXT(SalesDataTable[[#This Row],[Order Date]],"mmm")</f>
        <v>Nov</v>
      </c>
    </row>
    <row r="2251" spans="1:20" ht="15.6" x14ac:dyDescent="0.3">
      <c r="A2251" s="2" t="s">
        <v>2322</v>
      </c>
      <c r="B2251" s="3">
        <v>46328</v>
      </c>
      <c r="C2251" s="4" t="s">
        <v>47</v>
      </c>
      <c r="D2251" s="4" t="s">
        <v>102</v>
      </c>
      <c r="E2251" s="4" t="s">
        <v>45</v>
      </c>
      <c r="F2251" s="4" t="s">
        <v>36</v>
      </c>
      <c r="G2251" s="4" t="s">
        <v>51</v>
      </c>
      <c r="H2251" s="4" t="s">
        <v>61</v>
      </c>
      <c r="I2251" s="5">
        <v>1</v>
      </c>
      <c r="J2251" s="6">
        <v>198.34</v>
      </c>
      <c r="K2251" s="7">
        <v>0.05</v>
      </c>
      <c r="L2251" s="6">
        <v>103.2</v>
      </c>
      <c r="M2251" s="6">
        <f t="shared" si="140"/>
        <v>188.423</v>
      </c>
      <c r="N2251" s="6">
        <f t="shared" si="141"/>
        <v>103.2</v>
      </c>
      <c r="O2251" s="6">
        <f t="shared" si="142"/>
        <v>85.222999999999999</v>
      </c>
      <c r="P2251" s="8">
        <f t="shared" si="143"/>
        <v>0.45229616341954004</v>
      </c>
      <c r="Q2251" s="9">
        <f>YEAR(SalesDataTable[[#This Row],[Order Date]])</f>
        <v>2026</v>
      </c>
      <c r="R2251" s="8" t="str">
        <f>"Q"&amp;ROUNDUP(MONTH(SalesDataTable[[#This Row],[Order Date]])/3,0)</f>
        <v>Q4</v>
      </c>
      <c r="S2251" s="5">
        <f>MONTH(SalesDataTable[[#This Row],[Order Date]])</f>
        <v>11</v>
      </c>
      <c r="T2251" s="8" t="str">
        <f>TEXT(SalesDataTable[[#This Row],[Order Date]],"mmm")</f>
        <v>Nov</v>
      </c>
    </row>
    <row r="2252" spans="1:20" ht="15.6" x14ac:dyDescent="0.3">
      <c r="A2252" s="2" t="s">
        <v>2323</v>
      </c>
      <c r="B2252" s="3">
        <v>46328</v>
      </c>
      <c r="C2252" s="4" t="s">
        <v>28</v>
      </c>
      <c r="D2252" s="4" t="s">
        <v>58</v>
      </c>
      <c r="E2252" s="4" t="s">
        <v>23</v>
      </c>
      <c r="F2252" s="4" t="s">
        <v>24</v>
      </c>
      <c r="G2252" s="4" t="s">
        <v>69</v>
      </c>
      <c r="H2252" s="4" t="s">
        <v>75</v>
      </c>
      <c r="I2252" s="5">
        <v>5</v>
      </c>
      <c r="J2252" s="6">
        <v>122.26</v>
      </c>
      <c r="K2252" s="7">
        <v>0.1</v>
      </c>
      <c r="L2252" s="6">
        <v>68.3</v>
      </c>
      <c r="M2252" s="6">
        <f t="shared" si="140"/>
        <v>550.17000000000007</v>
      </c>
      <c r="N2252" s="6">
        <f t="shared" si="141"/>
        <v>341.5</v>
      </c>
      <c r="O2252" s="6">
        <f t="shared" si="142"/>
        <v>208.67000000000007</v>
      </c>
      <c r="P2252" s="8">
        <f t="shared" si="143"/>
        <v>0.37928276714470083</v>
      </c>
      <c r="Q2252" s="9">
        <f>YEAR(SalesDataTable[[#This Row],[Order Date]])</f>
        <v>2026</v>
      </c>
      <c r="R2252" s="8" t="str">
        <f>"Q"&amp;ROUNDUP(MONTH(SalesDataTable[[#This Row],[Order Date]])/3,0)</f>
        <v>Q4</v>
      </c>
      <c r="S2252" s="5">
        <f>MONTH(SalesDataTable[[#This Row],[Order Date]])</f>
        <v>11</v>
      </c>
      <c r="T2252" s="8" t="str">
        <f>TEXT(SalesDataTable[[#This Row],[Order Date]],"mmm")</f>
        <v>Nov</v>
      </c>
    </row>
    <row r="2253" spans="1:20" ht="15.6" x14ac:dyDescent="0.3">
      <c r="A2253" s="2" t="s">
        <v>2324</v>
      </c>
      <c r="B2253" s="3">
        <v>46328</v>
      </c>
      <c r="C2253" s="4" t="s">
        <v>21</v>
      </c>
      <c r="D2253" s="4" t="s">
        <v>72</v>
      </c>
      <c r="E2253" s="4" t="s">
        <v>30</v>
      </c>
      <c r="F2253" s="4" t="s">
        <v>24</v>
      </c>
      <c r="G2253" s="4" t="s">
        <v>31</v>
      </c>
      <c r="H2253" s="4" t="s">
        <v>99</v>
      </c>
      <c r="I2253" s="5">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9">
        <f>YEAR(SalesDataTable[[#This Row],[Order Date]])</f>
        <v>2026</v>
      </c>
      <c r="R2253" s="8" t="str">
        <f>"Q"&amp;ROUNDUP(MONTH(SalesDataTable[[#This Row],[Order Date]])/3,0)</f>
        <v>Q4</v>
      </c>
      <c r="S2253" s="5">
        <f>MONTH(SalesDataTable[[#This Row],[Order Date]])</f>
        <v>11</v>
      </c>
      <c r="T2253" s="8" t="str">
        <f>TEXT(SalesDataTable[[#This Row],[Order Date]],"mmm")</f>
        <v>Nov</v>
      </c>
    </row>
    <row r="2254" spans="1:20" ht="15.6" x14ac:dyDescent="0.3">
      <c r="A2254" s="2" t="s">
        <v>2325</v>
      </c>
      <c r="B2254" s="3">
        <v>46328</v>
      </c>
      <c r="C2254" s="4" t="s">
        <v>28</v>
      </c>
      <c r="D2254" s="4" t="s">
        <v>89</v>
      </c>
      <c r="E2254" s="4" t="s">
        <v>45</v>
      </c>
      <c r="F2254" s="4" t="s">
        <v>24</v>
      </c>
      <c r="G2254" s="4" t="s">
        <v>25</v>
      </c>
      <c r="H2254" s="4" t="s">
        <v>26</v>
      </c>
      <c r="I2254" s="5">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9">
        <f>YEAR(SalesDataTable[[#This Row],[Order Date]])</f>
        <v>2026</v>
      </c>
      <c r="R2254" s="8" t="str">
        <f>"Q"&amp;ROUNDUP(MONTH(SalesDataTable[[#This Row],[Order Date]])/3,0)</f>
        <v>Q4</v>
      </c>
      <c r="S2254" s="5">
        <f>MONTH(SalesDataTable[[#This Row],[Order Date]])</f>
        <v>11</v>
      </c>
      <c r="T2254" s="8" t="str">
        <f>TEXT(SalesDataTable[[#This Row],[Order Date]],"mmm")</f>
        <v>Nov</v>
      </c>
    </row>
    <row r="2255" spans="1:20" ht="15.6" x14ac:dyDescent="0.3">
      <c r="A2255" s="2" t="s">
        <v>2326</v>
      </c>
      <c r="B2255" s="3">
        <v>46328</v>
      </c>
      <c r="C2255" s="4" t="s">
        <v>34</v>
      </c>
      <c r="D2255" s="4" t="s">
        <v>35</v>
      </c>
      <c r="E2255" s="4" t="s">
        <v>59</v>
      </c>
      <c r="F2255" s="4" t="s">
        <v>24</v>
      </c>
      <c r="G2255" s="4" t="s">
        <v>37</v>
      </c>
      <c r="H2255" s="4" t="s">
        <v>103</v>
      </c>
      <c r="I2255" s="5">
        <v>4</v>
      </c>
      <c r="J2255" s="6">
        <v>165.12</v>
      </c>
      <c r="K2255" s="7">
        <v>0.05</v>
      </c>
      <c r="L2255" s="6">
        <v>89.65</v>
      </c>
      <c r="M2255" s="6">
        <f t="shared" si="140"/>
        <v>627.45600000000002</v>
      </c>
      <c r="N2255" s="6">
        <f t="shared" si="141"/>
        <v>358.6</v>
      </c>
      <c r="O2255" s="6">
        <f t="shared" si="142"/>
        <v>268.85599999999999</v>
      </c>
      <c r="P2255" s="8">
        <f t="shared" si="143"/>
        <v>0.42848582211342306</v>
      </c>
      <c r="Q2255" s="9">
        <f>YEAR(SalesDataTable[[#This Row],[Order Date]])</f>
        <v>2026</v>
      </c>
      <c r="R2255" s="8" t="str">
        <f>"Q"&amp;ROUNDUP(MONTH(SalesDataTable[[#This Row],[Order Date]])/3,0)</f>
        <v>Q4</v>
      </c>
      <c r="S2255" s="5">
        <f>MONTH(SalesDataTable[[#This Row],[Order Date]])</f>
        <v>11</v>
      </c>
      <c r="T2255" s="8" t="str">
        <f>TEXT(SalesDataTable[[#This Row],[Order Date]],"mmm")</f>
        <v>Nov</v>
      </c>
    </row>
    <row r="2256" spans="1:20" ht="15.6" x14ac:dyDescent="0.3">
      <c r="A2256" s="2" t="s">
        <v>2327</v>
      </c>
      <c r="B2256" s="3">
        <v>46328</v>
      </c>
      <c r="C2256" s="4" t="s">
        <v>47</v>
      </c>
      <c r="D2256" s="4" t="s">
        <v>68</v>
      </c>
      <c r="E2256" s="4" t="s">
        <v>45</v>
      </c>
      <c r="F2256" s="4" t="s">
        <v>36</v>
      </c>
      <c r="G2256" s="4" t="s">
        <v>31</v>
      </c>
      <c r="H2256" s="4" t="s">
        <v>32</v>
      </c>
      <c r="I2256" s="5">
        <v>1</v>
      </c>
      <c r="J2256" s="6">
        <v>91.35</v>
      </c>
      <c r="K2256" s="7">
        <v>0</v>
      </c>
      <c r="L2256" s="6">
        <v>45.5</v>
      </c>
      <c r="M2256" s="6">
        <f t="shared" si="140"/>
        <v>91.35</v>
      </c>
      <c r="N2256" s="6">
        <f t="shared" si="141"/>
        <v>45.5</v>
      </c>
      <c r="O2256" s="6">
        <f t="shared" si="142"/>
        <v>45.849999999999994</v>
      </c>
      <c r="P2256" s="8">
        <f t="shared" si="143"/>
        <v>0.50191570881226055</v>
      </c>
      <c r="Q2256" s="9">
        <f>YEAR(SalesDataTable[[#This Row],[Order Date]])</f>
        <v>2026</v>
      </c>
      <c r="R2256" s="8" t="str">
        <f>"Q"&amp;ROUNDUP(MONTH(SalesDataTable[[#This Row],[Order Date]])/3,0)</f>
        <v>Q4</v>
      </c>
      <c r="S2256" s="5">
        <f>MONTH(SalesDataTable[[#This Row],[Order Date]])</f>
        <v>11</v>
      </c>
      <c r="T2256" s="8" t="str">
        <f>TEXT(SalesDataTable[[#This Row],[Order Date]],"mmm")</f>
        <v>Nov</v>
      </c>
    </row>
    <row r="2257" spans="1:20" ht="15.6" x14ac:dyDescent="0.3">
      <c r="A2257" s="2" t="s">
        <v>2328</v>
      </c>
      <c r="B2257" s="3">
        <v>46328</v>
      </c>
      <c r="C2257" s="4" t="s">
        <v>34</v>
      </c>
      <c r="D2257" s="4" t="s">
        <v>44</v>
      </c>
      <c r="E2257" s="4" t="s">
        <v>23</v>
      </c>
      <c r="F2257" s="4" t="s">
        <v>40</v>
      </c>
      <c r="G2257" s="4" t="s">
        <v>69</v>
      </c>
      <c r="H2257" s="4" t="s">
        <v>87</v>
      </c>
      <c r="I2257" s="5">
        <v>1</v>
      </c>
      <c r="J2257" s="6">
        <v>36.96</v>
      </c>
      <c r="K2257" s="7">
        <v>0.1</v>
      </c>
      <c r="L2257" s="6">
        <v>14.18</v>
      </c>
      <c r="M2257" s="6">
        <f t="shared" si="140"/>
        <v>33.264000000000003</v>
      </c>
      <c r="N2257" s="6">
        <f t="shared" si="141"/>
        <v>14.18</v>
      </c>
      <c r="O2257" s="6">
        <f t="shared" si="142"/>
        <v>19.084000000000003</v>
      </c>
      <c r="P2257" s="8">
        <f t="shared" si="143"/>
        <v>0.57371332371332373</v>
      </c>
      <c r="Q2257" s="9">
        <f>YEAR(SalesDataTable[[#This Row],[Order Date]])</f>
        <v>2026</v>
      </c>
      <c r="R2257" s="8" t="str">
        <f>"Q"&amp;ROUNDUP(MONTH(SalesDataTable[[#This Row],[Order Date]])/3,0)</f>
        <v>Q4</v>
      </c>
      <c r="S2257" s="5">
        <f>MONTH(SalesDataTable[[#This Row],[Order Date]])</f>
        <v>11</v>
      </c>
      <c r="T2257" s="8" t="str">
        <f>TEXT(SalesDataTable[[#This Row],[Order Date]],"mmm")</f>
        <v>Nov</v>
      </c>
    </row>
    <row r="2258" spans="1:20" ht="15.6" x14ac:dyDescent="0.3">
      <c r="A2258" s="2" t="s">
        <v>2329</v>
      </c>
      <c r="B2258" s="3">
        <v>46329</v>
      </c>
      <c r="C2258" s="4" t="s">
        <v>47</v>
      </c>
      <c r="D2258" s="4" t="s">
        <v>102</v>
      </c>
      <c r="E2258" s="4" t="s">
        <v>23</v>
      </c>
      <c r="F2258" s="4" t="s">
        <v>24</v>
      </c>
      <c r="G2258" s="4" t="s">
        <v>25</v>
      </c>
      <c r="H2258" s="4" t="s">
        <v>49</v>
      </c>
      <c r="I2258" s="5">
        <v>1</v>
      </c>
      <c r="J2258" s="6">
        <v>49.61</v>
      </c>
      <c r="K2258" s="7">
        <v>0</v>
      </c>
      <c r="L2258" s="6">
        <v>22.8</v>
      </c>
      <c r="M2258" s="6">
        <f t="shared" si="140"/>
        <v>49.61</v>
      </c>
      <c r="N2258" s="6">
        <f t="shared" si="141"/>
        <v>22.8</v>
      </c>
      <c r="O2258" s="6">
        <f t="shared" si="142"/>
        <v>26.81</v>
      </c>
      <c r="P2258" s="8">
        <f t="shared" si="143"/>
        <v>0.54041523886313236</v>
      </c>
      <c r="Q2258" s="9">
        <f>YEAR(SalesDataTable[[#This Row],[Order Date]])</f>
        <v>2026</v>
      </c>
      <c r="R2258" s="8" t="str">
        <f>"Q"&amp;ROUNDUP(MONTH(SalesDataTable[[#This Row],[Order Date]])/3,0)</f>
        <v>Q4</v>
      </c>
      <c r="S2258" s="5">
        <f>MONTH(SalesDataTable[[#This Row],[Order Date]])</f>
        <v>11</v>
      </c>
      <c r="T2258" s="8" t="str">
        <f>TEXT(SalesDataTable[[#This Row],[Order Date]],"mmm")</f>
        <v>Nov</v>
      </c>
    </row>
    <row r="2259" spans="1:20" ht="15.6" x14ac:dyDescent="0.3">
      <c r="A2259" s="2" t="s">
        <v>2330</v>
      </c>
      <c r="B2259" s="3">
        <v>46329</v>
      </c>
      <c r="C2259" s="4" t="s">
        <v>28</v>
      </c>
      <c r="D2259" s="4" t="s">
        <v>86</v>
      </c>
      <c r="E2259" s="4" t="s">
        <v>45</v>
      </c>
      <c r="F2259" s="4" t="s">
        <v>24</v>
      </c>
      <c r="G2259" s="4" t="s">
        <v>25</v>
      </c>
      <c r="H2259" s="4" t="s">
        <v>49</v>
      </c>
      <c r="I2259" s="5">
        <v>1</v>
      </c>
      <c r="J2259" s="6">
        <v>49.76</v>
      </c>
      <c r="K2259" s="7">
        <v>0.1</v>
      </c>
      <c r="L2259" s="6">
        <v>21.94</v>
      </c>
      <c r="M2259" s="6">
        <f t="shared" si="140"/>
        <v>44.783999999999999</v>
      </c>
      <c r="N2259" s="6">
        <f t="shared" si="141"/>
        <v>21.94</v>
      </c>
      <c r="O2259" s="6">
        <f t="shared" si="142"/>
        <v>22.843999999999998</v>
      </c>
      <c r="P2259" s="8">
        <f t="shared" si="143"/>
        <v>0.51009289031797067</v>
      </c>
      <c r="Q2259" s="9">
        <f>YEAR(SalesDataTable[[#This Row],[Order Date]])</f>
        <v>2026</v>
      </c>
      <c r="R2259" s="8" t="str">
        <f>"Q"&amp;ROUNDUP(MONTH(SalesDataTable[[#This Row],[Order Date]])/3,0)</f>
        <v>Q4</v>
      </c>
      <c r="S2259" s="5">
        <f>MONTH(SalesDataTable[[#This Row],[Order Date]])</f>
        <v>11</v>
      </c>
      <c r="T2259" s="8" t="str">
        <f>TEXT(SalesDataTable[[#This Row],[Order Date]],"mmm")</f>
        <v>Nov</v>
      </c>
    </row>
    <row r="2260" spans="1:20" ht="15.6" x14ac:dyDescent="0.3">
      <c r="A2260" s="2" t="s">
        <v>2331</v>
      </c>
      <c r="B2260" s="3">
        <v>46329</v>
      </c>
      <c r="C2260" s="4" t="s">
        <v>47</v>
      </c>
      <c r="D2260" s="4" t="s">
        <v>65</v>
      </c>
      <c r="E2260" s="4" t="s">
        <v>23</v>
      </c>
      <c r="F2260" s="4" t="s">
        <v>24</v>
      </c>
      <c r="G2260" s="4" t="s">
        <v>25</v>
      </c>
      <c r="H2260" s="4" t="s">
        <v>55</v>
      </c>
      <c r="I2260" s="5">
        <v>1</v>
      </c>
      <c r="J2260" s="6">
        <v>39.97</v>
      </c>
      <c r="K2260" s="7">
        <v>0.1</v>
      </c>
      <c r="L2260" s="6">
        <v>16.93</v>
      </c>
      <c r="M2260" s="6">
        <f t="shared" si="140"/>
        <v>35.972999999999999</v>
      </c>
      <c r="N2260" s="6">
        <f t="shared" si="141"/>
        <v>16.93</v>
      </c>
      <c r="O2260" s="6">
        <f t="shared" si="142"/>
        <v>19.042999999999999</v>
      </c>
      <c r="P2260" s="8">
        <f t="shared" si="143"/>
        <v>0.52936924915909156</v>
      </c>
      <c r="Q2260" s="9">
        <f>YEAR(SalesDataTable[[#This Row],[Order Date]])</f>
        <v>2026</v>
      </c>
      <c r="R2260" s="8" t="str">
        <f>"Q"&amp;ROUNDUP(MONTH(SalesDataTable[[#This Row],[Order Date]])/3,0)</f>
        <v>Q4</v>
      </c>
      <c r="S2260" s="5">
        <f>MONTH(SalesDataTable[[#This Row],[Order Date]])</f>
        <v>11</v>
      </c>
      <c r="T2260" s="8" t="str">
        <f>TEXT(SalesDataTable[[#This Row],[Order Date]],"mmm")</f>
        <v>Nov</v>
      </c>
    </row>
    <row r="2261" spans="1:20" ht="15.6" x14ac:dyDescent="0.3">
      <c r="A2261" s="2" t="s">
        <v>2332</v>
      </c>
      <c r="B2261" s="3">
        <v>46329</v>
      </c>
      <c r="C2261" s="4" t="s">
        <v>28</v>
      </c>
      <c r="D2261" s="4" t="s">
        <v>89</v>
      </c>
      <c r="E2261" s="4" t="s">
        <v>59</v>
      </c>
      <c r="F2261" s="4" t="s">
        <v>24</v>
      </c>
      <c r="G2261" s="4" t="s">
        <v>51</v>
      </c>
      <c r="H2261" s="4" t="s">
        <v>52</v>
      </c>
      <c r="I2261" s="5">
        <v>2</v>
      </c>
      <c r="J2261" s="6">
        <v>335.46</v>
      </c>
      <c r="K2261" s="7">
        <v>0.1</v>
      </c>
      <c r="L2261" s="6">
        <v>199.87</v>
      </c>
      <c r="M2261" s="6">
        <f t="shared" si="140"/>
        <v>603.82799999999997</v>
      </c>
      <c r="N2261" s="6">
        <f t="shared" si="141"/>
        <v>399.74</v>
      </c>
      <c r="O2261" s="6">
        <f t="shared" si="142"/>
        <v>204.08799999999997</v>
      </c>
      <c r="P2261" s="8">
        <f t="shared" si="143"/>
        <v>0.33799028862523761</v>
      </c>
      <c r="Q2261" s="9">
        <f>YEAR(SalesDataTable[[#This Row],[Order Date]])</f>
        <v>2026</v>
      </c>
      <c r="R2261" s="8" t="str">
        <f>"Q"&amp;ROUNDUP(MONTH(SalesDataTable[[#This Row],[Order Date]])/3,0)</f>
        <v>Q4</v>
      </c>
      <c r="S2261" s="5">
        <f>MONTH(SalesDataTable[[#This Row],[Order Date]])</f>
        <v>11</v>
      </c>
      <c r="T2261" s="8" t="str">
        <f>TEXT(SalesDataTable[[#This Row],[Order Date]],"mmm")</f>
        <v>Nov</v>
      </c>
    </row>
    <row r="2262" spans="1:20" ht="15.6" x14ac:dyDescent="0.3">
      <c r="A2262" s="2" t="s">
        <v>2333</v>
      </c>
      <c r="B2262" s="3">
        <v>46329</v>
      </c>
      <c r="C2262" s="4" t="s">
        <v>28</v>
      </c>
      <c r="D2262" s="4" t="s">
        <v>89</v>
      </c>
      <c r="E2262" s="4" t="s">
        <v>23</v>
      </c>
      <c r="F2262" s="4" t="s">
        <v>36</v>
      </c>
      <c r="G2262" s="4" t="s">
        <v>31</v>
      </c>
      <c r="H2262" s="4" t="s">
        <v>73</v>
      </c>
      <c r="I2262" s="5">
        <v>4</v>
      </c>
      <c r="J2262" s="6">
        <v>154.46</v>
      </c>
      <c r="K2262" s="7">
        <v>0.05</v>
      </c>
      <c r="L2262" s="6">
        <v>80.48</v>
      </c>
      <c r="M2262" s="6">
        <f t="shared" si="140"/>
        <v>586.94799999999998</v>
      </c>
      <c r="N2262" s="6">
        <f t="shared" si="141"/>
        <v>321.92</v>
      </c>
      <c r="O2262" s="6">
        <f t="shared" si="142"/>
        <v>265.02799999999996</v>
      </c>
      <c r="P2262" s="8">
        <f t="shared" si="143"/>
        <v>0.45153574081519993</v>
      </c>
      <c r="Q2262" s="9">
        <f>YEAR(SalesDataTable[[#This Row],[Order Date]])</f>
        <v>2026</v>
      </c>
      <c r="R2262" s="8" t="str">
        <f>"Q"&amp;ROUNDUP(MONTH(SalesDataTable[[#This Row],[Order Date]])/3,0)</f>
        <v>Q4</v>
      </c>
      <c r="S2262" s="5">
        <f>MONTH(SalesDataTable[[#This Row],[Order Date]])</f>
        <v>11</v>
      </c>
      <c r="T2262" s="8" t="str">
        <f>TEXT(SalesDataTable[[#This Row],[Order Date]],"mmm")</f>
        <v>Nov</v>
      </c>
    </row>
    <row r="2263" spans="1:20" ht="15.6" x14ac:dyDescent="0.3">
      <c r="A2263" s="2" t="s">
        <v>2334</v>
      </c>
      <c r="B2263" s="3">
        <v>46329</v>
      </c>
      <c r="C2263" s="4" t="s">
        <v>21</v>
      </c>
      <c r="D2263" s="4" t="s">
        <v>22</v>
      </c>
      <c r="E2263" s="4" t="s">
        <v>30</v>
      </c>
      <c r="F2263" s="4" t="s">
        <v>40</v>
      </c>
      <c r="G2263" s="4" t="s">
        <v>69</v>
      </c>
      <c r="H2263" s="4" t="s">
        <v>70</v>
      </c>
      <c r="I2263" s="5">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9">
        <f>YEAR(SalesDataTable[[#This Row],[Order Date]])</f>
        <v>2026</v>
      </c>
      <c r="R2263" s="8" t="str">
        <f>"Q"&amp;ROUNDUP(MONTH(SalesDataTable[[#This Row],[Order Date]])/3,0)</f>
        <v>Q4</v>
      </c>
      <c r="S2263" s="5">
        <f>MONTH(SalesDataTable[[#This Row],[Order Date]])</f>
        <v>11</v>
      </c>
      <c r="T2263" s="8" t="str">
        <f>TEXT(SalesDataTable[[#This Row],[Order Date]],"mmm")</f>
        <v>Nov</v>
      </c>
    </row>
    <row r="2264" spans="1:20" ht="15.6" x14ac:dyDescent="0.3">
      <c r="A2264" s="2" t="s">
        <v>2335</v>
      </c>
      <c r="B2264" s="3">
        <v>46330</v>
      </c>
      <c r="C2264" s="4" t="s">
        <v>21</v>
      </c>
      <c r="D2264" s="4" t="s">
        <v>108</v>
      </c>
      <c r="E2264" s="4" t="s">
        <v>23</v>
      </c>
      <c r="F2264" s="4" t="s">
        <v>40</v>
      </c>
      <c r="G2264" s="4" t="s">
        <v>31</v>
      </c>
      <c r="H2264" s="4" t="s">
        <v>32</v>
      </c>
      <c r="I2264" s="5">
        <v>2</v>
      </c>
      <c r="J2264" s="6">
        <v>93.19</v>
      </c>
      <c r="K2264" s="7">
        <v>0.2</v>
      </c>
      <c r="L2264" s="6">
        <v>45.7</v>
      </c>
      <c r="M2264" s="6">
        <f t="shared" si="140"/>
        <v>149.10400000000001</v>
      </c>
      <c r="N2264" s="6">
        <f t="shared" si="141"/>
        <v>91.4</v>
      </c>
      <c r="O2264" s="6">
        <f t="shared" si="142"/>
        <v>57.704000000000008</v>
      </c>
      <c r="P2264" s="8">
        <f t="shared" si="143"/>
        <v>0.38700504345959869</v>
      </c>
      <c r="Q2264" s="9">
        <f>YEAR(SalesDataTable[[#This Row],[Order Date]])</f>
        <v>2026</v>
      </c>
      <c r="R2264" s="8" t="str">
        <f>"Q"&amp;ROUNDUP(MONTH(SalesDataTable[[#This Row],[Order Date]])/3,0)</f>
        <v>Q4</v>
      </c>
      <c r="S2264" s="5">
        <f>MONTH(SalesDataTable[[#This Row],[Order Date]])</f>
        <v>11</v>
      </c>
      <c r="T2264" s="8" t="str">
        <f>TEXT(SalesDataTable[[#This Row],[Order Date]],"mmm")</f>
        <v>Nov</v>
      </c>
    </row>
    <row r="2265" spans="1:20" ht="15.6" x14ac:dyDescent="0.3">
      <c r="A2265" s="2" t="s">
        <v>2336</v>
      </c>
      <c r="B2265" s="3">
        <v>46330</v>
      </c>
      <c r="C2265" s="4" t="s">
        <v>28</v>
      </c>
      <c r="D2265" s="4" t="s">
        <v>89</v>
      </c>
      <c r="E2265" s="4" t="s">
        <v>23</v>
      </c>
      <c r="F2265" s="4" t="s">
        <v>24</v>
      </c>
      <c r="G2265" s="4" t="s">
        <v>69</v>
      </c>
      <c r="H2265" s="4" t="s">
        <v>70</v>
      </c>
      <c r="I2265" s="5">
        <v>3</v>
      </c>
      <c r="J2265" s="6">
        <v>41.29</v>
      </c>
      <c r="K2265" s="7">
        <v>0.05</v>
      </c>
      <c r="L2265" s="6">
        <v>14.43</v>
      </c>
      <c r="M2265" s="6">
        <f t="shared" si="140"/>
        <v>117.6765</v>
      </c>
      <c r="N2265" s="6">
        <f t="shared" si="141"/>
        <v>43.29</v>
      </c>
      <c r="O2265" s="6">
        <f t="shared" si="142"/>
        <v>74.386500000000012</v>
      </c>
      <c r="P2265" s="8">
        <f t="shared" si="143"/>
        <v>0.63212706020318421</v>
      </c>
      <c r="Q2265" s="9">
        <f>YEAR(SalesDataTable[[#This Row],[Order Date]])</f>
        <v>2026</v>
      </c>
      <c r="R2265" s="8" t="str">
        <f>"Q"&amp;ROUNDUP(MONTH(SalesDataTable[[#This Row],[Order Date]])/3,0)</f>
        <v>Q4</v>
      </c>
      <c r="S2265" s="5">
        <f>MONTH(SalesDataTable[[#This Row],[Order Date]])</f>
        <v>11</v>
      </c>
      <c r="T2265" s="8" t="str">
        <f>TEXT(SalesDataTable[[#This Row],[Order Date]],"mmm")</f>
        <v>Nov</v>
      </c>
    </row>
    <row r="2266" spans="1:20" ht="15.6" x14ac:dyDescent="0.3">
      <c r="A2266" s="2" t="s">
        <v>2337</v>
      </c>
      <c r="B2266" s="3">
        <v>46330</v>
      </c>
      <c r="C2266" s="4" t="s">
        <v>47</v>
      </c>
      <c r="D2266" s="4" t="s">
        <v>68</v>
      </c>
      <c r="E2266" s="4" t="s">
        <v>23</v>
      </c>
      <c r="F2266" s="4" t="s">
        <v>24</v>
      </c>
      <c r="G2266" s="4" t="s">
        <v>25</v>
      </c>
      <c r="H2266" s="4" t="s">
        <v>49</v>
      </c>
      <c r="I2266" s="5">
        <v>1</v>
      </c>
      <c r="J2266" s="6">
        <v>50.76</v>
      </c>
      <c r="K2266" s="7">
        <v>0.1</v>
      </c>
      <c r="L2266" s="6">
        <v>22.72</v>
      </c>
      <c r="M2266" s="6">
        <f t="shared" si="140"/>
        <v>45.683999999999997</v>
      </c>
      <c r="N2266" s="6">
        <f t="shared" si="141"/>
        <v>22.72</v>
      </c>
      <c r="O2266" s="6">
        <f t="shared" si="142"/>
        <v>22.963999999999999</v>
      </c>
      <c r="P2266" s="8">
        <f t="shared" si="143"/>
        <v>0.50267051921898254</v>
      </c>
      <c r="Q2266" s="9">
        <f>YEAR(SalesDataTable[[#This Row],[Order Date]])</f>
        <v>2026</v>
      </c>
      <c r="R2266" s="8" t="str">
        <f>"Q"&amp;ROUNDUP(MONTH(SalesDataTable[[#This Row],[Order Date]])/3,0)</f>
        <v>Q4</v>
      </c>
      <c r="S2266" s="5">
        <f>MONTH(SalesDataTable[[#This Row],[Order Date]])</f>
        <v>11</v>
      </c>
      <c r="T2266" s="8" t="str">
        <f>TEXT(SalesDataTable[[#This Row],[Order Date]],"mmm")</f>
        <v>Nov</v>
      </c>
    </row>
    <row r="2267" spans="1:20" ht="15.6" x14ac:dyDescent="0.3">
      <c r="A2267" s="2" t="s">
        <v>2338</v>
      </c>
      <c r="B2267" s="3">
        <v>46330</v>
      </c>
      <c r="C2267" s="4" t="s">
        <v>34</v>
      </c>
      <c r="D2267" s="4" t="s">
        <v>146</v>
      </c>
      <c r="E2267" s="4" t="s">
        <v>45</v>
      </c>
      <c r="F2267" s="4" t="s">
        <v>40</v>
      </c>
      <c r="G2267" s="4" t="s">
        <v>37</v>
      </c>
      <c r="H2267" s="4" t="s">
        <v>38</v>
      </c>
      <c r="I2267" s="5">
        <v>1</v>
      </c>
      <c r="J2267" s="6">
        <v>35.94</v>
      </c>
      <c r="K2267" s="7">
        <v>0.05</v>
      </c>
      <c r="L2267" s="6">
        <v>13.39</v>
      </c>
      <c r="M2267" s="6">
        <f t="shared" si="140"/>
        <v>34.142999999999994</v>
      </c>
      <c r="N2267" s="6">
        <f t="shared" si="141"/>
        <v>13.39</v>
      </c>
      <c r="O2267" s="6">
        <f t="shared" si="142"/>
        <v>20.752999999999993</v>
      </c>
      <c r="P2267" s="8">
        <f t="shared" si="143"/>
        <v>0.60782590867820629</v>
      </c>
      <c r="Q2267" s="9">
        <f>YEAR(SalesDataTable[[#This Row],[Order Date]])</f>
        <v>2026</v>
      </c>
      <c r="R2267" s="8" t="str">
        <f>"Q"&amp;ROUNDUP(MONTH(SalesDataTable[[#This Row],[Order Date]])/3,0)</f>
        <v>Q4</v>
      </c>
      <c r="S2267" s="5">
        <f>MONTH(SalesDataTable[[#This Row],[Order Date]])</f>
        <v>11</v>
      </c>
      <c r="T2267" s="8" t="str">
        <f>TEXT(SalesDataTable[[#This Row],[Order Date]],"mmm")</f>
        <v>Nov</v>
      </c>
    </row>
    <row r="2268" spans="1:20" ht="15.6" x14ac:dyDescent="0.3">
      <c r="A2268" s="2" t="s">
        <v>2339</v>
      </c>
      <c r="B2268" s="3">
        <v>46330</v>
      </c>
      <c r="C2268" s="4" t="s">
        <v>21</v>
      </c>
      <c r="D2268" s="4" t="s">
        <v>108</v>
      </c>
      <c r="E2268" s="4" t="s">
        <v>45</v>
      </c>
      <c r="F2268" s="4" t="s">
        <v>36</v>
      </c>
      <c r="G2268" s="4" t="s">
        <v>31</v>
      </c>
      <c r="H2268" s="4" t="s">
        <v>99</v>
      </c>
      <c r="I2268" s="5">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9">
        <f>YEAR(SalesDataTable[[#This Row],[Order Date]])</f>
        <v>2026</v>
      </c>
      <c r="R2268" s="8" t="str">
        <f>"Q"&amp;ROUNDUP(MONTH(SalesDataTable[[#This Row],[Order Date]])/3,0)</f>
        <v>Q4</v>
      </c>
      <c r="S2268" s="5">
        <f>MONTH(SalesDataTable[[#This Row],[Order Date]])</f>
        <v>11</v>
      </c>
      <c r="T2268" s="8" t="str">
        <f>TEXT(SalesDataTable[[#This Row],[Order Date]],"mmm")</f>
        <v>Nov</v>
      </c>
    </row>
    <row r="2269" spans="1:20" ht="15.6" x14ac:dyDescent="0.3">
      <c r="A2269" s="2" t="s">
        <v>2340</v>
      </c>
      <c r="B2269" s="3">
        <v>46330</v>
      </c>
      <c r="C2269" s="4" t="s">
        <v>21</v>
      </c>
      <c r="D2269" s="4" t="s">
        <v>108</v>
      </c>
      <c r="E2269" s="4" t="s">
        <v>59</v>
      </c>
      <c r="F2269" s="4" t="s">
        <v>24</v>
      </c>
      <c r="G2269" s="4" t="s">
        <v>31</v>
      </c>
      <c r="H2269" s="4" t="s">
        <v>73</v>
      </c>
      <c r="I2269" s="5">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9">
        <f>YEAR(SalesDataTable[[#This Row],[Order Date]])</f>
        <v>2026</v>
      </c>
      <c r="R2269" s="8" t="str">
        <f>"Q"&amp;ROUNDUP(MONTH(SalesDataTable[[#This Row],[Order Date]])/3,0)</f>
        <v>Q4</v>
      </c>
      <c r="S2269" s="5">
        <f>MONTH(SalesDataTable[[#This Row],[Order Date]])</f>
        <v>11</v>
      </c>
      <c r="T2269" s="8" t="str">
        <f>TEXT(SalesDataTable[[#This Row],[Order Date]],"mmm")</f>
        <v>Nov</v>
      </c>
    </row>
    <row r="2270" spans="1:20" ht="15.6" x14ac:dyDescent="0.3">
      <c r="A2270" s="2" t="s">
        <v>2341</v>
      </c>
      <c r="B2270" s="3">
        <v>46330</v>
      </c>
      <c r="C2270" s="4" t="s">
        <v>47</v>
      </c>
      <c r="D2270" s="4" t="s">
        <v>68</v>
      </c>
      <c r="E2270" s="4" t="s">
        <v>23</v>
      </c>
      <c r="F2270" s="4" t="s">
        <v>40</v>
      </c>
      <c r="G2270" s="4" t="s">
        <v>25</v>
      </c>
      <c r="H2270" s="4" t="s">
        <v>49</v>
      </c>
      <c r="I2270" s="5">
        <v>1</v>
      </c>
      <c r="J2270" s="6">
        <v>50.32</v>
      </c>
      <c r="K2270" s="7">
        <v>0.05</v>
      </c>
      <c r="L2270" s="6">
        <v>22.46</v>
      </c>
      <c r="M2270" s="6">
        <f t="shared" si="140"/>
        <v>47.803999999999995</v>
      </c>
      <c r="N2270" s="6">
        <f t="shared" si="141"/>
        <v>22.46</v>
      </c>
      <c r="O2270" s="6">
        <f t="shared" si="142"/>
        <v>25.343999999999994</v>
      </c>
      <c r="P2270" s="8">
        <f t="shared" si="143"/>
        <v>0.53016483976236295</v>
      </c>
      <c r="Q2270" s="9">
        <f>YEAR(SalesDataTable[[#This Row],[Order Date]])</f>
        <v>2026</v>
      </c>
      <c r="R2270" s="8" t="str">
        <f>"Q"&amp;ROUNDUP(MONTH(SalesDataTable[[#This Row],[Order Date]])/3,0)</f>
        <v>Q4</v>
      </c>
      <c r="S2270" s="5">
        <f>MONTH(SalesDataTable[[#This Row],[Order Date]])</f>
        <v>11</v>
      </c>
      <c r="T2270" s="8" t="str">
        <f>TEXT(SalesDataTable[[#This Row],[Order Date]],"mmm")</f>
        <v>Nov</v>
      </c>
    </row>
    <row r="2271" spans="1:20" ht="15.6" x14ac:dyDescent="0.3">
      <c r="A2271" s="2" t="s">
        <v>2342</v>
      </c>
      <c r="B2271" s="3">
        <v>46330</v>
      </c>
      <c r="C2271" s="4" t="s">
        <v>34</v>
      </c>
      <c r="D2271" s="4" t="s">
        <v>35</v>
      </c>
      <c r="E2271" s="4" t="s">
        <v>45</v>
      </c>
      <c r="F2271" s="4" t="s">
        <v>24</v>
      </c>
      <c r="G2271" s="4" t="s">
        <v>31</v>
      </c>
      <c r="H2271" s="4" t="s">
        <v>73</v>
      </c>
      <c r="I2271" s="5">
        <v>2</v>
      </c>
      <c r="J2271" s="6">
        <v>151.04</v>
      </c>
      <c r="K2271" s="7">
        <v>0.15</v>
      </c>
      <c r="L2271" s="6">
        <v>76.97</v>
      </c>
      <c r="M2271" s="6">
        <f t="shared" si="140"/>
        <v>256.76799999999997</v>
      </c>
      <c r="N2271" s="6">
        <f t="shared" si="141"/>
        <v>153.94</v>
      </c>
      <c r="O2271" s="6">
        <f t="shared" si="142"/>
        <v>102.82799999999997</v>
      </c>
      <c r="P2271" s="8">
        <f t="shared" si="143"/>
        <v>0.40047046360917243</v>
      </c>
      <c r="Q2271" s="9">
        <f>YEAR(SalesDataTable[[#This Row],[Order Date]])</f>
        <v>2026</v>
      </c>
      <c r="R2271" s="8" t="str">
        <f>"Q"&amp;ROUNDUP(MONTH(SalesDataTable[[#This Row],[Order Date]])/3,0)</f>
        <v>Q4</v>
      </c>
      <c r="S2271" s="5">
        <f>MONTH(SalesDataTable[[#This Row],[Order Date]])</f>
        <v>11</v>
      </c>
      <c r="T2271" s="8" t="str">
        <f>TEXT(SalesDataTable[[#This Row],[Order Date]],"mmm")</f>
        <v>Nov</v>
      </c>
    </row>
    <row r="2272" spans="1:20" ht="15.6" x14ac:dyDescent="0.3">
      <c r="A2272" s="2" t="s">
        <v>2343</v>
      </c>
      <c r="B2272" s="3">
        <v>46330</v>
      </c>
      <c r="C2272" s="4" t="s">
        <v>21</v>
      </c>
      <c r="D2272" s="4" t="s">
        <v>108</v>
      </c>
      <c r="E2272" s="4" t="s">
        <v>59</v>
      </c>
      <c r="F2272" s="4" t="s">
        <v>24</v>
      </c>
      <c r="G2272" s="4" t="s">
        <v>25</v>
      </c>
      <c r="H2272" s="4" t="s">
        <v>55</v>
      </c>
      <c r="I2272" s="5">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9">
        <f>YEAR(SalesDataTable[[#This Row],[Order Date]])</f>
        <v>2026</v>
      </c>
      <c r="R2272" s="8" t="str">
        <f>"Q"&amp;ROUNDUP(MONTH(SalesDataTable[[#This Row],[Order Date]])/3,0)</f>
        <v>Q4</v>
      </c>
      <c r="S2272" s="5">
        <f>MONTH(SalesDataTable[[#This Row],[Order Date]])</f>
        <v>11</v>
      </c>
      <c r="T2272" s="8" t="str">
        <f>TEXT(SalesDataTable[[#This Row],[Order Date]],"mmm")</f>
        <v>Nov</v>
      </c>
    </row>
    <row r="2273" spans="1:20" ht="15.6" x14ac:dyDescent="0.3">
      <c r="A2273" s="2" t="s">
        <v>2344</v>
      </c>
      <c r="B2273" s="3">
        <v>46331</v>
      </c>
      <c r="C2273" s="4" t="s">
        <v>21</v>
      </c>
      <c r="D2273" s="4" t="s">
        <v>108</v>
      </c>
      <c r="E2273" s="4" t="s">
        <v>23</v>
      </c>
      <c r="F2273" s="4" t="s">
        <v>36</v>
      </c>
      <c r="G2273" s="4" t="s">
        <v>31</v>
      </c>
      <c r="H2273" s="4" t="s">
        <v>41</v>
      </c>
      <c r="I2273" s="5">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9">
        <f>YEAR(SalesDataTable[[#This Row],[Order Date]])</f>
        <v>2026</v>
      </c>
      <c r="R2273" s="8" t="str">
        <f>"Q"&amp;ROUNDUP(MONTH(SalesDataTable[[#This Row],[Order Date]])/3,0)</f>
        <v>Q4</v>
      </c>
      <c r="S2273" s="5">
        <f>MONTH(SalesDataTable[[#This Row],[Order Date]])</f>
        <v>11</v>
      </c>
      <c r="T2273" s="8" t="str">
        <f>TEXT(SalesDataTable[[#This Row],[Order Date]],"mmm")</f>
        <v>Nov</v>
      </c>
    </row>
    <row r="2274" spans="1:20" ht="15.6" x14ac:dyDescent="0.3">
      <c r="A2274" s="2" t="s">
        <v>2345</v>
      </c>
      <c r="B2274" s="3">
        <v>46331</v>
      </c>
      <c r="C2274" s="4" t="s">
        <v>28</v>
      </c>
      <c r="D2274" s="4" t="s">
        <v>106</v>
      </c>
      <c r="E2274" s="4" t="s">
        <v>23</v>
      </c>
      <c r="F2274" s="4" t="s">
        <v>24</v>
      </c>
      <c r="G2274" s="4" t="s">
        <v>37</v>
      </c>
      <c r="H2274" s="4" t="s">
        <v>103</v>
      </c>
      <c r="I2274" s="5">
        <v>2</v>
      </c>
      <c r="J2274" s="6">
        <v>160.68</v>
      </c>
      <c r="K2274" s="7">
        <v>0</v>
      </c>
      <c r="L2274" s="6">
        <v>89.49</v>
      </c>
      <c r="M2274" s="6">
        <f t="shared" si="140"/>
        <v>321.36</v>
      </c>
      <c r="N2274" s="6">
        <f t="shared" si="141"/>
        <v>178.98</v>
      </c>
      <c r="O2274" s="6">
        <f t="shared" si="142"/>
        <v>142.38000000000002</v>
      </c>
      <c r="P2274" s="8">
        <f t="shared" si="143"/>
        <v>0.4430545182972368</v>
      </c>
      <c r="Q2274" s="9">
        <f>YEAR(SalesDataTable[[#This Row],[Order Date]])</f>
        <v>2026</v>
      </c>
      <c r="R2274" s="8" t="str">
        <f>"Q"&amp;ROUNDUP(MONTH(SalesDataTable[[#This Row],[Order Date]])/3,0)</f>
        <v>Q4</v>
      </c>
      <c r="S2274" s="5">
        <f>MONTH(SalesDataTable[[#This Row],[Order Date]])</f>
        <v>11</v>
      </c>
      <c r="T2274" s="8" t="str">
        <f>TEXT(SalesDataTable[[#This Row],[Order Date]],"mmm")</f>
        <v>Nov</v>
      </c>
    </row>
    <row r="2275" spans="1:20" ht="15.6" x14ac:dyDescent="0.3">
      <c r="A2275" s="2" t="s">
        <v>2346</v>
      </c>
      <c r="B2275" s="3">
        <v>46331</v>
      </c>
      <c r="C2275" s="4" t="s">
        <v>47</v>
      </c>
      <c r="D2275" s="4" t="s">
        <v>48</v>
      </c>
      <c r="E2275" s="4" t="s">
        <v>23</v>
      </c>
      <c r="F2275" s="4" t="s">
        <v>24</v>
      </c>
      <c r="G2275" s="4" t="s">
        <v>69</v>
      </c>
      <c r="H2275" s="4" t="s">
        <v>94</v>
      </c>
      <c r="I2275" s="5">
        <v>6</v>
      </c>
      <c r="J2275" s="6">
        <v>49.7</v>
      </c>
      <c r="K2275" s="7">
        <v>0</v>
      </c>
      <c r="L2275" s="6">
        <v>22.34</v>
      </c>
      <c r="M2275" s="6">
        <f t="shared" si="140"/>
        <v>298.20000000000005</v>
      </c>
      <c r="N2275" s="6">
        <f t="shared" si="141"/>
        <v>134.04</v>
      </c>
      <c r="O2275" s="6">
        <f t="shared" si="142"/>
        <v>164.16000000000005</v>
      </c>
      <c r="P2275" s="8">
        <f t="shared" si="143"/>
        <v>0.55050301810865199</v>
      </c>
      <c r="Q2275" s="9">
        <f>YEAR(SalesDataTable[[#This Row],[Order Date]])</f>
        <v>2026</v>
      </c>
      <c r="R2275" s="8" t="str">
        <f>"Q"&amp;ROUNDUP(MONTH(SalesDataTable[[#This Row],[Order Date]])/3,0)</f>
        <v>Q4</v>
      </c>
      <c r="S2275" s="5">
        <f>MONTH(SalesDataTable[[#This Row],[Order Date]])</f>
        <v>11</v>
      </c>
      <c r="T2275" s="8" t="str">
        <f>TEXT(SalesDataTable[[#This Row],[Order Date]],"mmm")</f>
        <v>Nov</v>
      </c>
    </row>
    <row r="2276" spans="1:20" ht="15.6" x14ac:dyDescent="0.3">
      <c r="A2276" s="2" t="s">
        <v>2347</v>
      </c>
      <c r="B2276" s="3">
        <v>46331</v>
      </c>
      <c r="C2276" s="4" t="s">
        <v>28</v>
      </c>
      <c r="D2276" s="4" t="s">
        <v>86</v>
      </c>
      <c r="E2276" s="4" t="s">
        <v>45</v>
      </c>
      <c r="F2276" s="4" t="s">
        <v>24</v>
      </c>
      <c r="G2276" s="4" t="s">
        <v>25</v>
      </c>
      <c r="H2276" s="4" t="s">
        <v>26</v>
      </c>
      <c r="I2276" s="5">
        <v>3</v>
      </c>
      <c r="J2276" s="6">
        <v>80.400000000000006</v>
      </c>
      <c r="K2276" s="7">
        <v>0.05</v>
      </c>
      <c r="L2276" s="6">
        <v>42.82</v>
      </c>
      <c r="M2276" s="6">
        <f t="shared" si="140"/>
        <v>229.14000000000001</v>
      </c>
      <c r="N2276" s="6">
        <f t="shared" si="141"/>
        <v>128.46</v>
      </c>
      <c r="O2276" s="6">
        <f t="shared" si="142"/>
        <v>100.68</v>
      </c>
      <c r="P2276" s="8">
        <f t="shared" si="143"/>
        <v>0.43938203718250851</v>
      </c>
      <c r="Q2276" s="9">
        <f>YEAR(SalesDataTable[[#This Row],[Order Date]])</f>
        <v>2026</v>
      </c>
      <c r="R2276" s="8" t="str">
        <f>"Q"&amp;ROUNDUP(MONTH(SalesDataTable[[#This Row],[Order Date]])/3,0)</f>
        <v>Q4</v>
      </c>
      <c r="S2276" s="5">
        <f>MONTH(SalesDataTable[[#This Row],[Order Date]])</f>
        <v>11</v>
      </c>
      <c r="T2276" s="8" t="str">
        <f>TEXT(SalesDataTable[[#This Row],[Order Date]],"mmm")</f>
        <v>Nov</v>
      </c>
    </row>
    <row r="2277" spans="1:20" ht="15.6" x14ac:dyDescent="0.3">
      <c r="A2277" s="2" t="s">
        <v>2348</v>
      </c>
      <c r="B2277" s="3">
        <v>46331</v>
      </c>
      <c r="C2277" s="4" t="s">
        <v>28</v>
      </c>
      <c r="D2277" s="4" t="s">
        <v>29</v>
      </c>
      <c r="E2277" s="4" t="s">
        <v>45</v>
      </c>
      <c r="F2277" s="4" t="s">
        <v>36</v>
      </c>
      <c r="G2277" s="4" t="s">
        <v>31</v>
      </c>
      <c r="H2277" s="4" t="s">
        <v>73</v>
      </c>
      <c r="I2277" s="5">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9">
        <f>YEAR(SalesDataTable[[#This Row],[Order Date]])</f>
        <v>2026</v>
      </c>
      <c r="R2277" s="8" t="str">
        <f>"Q"&amp;ROUNDUP(MONTH(SalesDataTable[[#This Row],[Order Date]])/3,0)</f>
        <v>Q4</v>
      </c>
      <c r="S2277" s="5">
        <f>MONTH(SalesDataTable[[#This Row],[Order Date]])</f>
        <v>11</v>
      </c>
      <c r="T2277" s="8" t="str">
        <f>TEXT(SalesDataTable[[#This Row],[Order Date]],"mmm")</f>
        <v>Nov</v>
      </c>
    </row>
    <row r="2278" spans="1:20" ht="15.6" x14ac:dyDescent="0.3">
      <c r="A2278" s="2" t="s">
        <v>2349</v>
      </c>
      <c r="B2278" s="3">
        <v>46331</v>
      </c>
      <c r="C2278" s="4" t="s">
        <v>28</v>
      </c>
      <c r="D2278" s="4" t="s">
        <v>106</v>
      </c>
      <c r="E2278" s="4" t="s">
        <v>45</v>
      </c>
      <c r="F2278" s="4" t="s">
        <v>40</v>
      </c>
      <c r="G2278" s="4" t="s">
        <v>37</v>
      </c>
      <c r="H2278" s="4" t="s">
        <v>66</v>
      </c>
      <c r="I2278" s="5">
        <v>2</v>
      </c>
      <c r="J2278" s="6">
        <v>45.44</v>
      </c>
      <c r="K2278" s="7">
        <v>0.05</v>
      </c>
      <c r="L2278" s="6">
        <v>18.2</v>
      </c>
      <c r="M2278" s="6">
        <f t="shared" si="140"/>
        <v>86.335999999999999</v>
      </c>
      <c r="N2278" s="6">
        <f t="shared" si="141"/>
        <v>36.4</v>
      </c>
      <c r="O2278" s="6">
        <f t="shared" si="142"/>
        <v>49.936</v>
      </c>
      <c r="P2278" s="8">
        <f t="shared" si="143"/>
        <v>0.57839140103780584</v>
      </c>
      <c r="Q2278" s="9">
        <f>YEAR(SalesDataTable[[#This Row],[Order Date]])</f>
        <v>2026</v>
      </c>
      <c r="R2278" s="8" t="str">
        <f>"Q"&amp;ROUNDUP(MONTH(SalesDataTable[[#This Row],[Order Date]])/3,0)</f>
        <v>Q4</v>
      </c>
      <c r="S2278" s="5">
        <f>MONTH(SalesDataTable[[#This Row],[Order Date]])</f>
        <v>11</v>
      </c>
      <c r="T2278" s="8" t="str">
        <f>TEXT(SalesDataTable[[#This Row],[Order Date]],"mmm")</f>
        <v>Nov</v>
      </c>
    </row>
    <row r="2279" spans="1:20" ht="15.6" x14ac:dyDescent="0.3">
      <c r="A2279" s="2" t="s">
        <v>2350</v>
      </c>
      <c r="B2279" s="3">
        <v>46331</v>
      </c>
      <c r="C2279" s="4" t="s">
        <v>47</v>
      </c>
      <c r="D2279" s="4" t="s">
        <v>102</v>
      </c>
      <c r="E2279" s="4" t="s">
        <v>23</v>
      </c>
      <c r="F2279" s="4" t="s">
        <v>36</v>
      </c>
      <c r="G2279" s="4" t="s">
        <v>31</v>
      </c>
      <c r="H2279" s="4" t="s">
        <v>99</v>
      </c>
      <c r="I2279" s="5">
        <v>2</v>
      </c>
      <c r="J2279" s="6">
        <v>70.790000000000006</v>
      </c>
      <c r="K2279" s="7">
        <v>0.15</v>
      </c>
      <c r="L2279" s="6">
        <v>33.32</v>
      </c>
      <c r="M2279" s="6">
        <f t="shared" si="140"/>
        <v>120.343</v>
      </c>
      <c r="N2279" s="6">
        <f t="shared" si="141"/>
        <v>66.64</v>
      </c>
      <c r="O2279" s="6">
        <f t="shared" si="142"/>
        <v>53.703000000000003</v>
      </c>
      <c r="P2279" s="8">
        <f t="shared" si="143"/>
        <v>0.44624947026416162</v>
      </c>
      <c r="Q2279" s="9">
        <f>YEAR(SalesDataTable[[#This Row],[Order Date]])</f>
        <v>2026</v>
      </c>
      <c r="R2279" s="8" t="str">
        <f>"Q"&amp;ROUNDUP(MONTH(SalesDataTable[[#This Row],[Order Date]])/3,0)</f>
        <v>Q4</v>
      </c>
      <c r="S2279" s="5">
        <f>MONTH(SalesDataTable[[#This Row],[Order Date]])</f>
        <v>11</v>
      </c>
      <c r="T2279" s="8" t="str">
        <f>TEXT(SalesDataTable[[#This Row],[Order Date]],"mmm")</f>
        <v>Nov</v>
      </c>
    </row>
    <row r="2280" spans="1:20" ht="15.6" x14ac:dyDescent="0.3">
      <c r="A2280" s="2" t="s">
        <v>2351</v>
      </c>
      <c r="B2280" s="3">
        <v>46331</v>
      </c>
      <c r="C2280" s="4" t="s">
        <v>34</v>
      </c>
      <c r="D2280" s="4" t="s">
        <v>54</v>
      </c>
      <c r="E2280" s="4" t="s">
        <v>45</v>
      </c>
      <c r="F2280" s="4" t="s">
        <v>24</v>
      </c>
      <c r="G2280" s="4" t="s">
        <v>37</v>
      </c>
      <c r="H2280" s="4" t="s">
        <v>38</v>
      </c>
      <c r="I2280" s="5">
        <v>1</v>
      </c>
      <c r="J2280" s="6">
        <v>35.630000000000003</v>
      </c>
      <c r="K2280" s="7">
        <v>0</v>
      </c>
      <c r="L2280" s="6">
        <v>13.47</v>
      </c>
      <c r="M2280" s="6">
        <f t="shared" si="140"/>
        <v>35.630000000000003</v>
      </c>
      <c r="N2280" s="6">
        <f t="shared" si="141"/>
        <v>13.47</v>
      </c>
      <c r="O2280" s="6">
        <f t="shared" si="142"/>
        <v>22.160000000000004</v>
      </c>
      <c r="P2280" s="8">
        <f t="shared" si="143"/>
        <v>0.62194779680044909</v>
      </c>
      <c r="Q2280" s="9">
        <f>YEAR(SalesDataTable[[#This Row],[Order Date]])</f>
        <v>2026</v>
      </c>
      <c r="R2280" s="8" t="str">
        <f>"Q"&amp;ROUNDUP(MONTH(SalesDataTable[[#This Row],[Order Date]])/3,0)</f>
        <v>Q4</v>
      </c>
      <c r="S2280" s="5">
        <f>MONTH(SalesDataTable[[#This Row],[Order Date]])</f>
        <v>11</v>
      </c>
      <c r="T2280" s="8" t="str">
        <f>TEXT(SalesDataTable[[#This Row],[Order Date]],"mmm")</f>
        <v>Nov</v>
      </c>
    </row>
    <row r="2281" spans="1:20" ht="15.6" x14ac:dyDescent="0.3">
      <c r="A2281" s="2" t="s">
        <v>2352</v>
      </c>
      <c r="B2281" s="3">
        <v>46331</v>
      </c>
      <c r="C2281" s="4" t="s">
        <v>21</v>
      </c>
      <c r="D2281" s="4" t="s">
        <v>108</v>
      </c>
      <c r="E2281" s="4" t="s">
        <v>23</v>
      </c>
      <c r="F2281" s="4" t="s">
        <v>40</v>
      </c>
      <c r="G2281" s="4" t="s">
        <v>31</v>
      </c>
      <c r="H2281" s="4" t="s">
        <v>99</v>
      </c>
      <c r="I2281" s="5">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9">
        <f>YEAR(SalesDataTable[[#This Row],[Order Date]])</f>
        <v>2026</v>
      </c>
      <c r="R2281" s="8" t="str">
        <f>"Q"&amp;ROUNDUP(MONTH(SalesDataTable[[#This Row],[Order Date]])/3,0)</f>
        <v>Q4</v>
      </c>
      <c r="S2281" s="5">
        <f>MONTH(SalesDataTable[[#This Row],[Order Date]])</f>
        <v>11</v>
      </c>
      <c r="T2281" s="8" t="str">
        <f>TEXT(SalesDataTable[[#This Row],[Order Date]],"mmm")</f>
        <v>Nov</v>
      </c>
    </row>
    <row r="2282" spans="1:20" ht="15.6" x14ac:dyDescent="0.3">
      <c r="A2282" s="2" t="s">
        <v>2353</v>
      </c>
      <c r="B2282" s="3">
        <v>46332</v>
      </c>
      <c r="C2282" s="4" t="s">
        <v>28</v>
      </c>
      <c r="D2282" s="4" t="s">
        <v>29</v>
      </c>
      <c r="E2282" s="4" t="s">
        <v>59</v>
      </c>
      <c r="F2282" s="4" t="s">
        <v>40</v>
      </c>
      <c r="G2282" s="4" t="s">
        <v>31</v>
      </c>
      <c r="H2282" s="4" t="s">
        <v>32</v>
      </c>
      <c r="I2282" s="5">
        <v>1</v>
      </c>
      <c r="J2282" s="6">
        <v>93.48</v>
      </c>
      <c r="K2282" s="7">
        <v>0.05</v>
      </c>
      <c r="L2282" s="6">
        <v>46.34</v>
      </c>
      <c r="M2282" s="6">
        <f t="shared" si="140"/>
        <v>88.805999999999997</v>
      </c>
      <c r="N2282" s="6">
        <f t="shared" si="141"/>
        <v>46.34</v>
      </c>
      <c r="O2282" s="6">
        <f t="shared" si="142"/>
        <v>42.465999999999994</v>
      </c>
      <c r="P2282" s="8">
        <f t="shared" si="143"/>
        <v>0.47818841069297113</v>
      </c>
      <c r="Q2282" s="9">
        <f>YEAR(SalesDataTable[[#This Row],[Order Date]])</f>
        <v>2026</v>
      </c>
      <c r="R2282" s="8" t="str">
        <f>"Q"&amp;ROUNDUP(MONTH(SalesDataTable[[#This Row],[Order Date]])/3,0)</f>
        <v>Q4</v>
      </c>
      <c r="S2282" s="5">
        <f>MONTH(SalesDataTable[[#This Row],[Order Date]])</f>
        <v>11</v>
      </c>
      <c r="T2282" s="8" t="str">
        <f>TEXT(SalesDataTable[[#This Row],[Order Date]],"mmm")</f>
        <v>Nov</v>
      </c>
    </row>
    <row r="2283" spans="1:20" ht="15.6" x14ac:dyDescent="0.3">
      <c r="A2283" s="2" t="s">
        <v>2354</v>
      </c>
      <c r="B2283" s="3">
        <v>46332</v>
      </c>
      <c r="C2283" s="4" t="s">
        <v>28</v>
      </c>
      <c r="D2283" s="4" t="s">
        <v>29</v>
      </c>
      <c r="E2283" s="4" t="s">
        <v>23</v>
      </c>
      <c r="F2283" s="4" t="s">
        <v>40</v>
      </c>
      <c r="G2283" s="4" t="s">
        <v>25</v>
      </c>
      <c r="H2283" s="4" t="s">
        <v>26</v>
      </c>
      <c r="I2283" s="5">
        <v>1</v>
      </c>
      <c r="J2283" s="6">
        <v>82.89</v>
      </c>
      <c r="K2283" s="7">
        <v>0</v>
      </c>
      <c r="L2283" s="6">
        <v>41.44</v>
      </c>
      <c r="M2283" s="6">
        <f t="shared" si="140"/>
        <v>82.89</v>
      </c>
      <c r="N2283" s="6">
        <f t="shared" si="141"/>
        <v>41.44</v>
      </c>
      <c r="O2283" s="6">
        <f t="shared" si="142"/>
        <v>41.45</v>
      </c>
      <c r="P2283" s="8">
        <f t="shared" si="143"/>
        <v>0.50006032090722652</v>
      </c>
      <c r="Q2283" s="9">
        <f>YEAR(SalesDataTable[[#This Row],[Order Date]])</f>
        <v>2026</v>
      </c>
      <c r="R2283" s="8" t="str">
        <f>"Q"&amp;ROUNDUP(MONTH(SalesDataTable[[#This Row],[Order Date]])/3,0)</f>
        <v>Q4</v>
      </c>
      <c r="S2283" s="5">
        <f>MONTH(SalesDataTable[[#This Row],[Order Date]])</f>
        <v>11</v>
      </c>
      <c r="T2283" s="8" t="str">
        <f>TEXT(SalesDataTable[[#This Row],[Order Date]],"mmm")</f>
        <v>Nov</v>
      </c>
    </row>
    <row r="2284" spans="1:20" ht="15.6" x14ac:dyDescent="0.3">
      <c r="A2284" s="2" t="s">
        <v>2355</v>
      </c>
      <c r="B2284" s="3">
        <v>46332</v>
      </c>
      <c r="C2284" s="4" t="s">
        <v>47</v>
      </c>
      <c r="D2284" s="4" t="s">
        <v>65</v>
      </c>
      <c r="E2284" s="4" t="s">
        <v>23</v>
      </c>
      <c r="F2284" s="4" t="s">
        <v>36</v>
      </c>
      <c r="G2284" s="4" t="s">
        <v>37</v>
      </c>
      <c r="H2284" s="4" t="s">
        <v>38</v>
      </c>
      <c r="I2284" s="5">
        <v>2</v>
      </c>
      <c r="J2284" s="6">
        <v>35.71</v>
      </c>
      <c r="K2284" s="7">
        <v>0.2</v>
      </c>
      <c r="L2284" s="6">
        <v>13.48</v>
      </c>
      <c r="M2284" s="6">
        <f t="shared" si="140"/>
        <v>57.136000000000003</v>
      </c>
      <c r="N2284" s="6">
        <f t="shared" si="141"/>
        <v>26.96</v>
      </c>
      <c r="O2284" s="6">
        <f t="shared" si="142"/>
        <v>30.176000000000002</v>
      </c>
      <c r="P2284" s="8">
        <f t="shared" si="143"/>
        <v>0.52814337720526461</v>
      </c>
      <c r="Q2284" s="9">
        <f>YEAR(SalesDataTable[[#This Row],[Order Date]])</f>
        <v>2026</v>
      </c>
      <c r="R2284" s="8" t="str">
        <f>"Q"&amp;ROUNDUP(MONTH(SalesDataTable[[#This Row],[Order Date]])/3,0)</f>
        <v>Q4</v>
      </c>
      <c r="S2284" s="5">
        <f>MONTH(SalesDataTable[[#This Row],[Order Date]])</f>
        <v>11</v>
      </c>
      <c r="T2284" s="8" t="str">
        <f>TEXT(SalesDataTable[[#This Row],[Order Date]],"mmm")</f>
        <v>Nov</v>
      </c>
    </row>
    <row r="2285" spans="1:20" ht="15.6" x14ac:dyDescent="0.3">
      <c r="A2285" s="2" t="s">
        <v>2356</v>
      </c>
      <c r="B2285" s="3">
        <v>46332</v>
      </c>
      <c r="C2285" s="4" t="s">
        <v>47</v>
      </c>
      <c r="D2285" s="4" t="s">
        <v>102</v>
      </c>
      <c r="E2285" s="4" t="s">
        <v>45</v>
      </c>
      <c r="F2285" s="4" t="s">
        <v>36</v>
      </c>
      <c r="G2285" s="4" t="s">
        <v>69</v>
      </c>
      <c r="H2285" s="4" t="s">
        <v>70</v>
      </c>
      <c r="I2285" s="5">
        <v>1</v>
      </c>
      <c r="J2285" s="6">
        <v>40.380000000000003</v>
      </c>
      <c r="K2285" s="7">
        <v>0.15</v>
      </c>
      <c r="L2285" s="6">
        <v>14.53</v>
      </c>
      <c r="M2285" s="6">
        <f t="shared" si="140"/>
        <v>34.323</v>
      </c>
      <c r="N2285" s="6">
        <f t="shared" si="141"/>
        <v>14.53</v>
      </c>
      <c r="O2285" s="6">
        <f t="shared" si="142"/>
        <v>19.792999999999999</v>
      </c>
      <c r="P2285" s="8">
        <f t="shared" si="143"/>
        <v>0.57666870611543275</v>
      </c>
      <c r="Q2285" s="9">
        <f>YEAR(SalesDataTable[[#This Row],[Order Date]])</f>
        <v>2026</v>
      </c>
      <c r="R2285" s="8" t="str">
        <f>"Q"&amp;ROUNDUP(MONTH(SalesDataTable[[#This Row],[Order Date]])/3,0)</f>
        <v>Q4</v>
      </c>
      <c r="S2285" s="5">
        <f>MONTH(SalesDataTable[[#This Row],[Order Date]])</f>
        <v>11</v>
      </c>
      <c r="T2285" s="8" t="str">
        <f>TEXT(SalesDataTable[[#This Row],[Order Date]],"mmm")</f>
        <v>Nov</v>
      </c>
    </row>
    <row r="2286" spans="1:20" ht="15.6" x14ac:dyDescent="0.3">
      <c r="A2286" s="2" t="s">
        <v>2357</v>
      </c>
      <c r="B2286" s="3">
        <v>46332</v>
      </c>
      <c r="C2286" s="4" t="s">
        <v>28</v>
      </c>
      <c r="D2286" s="4" t="s">
        <v>89</v>
      </c>
      <c r="E2286" s="4" t="s">
        <v>59</v>
      </c>
      <c r="F2286" s="4" t="s">
        <v>36</v>
      </c>
      <c r="G2286" s="4" t="s">
        <v>31</v>
      </c>
      <c r="H2286" s="4" t="s">
        <v>41</v>
      </c>
      <c r="I2286" s="5">
        <v>1</v>
      </c>
      <c r="J2286" s="6">
        <v>142</v>
      </c>
      <c r="K2286" s="7">
        <v>0.05</v>
      </c>
      <c r="L2286" s="6">
        <v>81.099999999999994</v>
      </c>
      <c r="M2286" s="6">
        <f t="shared" si="140"/>
        <v>134.9</v>
      </c>
      <c r="N2286" s="6">
        <f t="shared" si="141"/>
        <v>81.099999999999994</v>
      </c>
      <c r="O2286" s="6">
        <f t="shared" si="142"/>
        <v>53.800000000000011</v>
      </c>
      <c r="P2286" s="8">
        <f t="shared" si="143"/>
        <v>0.39881393624907346</v>
      </c>
      <c r="Q2286" s="9">
        <f>YEAR(SalesDataTable[[#This Row],[Order Date]])</f>
        <v>2026</v>
      </c>
      <c r="R2286" s="8" t="str">
        <f>"Q"&amp;ROUNDUP(MONTH(SalesDataTable[[#This Row],[Order Date]])/3,0)</f>
        <v>Q4</v>
      </c>
      <c r="S2286" s="5">
        <f>MONTH(SalesDataTable[[#This Row],[Order Date]])</f>
        <v>11</v>
      </c>
      <c r="T2286" s="8" t="str">
        <f>TEXT(SalesDataTable[[#This Row],[Order Date]],"mmm")</f>
        <v>Nov</v>
      </c>
    </row>
    <row r="2287" spans="1:20" ht="15.6" x14ac:dyDescent="0.3">
      <c r="A2287" s="2" t="s">
        <v>2358</v>
      </c>
      <c r="B2287" s="3">
        <v>46332</v>
      </c>
      <c r="C2287" s="4" t="s">
        <v>21</v>
      </c>
      <c r="D2287" s="4" t="s">
        <v>108</v>
      </c>
      <c r="E2287" s="4" t="s">
        <v>59</v>
      </c>
      <c r="F2287" s="4" t="s">
        <v>36</v>
      </c>
      <c r="G2287" s="4" t="s">
        <v>37</v>
      </c>
      <c r="H2287" s="4" t="s">
        <v>38</v>
      </c>
      <c r="I2287" s="5">
        <v>2</v>
      </c>
      <c r="J2287" s="6">
        <v>36.29</v>
      </c>
      <c r="K2287" s="7">
        <v>0.15</v>
      </c>
      <c r="L2287" s="6">
        <v>13.93</v>
      </c>
      <c r="M2287" s="6">
        <f t="shared" si="140"/>
        <v>61.692999999999998</v>
      </c>
      <c r="N2287" s="6">
        <f t="shared" si="141"/>
        <v>27.86</v>
      </c>
      <c r="O2287" s="6">
        <f t="shared" si="142"/>
        <v>33.832999999999998</v>
      </c>
      <c r="P2287" s="8">
        <f t="shared" si="143"/>
        <v>0.54840905775371596</v>
      </c>
      <c r="Q2287" s="9">
        <f>YEAR(SalesDataTable[[#This Row],[Order Date]])</f>
        <v>2026</v>
      </c>
      <c r="R2287" s="8" t="str">
        <f>"Q"&amp;ROUNDUP(MONTH(SalesDataTable[[#This Row],[Order Date]])/3,0)</f>
        <v>Q4</v>
      </c>
      <c r="S2287" s="5">
        <f>MONTH(SalesDataTable[[#This Row],[Order Date]])</f>
        <v>11</v>
      </c>
      <c r="T2287" s="8" t="str">
        <f>TEXT(SalesDataTable[[#This Row],[Order Date]],"mmm")</f>
        <v>Nov</v>
      </c>
    </row>
    <row r="2288" spans="1:20" ht="15.6" x14ac:dyDescent="0.3">
      <c r="A2288" s="2" t="s">
        <v>2359</v>
      </c>
      <c r="B2288" s="3">
        <v>46332</v>
      </c>
      <c r="C2288" s="4" t="s">
        <v>47</v>
      </c>
      <c r="D2288" s="4" t="s">
        <v>68</v>
      </c>
      <c r="E2288" s="4" t="s">
        <v>23</v>
      </c>
      <c r="F2288" s="4" t="s">
        <v>36</v>
      </c>
      <c r="G2288" s="4" t="s">
        <v>51</v>
      </c>
      <c r="H2288" s="4" t="s">
        <v>110</v>
      </c>
      <c r="I2288" s="5">
        <v>1</v>
      </c>
      <c r="J2288" s="6">
        <v>121.66</v>
      </c>
      <c r="K2288" s="7">
        <v>0</v>
      </c>
      <c r="L2288" s="6">
        <v>61.66</v>
      </c>
      <c r="M2288" s="6">
        <f t="shared" si="140"/>
        <v>121.66</v>
      </c>
      <c r="N2288" s="6">
        <f t="shared" si="141"/>
        <v>61.66</v>
      </c>
      <c r="O2288" s="6">
        <f t="shared" si="142"/>
        <v>60</v>
      </c>
      <c r="P2288" s="8">
        <f t="shared" si="143"/>
        <v>0.49317770836758179</v>
      </c>
      <c r="Q2288" s="9">
        <f>YEAR(SalesDataTable[[#This Row],[Order Date]])</f>
        <v>2026</v>
      </c>
      <c r="R2288" s="8" t="str">
        <f>"Q"&amp;ROUNDUP(MONTH(SalesDataTable[[#This Row],[Order Date]])/3,0)</f>
        <v>Q4</v>
      </c>
      <c r="S2288" s="5">
        <f>MONTH(SalesDataTable[[#This Row],[Order Date]])</f>
        <v>11</v>
      </c>
      <c r="T2288" s="8" t="str">
        <f>TEXT(SalesDataTable[[#This Row],[Order Date]],"mmm")</f>
        <v>Nov</v>
      </c>
    </row>
    <row r="2289" spans="1:20" ht="15.6" x14ac:dyDescent="0.3">
      <c r="A2289" s="2" t="s">
        <v>2360</v>
      </c>
      <c r="B2289" s="3">
        <v>46332</v>
      </c>
      <c r="C2289" s="4" t="s">
        <v>28</v>
      </c>
      <c r="D2289" s="4" t="s">
        <v>106</v>
      </c>
      <c r="E2289" s="4" t="s">
        <v>23</v>
      </c>
      <c r="F2289" s="4" t="s">
        <v>24</v>
      </c>
      <c r="G2289" s="4" t="s">
        <v>51</v>
      </c>
      <c r="H2289" s="4" t="s">
        <v>110</v>
      </c>
      <c r="I2289" s="5">
        <v>3</v>
      </c>
      <c r="J2289" s="6">
        <v>124.65</v>
      </c>
      <c r="K2289" s="7">
        <v>0.05</v>
      </c>
      <c r="L2289" s="6">
        <v>62.27</v>
      </c>
      <c r="M2289" s="6">
        <f t="shared" si="140"/>
        <v>355.25250000000005</v>
      </c>
      <c r="N2289" s="6">
        <f t="shared" si="141"/>
        <v>186.81</v>
      </c>
      <c r="O2289" s="6">
        <f t="shared" si="142"/>
        <v>168.44250000000005</v>
      </c>
      <c r="P2289" s="8">
        <f t="shared" si="143"/>
        <v>0.47414866890451163</v>
      </c>
      <c r="Q2289" s="9">
        <f>YEAR(SalesDataTable[[#This Row],[Order Date]])</f>
        <v>2026</v>
      </c>
      <c r="R2289" s="8" t="str">
        <f>"Q"&amp;ROUNDUP(MONTH(SalesDataTable[[#This Row],[Order Date]])/3,0)</f>
        <v>Q4</v>
      </c>
      <c r="S2289" s="5">
        <f>MONTH(SalesDataTable[[#This Row],[Order Date]])</f>
        <v>11</v>
      </c>
      <c r="T2289" s="8" t="str">
        <f>TEXT(SalesDataTable[[#This Row],[Order Date]],"mmm")</f>
        <v>Nov</v>
      </c>
    </row>
    <row r="2290" spans="1:20" ht="15.6" x14ac:dyDescent="0.3">
      <c r="A2290" s="2" t="s">
        <v>2361</v>
      </c>
      <c r="B2290" s="3">
        <v>46332</v>
      </c>
      <c r="C2290" s="4" t="s">
        <v>21</v>
      </c>
      <c r="D2290" s="4" t="s">
        <v>108</v>
      </c>
      <c r="E2290" s="4" t="s">
        <v>23</v>
      </c>
      <c r="F2290" s="4" t="s">
        <v>36</v>
      </c>
      <c r="G2290" s="4" t="s">
        <v>25</v>
      </c>
      <c r="H2290" s="4" t="s">
        <v>26</v>
      </c>
      <c r="I2290" s="5">
        <v>2</v>
      </c>
      <c r="J2290" s="6">
        <v>80.61</v>
      </c>
      <c r="K2290" s="7">
        <v>0</v>
      </c>
      <c r="L2290" s="6">
        <v>43.72</v>
      </c>
      <c r="M2290" s="6">
        <f t="shared" si="140"/>
        <v>161.22</v>
      </c>
      <c r="N2290" s="6">
        <f t="shared" si="141"/>
        <v>87.44</v>
      </c>
      <c r="O2290" s="6">
        <f t="shared" si="142"/>
        <v>73.78</v>
      </c>
      <c r="P2290" s="8">
        <f t="shared" si="143"/>
        <v>0.45763552909068356</v>
      </c>
      <c r="Q2290" s="9">
        <f>YEAR(SalesDataTable[[#This Row],[Order Date]])</f>
        <v>2026</v>
      </c>
      <c r="R2290" s="8" t="str">
        <f>"Q"&amp;ROUNDUP(MONTH(SalesDataTable[[#This Row],[Order Date]])/3,0)</f>
        <v>Q4</v>
      </c>
      <c r="S2290" s="5">
        <f>MONTH(SalesDataTable[[#This Row],[Order Date]])</f>
        <v>11</v>
      </c>
      <c r="T2290" s="8" t="str">
        <f>TEXT(SalesDataTable[[#This Row],[Order Date]],"mmm")</f>
        <v>Nov</v>
      </c>
    </row>
    <row r="2291" spans="1:20" ht="15.6" x14ac:dyDescent="0.3">
      <c r="A2291" s="2" t="s">
        <v>2362</v>
      </c>
      <c r="B2291" s="3">
        <v>46333</v>
      </c>
      <c r="C2291" s="4" t="s">
        <v>28</v>
      </c>
      <c r="D2291" s="4" t="s">
        <v>86</v>
      </c>
      <c r="E2291" s="4" t="s">
        <v>23</v>
      </c>
      <c r="F2291" s="4" t="s">
        <v>36</v>
      </c>
      <c r="G2291" s="4" t="s">
        <v>31</v>
      </c>
      <c r="H2291" s="4" t="s">
        <v>73</v>
      </c>
      <c r="I2291" s="5">
        <v>1</v>
      </c>
      <c r="J2291" s="6">
        <v>153.96</v>
      </c>
      <c r="K2291" s="7">
        <v>0</v>
      </c>
      <c r="L2291" s="6">
        <v>80.62</v>
      </c>
      <c r="M2291" s="6">
        <f t="shared" si="140"/>
        <v>153.96</v>
      </c>
      <c r="N2291" s="6">
        <f t="shared" si="141"/>
        <v>80.62</v>
      </c>
      <c r="O2291" s="6">
        <f t="shared" si="142"/>
        <v>73.34</v>
      </c>
      <c r="P2291" s="8">
        <f t="shared" si="143"/>
        <v>0.47635749545336453</v>
      </c>
      <c r="Q2291" s="9">
        <f>YEAR(SalesDataTable[[#This Row],[Order Date]])</f>
        <v>2026</v>
      </c>
      <c r="R2291" s="8" t="str">
        <f>"Q"&amp;ROUNDUP(MONTH(SalesDataTable[[#This Row],[Order Date]])/3,0)</f>
        <v>Q4</v>
      </c>
      <c r="S2291" s="5">
        <f>MONTH(SalesDataTable[[#This Row],[Order Date]])</f>
        <v>11</v>
      </c>
      <c r="T2291" s="8" t="str">
        <f>TEXT(SalesDataTable[[#This Row],[Order Date]],"mmm")</f>
        <v>Nov</v>
      </c>
    </row>
    <row r="2292" spans="1:20" ht="15.6" x14ac:dyDescent="0.3">
      <c r="A2292" s="2" t="s">
        <v>2363</v>
      </c>
      <c r="B2292" s="3">
        <v>46333</v>
      </c>
      <c r="C2292" s="4" t="s">
        <v>28</v>
      </c>
      <c r="D2292" s="4" t="s">
        <v>29</v>
      </c>
      <c r="E2292" s="4" t="s">
        <v>45</v>
      </c>
      <c r="F2292" s="4" t="s">
        <v>24</v>
      </c>
      <c r="G2292" s="4" t="s">
        <v>37</v>
      </c>
      <c r="H2292" s="4" t="s">
        <v>38</v>
      </c>
      <c r="I2292" s="5">
        <v>1</v>
      </c>
      <c r="J2292" s="6">
        <v>35.58</v>
      </c>
      <c r="K2292" s="7">
        <v>0</v>
      </c>
      <c r="L2292" s="6">
        <v>13.4</v>
      </c>
      <c r="M2292" s="6">
        <f t="shared" si="140"/>
        <v>35.58</v>
      </c>
      <c r="N2292" s="6">
        <f t="shared" si="141"/>
        <v>13.4</v>
      </c>
      <c r="O2292" s="6">
        <f t="shared" si="142"/>
        <v>22.18</v>
      </c>
      <c r="P2292" s="8">
        <f t="shared" si="143"/>
        <v>0.62338392355255767</v>
      </c>
      <c r="Q2292" s="9">
        <f>YEAR(SalesDataTable[[#This Row],[Order Date]])</f>
        <v>2026</v>
      </c>
      <c r="R2292" s="8" t="str">
        <f>"Q"&amp;ROUNDUP(MONTH(SalesDataTable[[#This Row],[Order Date]])/3,0)</f>
        <v>Q4</v>
      </c>
      <c r="S2292" s="5">
        <f>MONTH(SalesDataTable[[#This Row],[Order Date]])</f>
        <v>11</v>
      </c>
      <c r="T2292" s="8" t="str">
        <f>TEXT(SalesDataTable[[#This Row],[Order Date]],"mmm")</f>
        <v>Nov</v>
      </c>
    </row>
    <row r="2293" spans="1:20" ht="15.6" x14ac:dyDescent="0.3">
      <c r="A2293" s="2" t="s">
        <v>2364</v>
      </c>
      <c r="B2293" s="3">
        <v>46333</v>
      </c>
      <c r="C2293" s="4" t="s">
        <v>21</v>
      </c>
      <c r="D2293" s="4" t="s">
        <v>22</v>
      </c>
      <c r="E2293" s="4" t="s">
        <v>59</v>
      </c>
      <c r="F2293" s="4" t="s">
        <v>36</v>
      </c>
      <c r="G2293" s="4" t="s">
        <v>69</v>
      </c>
      <c r="H2293" s="4" t="s">
        <v>87</v>
      </c>
      <c r="I2293" s="5">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9">
        <f>YEAR(SalesDataTable[[#This Row],[Order Date]])</f>
        <v>2026</v>
      </c>
      <c r="R2293" s="8" t="str">
        <f>"Q"&amp;ROUNDUP(MONTH(SalesDataTable[[#This Row],[Order Date]])/3,0)</f>
        <v>Q4</v>
      </c>
      <c r="S2293" s="5">
        <f>MONTH(SalesDataTable[[#This Row],[Order Date]])</f>
        <v>11</v>
      </c>
      <c r="T2293" s="8" t="str">
        <f>TEXT(SalesDataTable[[#This Row],[Order Date]],"mmm")</f>
        <v>Nov</v>
      </c>
    </row>
    <row r="2294" spans="1:20" ht="15.6" x14ac:dyDescent="0.3">
      <c r="A2294" s="2" t="s">
        <v>2365</v>
      </c>
      <c r="B2294" s="3">
        <v>46333</v>
      </c>
      <c r="C2294" s="4" t="s">
        <v>47</v>
      </c>
      <c r="D2294" s="4" t="s">
        <v>48</v>
      </c>
      <c r="E2294" s="4" t="s">
        <v>59</v>
      </c>
      <c r="F2294" s="4" t="s">
        <v>24</v>
      </c>
      <c r="G2294" s="4" t="s">
        <v>31</v>
      </c>
      <c r="H2294" s="4" t="s">
        <v>73</v>
      </c>
      <c r="I2294" s="5">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9">
        <f>YEAR(SalesDataTable[[#This Row],[Order Date]])</f>
        <v>2026</v>
      </c>
      <c r="R2294" s="8" t="str">
        <f>"Q"&amp;ROUNDUP(MONTH(SalesDataTable[[#This Row],[Order Date]])/3,0)</f>
        <v>Q4</v>
      </c>
      <c r="S2294" s="5">
        <f>MONTH(SalesDataTable[[#This Row],[Order Date]])</f>
        <v>11</v>
      </c>
      <c r="T2294" s="8" t="str">
        <f>TEXT(SalesDataTable[[#This Row],[Order Date]],"mmm")</f>
        <v>Nov</v>
      </c>
    </row>
    <row r="2295" spans="1:20" ht="15.6" x14ac:dyDescent="0.3">
      <c r="A2295" s="2" t="s">
        <v>2366</v>
      </c>
      <c r="B2295" s="3">
        <v>46333</v>
      </c>
      <c r="C2295" s="4" t="s">
        <v>21</v>
      </c>
      <c r="D2295" s="4" t="s">
        <v>72</v>
      </c>
      <c r="E2295" s="4" t="s">
        <v>45</v>
      </c>
      <c r="F2295" s="4" t="s">
        <v>36</v>
      </c>
      <c r="G2295" s="4" t="s">
        <v>51</v>
      </c>
      <c r="H2295" s="4" t="s">
        <v>84</v>
      </c>
      <c r="I2295" s="5">
        <v>2</v>
      </c>
      <c r="J2295" s="6">
        <v>80.67</v>
      </c>
      <c r="K2295" s="7">
        <v>0</v>
      </c>
      <c r="L2295" s="6">
        <v>40.5</v>
      </c>
      <c r="M2295" s="6">
        <f t="shared" si="140"/>
        <v>161.34</v>
      </c>
      <c r="N2295" s="6">
        <f t="shared" si="141"/>
        <v>81</v>
      </c>
      <c r="O2295" s="6">
        <f t="shared" si="142"/>
        <v>80.34</v>
      </c>
      <c r="P2295" s="8">
        <f t="shared" si="143"/>
        <v>0.49795462997396805</v>
      </c>
      <c r="Q2295" s="9">
        <f>YEAR(SalesDataTable[[#This Row],[Order Date]])</f>
        <v>2026</v>
      </c>
      <c r="R2295" s="8" t="str">
        <f>"Q"&amp;ROUNDUP(MONTH(SalesDataTable[[#This Row],[Order Date]])/3,0)</f>
        <v>Q4</v>
      </c>
      <c r="S2295" s="5">
        <f>MONTH(SalesDataTable[[#This Row],[Order Date]])</f>
        <v>11</v>
      </c>
      <c r="T2295" s="8" t="str">
        <f>TEXT(SalesDataTable[[#This Row],[Order Date]],"mmm")</f>
        <v>Nov</v>
      </c>
    </row>
    <row r="2296" spans="1:20" ht="15.6" x14ac:dyDescent="0.3">
      <c r="A2296" s="2" t="s">
        <v>2367</v>
      </c>
      <c r="B2296" s="3">
        <v>46333</v>
      </c>
      <c r="C2296" s="4" t="s">
        <v>47</v>
      </c>
      <c r="D2296" s="4" t="s">
        <v>65</v>
      </c>
      <c r="E2296" s="4" t="s">
        <v>30</v>
      </c>
      <c r="F2296" s="4" t="s">
        <v>40</v>
      </c>
      <c r="G2296" s="4" t="s">
        <v>25</v>
      </c>
      <c r="H2296" s="4" t="s">
        <v>26</v>
      </c>
      <c r="I2296" s="5">
        <v>10</v>
      </c>
      <c r="J2296" s="6">
        <v>81.48</v>
      </c>
      <c r="K2296" s="7">
        <v>0.05</v>
      </c>
      <c r="L2296" s="6">
        <v>43.7</v>
      </c>
      <c r="M2296" s="6">
        <f t="shared" si="140"/>
        <v>774.06000000000006</v>
      </c>
      <c r="N2296" s="6">
        <f t="shared" si="141"/>
        <v>437</v>
      </c>
      <c r="O2296" s="6">
        <f t="shared" si="142"/>
        <v>337.06000000000006</v>
      </c>
      <c r="P2296" s="8">
        <f t="shared" si="143"/>
        <v>0.43544428080510561</v>
      </c>
      <c r="Q2296" s="9">
        <f>YEAR(SalesDataTable[[#This Row],[Order Date]])</f>
        <v>2026</v>
      </c>
      <c r="R2296" s="8" t="str">
        <f>"Q"&amp;ROUNDUP(MONTH(SalesDataTable[[#This Row],[Order Date]])/3,0)</f>
        <v>Q4</v>
      </c>
      <c r="S2296" s="5">
        <f>MONTH(SalesDataTable[[#This Row],[Order Date]])</f>
        <v>11</v>
      </c>
      <c r="T2296" s="8" t="str">
        <f>TEXT(SalesDataTable[[#This Row],[Order Date]],"mmm")</f>
        <v>Nov</v>
      </c>
    </row>
    <row r="2297" spans="1:20" ht="15.6" x14ac:dyDescent="0.3">
      <c r="A2297" s="2" t="s">
        <v>2368</v>
      </c>
      <c r="B2297" s="3">
        <v>46333</v>
      </c>
      <c r="C2297" s="4" t="s">
        <v>47</v>
      </c>
      <c r="D2297" s="4" t="s">
        <v>68</v>
      </c>
      <c r="E2297" s="4" t="s">
        <v>45</v>
      </c>
      <c r="F2297" s="4" t="s">
        <v>24</v>
      </c>
      <c r="G2297" s="4" t="s">
        <v>37</v>
      </c>
      <c r="H2297" s="4" t="s">
        <v>103</v>
      </c>
      <c r="I2297" s="5">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9">
        <f>YEAR(SalesDataTable[[#This Row],[Order Date]])</f>
        <v>2026</v>
      </c>
      <c r="R2297" s="8" t="str">
        <f>"Q"&amp;ROUNDUP(MONTH(SalesDataTable[[#This Row],[Order Date]])/3,0)</f>
        <v>Q4</v>
      </c>
      <c r="S2297" s="5">
        <f>MONTH(SalesDataTable[[#This Row],[Order Date]])</f>
        <v>11</v>
      </c>
      <c r="T2297" s="8" t="str">
        <f>TEXT(SalesDataTable[[#This Row],[Order Date]],"mmm")</f>
        <v>Nov</v>
      </c>
    </row>
    <row r="2298" spans="1:20" ht="15.6" x14ac:dyDescent="0.3">
      <c r="A2298" s="2" t="s">
        <v>2369</v>
      </c>
      <c r="B2298" s="3">
        <v>46333</v>
      </c>
      <c r="C2298" s="4" t="s">
        <v>21</v>
      </c>
      <c r="D2298" s="4" t="s">
        <v>72</v>
      </c>
      <c r="E2298" s="4" t="s">
        <v>45</v>
      </c>
      <c r="F2298" s="4" t="s">
        <v>24</v>
      </c>
      <c r="G2298" s="4" t="s">
        <v>31</v>
      </c>
      <c r="H2298" s="4" t="s">
        <v>99</v>
      </c>
      <c r="I2298" s="5">
        <v>2</v>
      </c>
      <c r="J2298" s="6">
        <v>71.88</v>
      </c>
      <c r="K2298" s="7">
        <v>0.15</v>
      </c>
      <c r="L2298" s="6">
        <v>31.65</v>
      </c>
      <c r="M2298" s="6">
        <f t="shared" si="140"/>
        <v>122.19599999999998</v>
      </c>
      <c r="N2298" s="6">
        <f t="shared" si="141"/>
        <v>63.3</v>
      </c>
      <c r="O2298" s="6">
        <f t="shared" si="142"/>
        <v>58.895999999999987</v>
      </c>
      <c r="P2298" s="8">
        <f t="shared" si="143"/>
        <v>0.48197977020524396</v>
      </c>
      <c r="Q2298" s="9">
        <f>YEAR(SalesDataTable[[#This Row],[Order Date]])</f>
        <v>2026</v>
      </c>
      <c r="R2298" s="8" t="str">
        <f>"Q"&amp;ROUNDUP(MONTH(SalesDataTable[[#This Row],[Order Date]])/3,0)</f>
        <v>Q4</v>
      </c>
      <c r="S2298" s="5">
        <f>MONTH(SalesDataTable[[#This Row],[Order Date]])</f>
        <v>11</v>
      </c>
      <c r="T2298" s="8" t="str">
        <f>TEXT(SalesDataTable[[#This Row],[Order Date]],"mmm")</f>
        <v>Nov</v>
      </c>
    </row>
    <row r="2299" spans="1:20" ht="15.6" x14ac:dyDescent="0.3">
      <c r="A2299" s="2" t="s">
        <v>2370</v>
      </c>
      <c r="B2299" s="3">
        <v>46334</v>
      </c>
      <c r="C2299" s="4" t="s">
        <v>47</v>
      </c>
      <c r="D2299" s="4" t="s">
        <v>68</v>
      </c>
      <c r="E2299" s="4" t="s">
        <v>23</v>
      </c>
      <c r="F2299" s="4" t="s">
        <v>24</v>
      </c>
      <c r="G2299" s="4" t="s">
        <v>37</v>
      </c>
      <c r="H2299" s="4" t="s">
        <v>38</v>
      </c>
      <c r="I2299" s="5">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9">
        <f>YEAR(SalesDataTable[[#This Row],[Order Date]])</f>
        <v>2026</v>
      </c>
      <c r="R2299" s="8" t="str">
        <f>"Q"&amp;ROUNDUP(MONTH(SalesDataTable[[#This Row],[Order Date]])/3,0)</f>
        <v>Q4</v>
      </c>
      <c r="S2299" s="5">
        <f>MONTH(SalesDataTable[[#This Row],[Order Date]])</f>
        <v>11</v>
      </c>
      <c r="T2299" s="8" t="str">
        <f>TEXT(SalesDataTable[[#This Row],[Order Date]],"mmm")</f>
        <v>Nov</v>
      </c>
    </row>
    <row r="2300" spans="1:20" ht="15.6" x14ac:dyDescent="0.3">
      <c r="A2300" s="2" t="s">
        <v>2371</v>
      </c>
      <c r="B2300" s="3">
        <v>46334</v>
      </c>
      <c r="C2300" s="4" t="s">
        <v>28</v>
      </c>
      <c r="D2300" s="4" t="s">
        <v>89</v>
      </c>
      <c r="E2300" s="4" t="s">
        <v>23</v>
      </c>
      <c r="F2300" s="4" t="s">
        <v>36</v>
      </c>
      <c r="G2300" s="4" t="s">
        <v>69</v>
      </c>
      <c r="H2300" s="4" t="s">
        <v>87</v>
      </c>
      <c r="I2300" s="5">
        <v>2</v>
      </c>
      <c r="J2300" s="6">
        <v>36.159999999999997</v>
      </c>
      <c r="K2300" s="7">
        <v>0.1</v>
      </c>
      <c r="L2300" s="6">
        <v>13.79</v>
      </c>
      <c r="M2300" s="6">
        <f t="shared" si="140"/>
        <v>65.087999999999994</v>
      </c>
      <c r="N2300" s="6">
        <f t="shared" si="141"/>
        <v>27.58</v>
      </c>
      <c r="O2300" s="6">
        <f t="shared" si="142"/>
        <v>37.507999999999996</v>
      </c>
      <c r="P2300" s="8">
        <f t="shared" si="143"/>
        <v>0.57626597836774829</v>
      </c>
      <c r="Q2300" s="9">
        <f>YEAR(SalesDataTable[[#This Row],[Order Date]])</f>
        <v>2026</v>
      </c>
      <c r="R2300" s="8" t="str">
        <f>"Q"&amp;ROUNDUP(MONTH(SalesDataTable[[#This Row],[Order Date]])/3,0)</f>
        <v>Q4</v>
      </c>
      <c r="S2300" s="5">
        <f>MONTH(SalesDataTable[[#This Row],[Order Date]])</f>
        <v>11</v>
      </c>
      <c r="T2300" s="8" t="str">
        <f>TEXT(SalesDataTable[[#This Row],[Order Date]],"mmm")</f>
        <v>Nov</v>
      </c>
    </row>
    <row r="2301" spans="1:20" ht="15.6" x14ac:dyDescent="0.3">
      <c r="A2301" s="2" t="s">
        <v>2372</v>
      </c>
      <c r="B2301" s="3">
        <v>46334</v>
      </c>
      <c r="C2301" s="4" t="s">
        <v>34</v>
      </c>
      <c r="D2301" s="4" t="s">
        <v>54</v>
      </c>
      <c r="E2301" s="4" t="s">
        <v>23</v>
      </c>
      <c r="F2301" s="4" t="s">
        <v>24</v>
      </c>
      <c r="G2301" s="4" t="s">
        <v>37</v>
      </c>
      <c r="H2301" s="4" t="s">
        <v>38</v>
      </c>
      <c r="I2301" s="5">
        <v>2</v>
      </c>
      <c r="J2301" s="6">
        <v>35.49</v>
      </c>
      <c r="K2301" s="7">
        <v>0.1</v>
      </c>
      <c r="L2301" s="6">
        <v>13.78</v>
      </c>
      <c r="M2301" s="6">
        <f t="shared" si="140"/>
        <v>63.882000000000005</v>
      </c>
      <c r="N2301" s="6">
        <f t="shared" si="141"/>
        <v>27.56</v>
      </c>
      <c r="O2301" s="6">
        <f t="shared" si="142"/>
        <v>36.322000000000003</v>
      </c>
      <c r="P2301" s="8">
        <f t="shared" si="143"/>
        <v>0.56857956857956859</v>
      </c>
      <c r="Q2301" s="9">
        <f>YEAR(SalesDataTable[[#This Row],[Order Date]])</f>
        <v>2026</v>
      </c>
      <c r="R2301" s="8" t="str">
        <f>"Q"&amp;ROUNDUP(MONTH(SalesDataTable[[#This Row],[Order Date]])/3,0)</f>
        <v>Q4</v>
      </c>
      <c r="S2301" s="5">
        <f>MONTH(SalesDataTable[[#This Row],[Order Date]])</f>
        <v>11</v>
      </c>
      <c r="T2301" s="8" t="str">
        <f>TEXT(SalesDataTable[[#This Row],[Order Date]],"mmm")</f>
        <v>Nov</v>
      </c>
    </row>
    <row r="2302" spans="1:20" ht="15.6" x14ac:dyDescent="0.3">
      <c r="A2302" s="2" t="s">
        <v>2373</v>
      </c>
      <c r="B2302" s="3">
        <v>46334</v>
      </c>
      <c r="C2302" s="4" t="s">
        <v>21</v>
      </c>
      <c r="D2302" s="4" t="s">
        <v>72</v>
      </c>
      <c r="E2302" s="4" t="s">
        <v>23</v>
      </c>
      <c r="F2302" s="4" t="s">
        <v>36</v>
      </c>
      <c r="G2302" s="4" t="s">
        <v>31</v>
      </c>
      <c r="H2302" s="4" t="s">
        <v>99</v>
      </c>
      <c r="I2302" s="5">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9">
        <f>YEAR(SalesDataTable[[#This Row],[Order Date]])</f>
        <v>2026</v>
      </c>
      <c r="R2302" s="8" t="str">
        <f>"Q"&amp;ROUNDUP(MONTH(SalesDataTable[[#This Row],[Order Date]])/3,0)</f>
        <v>Q4</v>
      </c>
      <c r="S2302" s="5">
        <f>MONTH(SalesDataTable[[#This Row],[Order Date]])</f>
        <v>11</v>
      </c>
      <c r="T2302" s="8" t="str">
        <f>TEXT(SalesDataTable[[#This Row],[Order Date]],"mmm")</f>
        <v>Nov</v>
      </c>
    </row>
    <row r="2303" spans="1:20" ht="15.6" x14ac:dyDescent="0.3">
      <c r="A2303" s="2" t="s">
        <v>2374</v>
      </c>
      <c r="B2303" s="3">
        <v>46334</v>
      </c>
      <c r="C2303" s="4" t="s">
        <v>28</v>
      </c>
      <c r="D2303" s="4" t="s">
        <v>89</v>
      </c>
      <c r="E2303" s="4" t="s">
        <v>45</v>
      </c>
      <c r="F2303" s="4" t="s">
        <v>40</v>
      </c>
      <c r="G2303" s="4" t="s">
        <v>51</v>
      </c>
      <c r="H2303" s="4" t="s">
        <v>84</v>
      </c>
      <c r="I2303" s="5">
        <v>6</v>
      </c>
      <c r="J2303" s="6">
        <v>81.37</v>
      </c>
      <c r="K2303" s="7">
        <v>0</v>
      </c>
      <c r="L2303" s="6">
        <v>39.5</v>
      </c>
      <c r="M2303" s="6">
        <f t="shared" si="140"/>
        <v>488.22</v>
      </c>
      <c r="N2303" s="6">
        <f t="shared" si="141"/>
        <v>237</v>
      </c>
      <c r="O2303" s="6">
        <f t="shared" si="142"/>
        <v>251.22000000000003</v>
      </c>
      <c r="P2303" s="8">
        <f t="shared" si="143"/>
        <v>0.5145631067961165</v>
      </c>
      <c r="Q2303" s="9">
        <f>YEAR(SalesDataTable[[#This Row],[Order Date]])</f>
        <v>2026</v>
      </c>
      <c r="R2303" s="8" t="str">
        <f>"Q"&amp;ROUNDUP(MONTH(SalesDataTable[[#This Row],[Order Date]])/3,0)</f>
        <v>Q4</v>
      </c>
      <c r="S2303" s="5">
        <f>MONTH(SalesDataTable[[#This Row],[Order Date]])</f>
        <v>11</v>
      </c>
      <c r="T2303" s="8" t="str">
        <f>TEXT(SalesDataTable[[#This Row],[Order Date]],"mmm")</f>
        <v>Nov</v>
      </c>
    </row>
    <row r="2304" spans="1:20" ht="15.6" x14ac:dyDescent="0.3">
      <c r="A2304" s="2" t="s">
        <v>2375</v>
      </c>
      <c r="B2304" s="3">
        <v>46334</v>
      </c>
      <c r="C2304" s="4" t="s">
        <v>28</v>
      </c>
      <c r="D2304" s="4" t="s">
        <v>89</v>
      </c>
      <c r="E2304" s="4" t="s">
        <v>30</v>
      </c>
      <c r="F2304" s="4" t="s">
        <v>24</v>
      </c>
      <c r="G2304" s="4" t="s">
        <v>25</v>
      </c>
      <c r="H2304" s="4" t="s">
        <v>26</v>
      </c>
      <c r="I2304" s="5">
        <v>5</v>
      </c>
      <c r="J2304" s="6">
        <v>82.82</v>
      </c>
      <c r="K2304" s="7">
        <v>0.15</v>
      </c>
      <c r="L2304" s="6">
        <v>43.8</v>
      </c>
      <c r="M2304" s="6">
        <f t="shared" si="140"/>
        <v>351.98499999999996</v>
      </c>
      <c r="N2304" s="6">
        <f t="shared" si="141"/>
        <v>219</v>
      </c>
      <c r="O2304" s="6">
        <f t="shared" si="142"/>
        <v>132.98499999999996</v>
      </c>
      <c r="P2304" s="8">
        <f t="shared" si="143"/>
        <v>0.37781439549980816</v>
      </c>
      <c r="Q2304" s="9">
        <f>YEAR(SalesDataTable[[#This Row],[Order Date]])</f>
        <v>2026</v>
      </c>
      <c r="R2304" s="8" t="str">
        <f>"Q"&amp;ROUNDUP(MONTH(SalesDataTable[[#This Row],[Order Date]])/3,0)</f>
        <v>Q4</v>
      </c>
      <c r="S2304" s="5">
        <f>MONTH(SalesDataTable[[#This Row],[Order Date]])</f>
        <v>11</v>
      </c>
      <c r="T2304" s="8" t="str">
        <f>TEXT(SalesDataTable[[#This Row],[Order Date]],"mmm")</f>
        <v>Nov</v>
      </c>
    </row>
    <row r="2305" spans="1:20" ht="15.6" x14ac:dyDescent="0.3">
      <c r="A2305" s="2" t="s">
        <v>2376</v>
      </c>
      <c r="B2305" s="3">
        <v>46334</v>
      </c>
      <c r="C2305" s="4" t="s">
        <v>47</v>
      </c>
      <c r="D2305" s="4" t="s">
        <v>102</v>
      </c>
      <c r="E2305" s="4" t="s">
        <v>30</v>
      </c>
      <c r="F2305" s="4" t="s">
        <v>40</v>
      </c>
      <c r="G2305" s="4" t="s">
        <v>25</v>
      </c>
      <c r="H2305" s="4" t="s">
        <v>49</v>
      </c>
      <c r="I2305" s="5">
        <v>15</v>
      </c>
      <c r="J2305" s="6">
        <v>51.05</v>
      </c>
      <c r="K2305" s="7">
        <v>0.1</v>
      </c>
      <c r="L2305" s="6">
        <v>21.95</v>
      </c>
      <c r="M2305" s="6">
        <f t="shared" si="140"/>
        <v>689.17500000000007</v>
      </c>
      <c r="N2305" s="6">
        <f t="shared" si="141"/>
        <v>329.25</v>
      </c>
      <c r="O2305" s="6">
        <f t="shared" si="142"/>
        <v>359.92500000000007</v>
      </c>
      <c r="P2305" s="8">
        <f t="shared" si="143"/>
        <v>0.52225486995320491</v>
      </c>
      <c r="Q2305" s="9">
        <f>YEAR(SalesDataTable[[#This Row],[Order Date]])</f>
        <v>2026</v>
      </c>
      <c r="R2305" s="8" t="str">
        <f>"Q"&amp;ROUNDUP(MONTH(SalesDataTable[[#This Row],[Order Date]])/3,0)</f>
        <v>Q4</v>
      </c>
      <c r="S2305" s="5">
        <f>MONTH(SalesDataTable[[#This Row],[Order Date]])</f>
        <v>11</v>
      </c>
      <c r="T2305" s="8" t="str">
        <f>TEXT(SalesDataTable[[#This Row],[Order Date]],"mmm")</f>
        <v>Nov</v>
      </c>
    </row>
    <row r="2306" spans="1:20" ht="15.6" x14ac:dyDescent="0.3">
      <c r="A2306" s="2" t="s">
        <v>2377</v>
      </c>
      <c r="B2306" s="3">
        <v>46334</v>
      </c>
      <c r="C2306" s="4" t="s">
        <v>21</v>
      </c>
      <c r="D2306" s="4" t="s">
        <v>108</v>
      </c>
      <c r="E2306" s="4" t="s">
        <v>23</v>
      </c>
      <c r="F2306" s="4" t="s">
        <v>24</v>
      </c>
      <c r="G2306" s="4" t="s">
        <v>25</v>
      </c>
      <c r="H2306" s="4" t="s">
        <v>63</v>
      </c>
      <c r="I2306" s="5">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9">
        <f>YEAR(SalesDataTable[[#This Row],[Order Date]])</f>
        <v>2026</v>
      </c>
      <c r="R2306" s="8" t="str">
        <f>"Q"&amp;ROUNDUP(MONTH(SalesDataTable[[#This Row],[Order Date]])/3,0)</f>
        <v>Q4</v>
      </c>
      <c r="S2306" s="5">
        <f>MONTH(SalesDataTable[[#This Row],[Order Date]])</f>
        <v>11</v>
      </c>
      <c r="T2306" s="8" t="str">
        <f>TEXT(SalesDataTable[[#This Row],[Order Date]],"mmm")</f>
        <v>Nov</v>
      </c>
    </row>
    <row r="2307" spans="1:20" ht="15.6" x14ac:dyDescent="0.3">
      <c r="A2307" s="2" t="s">
        <v>2378</v>
      </c>
      <c r="B2307" s="3">
        <v>46334</v>
      </c>
      <c r="C2307" s="4" t="s">
        <v>47</v>
      </c>
      <c r="D2307" s="4" t="s">
        <v>102</v>
      </c>
      <c r="E2307" s="4" t="s">
        <v>30</v>
      </c>
      <c r="F2307" s="4" t="s">
        <v>40</v>
      </c>
      <c r="G2307" s="4" t="s">
        <v>51</v>
      </c>
      <c r="H2307" s="4" t="s">
        <v>84</v>
      </c>
      <c r="I2307" s="5">
        <v>6</v>
      </c>
      <c r="J2307" s="6">
        <v>80.83</v>
      </c>
      <c r="K2307" s="7">
        <v>0.15</v>
      </c>
      <c r="L2307" s="6">
        <v>39.32</v>
      </c>
      <c r="M2307" s="6">
        <f t="shared" si="144"/>
        <v>412.233</v>
      </c>
      <c r="N2307" s="6">
        <f t="shared" si="145"/>
        <v>235.92000000000002</v>
      </c>
      <c r="O2307" s="6">
        <f t="shared" si="146"/>
        <v>176.31299999999999</v>
      </c>
      <c r="P2307" s="8">
        <f t="shared" si="147"/>
        <v>0.42770229457612563</v>
      </c>
      <c r="Q2307" s="9">
        <f>YEAR(SalesDataTable[[#This Row],[Order Date]])</f>
        <v>2026</v>
      </c>
      <c r="R2307" s="8" t="str">
        <f>"Q"&amp;ROUNDUP(MONTH(SalesDataTable[[#This Row],[Order Date]])/3,0)</f>
        <v>Q4</v>
      </c>
      <c r="S2307" s="5">
        <f>MONTH(SalesDataTable[[#This Row],[Order Date]])</f>
        <v>11</v>
      </c>
      <c r="T2307" s="8" t="str">
        <f>TEXT(SalesDataTable[[#This Row],[Order Date]],"mmm")</f>
        <v>Nov</v>
      </c>
    </row>
    <row r="2308" spans="1:20" ht="15.6" x14ac:dyDescent="0.3">
      <c r="A2308" s="2" t="s">
        <v>2379</v>
      </c>
      <c r="B2308" s="3">
        <v>46334</v>
      </c>
      <c r="C2308" s="4" t="s">
        <v>28</v>
      </c>
      <c r="D2308" s="4" t="s">
        <v>89</v>
      </c>
      <c r="E2308" s="4" t="s">
        <v>23</v>
      </c>
      <c r="F2308" s="4" t="s">
        <v>36</v>
      </c>
      <c r="G2308" s="4" t="s">
        <v>51</v>
      </c>
      <c r="H2308" s="4" t="s">
        <v>110</v>
      </c>
      <c r="I2308" s="5">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9">
        <f>YEAR(SalesDataTable[[#This Row],[Order Date]])</f>
        <v>2026</v>
      </c>
      <c r="R2308" s="8" t="str">
        <f>"Q"&amp;ROUNDUP(MONTH(SalesDataTable[[#This Row],[Order Date]])/3,0)</f>
        <v>Q4</v>
      </c>
      <c r="S2308" s="5">
        <f>MONTH(SalesDataTable[[#This Row],[Order Date]])</f>
        <v>11</v>
      </c>
      <c r="T2308" s="8" t="str">
        <f>TEXT(SalesDataTable[[#This Row],[Order Date]],"mmm")</f>
        <v>Nov</v>
      </c>
    </row>
    <row r="2309" spans="1:20" ht="15.6" x14ac:dyDescent="0.3">
      <c r="A2309" s="2" t="s">
        <v>2380</v>
      </c>
      <c r="B2309" s="3">
        <v>46334</v>
      </c>
      <c r="C2309" s="4" t="s">
        <v>21</v>
      </c>
      <c r="D2309" s="4" t="s">
        <v>108</v>
      </c>
      <c r="E2309" s="4" t="s">
        <v>23</v>
      </c>
      <c r="F2309" s="4" t="s">
        <v>36</v>
      </c>
      <c r="G2309" s="4" t="s">
        <v>31</v>
      </c>
      <c r="H2309" s="4" t="s">
        <v>32</v>
      </c>
      <c r="I2309" s="5">
        <v>2</v>
      </c>
      <c r="J2309" s="6">
        <v>93.16</v>
      </c>
      <c r="K2309" s="7">
        <v>0.1</v>
      </c>
      <c r="L2309" s="6">
        <v>44.19</v>
      </c>
      <c r="M2309" s="6">
        <f t="shared" si="144"/>
        <v>167.68799999999999</v>
      </c>
      <c r="N2309" s="6">
        <f t="shared" si="145"/>
        <v>88.38</v>
      </c>
      <c r="O2309" s="6">
        <f t="shared" si="146"/>
        <v>79.307999999999993</v>
      </c>
      <c r="P2309" s="8">
        <f t="shared" si="147"/>
        <v>0.47294976384714471</v>
      </c>
      <c r="Q2309" s="9">
        <f>YEAR(SalesDataTable[[#This Row],[Order Date]])</f>
        <v>2026</v>
      </c>
      <c r="R2309" s="8" t="str">
        <f>"Q"&amp;ROUNDUP(MONTH(SalesDataTable[[#This Row],[Order Date]])/3,0)</f>
        <v>Q4</v>
      </c>
      <c r="S2309" s="5">
        <f>MONTH(SalesDataTable[[#This Row],[Order Date]])</f>
        <v>11</v>
      </c>
      <c r="T2309" s="8" t="str">
        <f>TEXT(SalesDataTable[[#This Row],[Order Date]],"mmm")</f>
        <v>Nov</v>
      </c>
    </row>
    <row r="2310" spans="1:20" ht="15.6" x14ac:dyDescent="0.3">
      <c r="A2310" s="2" t="s">
        <v>2381</v>
      </c>
      <c r="B2310" s="3">
        <v>46334</v>
      </c>
      <c r="C2310" s="4" t="s">
        <v>34</v>
      </c>
      <c r="D2310" s="4" t="s">
        <v>35</v>
      </c>
      <c r="E2310" s="4" t="s">
        <v>59</v>
      </c>
      <c r="F2310" s="4" t="s">
        <v>36</v>
      </c>
      <c r="G2310" s="4" t="s">
        <v>25</v>
      </c>
      <c r="H2310" s="4" t="s">
        <v>26</v>
      </c>
      <c r="I2310" s="5">
        <v>1</v>
      </c>
      <c r="J2310" s="6">
        <v>83.79</v>
      </c>
      <c r="K2310" s="7">
        <v>0.1</v>
      </c>
      <c r="L2310" s="6">
        <v>42.8</v>
      </c>
      <c r="M2310" s="6">
        <f t="shared" si="144"/>
        <v>75.411000000000001</v>
      </c>
      <c r="N2310" s="6">
        <f t="shared" si="145"/>
        <v>42.8</v>
      </c>
      <c r="O2310" s="6">
        <f t="shared" si="146"/>
        <v>32.611000000000004</v>
      </c>
      <c r="P2310" s="8">
        <f t="shared" si="147"/>
        <v>0.43244354271923197</v>
      </c>
      <c r="Q2310" s="9">
        <f>YEAR(SalesDataTable[[#This Row],[Order Date]])</f>
        <v>2026</v>
      </c>
      <c r="R2310" s="8" t="str">
        <f>"Q"&amp;ROUNDUP(MONTH(SalesDataTable[[#This Row],[Order Date]])/3,0)</f>
        <v>Q4</v>
      </c>
      <c r="S2310" s="5">
        <f>MONTH(SalesDataTable[[#This Row],[Order Date]])</f>
        <v>11</v>
      </c>
      <c r="T2310" s="8" t="str">
        <f>TEXT(SalesDataTable[[#This Row],[Order Date]],"mmm")</f>
        <v>Nov</v>
      </c>
    </row>
    <row r="2311" spans="1:20" ht="15.6" x14ac:dyDescent="0.3">
      <c r="A2311" s="2" t="s">
        <v>2382</v>
      </c>
      <c r="B2311" s="3">
        <v>46334</v>
      </c>
      <c r="C2311" s="4" t="s">
        <v>34</v>
      </c>
      <c r="D2311" s="4" t="s">
        <v>146</v>
      </c>
      <c r="E2311" s="4" t="s">
        <v>23</v>
      </c>
      <c r="F2311" s="4" t="s">
        <v>36</v>
      </c>
      <c r="G2311" s="4" t="s">
        <v>69</v>
      </c>
      <c r="H2311" s="4" t="s">
        <v>75</v>
      </c>
      <c r="I2311" s="5">
        <v>1</v>
      </c>
      <c r="J2311" s="6">
        <v>120.98</v>
      </c>
      <c r="K2311" s="7">
        <v>0.1</v>
      </c>
      <c r="L2311" s="6">
        <v>70.59</v>
      </c>
      <c r="M2311" s="6">
        <f t="shared" si="144"/>
        <v>108.88200000000001</v>
      </c>
      <c r="N2311" s="6">
        <f t="shared" si="145"/>
        <v>70.59</v>
      </c>
      <c r="O2311" s="6">
        <f t="shared" si="146"/>
        <v>38.292000000000002</v>
      </c>
      <c r="P2311" s="8">
        <f t="shared" si="147"/>
        <v>0.35168347385242738</v>
      </c>
      <c r="Q2311" s="9">
        <f>YEAR(SalesDataTable[[#This Row],[Order Date]])</f>
        <v>2026</v>
      </c>
      <c r="R2311" s="8" t="str">
        <f>"Q"&amp;ROUNDUP(MONTH(SalesDataTable[[#This Row],[Order Date]])/3,0)</f>
        <v>Q4</v>
      </c>
      <c r="S2311" s="5">
        <f>MONTH(SalesDataTable[[#This Row],[Order Date]])</f>
        <v>11</v>
      </c>
      <c r="T2311" s="8" t="str">
        <f>TEXT(SalesDataTable[[#This Row],[Order Date]],"mmm")</f>
        <v>Nov</v>
      </c>
    </row>
    <row r="2312" spans="1:20" ht="15.6" x14ac:dyDescent="0.3">
      <c r="A2312" s="2" t="s">
        <v>2383</v>
      </c>
      <c r="B2312" s="3">
        <v>46335</v>
      </c>
      <c r="C2312" s="4" t="s">
        <v>47</v>
      </c>
      <c r="D2312" s="4" t="s">
        <v>102</v>
      </c>
      <c r="E2312" s="4" t="s">
        <v>45</v>
      </c>
      <c r="F2312" s="4" t="s">
        <v>24</v>
      </c>
      <c r="G2312" s="4" t="s">
        <v>31</v>
      </c>
      <c r="H2312" s="4" t="s">
        <v>73</v>
      </c>
      <c r="I2312" s="5">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9">
        <f>YEAR(SalesDataTable[[#This Row],[Order Date]])</f>
        <v>2026</v>
      </c>
      <c r="R2312" s="8" t="str">
        <f>"Q"&amp;ROUNDUP(MONTH(SalesDataTable[[#This Row],[Order Date]])/3,0)</f>
        <v>Q4</v>
      </c>
      <c r="S2312" s="5">
        <f>MONTH(SalesDataTable[[#This Row],[Order Date]])</f>
        <v>11</v>
      </c>
      <c r="T2312" s="8" t="str">
        <f>TEXT(SalesDataTable[[#This Row],[Order Date]],"mmm")</f>
        <v>Nov</v>
      </c>
    </row>
    <row r="2313" spans="1:20" ht="15.6" x14ac:dyDescent="0.3">
      <c r="A2313" s="2" t="s">
        <v>2384</v>
      </c>
      <c r="B2313" s="3">
        <v>46335</v>
      </c>
      <c r="C2313" s="4" t="s">
        <v>21</v>
      </c>
      <c r="D2313" s="4" t="s">
        <v>72</v>
      </c>
      <c r="E2313" s="4" t="s">
        <v>45</v>
      </c>
      <c r="F2313" s="4" t="s">
        <v>36</v>
      </c>
      <c r="G2313" s="4" t="s">
        <v>37</v>
      </c>
      <c r="H2313" s="4" t="s">
        <v>38</v>
      </c>
      <c r="I2313" s="5">
        <v>3</v>
      </c>
      <c r="J2313" s="6">
        <v>36.14</v>
      </c>
      <c r="K2313" s="7">
        <v>0.1</v>
      </c>
      <c r="L2313" s="6">
        <v>13.23</v>
      </c>
      <c r="M2313" s="6">
        <f t="shared" si="144"/>
        <v>97.578000000000003</v>
      </c>
      <c r="N2313" s="6">
        <f t="shared" si="145"/>
        <v>39.69</v>
      </c>
      <c r="O2313" s="6">
        <f t="shared" si="146"/>
        <v>57.888000000000005</v>
      </c>
      <c r="P2313" s="8">
        <f t="shared" si="147"/>
        <v>0.59324847814056447</v>
      </c>
      <c r="Q2313" s="9">
        <f>YEAR(SalesDataTable[[#This Row],[Order Date]])</f>
        <v>2026</v>
      </c>
      <c r="R2313" s="8" t="str">
        <f>"Q"&amp;ROUNDUP(MONTH(SalesDataTable[[#This Row],[Order Date]])/3,0)</f>
        <v>Q4</v>
      </c>
      <c r="S2313" s="5">
        <f>MONTH(SalesDataTable[[#This Row],[Order Date]])</f>
        <v>11</v>
      </c>
      <c r="T2313" s="8" t="str">
        <f>TEXT(SalesDataTable[[#This Row],[Order Date]],"mmm")</f>
        <v>Nov</v>
      </c>
    </row>
    <row r="2314" spans="1:20" ht="15.6" x14ac:dyDescent="0.3">
      <c r="A2314" s="2" t="s">
        <v>2385</v>
      </c>
      <c r="B2314" s="3">
        <v>46335</v>
      </c>
      <c r="C2314" s="4" t="s">
        <v>47</v>
      </c>
      <c r="D2314" s="4" t="s">
        <v>102</v>
      </c>
      <c r="E2314" s="4" t="s">
        <v>30</v>
      </c>
      <c r="F2314" s="4" t="s">
        <v>40</v>
      </c>
      <c r="G2314" s="4" t="s">
        <v>31</v>
      </c>
      <c r="H2314" s="4" t="s">
        <v>32</v>
      </c>
      <c r="I2314" s="5">
        <v>12</v>
      </c>
      <c r="J2314" s="6">
        <v>90.99</v>
      </c>
      <c r="K2314" s="7">
        <v>0.2</v>
      </c>
      <c r="L2314" s="6">
        <v>45.51</v>
      </c>
      <c r="M2314" s="6">
        <f t="shared" si="144"/>
        <v>873.50399999999991</v>
      </c>
      <c r="N2314" s="6">
        <f t="shared" si="145"/>
        <v>546.12</v>
      </c>
      <c r="O2314" s="6">
        <f t="shared" si="146"/>
        <v>327.3839999999999</v>
      </c>
      <c r="P2314" s="8">
        <f t="shared" si="147"/>
        <v>0.37479393339927458</v>
      </c>
      <c r="Q2314" s="9">
        <f>YEAR(SalesDataTable[[#This Row],[Order Date]])</f>
        <v>2026</v>
      </c>
      <c r="R2314" s="8" t="str">
        <f>"Q"&amp;ROUNDUP(MONTH(SalesDataTable[[#This Row],[Order Date]])/3,0)</f>
        <v>Q4</v>
      </c>
      <c r="S2314" s="5">
        <f>MONTH(SalesDataTable[[#This Row],[Order Date]])</f>
        <v>11</v>
      </c>
      <c r="T2314" s="8" t="str">
        <f>TEXT(SalesDataTable[[#This Row],[Order Date]],"mmm")</f>
        <v>Nov</v>
      </c>
    </row>
    <row r="2315" spans="1:20" ht="15.6" x14ac:dyDescent="0.3">
      <c r="A2315" s="2" t="s">
        <v>2386</v>
      </c>
      <c r="B2315" s="3">
        <v>46335</v>
      </c>
      <c r="C2315" s="4" t="s">
        <v>47</v>
      </c>
      <c r="D2315" s="4" t="s">
        <v>102</v>
      </c>
      <c r="E2315" s="4" t="s">
        <v>59</v>
      </c>
      <c r="F2315" s="4" t="s">
        <v>40</v>
      </c>
      <c r="G2315" s="4" t="s">
        <v>25</v>
      </c>
      <c r="H2315" s="4" t="s">
        <v>49</v>
      </c>
      <c r="I2315" s="5">
        <v>1</v>
      </c>
      <c r="J2315" s="6">
        <v>50.55</v>
      </c>
      <c r="K2315" s="7">
        <v>0.05</v>
      </c>
      <c r="L2315" s="6">
        <v>22.09</v>
      </c>
      <c r="M2315" s="6">
        <f t="shared" si="144"/>
        <v>48.022499999999994</v>
      </c>
      <c r="N2315" s="6">
        <f t="shared" si="145"/>
        <v>22.09</v>
      </c>
      <c r="O2315" s="6">
        <f t="shared" si="146"/>
        <v>25.932499999999994</v>
      </c>
      <c r="P2315" s="8">
        <f t="shared" si="147"/>
        <v>0.54000728825029931</v>
      </c>
      <c r="Q2315" s="9">
        <f>YEAR(SalesDataTable[[#This Row],[Order Date]])</f>
        <v>2026</v>
      </c>
      <c r="R2315" s="8" t="str">
        <f>"Q"&amp;ROUNDUP(MONTH(SalesDataTable[[#This Row],[Order Date]])/3,0)</f>
        <v>Q4</v>
      </c>
      <c r="S2315" s="5">
        <f>MONTH(SalesDataTable[[#This Row],[Order Date]])</f>
        <v>11</v>
      </c>
      <c r="T2315" s="8" t="str">
        <f>TEXT(SalesDataTable[[#This Row],[Order Date]],"mmm")</f>
        <v>Nov</v>
      </c>
    </row>
    <row r="2316" spans="1:20" ht="15.6" x14ac:dyDescent="0.3">
      <c r="A2316" s="2" t="s">
        <v>2387</v>
      </c>
      <c r="B2316" s="3">
        <v>46335</v>
      </c>
      <c r="C2316" s="4" t="s">
        <v>21</v>
      </c>
      <c r="D2316" s="4" t="s">
        <v>22</v>
      </c>
      <c r="E2316" s="4" t="s">
        <v>45</v>
      </c>
      <c r="F2316" s="4" t="s">
        <v>36</v>
      </c>
      <c r="G2316" s="4" t="s">
        <v>69</v>
      </c>
      <c r="H2316" s="4" t="s">
        <v>94</v>
      </c>
      <c r="I2316" s="5">
        <v>1</v>
      </c>
      <c r="J2316" s="6">
        <v>51.65</v>
      </c>
      <c r="K2316" s="7">
        <v>0.15</v>
      </c>
      <c r="L2316" s="6">
        <v>21.86</v>
      </c>
      <c r="M2316" s="6">
        <f t="shared" si="144"/>
        <v>43.902499999999996</v>
      </c>
      <c r="N2316" s="6">
        <f t="shared" si="145"/>
        <v>21.86</v>
      </c>
      <c r="O2316" s="6">
        <f t="shared" si="146"/>
        <v>22.042499999999997</v>
      </c>
      <c r="P2316" s="8">
        <f t="shared" si="147"/>
        <v>0.50207846933545919</v>
      </c>
      <c r="Q2316" s="9">
        <f>YEAR(SalesDataTable[[#This Row],[Order Date]])</f>
        <v>2026</v>
      </c>
      <c r="R2316" s="8" t="str">
        <f>"Q"&amp;ROUNDUP(MONTH(SalesDataTable[[#This Row],[Order Date]])/3,0)</f>
        <v>Q4</v>
      </c>
      <c r="S2316" s="5">
        <f>MONTH(SalesDataTable[[#This Row],[Order Date]])</f>
        <v>11</v>
      </c>
      <c r="T2316" s="8" t="str">
        <f>TEXT(SalesDataTable[[#This Row],[Order Date]],"mmm")</f>
        <v>Nov</v>
      </c>
    </row>
    <row r="2317" spans="1:20" ht="15.6" x14ac:dyDescent="0.3">
      <c r="A2317" s="2" t="s">
        <v>2388</v>
      </c>
      <c r="B2317" s="3">
        <v>46335</v>
      </c>
      <c r="C2317" s="4" t="s">
        <v>28</v>
      </c>
      <c r="D2317" s="4" t="s">
        <v>89</v>
      </c>
      <c r="E2317" s="4" t="s">
        <v>23</v>
      </c>
      <c r="F2317" s="4" t="s">
        <v>36</v>
      </c>
      <c r="G2317" s="4" t="s">
        <v>25</v>
      </c>
      <c r="H2317" s="4" t="s">
        <v>26</v>
      </c>
      <c r="I2317" s="5">
        <v>5</v>
      </c>
      <c r="J2317" s="6">
        <v>82.96</v>
      </c>
      <c r="K2317" s="7">
        <v>0</v>
      </c>
      <c r="L2317" s="6">
        <v>43.55</v>
      </c>
      <c r="M2317" s="6">
        <f t="shared" si="144"/>
        <v>414.79999999999995</v>
      </c>
      <c r="N2317" s="6">
        <f t="shared" si="145"/>
        <v>217.75</v>
      </c>
      <c r="O2317" s="6">
        <f t="shared" si="146"/>
        <v>197.04999999999995</v>
      </c>
      <c r="P2317" s="8">
        <f t="shared" si="147"/>
        <v>0.47504821600771452</v>
      </c>
      <c r="Q2317" s="9">
        <f>YEAR(SalesDataTable[[#This Row],[Order Date]])</f>
        <v>2026</v>
      </c>
      <c r="R2317" s="8" t="str">
        <f>"Q"&amp;ROUNDUP(MONTH(SalesDataTable[[#This Row],[Order Date]])/3,0)</f>
        <v>Q4</v>
      </c>
      <c r="S2317" s="5">
        <f>MONTH(SalesDataTable[[#This Row],[Order Date]])</f>
        <v>11</v>
      </c>
      <c r="T2317" s="8" t="str">
        <f>TEXT(SalesDataTable[[#This Row],[Order Date]],"mmm")</f>
        <v>Nov</v>
      </c>
    </row>
    <row r="2318" spans="1:20" ht="15.6" x14ac:dyDescent="0.3">
      <c r="A2318" s="2" t="s">
        <v>2389</v>
      </c>
      <c r="B2318" s="3">
        <v>46335</v>
      </c>
      <c r="C2318" s="4" t="s">
        <v>47</v>
      </c>
      <c r="D2318" s="4" t="s">
        <v>48</v>
      </c>
      <c r="E2318" s="4" t="s">
        <v>59</v>
      </c>
      <c r="F2318" s="4" t="s">
        <v>40</v>
      </c>
      <c r="G2318" s="4" t="s">
        <v>31</v>
      </c>
      <c r="H2318" s="4" t="s">
        <v>99</v>
      </c>
      <c r="I2318" s="5">
        <v>1</v>
      </c>
      <c r="J2318" s="6">
        <v>70.3</v>
      </c>
      <c r="K2318" s="7">
        <v>0.05</v>
      </c>
      <c r="L2318" s="6">
        <v>33.31</v>
      </c>
      <c r="M2318" s="6">
        <f t="shared" si="144"/>
        <v>66.784999999999997</v>
      </c>
      <c r="N2318" s="6">
        <f t="shared" si="145"/>
        <v>33.31</v>
      </c>
      <c r="O2318" s="6">
        <f t="shared" si="146"/>
        <v>33.474999999999994</v>
      </c>
      <c r="P2318" s="8">
        <f t="shared" si="147"/>
        <v>0.50123530732949007</v>
      </c>
      <c r="Q2318" s="9">
        <f>YEAR(SalesDataTable[[#This Row],[Order Date]])</f>
        <v>2026</v>
      </c>
      <c r="R2318" s="8" t="str">
        <f>"Q"&amp;ROUNDUP(MONTH(SalesDataTable[[#This Row],[Order Date]])/3,0)</f>
        <v>Q4</v>
      </c>
      <c r="S2318" s="5">
        <f>MONTH(SalesDataTable[[#This Row],[Order Date]])</f>
        <v>11</v>
      </c>
      <c r="T2318" s="8" t="str">
        <f>TEXT(SalesDataTable[[#This Row],[Order Date]],"mmm")</f>
        <v>Nov</v>
      </c>
    </row>
    <row r="2319" spans="1:20" ht="15.6" x14ac:dyDescent="0.3">
      <c r="A2319" s="2" t="s">
        <v>2390</v>
      </c>
      <c r="B2319" s="3">
        <v>46335</v>
      </c>
      <c r="C2319" s="4" t="s">
        <v>34</v>
      </c>
      <c r="D2319" s="4" t="s">
        <v>35</v>
      </c>
      <c r="E2319" s="4" t="s">
        <v>45</v>
      </c>
      <c r="F2319" s="4" t="s">
        <v>24</v>
      </c>
      <c r="G2319" s="4" t="s">
        <v>37</v>
      </c>
      <c r="H2319" s="4" t="s">
        <v>66</v>
      </c>
      <c r="I2319" s="5">
        <v>2</v>
      </c>
      <c r="J2319" s="6">
        <v>47.12</v>
      </c>
      <c r="K2319" s="7">
        <v>0.15</v>
      </c>
      <c r="L2319" s="6">
        <v>18.64</v>
      </c>
      <c r="M2319" s="6">
        <f t="shared" si="144"/>
        <v>80.103999999999999</v>
      </c>
      <c r="N2319" s="6">
        <f t="shared" si="145"/>
        <v>37.28</v>
      </c>
      <c r="O2319" s="6">
        <f t="shared" si="146"/>
        <v>42.823999999999998</v>
      </c>
      <c r="P2319" s="8">
        <f t="shared" si="147"/>
        <v>0.5346050134824728</v>
      </c>
      <c r="Q2319" s="9">
        <f>YEAR(SalesDataTable[[#This Row],[Order Date]])</f>
        <v>2026</v>
      </c>
      <c r="R2319" s="8" t="str">
        <f>"Q"&amp;ROUNDUP(MONTH(SalesDataTable[[#This Row],[Order Date]])/3,0)</f>
        <v>Q4</v>
      </c>
      <c r="S2319" s="5">
        <f>MONTH(SalesDataTable[[#This Row],[Order Date]])</f>
        <v>11</v>
      </c>
      <c r="T2319" s="8" t="str">
        <f>TEXT(SalesDataTable[[#This Row],[Order Date]],"mmm")</f>
        <v>Nov</v>
      </c>
    </row>
    <row r="2320" spans="1:20" ht="15.6" x14ac:dyDescent="0.3">
      <c r="A2320" s="2" t="s">
        <v>2391</v>
      </c>
      <c r="B2320" s="3">
        <v>46335</v>
      </c>
      <c r="C2320" s="4" t="s">
        <v>21</v>
      </c>
      <c r="D2320" s="4" t="s">
        <v>108</v>
      </c>
      <c r="E2320" s="4" t="s">
        <v>59</v>
      </c>
      <c r="F2320" s="4" t="s">
        <v>36</v>
      </c>
      <c r="G2320" s="4" t="s">
        <v>69</v>
      </c>
      <c r="H2320" s="4" t="s">
        <v>70</v>
      </c>
      <c r="I2320" s="5">
        <v>4</v>
      </c>
      <c r="J2320" s="6">
        <v>39.82</v>
      </c>
      <c r="K2320" s="7">
        <v>0.2</v>
      </c>
      <c r="L2320" s="6">
        <v>14.98</v>
      </c>
      <c r="M2320" s="6">
        <f t="shared" si="144"/>
        <v>127.42400000000001</v>
      </c>
      <c r="N2320" s="6">
        <f t="shared" si="145"/>
        <v>59.92</v>
      </c>
      <c r="O2320" s="6">
        <f t="shared" si="146"/>
        <v>67.504000000000005</v>
      </c>
      <c r="P2320" s="8">
        <f t="shared" si="147"/>
        <v>0.52975891511803119</v>
      </c>
      <c r="Q2320" s="9">
        <f>YEAR(SalesDataTable[[#This Row],[Order Date]])</f>
        <v>2026</v>
      </c>
      <c r="R2320" s="8" t="str">
        <f>"Q"&amp;ROUNDUP(MONTH(SalesDataTable[[#This Row],[Order Date]])/3,0)</f>
        <v>Q4</v>
      </c>
      <c r="S2320" s="5">
        <f>MONTH(SalesDataTable[[#This Row],[Order Date]])</f>
        <v>11</v>
      </c>
      <c r="T2320" s="8" t="str">
        <f>TEXT(SalesDataTable[[#This Row],[Order Date]],"mmm")</f>
        <v>Nov</v>
      </c>
    </row>
    <row r="2321" spans="1:20" ht="15.6" x14ac:dyDescent="0.3">
      <c r="A2321" s="2" t="s">
        <v>2392</v>
      </c>
      <c r="B2321" s="3">
        <v>46335</v>
      </c>
      <c r="C2321" s="4" t="s">
        <v>28</v>
      </c>
      <c r="D2321" s="4" t="s">
        <v>106</v>
      </c>
      <c r="E2321" s="4" t="s">
        <v>23</v>
      </c>
      <c r="F2321" s="4" t="s">
        <v>24</v>
      </c>
      <c r="G2321" s="4" t="s">
        <v>31</v>
      </c>
      <c r="H2321" s="4" t="s">
        <v>73</v>
      </c>
      <c r="I2321" s="5">
        <v>4</v>
      </c>
      <c r="J2321" s="6">
        <v>154.27000000000001</v>
      </c>
      <c r="K2321" s="7">
        <v>0.05</v>
      </c>
      <c r="L2321" s="6">
        <v>78.36</v>
      </c>
      <c r="M2321" s="6">
        <f t="shared" si="144"/>
        <v>586.226</v>
      </c>
      <c r="N2321" s="6">
        <f t="shared" si="145"/>
        <v>313.44</v>
      </c>
      <c r="O2321" s="6">
        <f t="shared" si="146"/>
        <v>272.786</v>
      </c>
      <c r="P2321" s="8">
        <f t="shared" si="147"/>
        <v>0.46532565938733528</v>
      </c>
      <c r="Q2321" s="9">
        <f>YEAR(SalesDataTable[[#This Row],[Order Date]])</f>
        <v>2026</v>
      </c>
      <c r="R2321" s="8" t="str">
        <f>"Q"&amp;ROUNDUP(MONTH(SalesDataTable[[#This Row],[Order Date]])/3,0)</f>
        <v>Q4</v>
      </c>
      <c r="S2321" s="5">
        <f>MONTH(SalesDataTable[[#This Row],[Order Date]])</f>
        <v>11</v>
      </c>
      <c r="T2321" s="8" t="str">
        <f>TEXT(SalesDataTable[[#This Row],[Order Date]],"mmm")</f>
        <v>Nov</v>
      </c>
    </row>
    <row r="2322" spans="1:20" ht="15.6" x14ac:dyDescent="0.3">
      <c r="A2322" s="2" t="s">
        <v>2393</v>
      </c>
      <c r="B2322" s="3">
        <v>46335</v>
      </c>
      <c r="C2322" s="4" t="s">
        <v>21</v>
      </c>
      <c r="D2322" s="4" t="s">
        <v>22</v>
      </c>
      <c r="E2322" s="4" t="s">
        <v>23</v>
      </c>
      <c r="F2322" s="4" t="s">
        <v>36</v>
      </c>
      <c r="G2322" s="4" t="s">
        <v>31</v>
      </c>
      <c r="H2322" s="4" t="s">
        <v>41</v>
      </c>
      <c r="I2322" s="5">
        <v>1</v>
      </c>
      <c r="J2322" s="6">
        <v>143.02000000000001</v>
      </c>
      <c r="K2322" s="7">
        <v>0.1</v>
      </c>
      <c r="L2322" s="6">
        <v>79.25</v>
      </c>
      <c r="M2322" s="6">
        <f t="shared" si="144"/>
        <v>128.71800000000002</v>
      </c>
      <c r="N2322" s="6">
        <f t="shared" si="145"/>
        <v>79.25</v>
      </c>
      <c r="O2322" s="6">
        <f t="shared" si="146"/>
        <v>49.468000000000018</v>
      </c>
      <c r="P2322" s="8">
        <f t="shared" si="147"/>
        <v>0.3843129942976119</v>
      </c>
      <c r="Q2322" s="9">
        <f>YEAR(SalesDataTable[[#This Row],[Order Date]])</f>
        <v>2026</v>
      </c>
      <c r="R2322" s="8" t="str">
        <f>"Q"&amp;ROUNDUP(MONTH(SalesDataTable[[#This Row],[Order Date]])/3,0)</f>
        <v>Q4</v>
      </c>
      <c r="S2322" s="5">
        <f>MONTH(SalesDataTable[[#This Row],[Order Date]])</f>
        <v>11</v>
      </c>
      <c r="T2322" s="8" t="str">
        <f>TEXT(SalesDataTable[[#This Row],[Order Date]],"mmm")</f>
        <v>Nov</v>
      </c>
    </row>
    <row r="2323" spans="1:20" ht="15.6" x14ac:dyDescent="0.3">
      <c r="A2323" s="2" t="s">
        <v>2394</v>
      </c>
      <c r="B2323" s="3">
        <v>46335</v>
      </c>
      <c r="C2323" s="4" t="s">
        <v>34</v>
      </c>
      <c r="D2323" s="4" t="s">
        <v>81</v>
      </c>
      <c r="E2323" s="4" t="s">
        <v>45</v>
      </c>
      <c r="F2323" s="4" t="s">
        <v>24</v>
      </c>
      <c r="G2323" s="4" t="s">
        <v>69</v>
      </c>
      <c r="H2323" s="4" t="s">
        <v>87</v>
      </c>
      <c r="I2323" s="5">
        <v>1</v>
      </c>
      <c r="J2323" s="6">
        <v>35.36</v>
      </c>
      <c r="K2323" s="7">
        <v>0</v>
      </c>
      <c r="L2323" s="6">
        <v>13.74</v>
      </c>
      <c r="M2323" s="6">
        <f t="shared" si="144"/>
        <v>35.36</v>
      </c>
      <c r="N2323" s="6">
        <f t="shared" si="145"/>
        <v>13.74</v>
      </c>
      <c r="O2323" s="6">
        <f t="shared" si="146"/>
        <v>21.619999999999997</v>
      </c>
      <c r="P2323" s="8">
        <f t="shared" si="147"/>
        <v>0.61142533936651577</v>
      </c>
      <c r="Q2323" s="9">
        <f>YEAR(SalesDataTable[[#This Row],[Order Date]])</f>
        <v>2026</v>
      </c>
      <c r="R2323" s="8" t="str">
        <f>"Q"&amp;ROUNDUP(MONTH(SalesDataTable[[#This Row],[Order Date]])/3,0)</f>
        <v>Q4</v>
      </c>
      <c r="S2323" s="5">
        <f>MONTH(SalesDataTable[[#This Row],[Order Date]])</f>
        <v>11</v>
      </c>
      <c r="T2323" s="8" t="str">
        <f>TEXT(SalesDataTable[[#This Row],[Order Date]],"mmm")</f>
        <v>Nov</v>
      </c>
    </row>
    <row r="2324" spans="1:20" ht="15.6" x14ac:dyDescent="0.3">
      <c r="A2324" s="2" t="s">
        <v>2395</v>
      </c>
      <c r="B2324" s="3">
        <v>46335</v>
      </c>
      <c r="C2324" s="4" t="s">
        <v>28</v>
      </c>
      <c r="D2324" s="4" t="s">
        <v>58</v>
      </c>
      <c r="E2324" s="4" t="s">
        <v>23</v>
      </c>
      <c r="F2324" s="4" t="s">
        <v>24</v>
      </c>
      <c r="G2324" s="4" t="s">
        <v>31</v>
      </c>
      <c r="H2324" s="4" t="s">
        <v>73</v>
      </c>
      <c r="I2324" s="5">
        <v>1</v>
      </c>
      <c r="J2324" s="6">
        <v>156.82</v>
      </c>
      <c r="K2324" s="7">
        <v>0.1</v>
      </c>
      <c r="L2324" s="6">
        <v>77.12</v>
      </c>
      <c r="M2324" s="6">
        <f t="shared" si="144"/>
        <v>141.13800000000001</v>
      </c>
      <c r="N2324" s="6">
        <f t="shared" si="145"/>
        <v>77.12</v>
      </c>
      <c r="O2324" s="6">
        <f t="shared" si="146"/>
        <v>64.018000000000001</v>
      </c>
      <c r="P2324" s="8">
        <f t="shared" si="147"/>
        <v>0.45358443509189589</v>
      </c>
      <c r="Q2324" s="9">
        <f>YEAR(SalesDataTable[[#This Row],[Order Date]])</f>
        <v>2026</v>
      </c>
      <c r="R2324" s="8" t="str">
        <f>"Q"&amp;ROUNDUP(MONTH(SalesDataTable[[#This Row],[Order Date]])/3,0)</f>
        <v>Q4</v>
      </c>
      <c r="S2324" s="5">
        <f>MONTH(SalesDataTable[[#This Row],[Order Date]])</f>
        <v>11</v>
      </c>
      <c r="T2324" s="8" t="str">
        <f>TEXT(SalesDataTable[[#This Row],[Order Date]],"mmm")</f>
        <v>Nov</v>
      </c>
    </row>
    <row r="2325" spans="1:20" ht="15.6" x14ac:dyDescent="0.3">
      <c r="A2325" s="2" t="s">
        <v>2396</v>
      </c>
      <c r="B2325" s="3">
        <v>46335</v>
      </c>
      <c r="C2325" s="4" t="s">
        <v>34</v>
      </c>
      <c r="D2325" s="4" t="s">
        <v>146</v>
      </c>
      <c r="E2325" s="4" t="s">
        <v>30</v>
      </c>
      <c r="F2325" s="4" t="s">
        <v>40</v>
      </c>
      <c r="G2325" s="4" t="s">
        <v>69</v>
      </c>
      <c r="H2325" s="4" t="s">
        <v>70</v>
      </c>
      <c r="I2325" s="5">
        <v>10</v>
      </c>
      <c r="J2325" s="6">
        <v>40.98</v>
      </c>
      <c r="K2325" s="7">
        <v>0.1</v>
      </c>
      <c r="L2325" s="6">
        <v>14.6</v>
      </c>
      <c r="M2325" s="6">
        <f t="shared" si="144"/>
        <v>368.82</v>
      </c>
      <c r="N2325" s="6">
        <f t="shared" si="145"/>
        <v>146</v>
      </c>
      <c r="O2325" s="6">
        <f t="shared" si="146"/>
        <v>222.82</v>
      </c>
      <c r="P2325" s="8">
        <f t="shared" si="147"/>
        <v>0.60414294235670518</v>
      </c>
      <c r="Q2325" s="9">
        <f>YEAR(SalesDataTable[[#This Row],[Order Date]])</f>
        <v>2026</v>
      </c>
      <c r="R2325" s="8" t="str">
        <f>"Q"&amp;ROUNDUP(MONTH(SalesDataTable[[#This Row],[Order Date]])/3,0)</f>
        <v>Q4</v>
      </c>
      <c r="S2325" s="5">
        <f>MONTH(SalesDataTable[[#This Row],[Order Date]])</f>
        <v>11</v>
      </c>
      <c r="T2325" s="8" t="str">
        <f>TEXT(SalesDataTable[[#This Row],[Order Date]],"mmm")</f>
        <v>Nov</v>
      </c>
    </row>
    <row r="2326" spans="1:20" ht="15.6" x14ac:dyDescent="0.3">
      <c r="A2326" s="2" t="s">
        <v>2397</v>
      </c>
      <c r="B2326" s="3">
        <v>46335</v>
      </c>
      <c r="C2326" s="4" t="s">
        <v>47</v>
      </c>
      <c r="D2326" s="4" t="s">
        <v>68</v>
      </c>
      <c r="E2326" s="4" t="s">
        <v>45</v>
      </c>
      <c r="F2326" s="4" t="s">
        <v>36</v>
      </c>
      <c r="G2326" s="4" t="s">
        <v>31</v>
      </c>
      <c r="H2326" s="4" t="s">
        <v>41</v>
      </c>
      <c r="I2326" s="5">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9">
        <f>YEAR(SalesDataTable[[#This Row],[Order Date]])</f>
        <v>2026</v>
      </c>
      <c r="R2326" s="8" t="str">
        <f>"Q"&amp;ROUNDUP(MONTH(SalesDataTable[[#This Row],[Order Date]])/3,0)</f>
        <v>Q4</v>
      </c>
      <c r="S2326" s="5">
        <f>MONTH(SalesDataTable[[#This Row],[Order Date]])</f>
        <v>11</v>
      </c>
      <c r="T2326" s="8" t="str">
        <f>TEXT(SalesDataTable[[#This Row],[Order Date]],"mmm")</f>
        <v>Nov</v>
      </c>
    </row>
    <row r="2327" spans="1:20" ht="15.6" x14ac:dyDescent="0.3">
      <c r="A2327" s="2" t="s">
        <v>2398</v>
      </c>
      <c r="B2327" s="3">
        <v>46336</v>
      </c>
      <c r="C2327" s="4" t="s">
        <v>47</v>
      </c>
      <c r="D2327" s="4" t="s">
        <v>65</v>
      </c>
      <c r="E2327" s="4" t="s">
        <v>23</v>
      </c>
      <c r="F2327" s="4" t="s">
        <v>36</v>
      </c>
      <c r="G2327" s="4" t="s">
        <v>31</v>
      </c>
      <c r="H2327" s="4" t="s">
        <v>32</v>
      </c>
      <c r="I2327" s="5">
        <v>1</v>
      </c>
      <c r="J2327" s="6">
        <v>90.23</v>
      </c>
      <c r="K2327" s="7">
        <v>0</v>
      </c>
      <c r="L2327" s="6">
        <v>44.06</v>
      </c>
      <c r="M2327" s="6">
        <f t="shared" si="144"/>
        <v>90.23</v>
      </c>
      <c r="N2327" s="6">
        <f t="shared" si="145"/>
        <v>44.06</v>
      </c>
      <c r="O2327" s="6">
        <f t="shared" si="146"/>
        <v>46.17</v>
      </c>
      <c r="P2327" s="8">
        <f t="shared" si="147"/>
        <v>0.51169234179319512</v>
      </c>
      <c r="Q2327" s="9">
        <f>YEAR(SalesDataTable[[#This Row],[Order Date]])</f>
        <v>2026</v>
      </c>
      <c r="R2327" s="8" t="str">
        <f>"Q"&amp;ROUNDUP(MONTH(SalesDataTable[[#This Row],[Order Date]])/3,0)</f>
        <v>Q4</v>
      </c>
      <c r="S2327" s="5">
        <f>MONTH(SalesDataTable[[#This Row],[Order Date]])</f>
        <v>11</v>
      </c>
      <c r="T2327" s="8" t="str">
        <f>TEXT(SalesDataTable[[#This Row],[Order Date]],"mmm")</f>
        <v>Nov</v>
      </c>
    </row>
    <row r="2328" spans="1:20" ht="15.6" x14ac:dyDescent="0.3">
      <c r="A2328" s="2" t="s">
        <v>2399</v>
      </c>
      <c r="B2328" s="3">
        <v>46336</v>
      </c>
      <c r="C2328" s="4" t="s">
        <v>47</v>
      </c>
      <c r="D2328" s="4" t="s">
        <v>65</v>
      </c>
      <c r="E2328" s="4" t="s">
        <v>23</v>
      </c>
      <c r="F2328" s="4" t="s">
        <v>36</v>
      </c>
      <c r="G2328" s="4" t="s">
        <v>31</v>
      </c>
      <c r="H2328" s="4" t="s">
        <v>73</v>
      </c>
      <c r="I2328" s="5">
        <v>5</v>
      </c>
      <c r="J2328" s="6">
        <v>152.82</v>
      </c>
      <c r="K2328" s="7">
        <v>0.1</v>
      </c>
      <c r="L2328" s="6">
        <v>80.09</v>
      </c>
      <c r="M2328" s="6">
        <f t="shared" si="144"/>
        <v>687.68999999999994</v>
      </c>
      <c r="N2328" s="6">
        <f t="shared" si="145"/>
        <v>400.45000000000005</v>
      </c>
      <c r="O2328" s="6">
        <f t="shared" si="146"/>
        <v>287.2399999999999</v>
      </c>
      <c r="P2328" s="8">
        <f t="shared" si="147"/>
        <v>0.417688202533118</v>
      </c>
      <c r="Q2328" s="9">
        <f>YEAR(SalesDataTable[[#This Row],[Order Date]])</f>
        <v>2026</v>
      </c>
      <c r="R2328" s="8" t="str">
        <f>"Q"&amp;ROUNDUP(MONTH(SalesDataTable[[#This Row],[Order Date]])/3,0)</f>
        <v>Q4</v>
      </c>
      <c r="S2328" s="5">
        <f>MONTH(SalesDataTable[[#This Row],[Order Date]])</f>
        <v>11</v>
      </c>
      <c r="T2328" s="8" t="str">
        <f>TEXT(SalesDataTable[[#This Row],[Order Date]],"mmm")</f>
        <v>Nov</v>
      </c>
    </row>
    <row r="2329" spans="1:20" ht="15.6" x14ac:dyDescent="0.3">
      <c r="A2329" s="2" t="s">
        <v>2400</v>
      </c>
      <c r="B2329" s="3">
        <v>46336</v>
      </c>
      <c r="C2329" s="4" t="s">
        <v>21</v>
      </c>
      <c r="D2329" s="4" t="s">
        <v>22</v>
      </c>
      <c r="E2329" s="4" t="s">
        <v>23</v>
      </c>
      <c r="F2329" s="4" t="s">
        <v>40</v>
      </c>
      <c r="G2329" s="4" t="s">
        <v>37</v>
      </c>
      <c r="H2329" s="4" t="s">
        <v>38</v>
      </c>
      <c r="I2329" s="5">
        <v>2</v>
      </c>
      <c r="J2329" s="6">
        <v>36.61</v>
      </c>
      <c r="K2329" s="7">
        <v>0.05</v>
      </c>
      <c r="L2329" s="6">
        <v>13.31</v>
      </c>
      <c r="M2329" s="6">
        <f t="shared" si="144"/>
        <v>69.558999999999997</v>
      </c>
      <c r="N2329" s="6">
        <f t="shared" si="145"/>
        <v>26.62</v>
      </c>
      <c r="O2329" s="6">
        <f t="shared" si="146"/>
        <v>42.938999999999993</v>
      </c>
      <c r="P2329" s="8">
        <f t="shared" si="147"/>
        <v>0.61730329648212301</v>
      </c>
      <c r="Q2329" s="9">
        <f>YEAR(SalesDataTable[[#This Row],[Order Date]])</f>
        <v>2026</v>
      </c>
      <c r="R2329" s="8" t="str">
        <f>"Q"&amp;ROUNDUP(MONTH(SalesDataTable[[#This Row],[Order Date]])/3,0)</f>
        <v>Q4</v>
      </c>
      <c r="S2329" s="5">
        <f>MONTH(SalesDataTable[[#This Row],[Order Date]])</f>
        <v>11</v>
      </c>
      <c r="T2329" s="8" t="str">
        <f>TEXT(SalesDataTable[[#This Row],[Order Date]],"mmm")</f>
        <v>Nov</v>
      </c>
    </row>
    <row r="2330" spans="1:20" ht="15.6" x14ac:dyDescent="0.3">
      <c r="A2330" s="2" t="s">
        <v>2401</v>
      </c>
      <c r="B2330" s="3">
        <v>46336</v>
      </c>
      <c r="C2330" s="4" t="s">
        <v>47</v>
      </c>
      <c r="D2330" s="4" t="s">
        <v>68</v>
      </c>
      <c r="E2330" s="4" t="s">
        <v>30</v>
      </c>
      <c r="F2330" s="4" t="s">
        <v>40</v>
      </c>
      <c r="G2330" s="4" t="s">
        <v>31</v>
      </c>
      <c r="H2330" s="4" t="s">
        <v>73</v>
      </c>
      <c r="I2330" s="5">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9">
        <f>YEAR(SalesDataTable[[#This Row],[Order Date]])</f>
        <v>2026</v>
      </c>
      <c r="R2330" s="8" t="str">
        <f>"Q"&amp;ROUNDUP(MONTH(SalesDataTable[[#This Row],[Order Date]])/3,0)</f>
        <v>Q4</v>
      </c>
      <c r="S2330" s="5">
        <f>MONTH(SalesDataTable[[#This Row],[Order Date]])</f>
        <v>11</v>
      </c>
      <c r="T2330" s="8" t="str">
        <f>TEXT(SalesDataTable[[#This Row],[Order Date]],"mmm")</f>
        <v>Nov</v>
      </c>
    </row>
    <row r="2331" spans="1:20" ht="15.6" x14ac:dyDescent="0.3">
      <c r="A2331" s="2" t="s">
        <v>2402</v>
      </c>
      <c r="B2331" s="3">
        <v>46337</v>
      </c>
      <c r="C2331" s="4" t="s">
        <v>21</v>
      </c>
      <c r="D2331" s="4" t="s">
        <v>22</v>
      </c>
      <c r="E2331" s="4" t="s">
        <v>23</v>
      </c>
      <c r="F2331" s="4" t="s">
        <v>24</v>
      </c>
      <c r="G2331" s="4" t="s">
        <v>31</v>
      </c>
      <c r="H2331" s="4" t="s">
        <v>41</v>
      </c>
      <c r="I2331" s="5">
        <v>1</v>
      </c>
      <c r="J2331" s="6">
        <v>145.83000000000001</v>
      </c>
      <c r="K2331" s="7">
        <v>0.1</v>
      </c>
      <c r="L2331" s="6">
        <v>79.14</v>
      </c>
      <c r="M2331" s="6">
        <f t="shared" si="144"/>
        <v>131.24700000000001</v>
      </c>
      <c r="N2331" s="6">
        <f t="shared" si="145"/>
        <v>79.14</v>
      </c>
      <c r="O2331" s="6">
        <f t="shared" si="146"/>
        <v>52.107000000000014</v>
      </c>
      <c r="P2331" s="8">
        <f t="shared" si="147"/>
        <v>0.39701478890946085</v>
      </c>
      <c r="Q2331" s="9">
        <f>YEAR(SalesDataTable[[#This Row],[Order Date]])</f>
        <v>2026</v>
      </c>
      <c r="R2331" s="8" t="str">
        <f>"Q"&amp;ROUNDUP(MONTH(SalesDataTable[[#This Row],[Order Date]])/3,0)</f>
        <v>Q4</v>
      </c>
      <c r="S2331" s="5">
        <f>MONTH(SalesDataTable[[#This Row],[Order Date]])</f>
        <v>11</v>
      </c>
      <c r="T2331" s="8" t="str">
        <f>TEXT(SalesDataTable[[#This Row],[Order Date]],"mmm")</f>
        <v>Nov</v>
      </c>
    </row>
    <row r="2332" spans="1:20" ht="15.6" x14ac:dyDescent="0.3">
      <c r="A2332" s="2" t="s">
        <v>2403</v>
      </c>
      <c r="B2332" s="3">
        <v>46337</v>
      </c>
      <c r="C2332" s="4" t="s">
        <v>21</v>
      </c>
      <c r="D2332" s="4" t="s">
        <v>22</v>
      </c>
      <c r="E2332" s="4" t="s">
        <v>23</v>
      </c>
      <c r="F2332" s="4" t="s">
        <v>24</v>
      </c>
      <c r="G2332" s="4" t="s">
        <v>37</v>
      </c>
      <c r="H2332" s="4" t="s">
        <v>103</v>
      </c>
      <c r="I2332" s="5">
        <v>4</v>
      </c>
      <c r="J2332" s="6">
        <v>162.04</v>
      </c>
      <c r="K2332" s="7">
        <v>0</v>
      </c>
      <c r="L2332" s="6">
        <v>85.77</v>
      </c>
      <c r="M2332" s="6">
        <f t="shared" si="144"/>
        <v>648.16</v>
      </c>
      <c r="N2332" s="6">
        <f t="shared" si="145"/>
        <v>343.08</v>
      </c>
      <c r="O2332" s="6">
        <f t="shared" si="146"/>
        <v>305.08</v>
      </c>
      <c r="P2332" s="8">
        <f t="shared" si="147"/>
        <v>0.47068625030856581</v>
      </c>
      <c r="Q2332" s="9">
        <f>YEAR(SalesDataTable[[#This Row],[Order Date]])</f>
        <v>2026</v>
      </c>
      <c r="R2332" s="8" t="str">
        <f>"Q"&amp;ROUNDUP(MONTH(SalesDataTable[[#This Row],[Order Date]])/3,0)</f>
        <v>Q4</v>
      </c>
      <c r="S2332" s="5">
        <f>MONTH(SalesDataTable[[#This Row],[Order Date]])</f>
        <v>11</v>
      </c>
      <c r="T2332" s="8" t="str">
        <f>TEXT(SalesDataTable[[#This Row],[Order Date]],"mmm")</f>
        <v>Nov</v>
      </c>
    </row>
    <row r="2333" spans="1:20" ht="15.6" x14ac:dyDescent="0.3">
      <c r="A2333" s="2" t="s">
        <v>2404</v>
      </c>
      <c r="B2333" s="3">
        <v>46337</v>
      </c>
      <c r="C2333" s="4" t="s">
        <v>47</v>
      </c>
      <c r="D2333" s="4" t="s">
        <v>68</v>
      </c>
      <c r="E2333" s="4" t="s">
        <v>45</v>
      </c>
      <c r="F2333" s="4" t="s">
        <v>24</v>
      </c>
      <c r="G2333" s="4" t="s">
        <v>31</v>
      </c>
      <c r="H2333" s="4" t="s">
        <v>41</v>
      </c>
      <c r="I2333" s="5">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9">
        <f>YEAR(SalesDataTable[[#This Row],[Order Date]])</f>
        <v>2026</v>
      </c>
      <c r="R2333" s="8" t="str">
        <f>"Q"&amp;ROUNDUP(MONTH(SalesDataTable[[#This Row],[Order Date]])/3,0)</f>
        <v>Q4</v>
      </c>
      <c r="S2333" s="5">
        <f>MONTH(SalesDataTable[[#This Row],[Order Date]])</f>
        <v>11</v>
      </c>
      <c r="T2333" s="8" t="str">
        <f>TEXT(SalesDataTable[[#This Row],[Order Date]],"mmm")</f>
        <v>Nov</v>
      </c>
    </row>
    <row r="2334" spans="1:20" ht="15.6" x14ac:dyDescent="0.3">
      <c r="A2334" s="2" t="s">
        <v>2405</v>
      </c>
      <c r="B2334" s="3">
        <v>46337</v>
      </c>
      <c r="C2334" s="4" t="s">
        <v>34</v>
      </c>
      <c r="D2334" s="4" t="s">
        <v>146</v>
      </c>
      <c r="E2334" s="4" t="s">
        <v>23</v>
      </c>
      <c r="F2334" s="4" t="s">
        <v>24</v>
      </c>
      <c r="G2334" s="4" t="s">
        <v>51</v>
      </c>
      <c r="H2334" s="4" t="s">
        <v>110</v>
      </c>
      <c r="I2334" s="5">
        <v>1</v>
      </c>
      <c r="J2334" s="6">
        <v>125.11</v>
      </c>
      <c r="K2334" s="7">
        <v>0.1</v>
      </c>
      <c r="L2334" s="6">
        <v>61.65</v>
      </c>
      <c r="M2334" s="6">
        <f t="shared" si="144"/>
        <v>112.599</v>
      </c>
      <c r="N2334" s="6">
        <f t="shared" si="145"/>
        <v>61.65</v>
      </c>
      <c r="O2334" s="6">
        <f t="shared" si="146"/>
        <v>50.949000000000005</v>
      </c>
      <c r="P2334" s="8">
        <f t="shared" si="147"/>
        <v>0.45248181600191834</v>
      </c>
      <c r="Q2334" s="9">
        <f>YEAR(SalesDataTable[[#This Row],[Order Date]])</f>
        <v>2026</v>
      </c>
      <c r="R2334" s="8" t="str">
        <f>"Q"&amp;ROUNDUP(MONTH(SalesDataTable[[#This Row],[Order Date]])/3,0)</f>
        <v>Q4</v>
      </c>
      <c r="S2334" s="5">
        <f>MONTH(SalesDataTable[[#This Row],[Order Date]])</f>
        <v>11</v>
      </c>
      <c r="T2334" s="8" t="str">
        <f>TEXT(SalesDataTable[[#This Row],[Order Date]],"mmm")</f>
        <v>Nov</v>
      </c>
    </row>
    <row r="2335" spans="1:20" ht="15.6" x14ac:dyDescent="0.3">
      <c r="A2335" s="2" t="s">
        <v>2406</v>
      </c>
      <c r="B2335" s="3">
        <v>46337</v>
      </c>
      <c r="C2335" s="4" t="s">
        <v>34</v>
      </c>
      <c r="D2335" s="4" t="s">
        <v>54</v>
      </c>
      <c r="E2335" s="4" t="s">
        <v>23</v>
      </c>
      <c r="F2335" s="4" t="s">
        <v>40</v>
      </c>
      <c r="G2335" s="4" t="s">
        <v>51</v>
      </c>
      <c r="H2335" s="4" t="s">
        <v>110</v>
      </c>
      <c r="I2335" s="5">
        <v>3</v>
      </c>
      <c r="J2335" s="6">
        <v>124.55</v>
      </c>
      <c r="K2335" s="7">
        <v>0.15</v>
      </c>
      <c r="L2335" s="6">
        <v>60.68</v>
      </c>
      <c r="M2335" s="6">
        <f t="shared" si="144"/>
        <v>317.60249999999996</v>
      </c>
      <c r="N2335" s="6">
        <f t="shared" si="145"/>
        <v>182.04</v>
      </c>
      <c r="O2335" s="6">
        <f t="shared" si="146"/>
        <v>135.56249999999997</v>
      </c>
      <c r="P2335" s="8">
        <f t="shared" si="147"/>
        <v>0.42683070819656643</v>
      </c>
      <c r="Q2335" s="9">
        <f>YEAR(SalesDataTable[[#This Row],[Order Date]])</f>
        <v>2026</v>
      </c>
      <c r="R2335" s="8" t="str">
        <f>"Q"&amp;ROUNDUP(MONTH(SalesDataTable[[#This Row],[Order Date]])/3,0)</f>
        <v>Q4</v>
      </c>
      <c r="S2335" s="5">
        <f>MONTH(SalesDataTable[[#This Row],[Order Date]])</f>
        <v>11</v>
      </c>
      <c r="T2335" s="8" t="str">
        <f>TEXT(SalesDataTable[[#This Row],[Order Date]],"mmm")</f>
        <v>Nov</v>
      </c>
    </row>
    <row r="2336" spans="1:20" ht="15.6" x14ac:dyDescent="0.3">
      <c r="A2336" s="2" t="s">
        <v>2407</v>
      </c>
      <c r="B2336" s="3">
        <v>46337</v>
      </c>
      <c r="C2336" s="4" t="s">
        <v>34</v>
      </c>
      <c r="D2336" s="4" t="s">
        <v>81</v>
      </c>
      <c r="E2336" s="4" t="s">
        <v>45</v>
      </c>
      <c r="F2336" s="4" t="s">
        <v>24</v>
      </c>
      <c r="G2336" s="4" t="s">
        <v>31</v>
      </c>
      <c r="H2336" s="4" t="s">
        <v>41</v>
      </c>
      <c r="I2336" s="5">
        <v>1</v>
      </c>
      <c r="J2336" s="6">
        <v>143.77000000000001</v>
      </c>
      <c r="K2336" s="7">
        <v>0.1</v>
      </c>
      <c r="L2336" s="6">
        <v>81.02</v>
      </c>
      <c r="M2336" s="6">
        <f t="shared" si="144"/>
        <v>129.393</v>
      </c>
      <c r="N2336" s="6">
        <f t="shared" si="145"/>
        <v>81.02</v>
      </c>
      <c r="O2336" s="6">
        <f t="shared" si="146"/>
        <v>48.373000000000005</v>
      </c>
      <c r="P2336" s="8">
        <f t="shared" si="147"/>
        <v>0.3738455712441941</v>
      </c>
      <c r="Q2336" s="9">
        <f>YEAR(SalesDataTable[[#This Row],[Order Date]])</f>
        <v>2026</v>
      </c>
      <c r="R2336" s="8" t="str">
        <f>"Q"&amp;ROUNDUP(MONTH(SalesDataTable[[#This Row],[Order Date]])/3,0)</f>
        <v>Q4</v>
      </c>
      <c r="S2336" s="5">
        <f>MONTH(SalesDataTable[[#This Row],[Order Date]])</f>
        <v>11</v>
      </c>
      <c r="T2336" s="8" t="str">
        <f>TEXT(SalesDataTable[[#This Row],[Order Date]],"mmm")</f>
        <v>Nov</v>
      </c>
    </row>
    <row r="2337" spans="1:20" ht="15.6" x14ac:dyDescent="0.3">
      <c r="A2337" s="2" t="s">
        <v>2408</v>
      </c>
      <c r="B2337" s="3">
        <v>46337</v>
      </c>
      <c r="C2337" s="4" t="s">
        <v>47</v>
      </c>
      <c r="D2337" s="4" t="s">
        <v>68</v>
      </c>
      <c r="E2337" s="4" t="s">
        <v>23</v>
      </c>
      <c r="F2337" s="4" t="s">
        <v>36</v>
      </c>
      <c r="G2337" s="4" t="s">
        <v>51</v>
      </c>
      <c r="H2337" s="4" t="s">
        <v>110</v>
      </c>
      <c r="I2337" s="5">
        <v>3</v>
      </c>
      <c r="J2337" s="6">
        <v>124.72</v>
      </c>
      <c r="K2337" s="7">
        <v>0.15</v>
      </c>
      <c r="L2337" s="6">
        <v>60.35</v>
      </c>
      <c r="M2337" s="6">
        <f t="shared" si="144"/>
        <v>318.03599999999994</v>
      </c>
      <c r="N2337" s="6">
        <f t="shared" si="145"/>
        <v>181.05</v>
      </c>
      <c r="O2337" s="6">
        <f t="shared" si="146"/>
        <v>136.98599999999993</v>
      </c>
      <c r="P2337" s="8">
        <f t="shared" si="147"/>
        <v>0.4307248236048748</v>
      </c>
      <c r="Q2337" s="9">
        <f>YEAR(SalesDataTable[[#This Row],[Order Date]])</f>
        <v>2026</v>
      </c>
      <c r="R2337" s="8" t="str">
        <f>"Q"&amp;ROUNDUP(MONTH(SalesDataTable[[#This Row],[Order Date]])/3,0)</f>
        <v>Q4</v>
      </c>
      <c r="S2337" s="5">
        <f>MONTH(SalesDataTable[[#This Row],[Order Date]])</f>
        <v>11</v>
      </c>
      <c r="T2337" s="8" t="str">
        <f>TEXT(SalesDataTable[[#This Row],[Order Date]],"mmm")</f>
        <v>Nov</v>
      </c>
    </row>
    <row r="2338" spans="1:20" ht="15.6" x14ac:dyDescent="0.3">
      <c r="A2338" s="2" t="s">
        <v>2409</v>
      </c>
      <c r="B2338" s="3">
        <v>46337</v>
      </c>
      <c r="C2338" s="4" t="s">
        <v>34</v>
      </c>
      <c r="D2338" s="4" t="s">
        <v>35</v>
      </c>
      <c r="E2338" s="4" t="s">
        <v>45</v>
      </c>
      <c r="F2338" s="4" t="s">
        <v>24</v>
      </c>
      <c r="G2338" s="4" t="s">
        <v>69</v>
      </c>
      <c r="H2338" s="4" t="s">
        <v>87</v>
      </c>
      <c r="I2338" s="5">
        <v>1</v>
      </c>
      <c r="J2338" s="6">
        <v>35.729999999999997</v>
      </c>
      <c r="K2338" s="7">
        <v>0.1</v>
      </c>
      <c r="L2338" s="6">
        <v>14.15</v>
      </c>
      <c r="M2338" s="6">
        <f t="shared" si="144"/>
        <v>32.156999999999996</v>
      </c>
      <c r="N2338" s="6">
        <f t="shared" si="145"/>
        <v>14.15</v>
      </c>
      <c r="O2338" s="6">
        <f t="shared" si="146"/>
        <v>18.006999999999998</v>
      </c>
      <c r="P2338" s="8">
        <f t="shared" si="147"/>
        <v>0.55997139036601673</v>
      </c>
      <c r="Q2338" s="9">
        <f>YEAR(SalesDataTable[[#This Row],[Order Date]])</f>
        <v>2026</v>
      </c>
      <c r="R2338" s="8" t="str">
        <f>"Q"&amp;ROUNDUP(MONTH(SalesDataTable[[#This Row],[Order Date]])/3,0)</f>
        <v>Q4</v>
      </c>
      <c r="S2338" s="5">
        <f>MONTH(SalesDataTable[[#This Row],[Order Date]])</f>
        <v>11</v>
      </c>
      <c r="T2338" s="8" t="str">
        <f>TEXT(SalesDataTable[[#This Row],[Order Date]],"mmm")</f>
        <v>Nov</v>
      </c>
    </row>
    <row r="2339" spans="1:20" ht="15.6" x14ac:dyDescent="0.3">
      <c r="A2339" s="2" t="s">
        <v>2410</v>
      </c>
      <c r="B2339" s="3">
        <v>46337</v>
      </c>
      <c r="C2339" s="4" t="s">
        <v>34</v>
      </c>
      <c r="D2339" s="4" t="s">
        <v>44</v>
      </c>
      <c r="E2339" s="4" t="s">
        <v>45</v>
      </c>
      <c r="F2339" s="4" t="s">
        <v>40</v>
      </c>
      <c r="G2339" s="4" t="s">
        <v>37</v>
      </c>
      <c r="H2339" s="4" t="s">
        <v>103</v>
      </c>
      <c r="I2339" s="5">
        <v>2</v>
      </c>
      <c r="J2339" s="6">
        <v>166.1</v>
      </c>
      <c r="K2339" s="7">
        <v>0.05</v>
      </c>
      <c r="L2339" s="6">
        <v>88.2</v>
      </c>
      <c r="M2339" s="6">
        <f t="shared" si="144"/>
        <v>315.58999999999997</v>
      </c>
      <c r="N2339" s="6">
        <f t="shared" si="145"/>
        <v>176.4</v>
      </c>
      <c r="O2339" s="6">
        <f t="shared" si="146"/>
        <v>139.18999999999997</v>
      </c>
      <c r="P2339" s="8">
        <f t="shared" si="147"/>
        <v>0.44104692797617157</v>
      </c>
      <c r="Q2339" s="9">
        <f>YEAR(SalesDataTable[[#This Row],[Order Date]])</f>
        <v>2026</v>
      </c>
      <c r="R2339" s="8" t="str">
        <f>"Q"&amp;ROUNDUP(MONTH(SalesDataTable[[#This Row],[Order Date]])/3,0)</f>
        <v>Q4</v>
      </c>
      <c r="S2339" s="5">
        <f>MONTH(SalesDataTable[[#This Row],[Order Date]])</f>
        <v>11</v>
      </c>
      <c r="T2339" s="8" t="str">
        <f>TEXT(SalesDataTable[[#This Row],[Order Date]],"mmm")</f>
        <v>Nov</v>
      </c>
    </row>
    <row r="2340" spans="1:20" ht="15.6" x14ac:dyDescent="0.3">
      <c r="A2340" s="2" t="s">
        <v>2411</v>
      </c>
      <c r="B2340" s="3">
        <v>46337</v>
      </c>
      <c r="C2340" s="4" t="s">
        <v>34</v>
      </c>
      <c r="D2340" s="4" t="s">
        <v>146</v>
      </c>
      <c r="E2340" s="4" t="s">
        <v>59</v>
      </c>
      <c r="F2340" s="4" t="s">
        <v>36</v>
      </c>
      <c r="G2340" s="4" t="s">
        <v>25</v>
      </c>
      <c r="H2340" s="4" t="s">
        <v>26</v>
      </c>
      <c r="I2340" s="5">
        <v>2</v>
      </c>
      <c r="J2340" s="6">
        <v>81.27</v>
      </c>
      <c r="K2340" s="7">
        <v>0.05</v>
      </c>
      <c r="L2340" s="6">
        <v>43.04</v>
      </c>
      <c r="M2340" s="6">
        <f t="shared" si="144"/>
        <v>154.41299999999998</v>
      </c>
      <c r="N2340" s="6">
        <f t="shared" si="145"/>
        <v>86.08</v>
      </c>
      <c r="O2340" s="6">
        <f t="shared" si="146"/>
        <v>68.332999999999984</v>
      </c>
      <c r="P2340" s="8">
        <f t="shared" si="147"/>
        <v>0.44253398353765544</v>
      </c>
      <c r="Q2340" s="9">
        <f>YEAR(SalesDataTable[[#This Row],[Order Date]])</f>
        <v>2026</v>
      </c>
      <c r="R2340" s="8" t="str">
        <f>"Q"&amp;ROUNDUP(MONTH(SalesDataTable[[#This Row],[Order Date]])/3,0)</f>
        <v>Q4</v>
      </c>
      <c r="S2340" s="5">
        <f>MONTH(SalesDataTable[[#This Row],[Order Date]])</f>
        <v>11</v>
      </c>
      <c r="T2340" s="8" t="str">
        <f>TEXT(SalesDataTable[[#This Row],[Order Date]],"mmm")</f>
        <v>Nov</v>
      </c>
    </row>
    <row r="2341" spans="1:20" ht="15.6" x14ac:dyDescent="0.3">
      <c r="A2341" s="2" t="s">
        <v>2412</v>
      </c>
      <c r="B2341" s="3">
        <v>46337</v>
      </c>
      <c r="C2341" s="4" t="s">
        <v>21</v>
      </c>
      <c r="D2341" s="4" t="s">
        <v>72</v>
      </c>
      <c r="E2341" s="4" t="s">
        <v>30</v>
      </c>
      <c r="F2341" s="4" t="s">
        <v>24</v>
      </c>
      <c r="G2341" s="4" t="s">
        <v>51</v>
      </c>
      <c r="H2341" s="4" t="s">
        <v>61</v>
      </c>
      <c r="I2341" s="5">
        <v>10</v>
      </c>
      <c r="J2341" s="6">
        <v>191.98</v>
      </c>
      <c r="K2341" s="7">
        <v>0.1</v>
      </c>
      <c r="L2341" s="6">
        <v>102.73</v>
      </c>
      <c r="M2341" s="6">
        <f t="shared" si="144"/>
        <v>1727.82</v>
      </c>
      <c r="N2341" s="6">
        <f t="shared" si="145"/>
        <v>1027.3</v>
      </c>
      <c r="O2341" s="6">
        <f t="shared" si="146"/>
        <v>700.52</v>
      </c>
      <c r="P2341" s="8">
        <f t="shared" si="147"/>
        <v>0.40543575140929033</v>
      </c>
      <c r="Q2341" s="9">
        <f>YEAR(SalesDataTable[[#This Row],[Order Date]])</f>
        <v>2026</v>
      </c>
      <c r="R2341" s="8" t="str">
        <f>"Q"&amp;ROUNDUP(MONTH(SalesDataTable[[#This Row],[Order Date]])/3,0)</f>
        <v>Q4</v>
      </c>
      <c r="S2341" s="5">
        <f>MONTH(SalesDataTable[[#This Row],[Order Date]])</f>
        <v>11</v>
      </c>
      <c r="T2341" s="8" t="str">
        <f>TEXT(SalesDataTable[[#This Row],[Order Date]],"mmm")</f>
        <v>Nov</v>
      </c>
    </row>
    <row r="2342" spans="1:20" ht="15.6" x14ac:dyDescent="0.3">
      <c r="A2342" s="2" t="s">
        <v>2413</v>
      </c>
      <c r="B2342" s="3">
        <v>46338</v>
      </c>
      <c r="C2342" s="4" t="s">
        <v>47</v>
      </c>
      <c r="D2342" s="4" t="s">
        <v>68</v>
      </c>
      <c r="E2342" s="4" t="s">
        <v>45</v>
      </c>
      <c r="F2342" s="4" t="s">
        <v>24</v>
      </c>
      <c r="G2342" s="4" t="s">
        <v>31</v>
      </c>
      <c r="H2342" s="4" t="s">
        <v>32</v>
      </c>
      <c r="I2342" s="5">
        <v>6</v>
      </c>
      <c r="J2342" s="6">
        <v>89.87</v>
      </c>
      <c r="K2342" s="7">
        <v>0.2</v>
      </c>
      <c r="L2342" s="6">
        <v>44.47</v>
      </c>
      <c r="M2342" s="6">
        <f t="shared" si="144"/>
        <v>431.37600000000003</v>
      </c>
      <c r="N2342" s="6">
        <f t="shared" si="145"/>
        <v>266.82</v>
      </c>
      <c r="O2342" s="6">
        <f t="shared" si="146"/>
        <v>164.55600000000004</v>
      </c>
      <c r="P2342" s="8">
        <f t="shared" si="147"/>
        <v>0.3814676755313231</v>
      </c>
      <c r="Q2342" s="9">
        <f>YEAR(SalesDataTable[[#This Row],[Order Date]])</f>
        <v>2026</v>
      </c>
      <c r="R2342" s="8" t="str">
        <f>"Q"&amp;ROUNDUP(MONTH(SalesDataTable[[#This Row],[Order Date]])/3,0)</f>
        <v>Q4</v>
      </c>
      <c r="S2342" s="5">
        <f>MONTH(SalesDataTable[[#This Row],[Order Date]])</f>
        <v>11</v>
      </c>
      <c r="T2342" s="8" t="str">
        <f>TEXT(SalesDataTable[[#This Row],[Order Date]],"mmm")</f>
        <v>Nov</v>
      </c>
    </row>
    <row r="2343" spans="1:20" ht="15.6" x14ac:dyDescent="0.3">
      <c r="A2343" s="2" t="s">
        <v>2414</v>
      </c>
      <c r="B2343" s="3">
        <v>46338</v>
      </c>
      <c r="C2343" s="4" t="s">
        <v>28</v>
      </c>
      <c r="D2343" s="4" t="s">
        <v>106</v>
      </c>
      <c r="E2343" s="4" t="s">
        <v>59</v>
      </c>
      <c r="F2343" s="4" t="s">
        <v>36</v>
      </c>
      <c r="G2343" s="4" t="s">
        <v>25</v>
      </c>
      <c r="H2343" s="4" t="s">
        <v>49</v>
      </c>
      <c r="I2343" s="5">
        <v>3</v>
      </c>
      <c r="J2343" s="6">
        <v>51.44</v>
      </c>
      <c r="K2343" s="7">
        <v>0.1</v>
      </c>
      <c r="L2343" s="6">
        <v>23.11</v>
      </c>
      <c r="M2343" s="6">
        <f t="shared" si="144"/>
        <v>138.88800000000001</v>
      </c>
      <c r="N2343" s="6">
        <f t="shared" si="145"/>
        <v>69.33</v>
      </c>
      <c r="O2343" s="6">
        <f t="shared" si="146"/>
        <v>69.558000000000007</v>
      </c>
      <c r="P2343" s="8">
        <f t="shared" si="147"/>
        <v>0.50082080525315364</v>
      </c>
      <c r="Q2343" s="9">
        <f>YEAR(SalesDataTable[[#This Row],[Order Date]])</f>
        <v>2026</v>
      </c>
      <c r="R2343" s="8" t="str">
        <f>"Q"&amp;ROUNDUP(MONTH(SalesDataTable[[#This Row],[Order Date]])/3,0)</f>
        <v>Q4</v>
      </c>
      <c r="S2343" s="5">
        <f>MONTH(SalesDataTable[[#This Row],[Order Date]])</f>
        <v>11</v>
      </c>
      <c r="T2343" s="8" t="str">
        <f>TEXT(SalesDataTable[[#This Row],[Order Date]],"mmm")</f>
        <v>Nov</v>
      </c>
    </row>
    <row r="2344" spans="1:20" ht="15.6" x14ac:dyDescent="0.3">
      <c r="A2344" s="2" t="s">
        <v>2415</v>
      </c>
      <c r="B2344" s="3">
        <v>46338</v>
      </c>
      <c r="C2344" s="4" t="s">
        <v>47</v>
      </c>
      <c r="D2344" s="4" t="s">
        <v>48</v>
      </c>
      <c r="E2344" s="4" t="s">
        <v>59</v>
      </c>
      <c r="F2344" s="4" t="s">
        <v>36</v>
      </c>
      <c r="G2344" s="4" t="s">
        <v>37</v>
      </c>
      <c r="H2344" s="4" t="s">
        <v>66</v>
      </c>
      <c r="I2344" s="5">
        <v>4</v>
      </c>
      <c r="J2344" s="6">
        <v>46.68</v>
      </c>
      <c r="K2344" s="7">
        <v>0.05</v>
      </c>
      <c r="L2344" s="6">
        <v>17.96</v>
      </c>
      <c r="M2344" s="6">
        <f t="shared" si="144"/>
        <v>177.38399999999999</v>
      </c>
      <c r="N2344" s="6">
        <f t="shared" si="145"/>
        <v>71.84</v>
      </c>
      <c r="O2344" s="6">
        <f t="shared" si="146"/>
        <v>105.54399999999998</v>
      </c>
      <c r="P2344" s="8">
        <f t="shared" si="147"/>
        <v>0.59500293149325756</v>
      </c>
      <c r="Q2344" s="9">
        <f>YEAR(SalesDataTable[[#This Row],[Order Date]])</f>
        <v>2026</v>
      </c>
      <c r="R2344" s="8" t="str">
        <f>"Q"&amp;ROUNDUP(MONTH(SalesDataTable[[#This Row],[Order Date]])/3,0)</f>
        <v>Q4</v>
      </c>
      <c r="S2344" s="5">
        <f>MONTH(SalesDataTable[[#This Row],[Order Date]])</f>
        <v>11</v>
      </c>
      <c r="T2344" s="8" t="str">
        <f>TEXT(SalesDataTable[[#This Row],[Order Date]],"mmm")</f>
        <v>Nov</v>
      </c>
    </row>
    <row r="2345" spans="1:20" ht="15.6" x14ac:dyDescent="0.3">
      <c r="A2345" s="2" t="s">
        <v>2416</v>
      </c>
      <c r="B2345" s="3">
        <v>46338</v>
      </c>
      <c r="C2345" s="4" t="s">
        <v>28</v>
      </c>
      <c r="D2345" s="4" t="s">
        <v>89</v>
      </c>
      <c r="E2345" s="4" t="s">
        <v>45</v>
      </c>
      <c r="F2345" s="4" t="s">
        <v>36</v>
      </c>
      <c r="G2345" s="4" t="s">
        <v>31</v>
      </c>
      <c r="H2345" s="4" t="s">
        <v>99</v>
      </c>
      <c r="I2345" s="5">
        <v>4</v>
      </c>
      <c r="J2345" s="6">
        <v>73.05</v>
      </c>
      <c r="K2345" s="7">
        <v>0.2</v>
      </c>
      <c r="L2345" s="6">
        <v>32.82</v>
      </c>
      <c r="M2345" s="6">
        <f t="shared" si="144"/>
        <v>233.76</v>
      </c>
      <c r="N2345" s="6">
        <f t="shared" si="145"/>
        <v>131.28</v>
      </c>
      <c r="O2345" s="6">
        <f t="shared" si="146"/>
        <v>102.47999999999999</v>
      </c>
      <c r="P2345" s="8">
        <f t="shared" si="147"/>
        <v>0.4383983572895277</v>
      </c>
      <c r="Q2345" s="9">
        <f>YEAR(SalesDataTable[[#This Row],[Order Date]])</f>
        <v>2026</v>
      </c>
      <c r="R2345" s="8" t="str">
        <f>"Q"&amp;ROUNDUP(MONTH(SalesDataTable[[#This Row],[Order Date]])/3,0)</f>
        <v>Q4</v>
      </c>
      <c r="S2345" s="5">
        <f>MONTH(SalesDataTable[[#This Row],[Order Date]])</f>
        <v>11</v>
      </c>
      <c r="T2345" s="8" t="str">
        <f>TEXT(SalesDataTable[[#This Row],[Order Date]],"mmm")</f>
        <v>Nov</v>
      </c>
    </row>
    <row r="2346" spans="1:20" ht="15.6" x14ac:dyDescent="0.3">
      <c r="A2346" s="2" t="s">
        <v>2417</v>
      </c>
      <c r="B2346" s="3">
        <v>46338</v>
      </c>
      <c r="C2346" s="4" t="s">
        <v>34</v>
      </c>
      <c r="D2346" s="4" t="s">
        <v>81</v>
      </c>
      <c r="E2346" s="4" t="s">
        <v>59</v>
      </c>
      <c r="F2346" s="4" t="s">
        <v>36</v>
      </c>
      <c r="G2346" s="4" t="s">
        <v>51</v>
      </c>
      <c r="H2346" s="4" t="s">
        <v>110</v>
      </c>
      <c r="I2346" s="5">
        <v>1</v>
      </c>
      <c r="J2346" s="6">
        <v>125.32</v>
      </c>
      <c r="K2346" s="7">
        <v>0.15</v>
      </c>
      <c r="L2346" s="6">
        <v>59.49</v>
      </c>
      <c r="M2346" s="6">
        <f t="shared" si="144"/>
        <v>106.52199999999999</v>
      </c>
      <c r="N2346" s="6">
        <f t="shared" si="145"/>
        <v>59.49</v>
      </c>
      <c r="O2346" s="6">
        <f t="shared" si="146"/>
        <v>47.031999999999989</v>
      </c>
      <c r="P2346" s="8">
        <f t="shared" si="147"/>
        <v>0.44152381667636725</v>
      </c>
      <c r="Q2346" s="9">
        <f>YEAR(SalesDataTable[[#This Row],[Order Date]])</f>
        <v>2026</v>
      </c>
      <c r="R2346" s="8" t="str">
        <f>"Q"&amp;ROUNDUP(MONTH(SalesDataTable[[#This Row],[Order Date]])/3,0)</f>
        <v>Q4</v>
      </c>
      <c r="S2346" s="5">
        <f>MONTH(SalesDataTable[[#This Row],[Order Date]])</f>
        <v>11</v>
      </c>
      <c r="T2346" s="8" t="str">
        <f>TEXT(SalesDataTable[[#This Row],[Order Date]],"mmm")</f>
        <v>Nov</v>
      </c>
    </row>
    <row r="2347" spans="1:20" ht="15.6" x14ac:dyDescent="0.3">
      <c r="A2347" s="2" t="s">
        <v>2418</v>
      </c>
      <c r="B2347" s="3">
        <v>46338</v>
      </c>
      <c r="C2347" s="4" t="s">
        <v>28</v>
      </c>
      <c r="D2347" s="4" t="s">
        <v>86</v>
      </c>
      <c r="E2347" s="4" t="s">
        <v>59</v>
      </c>
      <c r="F2347" s="4" t="s">
        <v>40</v>
      </c>
      <c r="G2347" s="4" t="s">
        <v>69</v>
      </c>
      <c r="H2347" s="4" t="s">
        <v>75</v>
      </c>
      <c r="I2347" s="5">
        <v>2</v>
      </c>
      <c r="J2347" s="6">
        <v>123.49</v>
      </c>
      <c r="K2347" s="7">
        <v>0.15</v>
      </c>
      <c r="L2347" s="6">
        <v>68.08</v>
      </c>
      <c r="M2347" s="6">
        <f t="shared" si="144"/>
        <v>209.93299999999999</v>
      </c>
      <c r="N2347" s="6">
        <f t="shared" si="145"/>
        <v>136.16</v>
      </c>
      <c r="O2347" s="6">
        <f t="shared" si="146"/>
        <v>73.772999999999996</v>
      </c>
      <c r="P2347" s="8">
        <f t="shared" si="147"/>
        <v>0.35141211719929694</v>
      </c>
      <c r="Q2347" s="9">
        <f>YEAR(SalesDataTable[[#This Row],[Order Date]])</f>
        <v>2026</v>
      </c>
      <c r="R2347" s="8" t="str">
        <f>"Q"&amp;ROUNDUP(MONTH(SalesDataTable[[#This Row],[Order Date]])/3,0)</f>
        <v>Q4</v>
      </c>
      <c r="S2347" s="5">
        <f>MONTH(SalesDataTable[[#This Row],[Order Date]])</f>
        <v>11</v>
      </c>
      <c r="T2347" s="8" t="str">
        <f>TEXT(SalesDataTable[[#This Row],[Order Date]],"mmm")</f>
        <v>Nov</v>
      </c>
    </row>
    <row r="2348" spans="1:20" ht="15.6" x14ac:dyDescent="0.3">
      <c r="A2348" s="2" t="s">
        <v>2419</v>
      </c>
      <c r="B2348" s="3">
        <v>46339</v>
      </c>
      <c r="C2348" s="4" t="s">
        <v>28</v>
      </c>
      <c r="D2348" s="4" t="s">
        <v>89</v>
      </c>
      <c r="E2348" s="4" t="s">
        <v>45</v>
      </c>
      <c r="F2348" s="4" t="s">
        <v>24</v>
      </c>
      <c r="G2348" s="4" t="s">
        <v>37</v>
      </c>
      <c r="H2348" s="4" t="s">
        <v>66</v>
      </c>
      <c r="I2348" s="5">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9">
        <f>YEAR(SalesDataTable[[#This Row],[Order Date]])</f>
        <v>2026</v>
      </c>
      <c r="R2348" s="8" t="str">
        <f>"Q"&amp;ROUNDUP(MONTH(SalesDataTable[[#This Row],[Order Date]])/3,0)</f>
        <v>Q4</v>
      </c>
      <c r="S2348" s="5">
        <f>MONTH(SalesDataTable[[#This Row],[Order Date]])</f>
        <v>11</v>
      </c>
      <c r="T2348" s="8" t="str">
        <f>TEXT(SalesDataTable[[#This Row],[Order Date]],"mmm")</f>
        <v>Nov</v>
      </c>
    </row>
    <row r="2349" spans="1:20" ht="15.6" x14ac:dyDescent="0.3">
      <c r="A2349" s="2" t="s">
        <v>2420</v>
      </c>
      <c r="B2349" s="3">
        <v>46339</v>
      </c>
      <c r="C2349" s="4" t="s">
        <v>28</v>
      </c>
      <c r="D2349" s="4" t="s">
        <v>89</v>
      </c>
      <c r="E2349" s="4" t="s">
        <v>30</v>
      </c>
      <c r="F2349" s="4" t="s">
        <v>40</v>
      </c>
      <c r="G2349" s="4" t="s">
        <v>31</v>
      </c>
      <c r="H2349" s="4" t="s">
        <v>32</v>
      </c>
      <c r="I2349" s="5">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9">
        <f>YEAR(SalesDataTable[[#This Row],[Order Date]])</f>
        <v>2026</v>
      </c>
      <c r="R2349" s="8" t="str">
        <f>"Q"&amp;ROUNDUP(MONTH(SalesDataTable[[#This Row],[Order Date]])/3,0)</f>
        <v>Q4</v>
      </c>
      <c r="S2349" s="5">
        <f>MONTH(SalesDataTable[[#This Row],[Order Date]])</f>
        <v>11</v>
      </c>
      <c r="T2349" s="8" t="str">
        <f>TEXT(SalesDataTable[[#This Row],[Order Date]],"mmm")</f>
        <v>Nov</v>
      </c>
    </row>
    <row r="2350" spans="1:20" ht="15.6" x14ac:dyDescent="0.3">
      <c r="A2350" s="2" t="s">
        <v>2421</v>
      </c>
      <c r="B2350" s="3">
        <v>46339</v>
      </c>
      <c r="C2350" s="4" t="s">
        <v>34</v>
      </c>
      <c r="D2350" s="4" t="s">
        <v>146</v>
      </c>
      <c r="E2350" s="4" t="s">
        <v>45</v>
      </c>
      <c r="F2350" s="4" t="s">
        <v>24</v>
      </c>
      <c r="G2350" s="4" t="s">
        <v>25</v>
      </c>
      <c r="H2350" s="4" t="s">
        <v>49</v>
      </c>
      <c r="I2350" s="5">
        <v>1</v>
      </c>
      <c r="J2350" s="6">
        <v>49.53</v>
      </c>
      <c r="K2350" s="7">
        <v>0.1</v>
      </c>
      <c r="L2350" s="6">
        <v>22.18</v>
      </c>
      <c r="M2350" s="6">
        <f t="shared" si="144"/>
        <v>44.577000000000005</v>
      </c>
      <c r="N2350" s="6">
        <f t="shared" si="145"/>
        <v>22.18</v>
      </c>
      <c r="O2350" s="6">
        <f t="shared" si="146"/>
        <v>22.397000000000006</v>
      </c>
      <c r="P2350" s="8">
        <f t="shared" si="147"/>
        <v>0.50243399062296712</v>
      </c>
      <c r="Q2350" s="9">
        <f>YEAR(SalesDataTable[[#This Row],[Order Date]])</f>
        <v>2026</v>
      </c>
      <c r="R2350" s="8" t="str">
        <f>"Q"&amp;ROUNDUP(MONTH(SalesDataTable[[#This Row],[Order Date]])/3,0)</f>
        <v>Q4</v>
      </c>
      <c r="S2350" s="5">
        <f>MONTH(SalesDataTable[[#This Row],[Order Date]])</f>
        <v>11</v>
      </c>
      <c r="T2350" s="8" t="str">
        <f>TEXT(SalesDataTable[[#This Row],[Order Date]],"mmm")</f>
        <v>Nov</v>
      </c>
    </row>
    <row r="2351" spans="1:20" ht="15.6" x14ac:dyDescent="0.3">
      <c r="A2351" s="2" t="s">
        <v>2422</v>
      </c>
      <c r="B2351" s="3">
        <v>46339</v>
      </c>
      <c r="C2351" s="4" t="s">
        <v>47</v>
      </c>
      <c r="D2351" s="4" t="s">
        <v>68</v>
      </c>
      <c r="E2351" s="4" t="s">
        <v>23</v>
      </c>
      <c r="F2351" s="4" t="s">
        <v>36</v>
      </c>
      <c r="G2351" s="4" t="s">
        <v>37</v>
      </c>
      <c r="H2351" s="4" t="s">
        <v>66</v>
      </c>
      <c r="I2351" s="5">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9">
        <f>YEAR(SalesDataTable[[#This Row],[Order Date]])</f>
        <v>2026</v>
      </c>
      <c r="R2351" s="8" t="str">
        <f>"Q"&amp;ROUNDUP(MONTH(SalesDataTable[[#This Row],[Order Date]])/3,0)</f>
        <v>Q4</v>
      </c>
      <c r="S2351" s="5">
        <f>MONTH(SalesDataTable[[#This Row],[Order Date]])</f>
        <v>11</v>
      </c>
      <c r="T2351" s="8" t="str">
        <f>TEXT(SalesDataTable[[#This Row],[Order Date]],"mmm")</f>
        <v>Nov</v>
      </c>
    </row>
    <row r="2352" spans="1:20" ht="15.6" x14ac:dyDescent="0.3">
      <c r="A2352" s="2" t="s">
        <v>2423</v>
      </c>
      <c r="B2352" s="3">
        <v>46339</v>
      </c>
      <c r="C2352" s="4" t="s">
        <v>28</v>
      </c>
      <c r="D2352" s="4" t="s">
        <v>58</v>
      </c>
      <c r="E2352" s="4" t="s">
        <v>23</v>
      </c>
      <c r="F2352" s="4" t="s">
        <v>36</v>
      </c>
      <c r="G2352" s="4" t="s">
        <v>25</v>
      </c>
      <c r="H2352" s="4" t="s">
        <v>49</v>
      </c>
      <c r="I2352" s="5">
        <v>4</v>
      </c>
      <c r="J2352" s="6">
        <v>51.93</v>
      </c>
      <c r="K2352" s="7">
        <v>0.05</v>
      </c>
      <c r="L2352" s="6">
        <v>22.62</v>
      </c>
      <c r="M2352" s="6">
        <f t="shared" si="144"/>
        <v>197.334</v>
      </c>
      <c r="N2352" s="6">
        <f t="shared" si="145"/>
        <v>90.48</v>
      </c>
      <c r="O2352" s="6">
        <f t="shared" si="146"/>
        <v>106.854</v>
      </c>
      <c r="P2352" s="8">
        <f t="shared" si="147"/>
        <v>0.54148803551339353</v>
      </c>
      <c r="Q2352" s="9">
        <f>YEAR(SalesDataTable[[#This Row],[Order Date]])</f>
        <v>2026</v>
      </c>
      <c r="R2352" s="8" t="str">
        <f>"Q"&amp;ROUNDUP(MONTH(SalesDataTable[[#This Row],[Order Date]])/3,0)</f>
        <v>Q4</v>
      </c>
      <c r="S2352" s="5">
        <f>MONTH(SalesDataTable[[#This Row],[Order Date]])</f>
        <v>11</v>
      </c>
      <c r="T2352" s="8" t="str">
        <f>TEXT(SalesDataTable[[#This Row],[Order Date]],"mmm")</f>
        <v>Nov</v>
      </c>
    </row>
    <row r="2353" spans="1:20" ht="15.6" x14ac:dyDescent="0.3">
      <c r="A2353" s="2" t="s">
        <v>2424</v>
      </c>
      <c r="B2353" s="3">
        <v>46339</v>
      </c>
      <c r="C2353" s="4" t="s">
        <v>28</v>
      </c>
      <c r="D2353" s="4" t="s">
        <v>86</v>
      </c>
      <c r="E2353" s="4" t="s">
        <v>59</v>
      </c>
      <c r="F2353" s="4" t="s">
        <v>36</v>
      </c>
      <c r="G2353" s="4" t="s">
        <v>31</v>
      </c>
      <c r="H2353" s="4" t="s">
        <v>73</v>
      </c>
      <c r="I2353" s="5">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9">
        <f>YEAR(SalesDataTable[[#This Row],[Order Date]])</f>
        <v>2026</v>
      </c>
      <c r="R2353" s="8" t="str">
        <f>"Q"&amp;ROUNDUP(MONTH(SalesDataTable[[#This Row],[Order Date]])/3,0)</f>
        <v>Q4</v>
      </c>
      <c r="S2353" s="5">
        <f>MONTH(SalesDataTable[[#This Row],[Order Date]])</f>
        <v>11</v>
      </c>
      <c r="T2353" s="8" t="str">
        <f>TEXT(SalesDataTable[[#This Row],[Order Date]],"mmm")</f>
        <v>Nov</v>
      </c>
    </row>
    <row r="2354" spans="1:20" ht="15.6" x14ac:dyDescent="0.3">
      <c r="A2354" s="2" t="s">
        <v>2425</v>
      </c>
      <c r="B2354" s="3">
        <v>46339</v>
      </c>
      <c r="C2354" s="4" t="s">
        <v>21</v>
      </c>
      <c r="D2354" s="4" t="s">
        <v>22</v>
      </c>
      <c r="E2354" s="4" t="s">
        <v>23</v>
      </c>
      <c r="F2354" s="4" t="s">
        <v>24</v>
      </c>
      <c r="G2354" s="4" t="s">
        <v>25</v>
      </c>
      <c r="H2354" s="4" t="s">
        <v>55</v>
      </c>
      <c r="I2354" s="5">
        <v>4</v>
      </c>
      <c r="J2354" s="6">
        <v>40.03</v>
      </c>
      <c r="K2354" s="7">
        <v>0.05</v>
      </c>
      <c r="L2354" s="6">
        <v>16.78</v>
      </c>
      <c r="M2354" s="6">
        <f t="shared" si="144"/>
        <v>152.114</v>
      </c>
      <c r="N2354" s="6">
        <f t="shared" si="145"/>
        <v>67.12</v>
      </c>
      <c r="O2354" s="6">
        <f t="shared" si="146"/>
        <v>84.994</v>
      </c>
      <c r="P2354" s="8">
        <f t="shared" si="147"/>
        <v>0.5587519886400989</v>
      </c>
      <c r="Q2354" s="9">
        <f>YEAR(SalesDataTable[[#This Row],[Order Date]])</f>
        <v>2026</v>
      </c>
      <c r="R2354" s="8" t="str">
        <f>"Q"&amp;ROUNDUP(MONTH(SalesDataTable[[#This Row],[Order Date]])/3,0)</f>
        <v>Q4</v>
      </c>
      <c r="S2354" s="5">
        <f>MONTH(SalesDataTable[[#This Row],[Order Date]])</f>
        <v>11</v>
      </c>
      <c r="T2354" s="8" t="str">
        <f>TEXT(SalesDataTable[[#This Row],[Order Date]],"mmm")</f>
        <v>Nov</v>
      </c>
    </row>
    <row r="2355" spans="1:20" ht="15.6" x14ac:dyDescent="0.3">
      <c r="A2355" s="2" t="s">
        <v>2426</v>
      </c>
      <c r="B2355" s="3">
        <v>46339</v>
      </c>
      <c r="C2355" s="4" t="s">
        <v>21</v>
      </c>
      <c r="D2355" s="4" t="s">
        <v>72</v>
      </c>
      <c r="E2355" s="4" t="s">
        <v>23</v>
      </c>
      <c r="F2355" s="4" t="s">
        <v>24</v>
      </c>
      <c r="G2355" s="4" t="s">
        <v>31</v>
      </c>
      <c r="H2355" s="4" t="s">
        <v>73</v>
      </c>
      <c r="I2355" s="5">
        <v>2</v>
      </c>
      <c r="J2355" s="6">
        <v>152.96</v>
      </c>
      <c r="K2355" s="7">
        <v>0.1</v>
      </c>
      <c r="L2355" s="6">
        <v>79.12</v>
      </c>
      <c r="M2355" s="6">
        <f t="shared" si="144"/>
        <v>275.32800000000003</v>
      </c>
      <c r="N2355" s="6">
        <f t="shared" si="145"/>
        <v>158.24</v>
      </c>
      <c r="O2355" s="6">
        <f t="shared" si="146"/>
        <v>117.08800000000002</v>
      </c>
      <c r="P2355" s="8">
        <f t="shared" si="147"/>
        <v>0.4252673175267318</v>
      </c>
      <c r="Q2355" s="9">
        <f>YEAR(SalesDataTable[[#This Row],[Order Date]])</f>
        <v>2026</v>
      </c>
      <c r="R2355" s="8" t="str">
        <f>"Q"&amp;ROUNDUP(MONTH(SalesDataTable[[#This Row],[Order Date]])/3,0)</f>
        <v>Q4</v>
      </c>
      <c r="S2355" s="5">
        <f>MONTH(SalesDataTable[[#This Row],[Order Date]])</f>
        <v>11</v>
      </c>
      <c r="T2355" s="8" t="str">
        <f>TEXT(SalesDataTable[[#This Row],[Order Date]],"mmm")</f>
        <v>Nov</v>
      </c>
    </row>
    <row r="2356" spans="1:20" ht="15.6" x14ac:dyDescent="0.3">
      <c r="A2356" s="2" t="s">
        <v>2427</v>
      </c>
      <c r="B2356" s="3">
        <v>46339</v>
      </c>
      <c r="C2356" s="4" t="s">
        <v>47</v>
      </c>
      <c r="D2356" s="4" t="s">
        <v>102</v>
      </c>
      <c r="E2356" s="4" t="s">
        <v>45</v>
      </c>
      <c r="F2356" s="4" t="s">
        <v>36</v>
      </c>
      <c r="G2356" s="4" t="s">
        <v>69</v>
      </c>
      <c r="H2356" s="4" t="s">
        <v>75</v>
      </c>
      <c r="I2356" s="5">
        <v>2</v>
      </c>
      <c r="J2356" s="6">
        <v>124.06</v>
      </c>
      <c r="K2356" s="7">
        <v>0.05</v>
      </c>
      <c r="L2356" s="6">
        <v>69.98</v>
      </c>
      <c r="M2356" s="6">
        <f t="shared" si="144"/>
        <v>235.714</v>
      </c>
      <c r="N2356" s="6">
        <f t="shared" si="145"/>
        <v>139.96</v>
      </c>
      <c r="O2356" s="6">
        <f t="shared" si="146"/>
        <v>95.753999999999991</v>
      </c>
      <c r="P2356" s="8">
        <f t="shared" si="147"/>
        <v>0.40622958330858577</v>
      </c>
      <c r="Q2356" s="9">
        <f>YEAR(SalesDataTable[[#This Row],[Order Date]])</f>
        <v>2026</v>
      </c>
      <c r="R2356" s="8" t="str">
        <f>"Q"&amp;ROUNDUP(MONTH(SalesDataTable[[#This Row],[Order Date]])/3,0)</f>
        <v>Q4</v>
      </c>
      <c r="S2356" s="5">
        <f>MONTH(SalesDataTable[[#This Row],[Order Date]])</f>
        <v>11</v>
      </c>
      <c r="T2356" s="8" t="str">
        <f>TEXT(SalesDataTable[[#This Row],[Order Date]],"mmm")</f>
        <v>Nov</v>
      </c>
    </row>
    <row r="2357" spans="1:20" ht="15.6" x14ac:dyDescent="0.3">
      <c r="A2357" s="2" t="s">
        <v>2428</v>
      </c>
      <c r="B2357" s="3">
        <v>46339</v>
      </c>
      <c r="C2357" s="4" t="s">
        <v>34</v>
      </c>
      <c r="D2357" s="4" t="s">
        <v>81</v>
      </c>
      <c r="E2357" s="4" t="s">
        <v>59</v>
      </c>
      <c r="F2357" s="4" t="s">
        <v>36</v>
      </c>
      <c r="G2357" s="4" t="s">
        <v>31</v>
      </c>
      <c r="H2357" s="4" t="s">
        <v>73</v>
      </c>
      <c r="I2357" s="5">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9">
        <f>YEAR(SalesDataTable[[#This Row],[Order Date]])</f>
        <v>2026</v>
      </c>
      <c r="R2357" s="8" t="str">
        <f>"Q"&amp;ROUNDUP(MONTH(SalesDataTable[[#This Row],[Order Date]])/3,0)</f>
        <v>Q4</v>
      </c>
      <c r="S2357" s="5">
        <f>MONTH(SalesDataTable[[#This Row],[Order Date]])</f>
        <v>11</v>
      </c>
      <c r="T2357" s="8" t="str">
        <f>TEXT(SalesDataTable[[#This Row],[Order Date]],"mmm")</f>
        <v>Nov</v>
      </c>
    </row>
    <row r="2358" spans="1:20" ht="15.6" x14ac:dyDescent="0.3">
      <c r="A2358" s="2" t="s">
        <v>2429</v>
      </c>
      <c r="B2358" s="3">
        <v>46339</v>
      </c>
      <c r="C2358" s="4" t="s">
        <v>47</v>
      </c>
      <c r="D2358" s="4" t="s">
        <v>68</v>
      </c>
      <c r="E2358" s="4" t="s">
        <v>23</v>
      </c>
      <c r="F2358" s="4" t="s">
        <v>36</v>
      </c>
      <c r="G2358" s="4" t="s">
        <v>31</v>
      </c>
      <c r="H2358" s="4" t="s">
        <v>41</v>
      </c>
      <c r="I2358" s="5">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9">
        <f>YEAR(SalesDataTable[[#This Row],[Order Date]])</f>
        <v>2026</v>
      </c>
      <c r="R2358" s="8" t="str">
        <f>"Q"&amp;ROUNDUP(MONTH(SalesDataTable[[#This Row],[Order Date]])/3,0)</f>
        <v>Q4</v>
      </c>
      <c r="S2358" s="5">
        <f>MONTH(SalesDataTable[[#This Row],[Order Date]])</f>
        <v>11</v>
      </c>
      <c r="T2358" s="8" t="str">
        <f>TEXT(SalesDataTable[[#This Row],[Order Date]],"mmm")</f>
        <v>Nov</v>
      </c>
    </row>
    <row r="2359" spans="1:20" ht="15.6" x14ac:dyDescent="0.3">
      <c r="A2359" s="2" t="s">
        <v>2430</v>
      </c>
      <c r="B2359" s="3">
        <v>46339</v>
      </c>
      <c r="C2359" s="4" t="s">
        <v>28</v>
      </c>
      <c r="D2359" s="4" t="s">
        <v>106</v>
      </c>
      <c r="E2359" s="4" t="s">
        <v>23</v>
      </c>
      <c r="F2359" s="4" t="s">
        <v>40</v>
      </c>
      <c r="G2359" s="4" t="s">
        <v>37</v>
      </c>
      <c r="H2359" s="4" t="s">
        <v>103</v>
      </c>
      <c r="I2359" s="5">
        <v>4</v>
      </c>
      <c r="J2359" s="6">
        <v>161.97</v>
      </c>
      <c r="K2359" s="7">
        <v>0.05</v>
      </c>
      <c r="L2359" s="6">
        <v>87.2</v>
      </c>
      <c r="M2359" s="6">
        <f t="shared" si="144"/>
        <v>615.48599999999999</v>
      </c>
      <c r="N2359" s="6">
        <f t="shared" si="145"/>
        <v>348.8</v>
      </c>
      <c r="O2359" s="6">
        <f t="shared" si="146"/>
        <v>266.68599999999998</v>
      </c>
      <c r="P2359" s="8">
        <f t="shared" si="147"/>
        <v>0.4332933649181297</v>
      </c>
      <c r="Q2359" s="9">
        <f>YEAR(SalesDataTable[[#This Row],[Order Date]])</f>
        <v>2026</v>
      </c>
      <c r="R2359" s="8" t="str">
        <f>"Q"&amp;ROUNDUP(MONTH(SalesDataTable[[#This Row],[Order Date]])/3,0)</f>
        <v>Q4</v>
      </c>
      <c r="S2359" s="5">
        <f>MONTH(SalesDataTable[[#This Row],[Order Date]])</f>
        <v>11</v>
      </c>
      <c r="T2359" s="8" t="str">
        <f>TEXT(SalesDataTable[[#This Row],[Order Date]],"mmm")</f>
        <v>Nov</v>
      </c>
    </row>
    <row r="2360" spans="1:20" ht="15.6" x14ac:dyDescent="0.3">
      <c r="A2360" s="2" t="s">
        <v>2431</v>
      </c>
      <c r="B2360" s="3">
        <v>46339</v>
      </c>
      <c r="C2360" s="4" t="s">
        <v>28</v>
      </c>
      <c r="D2360" s="4" t="s">
        <v>106</v>
      </c>
      <c r="E2360" s="4" t="s">
        <v>30</v>
      </c>
      <c r="F2360" s="4" t="s">
        <v>40</v>
      </c>
      <c r="G2360" s="4" t="s">
        <v>37</v>
      </c>
      <c r="H2360" s="4" t="s">
        <v>91</v>
      </c>
      <c r="I2360" s="5">
        <v>5</v>
      </c>
      <c r="J2360" s="6">
        <v>133.99</v>
      </c>
      <c r="K2360" s="7">
        <v>0.15</v>
      </c>
      <c r="L2360" s="6">
        <v>65.55</v>
      </c>
      <c r="M2360" s="6">
        <f t="shared" si="144"/>
        <v>569.45749999999998</v>
      </c>
      <c r="N2360" s="6">
        <f t="shared" si="145"/>
        <v>327.75</v>
      </c>
      <c r="O2360" s="6">
        <f t="shared" si="146"/>
        <v>241.70749999999998</v>
      </c>
      <c r="P2360" s="8">
        <f t="shared" si="147"/>
        <v>0.42445221987593451</v>
      </c>
      <c r="Q2360" s="9">
        <f>YEAR(SalesDataTable[[#This Row],[Order Date]])</f>
        <v>2026</v>
      </c>
      <c r="R2360" s="8" t="str">
        <f>"Q"&amp;ROUNDUP(MONTH(SalesDataTable[[#This Row],[Order Date]])/3,0)</f>
        <v>Q4</v>
      </c>
      <c r="S2360" s="5">
        <f>MONTH(SalesDataTable[[#This Row],[Order Date]])</f>
        <v>11</v>
      </c>
      <c r="T2360" s="8" t="str">
        <f>TEXT(SalesDataTable[[#This Row],[Order Date]],"mmm")</f>
        <v>Nov</v>
      </c>
    </row>
    <row r="2361" spans="1:20" ht="15.6" x14ac:dyDescent="0.3">
      <c r="A2361" s="2" t="s">
        <v>2432</v>
      </c>
      <c r="B2361" s="3">
        <v>46339</v>
      </c>
      <c r="C2361" s="4" t="s">
        <v>28</v>
      </c>
      <c r="D2361" s="4" t="s">
        <v>58</v>
      </c>
      <c r="E2361" s="4" t="s">
        <v>45</v>
      </c>
      <c r="F2361" s="4" t="s">
        <v>24</v>
      </c>
      <c r="G2361" s="4" t="s">
        <v>51</v>
      </c>
      <c r="H2361" s="4" t="s">
        <v>84</v>
      </c>
      <c r="I2361" s="5">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9">
        <f>YEAR(SalesDataTable[[#This Row],[Order Date]])</f>
        <v>2026</v>
      </c>
      <c r="R2361" s="8" t="str">
        <f>"Q"&amp;ROUNDUP(MONTH(SalesDataTable[[#This Row],[Order Date]])/3,0)</f>
        <v>Q4</v>
      </c>
      <c r="S2361" s="5">
        <f>MONTH(SalesDataTable[[#This Row],[Order Date]])</f>
        <v>11</v>
      </c>
      <c r="T2361" s="8" t="str">
        <f>TEXT(SalesDataTable[[#This Row],[Order Date]],"mmm")</f>
        <v>Nov</v>
      </c>
    </row>
    <row r="2362" spans="1:20" ht="15.6" x14ac:dyDescent="0.3">
      <c r="A2362" s="2" t="s">
        <v>2433</v>
      </c>
      <c r="B2362" s="3">
        <v>46340</v>
      </c>
      <c r="C2362" s="4" t="s">
        <v>28</v>
      </c>
      <c r="D2362" s="4" t="s">
        <v>89</v>
      </c>
      <c r="E2362" s="4" t="s">
        <v>23</v>
      </c>
      <c r="F2362" s="4" t="s">
        <v>36</v>
      </c>
      <c r="G2362" s="4" t="s">
        <v>31</v>
      </c>
      <c r="H2362" s="4" t="s">
        <v>32</v>
      </c>
      <c r="I2362" s="5">
        <v>1</v>
      </c>
      <c r="J2362" s="6">
        <v>91.95</v>
      </c>
      <c r="K2362" s="7">
        <v>0</v>
      </c>
      <c r="L2362" s="6">
        <v>46.64</v>
      </c>
      <c r="M2362" s="6">
        <f t="shared" si="144"/>
        <v>91.95</v>
      </c>
      <c r="N2362" s="6">
        <f t="shared" si="145"/>
        <v>46.64</v>
      </c>
      <c r="O2362" s="6">
        <f t="shared" si="146"/>
        <v>45.31</v>
      </c>
      <c r="P2362" s="8">
        <f t="shared" si="147"/>
        <v>0.49276780859162589</v>
      </c>
      <c r="Q2362" s="9">
        <f>YEAR(SalesDataTable[[#This Row],[Order Date]])</f>
        <v>2026</v>
      </c>
      <c r="R2362" s="8" t="str">
        <f>"Q"&amp;ROUNDUP(MONTH(SalesDataTable[[#This Row],[Order Date]])/3,0)</f>
        <v>Q4</v>
      </c>
      <c r="S2362" s="5">
        <f>MONTH(SalesDataTable[[#This Row],[Order Date]])</f>
        <v>11</v>
      </c>
      <c r="T2362" s="8" t="str">
        <f>TEXT(SalesDataTable[[#This Row],[Order Date]],"mmm")</f>
        <v>Nov</v>
      </c>
    </row>
    <row r="2363" spans="1:20" ht="15.6" x14ac:dyDescent="0.3">
      <c r="A2363" s="2" t="s">
        <v>2434</v>
      </c>
      <c r="B2363" s="3">
        <v>46340</v>
      </c>
      <c r="C2363" s="4" t="s">
        <v>47</v>
      </c>
      <c r="D2363" s="4" t="s">
        <v>102</v>
      </c>
      <c r="E2363" s="4" t="s">
        <v>30</v>
      </c>
      <c r="F2363" s="4" t="s">
        <v>40</v>
      </c>
      <c r="G2363" s="4" t="s">
        <v>37</v>
      </c>
      <c r="H2363" s="4" t="s">
        <v>38</v>
      </c>
      <c r="I2363" s="5">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9">
        <f>YEAR(SalesDataTable[[#This Row],[Order Date]])</f>
        <v>2026</v>
      </c>
      <c r="R2363" s="8" t="str">
        <f>"Q"&amp;ROUNDUP(MONTH(SalesDataTable[[#This Row],[Order Date]])/3,0)</f>
        <v>Q4</v>
      </c>
      <c r="S2363" s="5">
        <f>MONTH(SalesDataTable[[#This Row],[Order Date]])</f>
        <v>11</v>
      </c>
      <c r="T2363" s="8" t="str">
        <f>TEXT(SalesDataTable[[#This Row],[Order Date]],"mmm")</f>
        <v>Nov</v>
      </c>
    </row>
    <row r="2364" spans="1:20" ht="15.6" x14ac:dyDescent="0.3">
      <c r="A2364" s="2" t="s">
        <v>2435</v>
      </c>
      <c r="B2364" s="3">
        <v>46340</v>
      </c>
      <c r="C2364" s="4" t="s">
        <v>34</v>
      </c>
      <c r="D2364" s="4" t="s">
        <v>146</v>
      </c>
      <c r="E2364" s="4" t="s">
        <v>23</v>
      </c>
      <c r="F2364" s="4" t="s">
        <v>24</v>
      </c>
      <c r="G2364" s="4" t="s">
        <v>51</v>
      </c>
      <c r="H2364" s="4" t="s">
        <v>52</v>
      </c>
      <c r="I2364" s="5">
        <v>3</v>
      </c>
      <c r="J2364" s="6">
        <v>336.58</v>
      </c>
      <c r="K2364" s="7">
        <v>0.15</v>
      </c>
      <c r="L2364" s="6">
        <v>198.99</v>
      </c>
      <c r="M2364" s="6">
        <f t="shared" si="144"/>
        <v>858.279</v>
      </c>
      <c r="N2364" s="6">
        <f t="shared" si="145"/>
        <v>596.97</v>
      </c>
      <c r="O2364" s="6">
        <f t="shared" si="146"/>
        <v>261.30899999999997</v>
      </c>
      <c r="P2364" s="8">
        <f t="shared" si="147"/>
        <v>0.3044569423229509</v>
      </c>
      <c r="Q2364" s="9">
        <f>YEAR(SalesDataTable[[#This Row],[Order Date]])</f>
        <v>2026</v>
      </c>
      <c r="R2364" s="8" t="str">
        <f>"Q"&amp;ROUNDUP(MONTH(SalesDataTable[[#This Row],[Order Date]])/3,0)</f>
        <v>Q4</v>
      </c>
      <c r="S2364" s="5">
        <f>MONTH(SalesDataTable[[#This Row],[Order Date]])</f>
        <v>11</v>
      </c>
      <c r="T2364" s="8" t="str">
        <f>TEXT(SalesDataTable[[#This Row],[Order Date]],"mmm")</f>
        <v>Nov</v>
      </c>
    </row>
    <row r="2365" spans="1:20" ht="15.6" x14ac:dyDescent="0.3">
      <c r="A2365" s="2" t="s">
        <v>2436</v>
      </c>
      <c r="B2365" s="3">
        <v>46340</v>
      </c>
      <c r="C2365" s="4" t="s">
        <v>34</v>
      </c>
      <c r="D2365" s="4" t="s">
        <v>35</v>
      </c>
      <c r="E2365" s="4" t="s">
        <v>23</v>
      </c>
      <c r="F2365" s="4" t="s">
        <v>36</v>
      </c>
      <c r="G2365" s="4" t="s">
        <v>69</v>
      </c>
      <c r="H2365" s="4" t="s">
        <v>87</v>
      </c>
      <c r="I2365" s="5">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9">
        <f>YEAR(SalesDataTable[[#This Row],[Order Date]])</f>
        <v>2026</v>
      </c>
      <c r="R2365" s="8" t="str">
        <f>"Q"&amp;ROUNDUP(MONTH(SalesDataTable[[#This Row],[Order Date]])/3,0)</f>
        <v>Q4</v>
      </c>
      <c r="S2365" s="5">
        <f>MONTH(SalesDataTable[[#This Row],[Order Date]])</f>
        <v>11</v>
      </c>
      <c r="T2365" s="8" t="str">
        <f>TEXT(SalesDataTable[[#This Row],[Order Date]],"mmm")</f>
        <v>Nov</v>
      </c>
    </row>
    <row r="2366" spans="1:20" ht="15.6" x14ac:dyDescent="0.3">
      <c r="A2366" s="2" t="s">
        <v>2437</v>
      </c>
      <c r="B2366" s="3">
        <v>46340</v>
      </c>
      <c r="C2366" s="4" t="s">
        <v>47</v>
      </c>
      <c r="D2366" s="4" t="s">
        <v>102</v>
      </c>
      <c r="E2366" s="4" t="s">
        <v>59</v>
      </c>
      <c r="F2366" s="4" t="s">
        <v>36</v>
      </c>
      <c r="G2366" s="4" t="s">
        <v>69</v>
      </c>
      <c r="H2366" s="4" t="s">
        <v>87</v>
      </c>
      <c r="I2366" s="5">
        <v>2</v>
      </c>
      <c r="J2366" s="6">
        <v>36.15</v>
      </c>
      <c r="K2366" s="7">
        <v>0</v>
      </c>
      <c r="L2366" s="6">
        <v>13.51</v>
      </c>
      <c r="M2366" s="6">
        <f t="shared" si="144"/>
        <v>72.3</v>
      </c>
      <c r="N2366" s="6">
        <f t="shared" si="145"/>
        <v>27.02</v>
      </c>
      <c r="O2366" s="6">
        <f t="shared" si="146"/>
        <v>45.28</v>
      </c>
      <c r="P2366" s="8">
        <f t="shared" si="147"/>
        <v>0.62627939142461964</v>
      </c>
      <c r="Q2366" s="9">
        <f>YEAR(SalesDataTable[[#This Row],[Order Date]])</f>
        <v>2026</v>
      </c>
      <c r="R2366" s="8" t="str">
        <f>"Q"&amp;ROUNDUP(MONTH(SalesDataTable[[#This Row],[Order Date]])/3,0)</f>
        <v>Q4</v>
      </c>
      <c r="S2366" s="5">
        <f>MONTH(SalesDataTable[[#This Row],[Order Date]])</f>
        <v>11</v>
      </c>
      <c r="T2366" s="8" t="str">
        <f>TEXT(SalesDataTable[[#This Row],[Order Date]],"mmm")</f>
        <v>Nov</v>
      </c>
    </row>
    <row r="2367" spans="1:20" ht="15.6" x14ac:dyDescent="0.3">
      <c r="A2367" s="2" t="s">
        <v>2438</v>
      </c>
      <c r="B2367" s="3">
        <v>46340</v>
      </c>
      <c r="C2367" s="4" t="s">
        <v>34</v>
      </c>
      <c r="D2367" s="4" t="s">
        <v>35</v>
      </c>
      <c r="E2367" s="4" t="s">
        <v>23</v>
      </c>
      <c r="F2367" s="4" t="s">
        <v>40</v>
      </c>
      <c r="G2367" s="4" t="s">
        <v>69</v>
      </c>
      <c r="H2367" s="4" t="s">
        <v>75</v>
      </c>
      <c r="I2367" s="5">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9">
        <f>YEAR(SalesDataTable[[#This Row],[Order Date]])</f>
        <v>2026</v>
      </c>
      <c r="R2367" s="8" t="str">
        <f>"Q"&amp;ROUNDUP(MONTH(SalesDataTable[[#This Row],[Order Date]])/3,0)</f>
        <v>Q4</v>
      </c>
      <c r="S2367" s="5">
        <f>MONTH(SalesDataTable[[#This Row],[Order Date]])</f>
        <v>11</v>
      </c>
      <c r="T2367" s="8" t="str">
        <f>TEXT(SalesDataTable[[#This Row],[Order Date]],"mmm")</f>
        <v>Nov</v>
      </c>
    </row>
    <row r="2368" spans="1:20" ht="15.6" x14ac:dyDescent="0.3">
      <c r="A2368" s="2" t="s">
        <v>2439</v>
      </c>
      <c r="B2368" s="3">
        <v>46340</v>
      </c>
      <c r="C2368" s="4" t="s">
        <v>34</v>
      </c>
      <c r="D2368" s="4" t="s">
        <v>54</v>
      </c>
      <c r="E2368" s="4" t="s">
        <v>45</v>
      </c>
      <c r="F2368" s="4" t="s">
        <v>24</v>
      </c>
      <c r="G2368" s="4" t="s">
        <v>25</v>
      </c>
      <c r="H2368" s="4" t="s">
        <v>49</v>
      </c>
      <c r="I2368" s="5">
        <v>6</v>
      </c>
      <c r="J2368" s="6">
        <v>49.85</v>
      </c>
      <c r="K2368" s="7">
        <v>0.05</v>
      </c>
      <c r="L2368" s="6">
        <v>22.68</v>
      </c>
      <c r="M2368" s="6">
        <f t="shared" si="144"/>
        <v>284.14499999999998</v>
      </c>
      <c r="N2368" s="6">
        <f t="shared" si="145"/>
        <v>136.07999999999998</v>
      </c>
      <c r="O2368" s="6">
        <f t="shared" si="146"/>
        <v>148.065</v>
      </c>
      <c r="P2368" s="8">
        <f t="shared" si="147"/>
        <v>0.52108958454310306</v>
      </c>
      <c r="Q2368" s="9">
        <f>YEAR(SalesDataTable[[#This Row],[Order Date]])</f>
        <v>2026</v>
      </c>
      <c r="R2368" s="8" t="str">
        <f>"Q"&amp;ROUNDUP(MONTH(SalesDataTable[[#This Row],[Order Date]])/3,0)</f>
        <v>Q4</v>
      </c>
      <c r="S2368" s="5">
        <f>MONTH(SalesDataTable[[#This Row],[Order Date]])</f>
        <v>11</v>
      </c>
      <c r="T2368" s="8" t="str">
        <f>TEXT(SalesDataTable[[#This Row],[Order Date]],"mmm")</f>
        <v>Nov</v>
      </c>
    </row>
    <row r="2369" spans="1:20" ht="15.6" x14ac:dyDescent="0.3">
      <c r="A2369" s="2" t="s">
        <v>2440</v>
      </c>
      <c r="B2369" s="3">
        <v>46340</v>
      </c>
      <c r="C2369" s="4" t="s">
        <v>34</v>
      </c>
      <c r="D2369" s="4" t="s">
        <v>54</v>
      </c>
      <c r="E2369" s="4" t="s">
        <v>45</v>
      </c>
      <c r="F2369" s="4" t="s">
        <v>40</v>
      </c>
      <c r="G2369" s="4" t="s">
        <v>31</v>
      </c>
      <c r="H2369" s="4" t="s">
        <v>32</v>
      </c>
      <c r="I2369" s="5">
        <v>2</v>
      </c>
      <c r="J2369" s="6">
        <v>91.95</v>
      </c>
      <c r="K2369" s="7">
        <v>0.05</v>
      </c>
      <c r="L2369" s="6">
        <v>46.45</v>
      </c>
      <c r="M2369" s="6">
        <f t="shared" si="144"/>
        <v>174.70499999999998</v>
      </c>
      <c r="N2369" s="6">
        <f t="shared" si="145"/>
        <v>92.9</v>
      </c>
      <c r="O2369" s="6">
        <f t="shared" si="146"/>
        <v>81.804999999999978</v>
      </c>
      <c r="P2369" s="8">
        <f t="shared" si="147"/>
        <v>0.46824647262528252</v>
      </c>
      <c r="Q2369" s="9">
        <f>YEAR(SalesDataTable[[#This Row],[Order Date]])</f>
        <v>2026</v>
      </c>
      <c r="R2369" s="8" t="str">
        <f>"Q"&amp;ROUNDUP(MONTH(SalesDataTable[[#This Row],[Order Date]])/3,0)</f>
        <v>Q4</v>
      </c>
      <c r="S2369" s="5">
        <f>MONTH(SalesDataTable[[#This Row],[Order Date]])</f>
        <v>11</v>
      </c>
      <c r="T2369" s="8" t="str">
        <f>TEXT(SalesDataTable[[#This Row],[Order Date]],"mmm")</f>
        <v>Nov</v>
      </c>
    </row>
    <row r="2370" spans="1:20" ht="15.6" x14ac:dyDescent="0.3">
      <c r="A2370" s="2" t="s">
        <v>2441</v>
      </c>
      <c r="B2370" s="3">
        <v>46340</v>
      </c>
      <c r="C2370" s="4" t="s">
        <v>47</v>
      </c>
      <c r="D2370" s="4" t="s">
        <v>68</v>
      </c>
      <c r="E2370" s="4" t="s">
        <v>59</v>
      </c>
      <c r="F2370" s="4" t="s">
        <v>24</v>
      </c>
      <c r="G2370" s="4" t="s">
        <v>25</v>
      </c>
      <c r="H2370" s="4" t="s">
        <v>49</v>
      </c>
      <c r="I2370" s="5">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9">
        <f>YEAR(SalesDataTable[[#This Row],[Order Date]])</f>
        <v>2026</v>
      </c>
      <c r="R2370" s="8" t="str">
        <f>"Q"&amp;ROUNDUP(MONTH(SalesDataTable[[#This Row],[Order Date]])/3,0)</f>
        <v>Q4</v>
      </c>
      <c r="S2370" s="5">
        <f>MONTH(SalesDataTable[[#This Row],[Order Date]])</f>
        <v>11</v>
      </c>
      <c r="T2370" s="8" t="str">
        <f>TEXT(SalesDataTable[[#This Row],[Order Date]],"mmm")</f>
        <v>Nov</v>
      </c>
    </row>
    <row r="2371" spans="1:20" ht="15.6" x14ac:dyDescent="0.3">
      <c r="A2371" s="2" t="s">
        <v>2442</v>
      </c>
      <c r="B2371" s="3">
        <v>46340</v>
      </c>
      <c r="C2371" s="4" t="s">
        <v>28</v>
      </c>
      <c r="D2371" s="4" t="s">
        <v>29</v>
      </c>
      <c r="E2371" s="4" t="s">
        <v>45</v>
      </c>
      <c r="F2371" s="4" t="s">
        <v>24</v>
      </c>
      <c r="G2371" s="4" t="s">
        <v>69</v>
      </c>
      <c r="H2371" s="4" t="s">
        <v>70</v>
      </c>
      <c r="I2371" s="5">
        <v>1</v>
      </c>
      <c r="J2371" s="6">
        <v>41.05</v>
      </c>
      <c r="K2371" s="7">
        <v>0.05</v>
      </c>
      <c r="L2371" s="6">
        <v>14.6</v>
      </c>
      <c r="M2371" s="6">
        <f t="shared" si="148"/>
        <v>38.997499999999995</v>
      </c>
      <c r="N2371" s="6">
        <f t="shared" si="149"/>
        <v>14.6</v>
      </c>
      <c r="O2371" s="6">
        <f t="shared" si="150"/>
        <v>24.397499999999994</v>
      </c>
      <c r="P2371" s="8">
        <f t="shared" si="151"/>
        <v>0.62561702673248276</v>
      </c>
      <c r="Q2371" s="9">
        <f>YEAR(SalesDataTable[[#This Row],[Order Date]])</f>
        <v>2026</v>
      </c>
      <c r="R2371" s="8" t="str">
        <f>"Q"&amp;ROUNDUP(MONTH(SalesDataTable[[#This Row],[Order Date]])/3,0)</f>
        <v>Q4</v>
      </c>
      <c r="S2371" s="5">
        <f>MONTH(SalesDataTable[[#This Row],[Order Date]])</f>
        <v>11</v>
      </c>
      <c r="T2371" s="8" t="str">
        <f>TEXT(SalesDataTable[[#This Row],[Order Date]],"mmm")</f>
        <v>Nov</v>
      </c>
    </row>
    <row r="2372" spans="1:20" ht="15.6" x14ac:dyDescent="0.3">
      <c r="A2372" s="2" t="s">
        <v>2443</v>
      </c>
      <c r="B2372" s="3">
        <v>46341</v>
      </c>
      <c r="C2372" s="4" t="s">
        <v>28</v>
      </c>
      <c r="D2372" s="4" t="s">
        <v>58</v>
      </c>
      <c r="E2372" s="4" t="s">
        <v>30</v>
      </c>
      <c r="F2372" s="4" t="s">
        <v>40</v>
      </c>
      <c r="G2372" s="4" t="s">
        <v>51</v>
      </c>
      <c r="H2372" s="4" t="s">
        <v>52</v>
      </c>
      <c r="I2372" s="5">
        <v>10</v>
      </c>
      <c r="J2372" s="6">
        <v>333.09</v>
      </c>
      <c r="K2372" s="7">
        <v>0.15</v>
      </c>
      <c r="L2372" s="6">
        <v>197.95</v>
      </c>
      <c r="M2372" s="6">
        <f t="shared" si="148"/>
        <v>2831.2649999999994</v>
      </c>
      <c r="N2372" s="6">
        <f t="shared" si="149"/>
        <v>1979.5</v>
      </c>
      <c r="O2372" s="6">
        <f t="shared" si="150"/>
        <v>851.76499999999942</v>
      </c>
      <c r="P2372" s="8">
        <f t="shared" si="151"/>
        <v>0.30084255624252748</v>
      </c>
      <c r="Q2372" s="9">
        <f>YEAR(SalesDataTable[[#This Row],[Order Date]])</f>
        <v>2026</v>
      </c>
      <c r="R2372" s="8" t="str">
        <f>"Q"&amp;ROUNDUP(MONTH(SalesDataTable[[#This Row],[Order Date]])/3,0)</f>
        <v>Q4</v>
      </c>
      <c r="S2372" s="5">
        <f>MONTH(SalesDataTable[[#This Row],[Order Date]])</f>
        <v>11</v>
      </c>
      <c r="T2372" s="8" t="str">
        <f>TEXT(SalesDataTable[[#This Row],[Order Date]],"mmm")</f>
        <v>Nov</v>
      </c>
    </row>
    <row r="2373" spans="1:20" ht="15.6" x14ac:dyDescent="0.3">
      <c r="A2373" s="2" t="s">
        <v>2444</v>
      </c>
      <c r="B2373" s="3">
        <v>46341</v>
      </c>
      <c r="C2373" s="4" t="s">
        <v>47</v>
      </c>
      <c r="D2373" s="4" t="s">
        <v>48</v>
      </c>
      <c r="E2373" s="4" t="s">
        <v>23</v>
      </c>
      <c r="F2373" s="4" t="s">
        <v>40</v>
      </c>
      <c r="G2373" s="4" t="s">
        <v>25</v>
      </c>
      <c r="H2373" s="4" t="s">
        <v>49</v>
      </c>
      <c r="I2373" s="5">
        <v>3</v>
      </c>
      <c r="J2373" s="6">
        <v>51.79</v>
      </c>
      <c r="K2373" s="7">
        <v>0.2</v>
      </c>
      <c r="L2373" s="6">
        <v>22.23</v>
      </c>
      <c r="M2373" s="6">
        <f t="shared" si="148"/>
        <v>124.29600000000001</v>
      </c>
      <c r="N2373" s="6">
        <f t="shared" si="149"/>
        <v>66.69</v>
      </c>
      <c r="O2373" s="6">
        <f t="shared" si="150"/>
        <v>57.606000000000009</v>
      </c>
      <c r="P2373" s="8">
        <f t="shared" si="151"/>
        <v>0.4634581965630431</v>
      </c>
      <c r="Q2373" s="9">
        <f>YEAR(SalesDataTable[[#This Row],[Order Date]])</f>
        <v>2026</v>
      </c>
      <c r="R2373" s="8" t="str">
        <f>"Q"&amp;ROUNDUP(MONTH(SalesDataTable[[#This Row],[Order Date]])/3,0)</f>
        <v>Q4</v>
      </c>
      <c r="S2373" s="5">
        <f>MONTH(SalesDataTable[[#This Row],[Order Date]])</f>
        <v>11</v>
      </c>
      <c r="T2373" s="8" t="str">
        <f>TEXT(SalesDataTable[[#This Row],[Order Date]],"mmm")</f>
        <v>Nov</v>
      </c>
    </row>
    <row r="2374" spans="1:20" ht="15.6" x14ac:dyDescent="0.3">
      <c r="A2374" s="2" t="s">
        <v>2445</v>
      </c>
      <c r="B2374" s="3">
        <v>46341</v>
      </c>
      <c r="C2374" s="4" t="s">
        <v>28</v>
      </c>
      <c r="D2374" s="4" t="s">
        <v>86</v>
      </c>
      <c r="E2374" s="4" t="s">
        <v>59</v>
      </c>
      <c r="F2374" s="4" t="s">
        <v>36</v>
      </c>
      <c r="G2374" s="4" t="s">
        <v>31</v>
      </c>
      <c r="H2374" s="4" t="s">
        <v>99</v>
      </c>
      <c r="I2374" s="5">
        <v>1</v>
      </c>
      <c r="J2374" s="6">
        <v>71.040000000000006</v>
      </c>
      <c r="K2374" s="7">
        <v>0.1</v>
      </c>
      <c r="L2374" s="6">
        <v>31.59</v>
      </c>
      <c r="M2374" s="6">
        <f t="shared" si="148"/>
        <v>63.936000000000007</v>
      </c>
      <c r="N2374" s="6">
        <f t="shared" si="149"/>
        <v>31.59</v>
      </c>
      <c r="O2374" s="6">
        <f t="shared" si="150"/>
        <v>32.346000000000004</v>
      </c>
      <c r="P2374" s="8">
        <f t="shared" si="151"/>
        <v>0.50591216216216217</v>
      </c>
      <c r="Q2374" s="9">
        <f>YEAR(SalesDataTable[[#This Row],[Order Date]])</f>
        <v>2026</v>
      </c>
      <c r="R2374" s="8" t="str">
        <f>"Q"&amp;ROUNDUP(MONTH(SalesDataTable[[#This Row],[Order Date]])/3,0)</f>
        <v>Q4</v>
      </c>
      <c r="S2374" s="5">
        <f>MONTH(SalesDataTable[[#This Row],[Order Date]])</f>
        <v>11</v>
      </c>
      <c r="T2374" s="8" t="str">
        <f>TEXT(SalesDataTable[[#This Row],[Order Date]],"mmm")</f>
        <v>Nov</v>
      </c>
    </row>
    <row r="2375" spans="1:20" ht="15.6" x14ac:dyDescent="0.3">
      <c r="A2375" s="2" t="s">
        <v>2446</v>
      </c>
      <c r="B2375" s="3">
        <v>46341</v>
      </c>
      <c r="C2375" s="4" t="s">
        <v>47</v>
      </c>
      <c r="D2375" s="4" t="s">
        <v>48</v>
      </c>
      <c r="E2375" s="4" t="s">
        <v>59</v>
      </c>
      <c r="F2375" s="4" t="s">
        <v>40</v>
      </c>
      <c r="G2375" s="4" t="s">
        <v>31</v>
      </c>
      <c r="H2375" s="4" t="s">
        <v>41</v>
      </c>
      <c r="I2375" s="5">
        <v>2</v>
      </c>
      <c r="J2375" s="6">
        <v>141.21</v>
      </c>
      <c r="K2375" s="7">
        <v>0.1</v>
      </c>
      <c r="L2375" s="6">
        <v>78.31</v>
      </c>
      <c r="M2375" s="6">
        <f t="shared" si="148"/>
        <v>254.17800000000003</v>
      </c>
      <c r="N2375" s="6">
        <f t="shared" si="149"/>
        <v>156.62</v>
      </c>
      <c r="O2375" s="6">
        <f t="shared" si="150"/>
        <v>97.558000000000021</v>
      </c>
      <c r="P2375" s="8">
        <f t="shared" si="151"/>
        <v>0.38381763960688969</v>
      </c>
      <c r="Q2375" s="9">
        <f>YEAR(SalesDataTable[[#This Row],[Order Date]])</f>
        <v>2026</v>
      </c>
      <c r="R2375" s="8" t="str">
        <f>"Q"&amp;ROUNDUP(MONTH(SalesDataTable[[#This Row],[Order Date]])/3,0)</f>
        <v>Q4</v>
      </c>
      <c r="S2375" s="5">
        <f>MONTH(SalesDataTable[[#This Row],[Order Date]])</f>
        <v>11</v>
      </c>
      <c r="T2375" s="8" t="str">
        <f>TEXT(SalesDataTable[[#This Row],[Order Date]],"mmm")</f>
        <v>Nov</v>
      </c>
    </row>
    <row r="2376" spans="1:20" ht="15.6" x14ac:dyDescent="0.3">
      <c r="A2376" s="2" t="s">
        <v>2447</v>
      </c>
      <c r="B2376" s="3">
        <v>46341</v>
      </c>
      <c r="C2376" s="4" t="s">
        <v>21</v>
      </c>
      <c r="D2376" s="4" t="s">
        <v>108</v>
      </c>
      <c r="E2376" s="4" t="s">
        <v>59</v>
      </c>
      <c r="F2376" s="4" t="s">
        <v>36</v>
      </c>
      <c r="G2376" s="4" t="s">
        <v>31</v>
      </c>
      <c r="H2376" s="4" t="s">
        <v>41</v>
      </c>
      <c r="I2376" s="5">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9">
        <f>YEAR(SalesDataTable[[#This Row],[Order Date]])</f>
        <v>2026</v>
      </c>
      <c r="R2376" s="8" t="str">
        <f>"Q"&amp;ROUNDUP(MONTH(SalesDataTable[[#This Row],[Order Date]])/3,0)</f>
        <v>Q4</v>
      </c>
      <c r="S2376" s="5">
        <f>MONTH(SalesDataTable[[#This Row],[Order Date]])</f>
        <v>11</v>
      </c>
      <c r="T2376" s="8" t="str">
        <f>TEXT(SalesDataTable[[#This Row],[Order Date]],"mmm")</f>
        <v>Nov</v>
      </c>
    </row>
    <row r="2377" spans="1:20" ht="15.6" x14ac:dyDescent="0.3">
      <c r="A2377" s="2" t="s">
        <v>2448</v>
      </c>
      <c r="B2377" s="3">
        <v>46341</v>
      </c>
      <c r="C2377" s="4" t="s">
        <v>34</v>
      </c>
      <c r="D2377" s="4" t="s">
        <v>81</v>
      </c>
      <c r="E2377" s="4" t="s">
        <v>23</v>
      </c>
      <c r="F2377" s="4" t="s">
        <v>24</v>
      </c>
      <c r="G2377" s="4" t="s">
        <v>31</v>
      </c>
      <c r="H2377" s="4" t="s">
        <v>99</v>
      </c>
      <c r="I2377" s="5">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9">
        <f>YEAR(SalesDataTable[[#This Row],[Order Date]])</f>
        <v>2026</v>
      </c>
      <c r="R2377" s="8" t="str">
        <f>"Q"&amp;ROUNDUP(MONTH(SalesDataTable[[#This Row],[Order Date]])/3,0)</f>
        <v>Q4</v>
      </c>
      <c r="S2377" s="5">
        <f>MONTH(SalesDataTable[[#This Row],[Order Date]])</f>
        <v>11</v>
      </c>
      <c r="T2377" s="8" t="str">
        <f>TEXT(SalesDataTable[[#This Row],[Order Date]],"mmm")</f>
        <v>Nov</v>
      </c>
    </row>
    <row r="2378" spans="1:20" ht="15.6" x14ac:dyDescent="0.3">
      <c r="A2378" s="2" t="s">
        <v>2449</v>
      </c>
      <c r="B2378" s="3">
        <v>46341</v>
      </c>
      <c r="C2378" s="4" t="s">
        <v>34</v>
      </c>
      <c r="D2378" s="4" t="s">
        <v>146</v>
      </c>
      <c r="E2378" s="4" t="s">
        <v>23</v>
      </c>
      <c r="F2378" s="4" t="s">
        <v>40</v>
      </c>
      <c r="G2378" s="4" t="s">
        <v>31</v>
      </c>
      <c r="H2378" s="4" t="s">
        <v>73</v>
      </c>
      <c r="I2378" s="5">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9">
        <f>YEAR(SalesDataTable[[#This Row],[Order Date]])</f>
        <v>2026</v>
      </c>
      <c r="R2378" s="8" t="str">
        <f>"Q"&amp;ROUNDUP(MONTH(SalesDataTable[[#This Row],[Order Date]])/3,0)</f>
        <v>Q4</v>
      </c>
      <c r="S2378" s="5">
        <f>MONTH(SalesDataTable[[#This Row],[Order Date]])</f>
        <v>11</v>
      </c>
      <c r="T2378" s="8" t="str">
        <f>TEXT(SalesDataTable[[#This Row],[Order Date]],"mmm")</f>
        <v>Nov</v>
      </c>
    </row>
    <row r="2379" spans="1:20" ht="15.6" x14ac:dyDescent="0.3">
      <c r="A2379" s="2" t="s">
        <v>2450</v>
      </c>
      <c r="B2379" s="3">
        <v>46342</v>
      </c>
      <c r="C2379" s="4" t="s">
        <v>47</v>
      </c>
      <c r="D2379" s="4" t="s">
        <v>48</v>
      </c>
      <c r="E2379" s="4" t="s">
        <v>59</v>
      </c>
      <c r="F2379" s="4" t="s">
        <v>24</v>
      </c>
      <c r="G2379" s="4" t="s">
        <v>31</v>
      </c>
      <c r="H2379" s="4" t="s">
        <v>41</v>
      </c>
      <c r="I2379" s="5">
        <v>1</v>
      </c>
      <c r="J2379" s="6">
        <v>145.4</v>
      </c>
      <c r="K2379" s="7">
        <v>0.1</v>
      </c>
      <c r="L2379" s="6">
        <v>77.66</v>
      </c>
      <c r="M2379" s="6">
        <f t="shared" si="148"/>
        <v>130.86000000000001</v>
      </c>
      <c r="N2379" s="6">
        <f t="shared" si="149"/>
        <v>77.66</v>
      </c>
      <c r="O2379" s="6">
        <f t="shared" si="150"/>
        <v>53.200000000000017</v>
      </c>
      <c r="P2379" s="8">
        <f t="shared" si="151"/>
        <v>0.40654134189209851</v>
      </c>
      <c r="Q2379" s="9">
        <f>YEAR(SalesDataTable[[#This Row],[Order Date]])</f>
        <v>2026</v>
      </c>
      <c r="R2379" s="8" t="str">
        <f>"Q"&amp;ROUNDUP(MONTH(SalesDataTable[[#This Row],[Order Date]])/3,0)</f>
        <v>Q4</v>
      </c>
      <c r="S2379" s="5">
        <f>MONTH(SalesDataTable[[#This Row],[Order Date]])</f>
        <v>11</v>
      </c>
      <c r="T2379" s="8" t="str">
        <f>TEXT(SalesDataTable[[#This Row],[Order Date]],"mmm")</f>
        <v>Nov</v>
      </c>
    </row>
    <row r="2380" spans="1:20" ht="15.6" x14ac:dyDescent="0.3">
      <c r="A2380" s="2" t="s">
        <v>2451</v>
      </c>
      <c r="B2380" s="3">
        <v>46343</v>
      </c>
      <c r="C2380" s="4" t="s">
        <v>47</v>
      </c>
      <c r="D2380" s="4" t="s">
        <v>68</v>
      </c>
      <c r="E2380" s="4" t="s">
        <v>23</v>
      </c>
      <c r="F2380" s="4" t="s">
        <v>24</v>
      </c>
      <c r="G2380" s="4" t="s">
        <v>37</v>
      </c>
      <c r="H2380" s="4" t="s">
        <v>91</v>
      </c>
      <c r="I2380" s="5">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9">
        <f>YEAR(SalesDataTable[[#This Row],[Order Date]])</f>
        <v>2026</v>
      </c>
      <c r="R2380" s="8" t="str">
        <f>"Q"&amp;ROUNDUP(MONTH(SalesDataTable[[#This Row],[Order Date]])/3,0)</f>
        <v>Q4</v>
      </c>
      <c r="S2380" s="5">
        <f>MONTH(SalesDataTable[[#This Row],[Order Date]])</f>
        <v>11</v>
      </c>
      <c r="T2380" s="8" t="str">
        <f>TEXT(SalesDataTable[[#This Row],[Order Date]],"mmm")</f>
        <v>Nov</v>
      </c>
    </row>
    <row r="2381" spans="1:20" ht="15.6" x14ac:dyDescent="0.3">
      <c r="A2381" s="2" t="s">
        <v>2452</v>
      </c>
      <c r="B2381" s="3">
        <v>46343</v>
      </c>
      <c r="C2381" s="4" t="s">
        <v>47</v>
      </c>
      <c r="D2381" s="4" t="s">
        <v>65</v>
      </c>
      <c r="E2381" s="4" t="s">
        <v>45</v>
      </c>
      <c r="F2381" s="4" t="s">
        <v>24</v>
      </c>
      <c r="G2381" s="4" t="s">
        <v>69</v>
      </c>
      <c r="H2381" s="4" t="s">
        <v>94</v>
      </c>
      <c r="I2381" s="5">
        <v>1</v>
      </c>
      <c r="J2381" s="6">
        <v>51.34</v>
      </c>
      <c r="K2381" s="7">
        <v>0.15</v>
      </c>
      <c r="L2381" s="6">
        <v>21.37</v>
      </c>
      <c r="M2381" s="6">
        <f t="shared" si="148"/>
        <v>43.639000000000003</v>
      </c>
      <c r="N2381" s="6">
        <f t="shared" si="149"/>
        <v>21.37</v>
      </c>
      <c r="O2381" s="6">
        <f t="shared" si="150"/>
        <v>22.269000000000002</v>
      </c>
      <c r="P2381" s="8">
        <f t="shared" si="151"/>
        <v>0.5103004193496643</v>
      </c>
      <c r="Q2381" s="9">
        <f>YEAR(SalesDataTable[[#This Row],[Order Date]])</f>
        <v>2026</v>
      </c>
      <c r="R2381" s="8" t="str">
        <f>"Q"&amp;ROUNDUP(MONTH(SalesDataTable[[#This Row],[Order Date]])/3,0)</f>
        <v>Q4</v>
      </c>
      <c r="S2381" s="5">
        <f>MONTH(SalesDataTable[[#This Row],[Order Date]])</f>
        <v>11</v>
      </c>
      <c r="T2381" s="8" t="str">
        <f>TEXT(SalesDataTable[[#This Row],[Order Date]],"mmm")</f>
        <v>Nov</v>
      </c>
    </row>
    <row r="2382" spans="1:20" ht="15.6" x14ac:dyDescent="0.3">
      <c r="A2382" s="2" t="s">
        <v>2453</v>
      </c>
      <c r="B2382" s="3">
        <v>46343</v>
      </c>
      <c r="C2382" s="4" t="s">
        <v>21</v>
      </c>
      <c r="D2382" s="4" t="s">
        <v>22</v>
      </c>
      <c r="E2382" s="4" t="s">
        <v>23</v>
      </c>
      <c r="F2382" s="4" t="s">
        <v>36</v>
      </c>
      <c r="G2382" s="4" t="s">
        <v>25</v>
      </c>
      <c r="H2382" s="4" t="s">
        <v>49</v>
      </c>
      <c r="I2382" s="5">
        <v>1</v>
      </c>
      <c r="J2382" s="6">
        <v>49.98</v>
      </c>
      <c r="K2382" s="7">
        <v>0.1</v>
      </c>
      <c r="L2382" s="6">
        <v>22.25</v>
      </c>
      <c r="M2382" s="6">
        <f t="shared" si="148"/>
        <v>44.981999999999999</v>
      </c>
      <c r="N2382" s="6">
        <f t="shared" si="149"/>
        <v>22.25</v>
      </c>
      <c r="O2382" s="6">
        <f t="shared" si="150"/>
        <v>22.731999999999999</v>
      </c>
      <c r="P2382" s="8">
        <f t="shared" si="151"/>
        <v>0.50535769863500957</v>
      </c>
      <c r="Q2382" s="9">
        <f>YEAR(SalesDataTable[[#This Row],[Order Date]])</f>
        <v>2026</v>
      </c>
      <c r="R2382" s="8" t="str">
        <f>"Q"&amp;ROUNDUP(MONTH(SalesDataTable[[#This Row],[Order Date]])/3,0)</f>
        <v>Q4</v>
      </c>
      <c r="S2382" s="5">
        <f>MONTH(SalesDataTable[[#This Row],[Order Date]])</f>
        <v>11</v>
      </c>
      <c r="T2382" s="8" t="str">
        <f>TEXT(SalesDataTable[[#This Row],[Order Date]],"mmm")</f>
        <v>Nov</v>
      </c>
    </row>
    <row r="2383" spans="1:20" ht="15.6" x14ac:dyDescent="0.3">
      <c r="A2383" s="2" t="s">
        <v>2454</v>
      </c>
      <c r="B2383" s="3">
        <v>46343</v>
      </c>
      <c r="C2383" s="4" t="s">
        <v>47</v>
      </c>
      <c r="D2383" s="4" t="s">
        <v>68</v>
      </c>
      <c r="E2383" s="4" t="s">
        <v>23</v>
      </c>
      <c r="F2383" s="4" t="s">
        <v>24</v>
      </c>
      <c r="G2383" s="4" t="s">
        <v>37</v>
      </c>
      <c r="H2383" s="4" t="s">
        <v>103</v>
      </c>
      <c r="I2383" s="5">
        <v>2</v>
      </c>
      <c r="J2383" s="6">
        <v>168.08</v>
      </c>
      <c r="K2383" s="7">
        <v>0.1</v>
      </c>
      <c r="L2383" s="6">
        <v>87.63</v>
      </c>
      <c r="M2383" s="6">
        <f t="shared" si="148"/>
        <v>302.54400000000004</v>
      </c>
      <c r="N2383" s="6">
        <f t="shared" si="149"/>
        <v>175.26</v>
      </c>
      <c r="O2383" s="6">
        <f t="shared" si="150"/>
        <v>127.28400000000005</v>
      </c>
      <c r="P2383" s="8">
        <f t="shared" si="151"/>
        <v>0.42071235919403471</v>
      </c>
      <c r="Q2383" s="9">
        <f>YEAR(SalesDataTable[[#This Row],[Order Date]])</f>
        <v>2026</v>
      </c>
      <c r="R2383" s="8" t="str">
        <f>"Q"&amp;ROUNDUP(MONTH(SalesDataTable[[#This Row],[Order Date]])/3,0)</f>
        <v>Q4</v>
      </c>
      <c r="S2383" s="5">
        <f>MONTH(SalesDataTable[[#This Row],[Order Date]])</f>
        <v>11</v>
      </c>
      <c r="T2383" s="8" t="str">
        <f>TEXT(SalesDataTable[[#This Row],[Order Date]],"mmm")</f>
        <v>Nov</v>
      </c>
    </row>
    <row r="2384" spans="1:20" ht="15.6" x14ac:dyDescent="0.3">
      <c r="A2384" s="2" t="s">
        <v>2455</v>
      </c>
      <c r="B2384" s="3">
        <v>46343</v>
      </c>
      <c r="C2384" s="4" t="s">
        <v>47</v>
      </c>
      <c r="D2384" s="4" t="s">
        <v>102</v>
      </c>
      <c r="E2384" s="4" t="s">
        <v>23</v>
      </c>
      <c r="F2384" s="4" t="s">
        <v>36</v>
      </c>
      <c r="G2384" s="4" t="s">
        <v>51</v>
      </c>
      <c r="H2384" s="4" t="s">
        <v>61</v>
      </c>
      <c r="I2384" s="5">
        <v>1</v>
      </c>
      <c r="J2384" s="6">
        <v>191.85</v>
      </c>
      <c r="K2384" s="7">
        <v>0.15</v>
      </c>
      <c r="L2384" s="6">
        <v>104.41</v>
      </c>
      <c r="M2384" s="6">
        <f t="shared" si="148"/>
        <v>163.07249999999999</v>
      </c>
      <c r="N2384" s="6">
        <f t="shared" si="149"/>
        <v>104.41</v>
      </c>
      <c r="O2384" s="6">
        <f t="shared" si="150"/>
        <v>58.662499999999994</v>
      </c>
      <c r="P2384" s="8">
        <f t="shared" si="151"/>
        <v>0.35973263425776875</v>
      </c>
      <c r="Q2384" s="9">
        <f>YEAR(SalesDataTable[[#This Row],[Order Date]])</f>
        <v>2026</v>
      </c>
      <c r="R2384" s="8" t="str">
        <f>"Q"&amp;ROUNDUP(MONTH(SalesDataTable[[#This Row],[Order Date]])/3,0)</f>
        <v>Q4</v>
      </c>
      <c r="S2384" s="5">
        <f>MONTH(SalesDataTable[[#This Row],[Order Date]])</f>
        <v>11</v>
      </c>
      <c r="T2384" s="8" t="str">
        <f>TEXT(SalesDataTable[[#This Row],[Order Date]],"mmm")</f>
        <v>Nov</v>
      </c>
    </row>
    <row r="2385" spans="1:20" ht="15.6" x14ac:dyDescent="0.3">
      <c r="A2385" s="2" t="s">
        <v>2456</v>
      </c>
      <c r="B2385" s="3">
        <v>46343</v>
      </c>
      <c r="C2385" s="4" t="s">
        <v>28</v>
      </c>
      <c r="D2385" s="4" t="s">
        <v>106</v>
      </c>
      <c r="E2385" s="4" t="s">
        <v>45</v>
      </c>
      <c r="F2385" s="4" t="s">
        <v>24</v>
      </c>
      <c r="G2385" s="4" t="s">
        <v>31</v>
      </c>
      <c r="H2385" s="4" t="s">
        <v>32</v>
      </c>
      <c r="I2385" s="5">
        <v>4</v>
      </c>
      <c r="J2385" s="6">
        <v>93.99</v>
      </c>
      <c r="K2385" s="7">
        <v>0.1</v>
      </c>
      <c r="L2385" s="6">
        <v>44.07</v>
      </c>
      <c r="M2385" s="6">
        <f t="shared" si="148"/>
        <v>338.36399999999998</v>
      </c>
      <c r="N2385" s="6">
        <f t="shared" si="149"/>
        <v>176.28</v>
      </c>
      <c r="O2385" s="6">
        <f t="shared" si="150"/>
        <v>162.08399999999997</v>
      </c>
      <c r="P2385" s="8">
        <f t="shared" si="151"/>
        <v>0.47902259105578604</v>
      </c>
      <c r="Q2385" s="9">
        <f>YEAR(SalesDataTable[[#This Row],[Order Date]])</f>
        <v>2026</v>
      </c>
      <c r="R2385" s="8" t="str">
        <f>"Q"&amp;ROUNDUP(MONTH(SalesDataTable[[#This Row],[Order Date]])/3,0)</f>
        <v>Q4</v>
      </c>
      <c r="S2385" s="5">
        <f>MONTH(SalesDataTable[[#This Row],[Order Date]])</f>
        <v>11</v>
      </c>
      <c r="T2385" s="8" t="str">
        <f>TEXT(SalesDataTable[[#This Row],[Order Date]],"mmm")</f>
        <v>Nov</v>
      </c>
    </row>
    <row r="2386" spans="1:20" ht="15.6" x14ac:dyDescent="0.3">
      <c r="A2386" s="2" t="s">
        <v>2457</v>
      </c>
      <c r="B2386" s="3">
        <v>46343</v>
      </c>
      <c r="C2386" s="4" t="s">
        <v>47</v>
      </c>
      <c r="D2386" s="4" t="s">
        <v>102</v>
      </c>
      <c r="E2386" s="4" t="s">
        <v>23</v>
      </c>
      <c r="F2386" s="4" t="s">
        <v>24</v>
      </c>
      <c r="G2386" s="4" t="s">
        <v>37</v>
      </c>
      <c r="H2386" s="4" t="s">
        <v>38</v>
      </c>
      <c r="I2386" s="5">
        <v>4</v>
      </c>
      <c r="J2386" s="6">
        <v>36.57</v>
      </c>
      <c r="K2386" s="7">
        <v>0.05</v>
      </c>
      <c r="L2386" s="6">
        <v>13.35</v>
      </c>
      <c r="M2386" s="6">
        <f t="shared" si="148"/>
        <v>138.96600000000001</v>
      </c>
      <c r="N2386" s="6">
        <f t="shared" si="149"/>
        <v>53.4</v>
      </c>
      <c r="O2386" s="6">
        <f t="shared" si="150"/>
        <v>85.566000000000003</v>
      </c>
      <c r="P2386" s="8">
        <f t="shared" si="151"/>
        <v>0.61573334484694098</v>
      </c>
      <c r="Q2386" s="9">
        <f>YEAR(SalesDataTable[[#This Row],[Order Date]])</f>
        <v>2026</v>
      </c>
      <c r="R2386" s="8" t="str">
        <f>"Q"&amp;ROUNDUP(MONTH(SalesDataTable[[#This Row],[Order Date]])/3,0)</f>
        <v>Q4</v>
      </c>
      <c r="S2386" s="5">
        <f>MONTH(SalesDataTable[[#This Row],[Order Date]])</f>
        <v>11</v>
      </c>
      <c r="T2386" s="8" t="str">
        <f>TEXT(SalesDataTable[[#This Row],[Order Date]],"mmm")</f>
        <v>Nov</v>
      </c>
    </row>
    <row r="2387" spans="1:20" ht="15.6" x14ac:dyDescent="0.3">
      <c r="A2387" s="2" t="s">
        <v>2458</v>
      </c>
      <c r="B2387" s="3">
        <v>46343</v>
      </c>
      <c r="C2387" s="4" t="s">
        <v>28</v>
      </c>
      <c r="D2387" s="4" t="s">
        <v>89</v>
      </c>
      <c r="E2387" s="4" t="s">
        <v>59</v>
      </c>
      <c r="F2387" s="4" t="s">
        <v>24</v>
      </c>
      <c r="G2387" s="4" t="s">
        <v>25</v>
      </c>
      <c r="H2387" s="4" t="s">
        <v>55</v>
      </c>
      <c r="I2387" s="5">
        <v>1</v>
      </c>
      <c r="J2387" s="6">
        <v>39.81</v>
      </c>
      <c r="K2387" s="7">
        <v>0.05</v>
      </c>
      <c r="L2387" s="6">
        <v>16.25</v>
      </c>
      <c r="M2387" s="6">
        <f t="shared" si="148"/>
        <v>37.819499999999998</v>
      </c>
      <c r="N2387" s="6">
        <f t="shared" si="149"/>
        <v>16.25</v>
      </c>
      <c r="O2387" s="6">
        <f t="shared" si="150"/>
        <v>21.569499999999998</v>
      </c>
      <c r="P2387" s="8">
        <f t="shared" si="151"/>
        <v>0.57032747656632155</v>
      </c>
      <c r="Q2387" s="9">
        <f>YEAR(SalesDataTable[[#This Row],[Order Date]])</f>
        <v>2026</v>
      </c>
      <c r="R2387" s="8" t="str">
        <f>"Q"&amp;ROUNDUP(MONTH(SalesDataTable[[#This Row],[Order Date]])/3,0)</f>
        <v>Q4</v>
      </c>
      <c r="S2387" s="5">
        <f>MONTH(SalesDataTable[[#This Row],[Order Date]])</f>
        <v>11</v>
      </c>
      <c r="T2387" s="8" t="str">
        <f>TEXT(SalesDataTable[[#This Row],[Order Date]],"mmm")</f>
        <v>Nov</v>
      </c>
    </row>
    <row r="2388" spans="1:20" ht="15.6" x14ac:dyDescent="0.3">
      <c r="A2388" s="2" t="s">
        <v>2459</v>
      </c>
      <c r="B2388" s="3">
        <v>46343</v>
      </c>
      <c r="C2388" s="4" t="s">
        <v>47</v>
      </c>
      <c r="D2388" s="4" t="s">
        <v>48</v>
      </c>
      <c r="E2388" s="4" t="s">
        <v>45</v>
      </c>
      <c r="F2388" s="4" t="s">
        <v>24</v>
      </c>
      <c r="G2388" s="4" t="s">
        <v>31</v>
      </c>
      <c r="H2388" s="4" t="s">
        <v>32</v>
      </c>
      <c r="I2388" s="5">
        <v>1</v>
      </c>
      <c r="J2388" s="6">
        <v>91.43</v>
      </c>
      <c r="K2388" s="7">
        <v>0.1</v>
      </c>
      <c r="L2388" s="6">
        <v>45.06</v>
      </c>
      <c r="M2388" s="6">
        <f t="shared" si="148"/>
        <v>82.287000000000006</v>
      </c>
      <c r="N2388" s="6">
        <f t="shared" si="149"/>
        <v>45.06</v>
      </c>
      <c r="O2388" s="6">
        <f t="shared" si="150"/>
        <v>37.227000000000004</v>
      </c>
      <c r="P2388" s="8">
        <f t="shared" si="151"/>
        <v>0.45240438951474715</v>
      </c>
      <c r="Q2388" s="9">
        <f>YEAR(SalesDataTable[[#This Row],[Order Date]])</f>
        <v>2026</v>
      </c>
      <c r="R2388" s="8" t="str">
        <f>"Q"&amp;ROUNDUP(MONTH(SalesDataTable[[#This Row],[Order Date]])/3,0)</f>
        <v>Q4</v>
      </c>
      <c r="S2388" s="5">
        <f>MONTH(SalesDataTable[[#This Row],[Order Date]])</f>
        <v>11</v>
      </c>
      <c r="T2388" s="8" t="str">
        <f>TEXT(SalesDataTable[[#This Row],[Order Date]],"mmm")</f>
        <v>Nov</v>
      </c>
    </row>
    <row r="2389" spans="1:20" ht="15.6" x14ac:dyDescent="0.3">
      <c r="A2389" s="2" t="s">
        <v>2460</v>
      </c>
      <c r="B2389" s="3">
        <v>46343</v>
      </c>
      <c r="C2389" s="4" t="s">
        <v>34</v>
      </c>
      <c r="D2389" s="4" t="s">
        <v>35</v>
      </c>
      <c r="E2389" s="4" t="s">
        <v>23</v>
      </c>
      <c r="F2389" s="4" t="s">
        <v>24</v>
      </c>
      <c r="G2389" s="4" t="s">
        <v>69</v>
      </c>
      <c r="H2389" s="4" t="s">
        <v>75</v>
      </c>
      <c r="I2389" s="5">
        <v>1</v>
      </c>
      <c r="J2389" s="6">
        <v>122.64</v>
      </c>
      <c r="K2389" s="7">
        <v>0</v>
      </c>
      <c r="L2389" s="6">
        <v>68.58</v>
      </c>
      <c r="M2389" s="6">
        <f t="shared" si="148"/>
        <v>122.64</v>
      </c>
      <c r="N2389" s="6">
        <f t="shared" si="149"/>
        <v>68.58</v>
      </c>
      <c r="O2389" s="6">
        <f t="shared" si="150"/>
        <v>54.06</v>
      </c>
      <c r="P2389" s="8">
        <f t="shared" si="151"/>
        <v>0.44080234833659493</v>
      </c>
      <c r="Q2389" s="9">
        <f>YEAR(SalesDataTable[[#This Row],[Order Date]])</f>
        <v>2026</v>
      </c>
      <c r="R2389" s="8" t="str">
        <f>"Q"&amp;ROUNDUP(MONTH(SalesDataTable[[#This Row],[Order Date]])/3,0)</f>
        <v>Q4</v>
      </c>
      <c r="S2389" s="5">
        <f>MONTH(SalesDataTable[[#This Row],[Order Date]])</f>
        <v>11</v>
      </c>
      <c r="T2389" s="8" t="str">
        <f>TEXT(SalesDataTable[[#This Row],[Order Date]],"mmm")</f>
        <v>Nov</v>
      </c>
    </row>
    <row r="2390" spans="1:20" ht="15.6" x14ac:dyDescent="0.3">
      <c r="A2390" s="2" t="s">
        <v>2461</v>
      </c>
      <c r="B2390" s="3">
        <v>46343</v>
      </c>
      <c r="C2390" s="4" t="s">
        <v>28</v>
      </c>
      <c r="D2390" s="4" t="s">
        <v>89</v>
      </c>
      <c r="E2390" s="4" t="s">
        <v>23</v>
      </c>
      <c r="F2390" s="4" t="s">
        <v>40</v>
      </c>
      <c r="G2390" s="4" t="s">
        <v>25</v>
      </c>
      <c r="H2390" s="4" t="s">
        <v>26</v>
      </c>
      <c r="I2390" s="5">
        <v>1</v>
      </c>
      <c r="J2390" s="6">
        <v>80.959999999999994</v>
      </c>
      <c r="K2390" s="7">
        <v>0.1</v>
      </c>
      <c r="L2390" s="6">
        <v>43.86</v>
      </c>
      <c r="M2390" s="6">
        <f t="shared" si="148"/>
        <v>72.86399999999999</v>
      </c>
      <c r="N2390" s="6">
        <f t="shared" si="149"/>
        <v>43.86</v>
      </c>
      <c r="O2390" s="6">
        <f t="shared" si="150"/>
        <v>29.003999999999991</v>
      </c>
      <c r="P2390" s="8">
        <f t="shared" si="151"/>
        <v>0.39805665349143604</v>
      </c>
      <c r="Q2390" s="9">
        <f>YEAR(SalesDataTable[[#This Row],[Order Date]])</f>
        <v>2026</v>
      </c>
      <c r="R2390" s="8" t="str">
        <f>"Q"&amp;ROUNDUP(MONTH(SalesDataTable[[#This Row],[Order Date]])/3,0)</f>
        <v>Q4</v>
      </c>
      <c r="S2390" s="5">
        <f>MONTH(SalesDataTable[[#This Row],[Order Date]])</f>
        <v>11</v>
      </c>
      <c r="T2390" s="8" t="str">
        <f>TEXT(SalesDataTable[[#This Row],[Order Date]],"mmm")</f>
        <v>Nov</v>
      </c>
    </row>
    <row r="2391" spans="1:20" ht="15.6" x14ac:dyDescent="0.3">
      <c r="A2391" s="2" t="s">
        <v>2462</v>
      </c>
      <c r="B2391" s="3">
        <v>46344</v>
      </c>
      <c r="C2391" s="4" t="s">
        <v>34</v>
      </c>
      <c r="D2391" s="4" t="s">
        <v>54</v>
      </c>
      <c r="E2391" s="4" t="s">
        <v>59</v>
      </c>
      <c r="F2391" s="4" t="s">
        <v>40</v>
      </c>
      <c r="G2391" s="4" t="s">
        <v>69</v>
      </c>
      <c r="H2391" s="4" t="s">
        <v>87</v>
      </c>
      <c r="I2391" s="5">
        <v>1</v>
      </c>
      <c r="J2391" s="6">
        <v>36.380000000000003</v>
      </c>
      <c r="K2391" s="7">
        <v>0.05</v>
      </c>
      <c r="L2391" s="6">
        <v>14.06</v>
      </c>
      <c r="M2391" s="6">
        <f t="shared" si="148"/>
        <v>34.561</v>
      </c>
      <c r="N2391" s="6">
        <f t="shared" si="149"/>
        <v>14.06</v>
      </c>
      <c r="O2391" s="6">
        <f t="shared" si="150"/>
        <v>20.500999999999998</v>
      </c>
      <c r="P2391" s="8">
        <f t="shared" si="151"/>
        <v>0.59318306761957118</v>
      </c>
      <c r="Q2391" s="9">
        <f>YEAR(SalesDataTable[[#This Row],[Order Date]])</f>
        <v>2026</v>
      </c>
      <c r="R2391" s="8" t="str">
        <f>"Q"&amp;ROUNDUP(MONTH(SalesDataTable[[#This Row],[Order Date]])/3,0)</f>
        <v>Q4</v>
      </c>
      <c r="S2391" s="5">
        <f>MONTH(SalesDataTable[[#This Row],[Order Date]])</f>
        <v>11</v>
      </c>
      <c r="T2391" s="8" t="str">
        <f>TEXT(SalesDataTable[[#This Row],[Order Date]],"mmm")</f>
        <v>Nov</v>
      </c>
    </row>
    <row r="2392" spans="1:20" ht="15.6" x14ac:dyDescent="0.3">
      <c r="A2392" s="2" t="s">
        <v>2463</v>
      </c>
      <c r="B2392" s="3">
        <v>46344</v>
      </c>
      <c r="C2392" s="4" t="s">
        <v>47</v>
      </c>
      <c r="D2392" s="4" t="s">
        <v>102</v>
      </c>
      <c r="E2392" s="4" t="s">
        <v>23</v>
      </c>
      <c r="F2392" s="4" t="s">
        <v>24</v>
      </c>
      <c r="G2392" s="4" t="s">
        <v>25</v>
      </c>
      <c r="H2392" s="4" t="s">
        <v>63</v>
      </c>
      <c r="I2392" s="5">
        <v>2</v>
      </c>
      <c r="J2392" s="6">
        <v>100.72</v>
      </c>
      <c r="K2392" s="7">
        <v>0.1</v>
      </c>
      <c r="L2392" s="6">
        <v>51.68</v>
      </c>
      <c r="M2392" s="6">
        <f t="shared" si="148"/>
        <v>181.29599999999999</v>
      </c>
      <c r="N2392" s="6">
        <f t="shared" si="149"/>
        <v>103.36</v>
      </c>
      <c r="O2392" s="6">
        <f t="shared" si="150"/>
        <v>77.935999999999993</v>
      </c>
      <c r="P2392" s="8">
        <f t="shared" si="151"/>
        <v>0.42988262289294854</v>
      </c>
      <c r="Q2392" s="9">
        <f>YEAR(SalesDataTable[[#This Row],[Order Date]])</f>
        <v>2026</v>
      </c>
      <c r="R2392" s="8" t="str">
        <f>"Q"&amp;ROUNDUP(MONTH(SalesDataTable[[#This Row],[Order Date]])/3,0)</f>
        <v>Q4</v>
      </c>
      <c r="S2392" s="5">
        <f>MONTH(SalesDataTable[[#This Row],[Order Date]])</f>
        <v>11</v>
      </c>
      <c r="T2392" s="8" t="str">
        <f>TEXT(SalesDataTable[[#This Row],[Order Date]],"mmm")</f>
        <v>Nov</v>
      </c>
    </row>
    <row r="2393" spans="1:20" ht="15.6" x14ac:dyDescent="0.3">
      <c r="A2393" s="2" t="s">
        <v>2464</v>
      </c>
      <c r="B2393" s="3">
        <v>46344</v>
      </c>
      <c r="C2393" s="4" t="s">
        <v>28</v>
      </c>
      <c r="D2393" s="4" t="s">
        <v>86</v>
      </c>
      <c r="E2393" s="4" t="s">
        <v>45</v>
      </c>
      <c r="F2393" s="4" t="s">
        <v>24</v>
      </c>
      <c r="G2393" s="4" t="s">
        <v>51</v>
      </c>
      <c r="H2393" s="4" t="s">
        <v>110</v>
      </c>
      <c r="I2393" s="5">
        <v>3</v>
      </c>
      <c r="J2393" s="6">
        <v>120.29</v>
      </c>
      <c r="K2393" s="7">
        <v>0</v>
      </c>
      <c r="L2393" s="6">
        <v>62.04</v>
      </c>
      <c r="M2393" s="6">
        <f t="shared" si="148"/>
        <v>360.87</v>
      </c>
      <c r="N2393" s="6">
        <f t="shared" si="149"/>
        <v>186.12</v>
      </c>
      <c r="O2393" s="6">
        <f t="shared" si="150"/>
        <v>174.75</v>
      </c>
      <c r="P2393" s="8">
        <f t="shared" si="151"/>
        <v>0.48424640452240419</v>
      </c>
      <c r="Q2393" s="9">
        <f>YEAR(SalesDataTable[[#This Row],[Order Date]])</f>
        <v>2026</v>
      </c>
      <c r="R2393" s="8" t="str">
        <f>"Q"&amp;ROUNDUP(MONTH(SalesDataTable[[#This Row],[Order Date]])/3,0)</f>
        <v>Q4</v>
      </c>
      <c r="S2393" s="5">
        <f>MONTH(SalesDataTable[[#This Row],[Order Date]])</f>
        <v>11</v>
      </c>
      <c r="T2393" s="8" t="str">
        <f>TEXT(SalesDataTable[[#This Row],[Order Date]],"mmm")</f>
        <v>Nov</v>
      </c>
    </row>
    <row r="2394" spans="1:20" ht="15.6" x14ac:dyDescent="0.3">
      <c r="A2394" s="2" t="s">
        <v>2465</v>
      </c>
      <c r="B2394" s="3">
        <v>46344</v>
      </c>
      <c r="C2394" s="4" t="s">
        <v>28</v>
      </c>
      <c r="D2394" s="4" t="s">
        <v>29</v>
      </c>
      <c r="E2394" s="4" t="s">
        <v>23</v>
      </c>
      <c r="F2394" s="4" t="s">
        <v>36</v>
      </c>
      <c r="G2394" s="4" t="s">
        <v>51</v>
      </c>
      <c r="H2394" s="4" t="s">
        <v>110</v>
      </c>
      <c r="I2394" s="5">
        <v>2</v>
      </c>
      <c r="J2394" s="6">
        <v>124.18</v>
      </c>
      <c r="K2394" s="7">
        <v>0.15</v>
      </c>
      <c r="L2394" s="6">
        <v>60.72</v>
      </c>
      <c r="M2394" s="6">
        <f t="shared" si="148"/>
        <v>211.10599999999999</v>
      </c>
      <c r="N2394" s="6">
        <f t="shared" si="149"/>
        <v>121.44</v>
      </c>
      <c r="O2394" s="6">
        <f t="shared" si="150"/>
        <v>89.665999999999997</v>
      </c>
      <c r="P2394" s="8">
        <f t="shared" si="151"/>
        <v>0.42474396748552862</v>
      </c>
      <c r="Q2394" s="9">
        <f>YEAR(SalesDataTable[[#This Row],[Order Date]])</f>
        <v>2026</v>
      </c>
      <c r="R2394" s="8" t="str">
        <f>"Q"&amp;ROUNDUP(MONTH(SalesDataTable[[#This Row],[Order Date]])/3,0)</f>
        <v>Q4</v>
      </c>
      <c r="S2394" s="5">
        <f>MONTH(SalesDataTable[[#This Row],[Order Date]])</f>
        <v>11</v>
      </c>
      <c r="T2394" s="8" t="str">
        <f>TEXT(SalesDataTable[[#This Row],[Order Date]],"mmm")</f>
        <v>Nov</v>
      </c>
    </row>
    <row r="2395" spans="1:20" ht="15.6" x14ac:dyDescent="0.3">
      <c r="A2395" s="2" t="s">
        <v>2466</v>
      </c>
      <c r="B2395" s="3">
        <v>46344</v>
      </c>
      <c r="C2395" s="4" t="s">
        <v>21</v>
      </c>
      <c r="D2395" s="4" t="s">
        <v>22</v>
      </c>
      <c r="E2395" s="4" t="s">
        <v>23</v>
      </c>
      <c r="F2395" s="4" t="s">
        <v>24</v>
      </c>
      <c r="G2395" s="4" t="s">
        <v>31</v>
      </c>
      <c r="H2395" s="4" t="s">
        <v>73</v>
      </c>
      <c r="I2395" s="5">
        <v>3</v>
      </c>
      <c r="J2395" s="6">
        <v>154.07</v>
      </c>
      <c r="K2395" s="7">
        <v>0.05</v>
      </c>
      <c r="L2395" s="6">
        <v>77.73</v>
      </c>
      <c r="M2395" s="6">
        <f t="shared" si="148"/>
        <v>439.09949999999998</v>
      </c>
      <c r="N2395" s="6">
        <f t="shared" si="149"/>
        <v>233.19</v>
      </c>
      <c r="O2395" s="6">
        <f t="shared" si="150"/>
        <v>205.90949999999998</v>
      </c>
      <c r="P2395" s="8">
        <f t="shared" si="151"/>
        <v>0.46893585622393102</v>
      </c>
      <c r="Q2395" s="9">
        <f>YEAR(SalesDataTable[[#This Row],[Order Date]])</f>
        <v>2026</v>
      </c>
      <c r="R2395" s="8" t="str">
        <f>"Q"&amp;ROUNDUP(MONTH(SalesDataTable[[#This Row],[Order Date]])/3,0)</f>
        <v>Q4</v>
      </c>
      <c r="S2395" s="5">
        <f>MONTH(SalesDataTable[[#This Row],[Order Date]])</f>
        <v>11</v>
      </c>
      <c r="T2395" s="8" t="str">
        <f>TEXT(SalesDataTable[[#This Row],[Order Date]],"mmm")</f>
        <v>Nov</v>
      </c>
    </row>
    <row r="2396" spans="1:20" ht="15.6" x14ac:dyDescent="0.3">
      <c r="A2396" s="2" t="s">
        <v>2467</v>
      </c>
      <c r="B2396" s="3">
        <v>46344</v>
      </c>
      <c r="C2396" s="4" t="s">
        <v>21</v>
      </c>
      <c r="D2396" s="4" t="s">
        <v>108</v>
      </c>
      <c r="E2396" s="4" t="s">
        <v>30</v>
      </c>
      <c r="F2396" s="4" t="s">
        <v>40</v>
      </c>
      <c r="G2396" s="4" t="s">
        <v>69</v>
      </c>
      <c r="H2396" s="4" t="s">
        <v>75</v>
      </c>
      <c r="I2396" s="5">
        <v>4</v>
      </c>
      <c r="J2396" s="6">
        <v>123.4</v>
      </c>
      <c r="K2396" s="7">
        <v>0.05</v>
      </c>
      <c r="L2396" s="6">
        <v>70.930000000000007</v>
      </c>
      <c r="M2396" s="6">
        <f t="shared" si="148"/>
        <v>468.92</v>
      </c>
      <c r="N2396" s="6">
        <f t="shared" si="149"/>
        <v>283.72000000000003</v>
      </c>
      <c r="O2396" s="6">
        <f t="shared" si="150"/>
        <v>185.2</v>
      </c>
      <c r="P2396" s="8">
        <f t="shared" si="151"/>
        <v>0.3949500980977565</v>
      </c>
      <c r="Q2396" s="9">
        <f>YEAR(SalesDataTable[[#This Row],[Order Date]])</f>
        <v>2026</v>
      </c>
      <c r="R2396" s="8" t="str">
        <f>"Q"&amp;ROUNDUP(MONTH(SalesDataTable[[#This Row],[Order Date]])/3,0)</f>
        <v>Q4</v>
      </c>
      <c r="S2396" s="5">
        <f>MONTH(SalesDataTable[[#This Row],[Order Date]])</f>
        <v>11</v>
      </c>
      <c r="T2396" s="8" t="str">
        <f>TEXT(SalesDataTable[[#This Row],[Order Date]],"mmm")</f>
        <v>Nov</v>
      </c>
    </row>
    <row r="2397" spans="1:20" ht="15.6" x14ac:dyDescent="0.3">
      <c r="A2397" s="2" t="s">
        <v>2468</v>
      </c>
      <c r="B2397" s="3">
        <v>46344</v>
      </c>
      <c r="C2397" s="4" t="s">
        <v>34</v>
      </c>
      <c r="D2397" s="4" t="s">
        <v>44</v>
      </c>
      <c r="E2397" s="4" t="s">
        <v>23</v>
      </c>
      <c r="F2397" s="4" t="s">
        <v>36</v>
      </c>
      <c r="G2397" s="4" t="s">
        <v>25</v>
      </c>
      <c r="H2397" s="4" t="s">
        <v>63</v>
      </c>
      <c r="I2397" s="5">
        <v>1</v>
      </c>
      <c r="J2397" s="6">
        <v>104.64</v>
      </c>
      <c r="K2397" s="7">
        <v>0</v>
      </c>
      <c r="L2397" s="6">
        <v>50.79</v>
      </c>
      <c r="M2397" s="6">
        <f t="shared" si="148"/>
        <v>104.64</v>
      </c>
      <c r="N2397" s="6">
        <f t="shared" si="149"/>
        <v>50.79</v>
      </c>
      <c r="O2397" s="6">
        <f t="shared" si="150"/>
        <v>53.85</v>
      </c>
      <c r="P2397" s="8">
        <f t="shared" si="151"/>
        <v>0.51462155963302758</v>
      </c>
      <c r="Q2397" s="9">
        <f>YEAR(SalesDataTable[[#This Row],[Order Date]])</f>
        <v>2026</v>
      </c>
      <c r="R2397" s="8" t="str">
        <f>"Q"&amp;ROUNDUP(MONTH(SalesDataTable[[#This Row],[Order Date]])/3,0)</f>
        <v>Q4</v>
      </c>
      <c r="S2397" s="5">
        <f>MONTH(SalesDataTable[[#This Row],[Order Date]])</f>
        <v>11</v>
      </c>
      <c r="T2397" s="8" t="str">
        <f>TEXT(SalesDataTable[[#This Row],[Order Date]],"mmm")</f>
        <v>Nov</v>
      </c>
    </row>
    <row r="2398" spans="1:20" ht="15.6" x14ac:dyDescent="0.3">
      <c r="A2398" s="2" t="s">
        <v>2469</v>
      </c>
      <c r="B2398" s="3">
        <v>46344</v>
      </c>
      <c r="C2398" s="4" t="s">
        <v>47</v>
      </c>
      <c r="D2398" s="4" t="s">
        <v>68</v>
      </c>
      <c r="E2398" s="4" t="s">
        <v>23</v>
      </c>
      <c r="F2398" s="4" t="s">
        <v>36</v>
      </c>
      <c r="G2398" s="4" t="s">
        <v>37</v>
      </c>
      <c r="H2398" s="4" t="s">
        <v>66</v>
      </c>
      <c r="I2398" s="5">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9">
        <f>YEAR(SalesDataTable[[#This Row],[Order Date]])</f>
        <v>2026</v>
      </c>
      <c r="R2398" s="8" t="str">
        <f>"Q"&amp;ROUNDUP(MONTH(SalesDataTable[[#This Row],[Order Date]])/3,0)</f>
        <v>Q4</v>
      </c>
      <c r="S2398" s="5">
        <f>MONTH(SalesDataTable[[#This Row],[Order Date]])</f>
        <v>11</v>
      </c>
      <c r="T2398" s="8" t="str">
        <f>TEXT(SalesDataTable[[#This Row],[Order Date]],"mmm")</f>
        <v>Nov</v>
      </c>
    </row>
    <row r="2399" spans="1:20" ht="15.6" x14ac:dyDescent="0.3">
      <c r="A2399" s="2" t="s">
        <v>2470</v>
      </c>
      <c r="B2399" s="3">
        <v>46344</v>
      </c>
      <c r="C2399" s="4" t="s">
        <v>34</v>
      </c>
      <c r="D2399" s="4" t="s">
        <v>146</v>
      </c>
      <c r="E2399" s="4" t="s">
        <v>23</v>
      </c>
      <c r="F2399" s="4" t="s">
        <v>36</v>
      </c>
      <c r="G2399" s="4" t="s">
        <v>51</v>
      </c>
      <c r="H2399" s="4" t="s">
        <v>84</v>
      </c>
      <c r="I2399" s="5">
        <v>2</v>
      </c>
      <c r="J2399" s="6">
        <v>81.67</v>
      </c>
      <c r="K2399" s="7">
        <v>0.05</v>
      </c>
      <c r="L2399" s="6">
        <v>40.43</v>
      </c>
      <c r="M2399" s="6">
        <f t="shared" si="148"/>
        <v>155.173</v>
      </c>
      <c r="N2399" s="6">
        <f t="shared" si="149"/>
        <v>80.86</v>
      </c>
      <c r="O2399" s="6">
        <f t="shared" si="150"/>
        <v>74.313000000000002</v>
      </c>
      <c r="P2399" s="8">
        <f t="shared" si="151"/>
        <v>0.4789041908063903</v>
      </c>
      <c r="Q2399" s="9">
        <f>YEAR(SalesDataTable[[#This Row],[Order Date]])</f>
        <v>2026</v>
      </c>
      <c r="R2399" s="8" t="str">
        <f>"Q"&amp;ROUNDUP(MONTH(SalesDataTable[[#This Row],[Order Date]])/3,0)</f>
        <v>Q4</v>
      </c>
      <c r="S2399" s="5">
        <f>MONTH(SalesDataTable[[#This Row],[Order Date]])</f>
        <v>11</v>
      </c>
      <c r="T2399" s="8" t="str">
        <f>TEXT(SalesDataTable[[#This Row],[Order Date]],"mmm")</f>
        <v>Nov</v>
      </c>
    </row>
    <row r="2400" spans="1:20" ht="15.6" x14ac:dyDescent="0.3">
      <c r="A2400" s="2" t="s">
        <v>2471</v>
      </c>
      <c r="B2400" s="3">
        <v>46344</v>
      </c>
      <c r="C2400" s="4" t="s">
        <v>47</v>
      </c>
      <c r="D2400" s="4" t="s">
        <v>68</v>
      </c>
      <c r="E2400" s="4" t="s">
        <v>45</v>
      </c>
      <c r="F2400" s="4" t="s">
        <v>36</v>
      </c>
      <c r="G2400" s="4" t="s">
        <v>31</v>
      </c>
      <c r="H2400" s="4" t="s">
        <v>99</v>
      </c>
      <c r="I2400" s="5">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9">
        <f>YEAR(SalesDataTable[[#This Row],[Order Date]])</f>
        <v>2026</v>
      </c>
      <c r="R2400" s="8" t="str">
        <f>"Q"&amp;ROUNDUP(MONTH(SalesDataTable[[#This Row],[Order Date]])/3,0)</f>
        <v>Q4</v>
      </c>
      <c r="S2400" s="5">
        <f>MONTH(SalesDataTable[[#This Row],[Order Date]])</f>
        <v>11</v>
      </c>
      <c r="T2400" s="8" t="str">
        <f>TEXT(SalesDataTable[[#This Row],[Order Date]],"mmm")</f>
        <v>Nov</v>
      </c>
    </row>
    <row r="2401" spans="1:20" ht="15.6" x14ac:dyDescent="0.3">
      <c r="A2401" s="2" t="s">
        <v>2472</v>
      </c>
      <c r="B2401" s="3">
        <v>46345</v>
      </c>
      <c r="C2401" s="4" t="s">
        <v>47</v>
      </c>
      <c r="D2401" s="4" t="s">
        <v>65</v>
      </c>
      <c r="E2401" s="4" t="s">
        <v>59</v>
      </c>
      <c r="F2401" s="4" t="s">
        <v>36</v>
      </c>
      <c r="G2401" s="4" t="s">
        <v>69</v>
      </c>
      <c r="H2401" s="4" t="s">
        <v>87</v>
      </c>
      <c r="I2401" s="5">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9">
        <f>YEAR(SalesDataTable[[#This Row],[Order Date]])</f>
        <v>2026</v>
      </c>
      <c r="R2401" s="8" t="str">
        <f>"Q"&amp;ROUNDUP(MONTH(SalesDataTable[[#This Row],[Order Date]])/3,0)</f>
        <v>Q4</v>
      </c>
      <c r="S2401" s="5">
        <f>MONTH(SalesDataTable[[#This Row],[Order Date]])</f>
        <v>11</v>
      </c>
      <c r="T2401" s="8" t="str">
        <f>TEXT(SalesDataTable[[#This Row],[Order Date]],"mmm")</f>
        <v>Nov</v>
      </c>
    </row>
    <row r="2402" spans="1:20" ht="15.6" x14ac:dyDescent="0.3">
      <c r="A2402" s="2" t="s">
        <v>2473</v>
      </c>
      <c r="B2402" s="3">
        <v>46345</v>
      </c>
      <c r="C2402" s="4" t="s">
        <v>28</v>
      </c>
      <c r="D2402" s="4" t="s">
        <v>58</v>
      </c>
      <c r="E2402" s="4" t="s">
        <v>45</v>
      </c>
      <c r="F2402" s="4" t="s">
        <v>40</v>
      </c>
      <c r="G2402" s="4" t="s">
        <v>31</v>
      </c>
      <c r="H2402" s="4" t="s">
        <v>32</v>
      </c>
      <c r="I2402" s="5">
        <v>1</v>
      </c>
      <c r="J2402" s="6">
        <v>92.13</v>
      </c>
      <c r="K2402" s="7">
        <v>0.15</v>
      </c>
      <c r="L2402" s="6">
        <v>45.85</v>
      </c>
      <c r="M2402" s="6">
        <f t="shared" si="148"/>
        <v>78.31049999999999</v>
      </c>
      <c r="N2402" s="6">
        <f t="shared" si="149"/>
        <v>45.85</v>
      </c>
      <c r="O2402" s="6">
        <f t="shared" si="150"/>
        <v>32.460499999999989</v>
      </c>
      <c r="P2402" s="8">
        <f t="shared" si="151"/>
        <v>0.41451018701195874</v>
      </c>
      <c r="Q2402" s="9">
        <f>YEAR(SalesDataTable[[#This Row],[Order Date]])</f>
        <v>2026</v>
      </c>
      <c r="R2402" s="8" t="str">
        <f>"Q"&amp;ROUNDUP(MONTH(SalesDataTable[[#This Row],[Order Date]])/3,0)</f>
        <v>Q4</v>
      </c>
      <c r="S2402" s="5">
        <f>MONTH(SalesDataTable[[#This Row],[Order Date]])</f>
        <v>11</v>
      </c>
      <c r="T2402" s="8" t="str">
        <f>TEXT(SalesDataTable[[#This Row],[Order Date]],"mmm")</f>
        <v>Nov</v>
      </c>
    </row>
    <row r="2403" spans="1:20" ht="15.6" x14ac:dyDescent="0.3">
      <c r="A2403" s="2" t="s">
        <v>2474</v>
      </c>
      <c r="B2403" s="3">
        <v>46345</v>
      </c>
      <c r="C2403" s="4" t="s">
        <v>28</v>
      </c>
      <c r="D2403" s="4" t="s">
        <v>89</v>
      </c>
      <c r="E2403" s="4" t="s">
        <v>23</v>
      </c>
      <c r="F2403" s="4" t="s">
        <v>24</v>
      </c>
      <c r="G2403" s="4" t="s">
        <v>31</v>
      </c>
      <c r="H2403" s="4" t="s">
        <v>73</v>
      </c>
      <c r="I2403" s="5">
        <v>5</v>
      </c>
      <c r="J2403" s="6">
        <v>151.09</v>
      </c>
      <c r="K2403" s="7">
        <v>0.05</v>
      </c>
      <c r="L2403" s="6">
        <v>79.33</v>
      </c>
      <c r="M2403" s="6">
        <f t="shared" si="148"/>
        <v>717.67750000000001</v>
      </c>
      <c r="N2403" s="6">
        <f t="shared" si="149"/>
        <v>396.65</v>
      </c>
      <c r="O2403" s="6">
        <f t="shared" si="150"/>
        <v>321.02750000000003</v>
      </c>
      <c r="P2403" s="8">
        <f t="shared" si="151"/>
        <v>0.44731442744129507</v>
      </c>
      <c r="Q2403" s="9">
        <f>YEAR(SalesDataTable[[#This Row],[Order Date]])</f>
        <v>2026</v>
      </c>
      <c r="R2403" s="8" t="str">
        <f>"Q"&amp;ROUNDUP(MONTH(SalesDataTable[[#This Row],[Order Date]])/3,0)</f>
        <v>Q4</v>
      </c>
      <c r="S2403" s="5">
        <f>MONTH(SalesDataTable[[#This Row],[Order Date]])</f>
        <v>11</v>
      </c>
      <c r="T2403" s="8" t="str">
        <f>TEXT(SalesDataTable[[#This Row],[Order Date]],"mmm")</f>
        <v>Nov</v>
      </c>
    </row>
    <row r="2404" spans="1:20" ht="15.6" x14ac:dyDescent="0.3">
      <c r="A2404" s="2" t="s">
        <v>2475</v>
      </c>
      <c r="B2404" s="3">
        <v>46345</v>
      </c>
      <c r="C2404" s="4" t="s">
        <v>28</v>
      </c>
      <c r="D2404" s="4" t="s">
        <v>89</v>
      </c>
      <c r="E2404" s="4" t="s">
        <v>23</v>
      </c>
      <c r="F2404" s="4" t="s">
        <v>36</v>
      </c>
      <c r="G2404" s="4" t="s">
        <v>25</v>
      </c>
      <c r="H2404" s="4" t="s">
        <v>63</v>
      </c>
      <c r="I2404" s="5">
        <v>2</v>
      </c>
      <c r="J2404" s="6">
        <v>103.99</v>
      </c>
      <c r="K2404" s="7">
        <v>0</v>
      </c>
      <c r="L2404" s="6">
        <v>50.36</v>
      </c>
      <c r="M2404" s="6">
        <f t="shared" si="148"/>
        <v>207.98</v>
      </c>
      <c r="N2404" s="6">
        <f t="shared" si="149"/>
        <v>100.72</v>
      </c>
      <c r="O2404" s="6">
        <f t="shared" si="150"/>
        <v>107.25999999999999</v>
      </c>
      <c r="P2404" s="8">
        <f t="shared" si="151"/>
        <v>0.51572266564092695</v>
      </c>
      <c r="Q2404" s="9">
        <f>YEAR(SalesDataTable[[#This Row],[Order Date]])</f>
        <v>2026</v>
      </c>
      <c r="R2404" s="8" t="str">
        <f>"Q"&amp;ROUNDUP(MONTH(SalesDataTable[[#This Row],[Order Date]])/3,0)</f>
        <v>Q4</v>
      </c>
      <c r="S2404" s="5">
        <f>MONTH(SalesDataTable[[#This Row],[Order Date]])</f>
        <v>11</v>
      </c>
      <c r="T2404" s="8" t="str">
        <f>TEXT(SalesDataTable[[#This Row],[Order Date]],"mmm")</f>
        <v>Nov</v>
      </c>
    </row>
    <row r="2405" spans="1:20" ht="15.6" x14ac:dyDescent="0.3">
      <c r="A2405" s="2" t="s">
        <v>2476</v>
      </c>
      <c r="B2405" s="3">
        <v>46346</v>
      </c>
      <c r="C2405" s="4" t="s">
        <v>34</v>
      </c>
      <c r="D2405" s="4" t="s">
        <v>44</v>
      </c>
      <c r="E2405" s="4" t="s">
        <v>23</v>
      </c>
      <c r="F2405" s="4" t="s">
        <v>24</v>
      </c>
      <c r="G2405" s="4" t="s">
        <v>37</v>
      </c>
      <c r="H2405" s="4" t="s">
        <v>38</v>
      </c>
      <c r="I2405" s="5">
        <v>1</v>
      </c>
      <c r="J2405" s="6">
        <v>36.909999999999997</v>
      </c>
      <c r="K2405" s="7">
        <v>0.1</v>
      </c>
      <c r="L2405" s="6">
        <v>13.43</v>
      </c>
      <c r="M2405" s="6">
        <f t="shared" si="148"/>
        <v>33.219000000000001</v>
      </c>
      <c r="N2405" s="6">
        <f t="shared" si="149"/>
        <v>13.43</v>
      </c>
      <c r="O2405" s="6">
        <f t="shared" si="150"/>
        <v>19.789000000000001</v>
      </c>
      <c r="P2405" s="8">
        <f t="shared" si="151"/>
        <v>0.59571329660736327</v>
      </c>
      <c r="Q2405" s="9">
        <f>YEAR(SalesDataTable[[#This Row],[Order Date]])</f>
        <v>2026</v>
      </c>
      <c r="R2405" s="8" t="str">
        <f>"Q"&amp;ROUNDUP(MONTH(SalesDataTable[[#This Row],[Order Date]])/3,0)</f>
        <v>Q4</v>
      </c>
      <c r="S2405" s="5">
        <f>MONTH(SalesDataTable[[#This Row],[Order Date]])</f>
        <v>11</v>
      </c>
      <c r="T2405" s="8" t="str">
        <f>TEXT(SalesDataTable[[#This Row],[Order Date]],"mmm")</f>
        <v>Nov</v>
      </c>
    </row>
    <row r="2406" spans="1:20" ht="15.6" x14ac:dyDescent="0.3">
      <c r="A2406" s="2" t="s">
        <v>2477</v>
      </c>
      <c r="B2406" s="3">
        <v>46346</v>
      </c>
      <c r="C2406" s="4" t="s">
        <v>21</v>
      </c>
      <c r="D2406" s="4" t="s">
        <v>22</v>
      </c>
      <c r="E2406" s="4" t="s">
        <v>59</v>
      </c>
      <c r="F2406" s="4" t="s">
        <v>36</v>
      </c>
      <c r="G2406" s="4" t="s">
        <v>25</v>
      </c>
      <c r="H2406" s="4" t="s">
        <v>26</v>
      </c>
      <c r="I2406" s="5">
        <v>2</v>
      </c>
      <c r="J2406" s="6">
        <v>81.02</v>
      </c>
      <c r="K2406" s="7">
        <v>0</v>
      </c>
      <c r="L2406" s="6">
        <v>43.22</v>
      </c>
      <c r="M2406" s="6">
        <f t="shared" si="148"/>
        <v>162.04</v>
      </c>
      <c r="N2406" s="6">
        <f t="shared" si="149"/>
        <v>86.44</v>
      </c>
      <c r="O2406" s="6">
        <f t="shared" si="150"/>
        <v>75.599999999999994</v>
      </c>
      <c r="P2406" s="8">
        <f t="shared" si="151"/>
        <v>0.46655146877314241</v>
      </c>
      <c r="Q2406" s="9">
        <f>YEAR(SalesDataTable[[#This Row],[Order Date]])</f>
        <v>2026</v>
      </c>
      <c r="R2406" s="8" t="str">
        <f>"Q"&amp;ROUNDUP(MONTH(SalesDataTable[[#This Row],[Order Date]])/3,0)</f>
        <v>Q4</v>
      </c>
      <c r="S2406" s="5">
        <f>MONTH(SalesDataTable[[#This Row],[Order Date]])</f>
        <v>11</v>
      </c>
      <c r="T2406" s="8" t="str">
        <f>TEXT(SalesDataTable[[#This Row],[Order Date]],"mmm")</f>
        <v>Nov</v>
      </c>
    </row>
    <row r="2407" spans="1:20" ht="15.6" x14ac:dyDescent="0.3">
      <c r="A2407" s="2" t="s">
        <v>2478</v>
      </c>
      <c r="B2407" s="3">
        <v>46346</v>
      </c>
      <c r="C2407" s="4" t="s">
        <v>21</v>
      </c>
      <c r="D2407" s="4" t="s">
        <v>22</v>
      </c>
      <c r="E2407" s="4" t="s">
        <v>59</v>
      </c>
      <c r="F2407" s="4" t="s">
        <v>36</v>
      </c>
      <c r="G2407" s="4" t="s">
        <v>37</v>
      </c>
      <c r="H2407" s="4" t="s">
        <v>103</v>
      </c>
      <c r="I2407" s="5">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9">
        <f>YEAR(SalesDataTable[[#This Row],[Order Date]])</f>
        <v>2026</v>
      </c>
      <c r="R2407" s="8" t="str">
        <f>"Q"&amp;ROUNDUP(MONTH(SalesDataTable[[#This Row],[Order Date]])/3,0)</f>
        <v>Q4</v>
      </c>
      <c r="S2407" s="5">
        <f>MONTH(SalesDataTable[[#This Row],[Order Date]])</f>
        <v>11</v>
      </c>
      <c r="T2407" s="8" t="str">
        <f>TEXT(SalesDataTable[[#This Row],[Order Date]],"mmm")</f>
        <v>Nov</v>
      </c>
    </row>
    <row r="2408" spans="1:20" ht="15.6" x14ac:dyDescent="0.3">
      <c r="A2408" s="2" t="s">
        <v>2479</v>
      </c>
      <c r="B2408" s="3">
        <v>46346</v>
      </c>
      <c r="C2408" s="4" t="s">
        <v>28</v>
      </c>
      <c r="D2408" s="4" t="s">
        <v>86</v>
      </c>
      <c r="E2408" s="4" t="s">
        <v>30</v>
      </c>
      <c r="F2408" s="4" t="s">
        <v>40</v>
      </c>
      <c r="G2408" s="4" t="s">
        <v>69</v>
      </c>
      <c r="H2408" s="4" t="s">
        <v>94</v>
      </c>
      <c r="I2408" s="5">
        <v>5</v>
      </c>
      <c r="J2408" s="6">
        <v>51.36</v>
      </c>
      <c r="K2408" s="7">
        <v>0.1</v>
      </c>
      <c r="L2408" s="6">
        <v>22.45</v>
      </c>
      <c r="M2408" s="6">
        <f t="shared" si="148"/>
        <v>231.12</v>
      </c>
      <c r="N2408" s="6">
        <f t="shared" si="149"/>
        <v>112.25</v>
      </c>
      <c r="O2408" s="6">
        <f t="shared" si="150"/>
        <v>118.87</v>
      </c>
      <c r="P2408" s="8">
        <f t="shared" si="151"/>
        <v>0.51432156455520939</v>
      </c>
      <c r="Q2408" s="9">
        <f>YEAR(SalesDataTable[[#This Row],[Order Date]])</f>
        <v>2026</v>
      </c>
      <c r="R2408" s="8" t="str">
        <f>"Q"&amp;ROUNDUP(MONTH(SalesDataTable[[#This Row],[Order Date]])/3,0)</f>
        <v>Q4</v>
      </c>
      <c r="S2408" s="5">
        <f>MONTH(SalesDataTable[[#This Row],[Order Date]])</f>
        <v>11</v>
      </c>
      <c r="T2408" s="8" t="str">
        <f>TEXT(SalesDataTable[[#This Row],[Order Date]],"mmm")</f>
        <v>Nov</v>
      </c>
    </row>
    <row r="2409" spans="1:20" ht="15.6" x14ac:dyDescent="0.3">
      <c r="A2409" s="2" t="s">
        <v>2480</v>
      </c>
      <c r="B2409" s="3">
        <v>46346</v>
      </c>
      <c r="C2409" s="4" t="s">
        <v>34</v>
      </c>
      <c r="D2409" s="4" t="s">
        <v>146</v>
      </c>
      <c r="E2409" s="4" t="s">
        <v>59</v>
      </c>
      <c r="F2409" s="4" t="s">
        <v>24</v>
      </c>
      <c r="G2409" s="4" t="s">
        <v>37</v>
      </c>
      <c r="H2409" s="4" t="s">
        <v>38</v>
      </c>
      <c r="I2409" s="5">
        <v>1</v>
      </c>
      <c r="J2409" s="6">
        <v>36.590000000000003</v>
      </c>
      <c r="K2409" s="7">
        <v>0</v>
      </c>
      <c r="L2409" s="6">
        <v>13.73</v>
      </c>
      <c r="M2409" s="6">
        <f t="shared" si="148"/>
        <v>36.590000000000003</v>
      </c>
      <c r="N2409" s="6">
        <f t="shared" si="149"/>
        <v>13.73</v>
      </c>
      <c r="O2409" s="6">
        <f t="shared" si="150"/>
        <v>22.860000000000003</v>
      </c>
      <c r="P2409" s="8">
        <f t="shared" si="151"/>
        <v>0.62476086362394101</v>
      </c>
      <c r="Q2409" s="9">
        <f>YEAR(SalesDataTable[[#This Row],[Order Date]])</f>
        <v>2026</v>
      </c>
      <c r="R2409" s="8" t="str">
        <f>"Q"&amp;ROUNDUP(MONTH(SalesDataTable[[#This Row],[Order Date]])/3,0)</f>
        <v>Q4</v>
      </c>
      <c r="S2409" s="5">
        <f>MONTH(SalesDataTable[[#This Row],[Order Date]])</f>
        <v>11</v>
      </c>
      <c r="T2409" s="8" t="str">
        <f>TEXT(SalesDataTable[[#This Row],[Order Date]],"mmm")</f>
        <v>Nov</v>
      </c>
    </row>
    <row r="2410" spans="1:20" ht="15.6" x14ac:dyDescent="0.3">
      <c r="A2410" s="2" t="s">
        <v>2481</v>
      </c>
      <c r="B2410" s="3">
        <v>46347</v>
      </c>
      <c r="C2410" s="4" t="s">
        <v>47</v>
      </c>
      <c r="D2410" s="4" t="s">
        <v>65</v>
      </c>
      <c r="E2410" s="4" t="s">
        <v>45</v>
      </c>
      <c r="F2410" s="4" t="s">
        <v>24</v>
      </c>
      <c r="G2410" s="4" t="s">
        <v>51</v>
      </c>
      <c r="H2410" s="4" t="s">
        <v>110</v>
      </c>
      <c r="I2410" s="5">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9">
        <f>YEAR(SalesDataTable[[#This Row],[Order Date]])</f>
        <v>2026</v>
      </c>
      <c r="R2410" s="8" t="str">
        <f>"Q"&amp;ROUNDUP(MONTH(SalesDataTable[[#This Row],[Order Date]])/3,0)</f>
        <v>Q4</v>
      </c>
      <c r="S2410" s="5">
        <f>MONTH(SalesDataTable[[#This Row],[Order Date]])</f>
        <v>11</v>
      </c>
      <c r="T2410" s="8" t="str">
        <f>TEXT(SalesDataTable[[#This Row],[Order Date]],"mmm")</f>
        <v>Nov</v>
      </c>
    </row>
    <row r="2411" spans="1:20" ht="15.6" x14ac:dyDescent="0.3">
      <c r="A2411" s="2" t="s">
        <v>2482</v>
      </c>
      <c r="B2411" s="3">
        <v>46347</v>
      </c>
      <c r="C2411" s="4" t="s">
        <v>47</v>
      </c>
      <c r="D2411" s="4" t="s">
        <v>68</v>
      </c>
      <c r="E2411" s="4" t="s">
        <v>23</v>
      </c>
      <c r="F2411" s="4" t="s">
        <v>24</v>
      </c>
      <c r="G2411" s="4" t="s">
        <v>51</v>
      </c>
      <c r="H2411" s="4" t="s">
        <v>84</v>
      </c>
      <c r="I2411" s="5">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9">
        <f>YEAR(SalesDataTable[[#This Row],[Order Date]])</f>
        <v>2026</v>
      </c>
      <c r="R2411" s="8" t="str">
        <f>"Q"&amp;ROUNDUP(MONTH(SalesDataTable[[#This Row],[Order Date]])/3,0)</f>
        <v>Q4</v>
      </c>
      <c r="S2411" s="5">
        <f>MONTH(SalesDataTable[[#This Row],[Order Date]])</f>
        <v>11</v>
      </c>
      <c r="T2411" s="8" t="str">
        <f>TEXT(SalesDataTable[[#This Row],[Order Date]],"mmm")</f>
        <v>Nov</v>
      </c>
    </row>
    <row r="2412" spans="1:20" ht="15.6" x14ac:dyDescent="0.3">
      <c r="A2412" s="2" t="s">
        <v>2483</v>
      </c>
      <c r="B2412" s="3">
        <v>46347</v>
      </c>
      <c r="C2412" s="4" t="s">
        <v>28</v>
      </c>
      <c r="D2412" s="4" t="s">
        <v>89</v>
      </c>
      <c r="E2412" s="4" t="s">
        <v>23</v>
      </c>
      <c r="F2412" s="4" t="s">
        <v>36</v>
      </c>
      <c r="G2412" s="4" t="s">
        <v>25</v>
      </c>
      <c r="H2412" s="4" t="s">
        <v>49</v>
      </c>
      <c r="I2412" s="5">
        <v>2</v>
      </c>
      <c r="J2412" s="6">
        <v>51.48</v>
      </c>
      <c r="K2412" s="7">
        <v>0.1</v>
      </c>
      <c r="L2412" s="6">
        <v>22.51</v>
      </c>
      <c r="M2412" s="6">
        <f t="shared" si="148"/>
        <v>92.664000000000001</v>
      </c>
      <c r="N2412" s="6">
        <f t="shared" si="149"/>
        <v>45.02</v>
      </c>
      <c r="O2412" s="6">
        <f t="shared" si="150"/>
        <v>47.643999999999998</v>
      </c>
      <c r="P2412" s="8">
        <f t="shared" si="151"/>
        <v>0.51415868082534744</v>
      </c>
      <c r="Q2412" s="9">
        <f>YEAR(SalesDataTable[[#This Row],[Order Date]])</f>
        <v>2026</v>
      </c>
      <c r="R2412" s="8" t="str">
        <f>"Q"&amp;ROUNDUP(MONTH(SalesDataTable[[#This Row],[Order Date]])/3,0)</f>
        <v>Q4</v>
      </c>
      <c r="S2412" s="5">
        <f>MONTH(SalesDataTable[[#This Row],[Order Date]])</f>
        <v>11</v>
      </c>
      <c r="T2412" s="8" t="str">
        <f>TEXT(SalesDataTable[[#This Row],[Order Date]],"mmm")</f>
        <v>Nov</v>
      </c>
    </row>
    <row r="2413" spans="1:20" ht="15.6" x14ac:dyDescent="0.3">
      <c r="A2413" s="2" t="s">
        <v>2484</v>
      </c>
      <c r="B2413" s="3">
        <v>46347</v>
      </c>
      <c r="C2413" s="4" t="s">
        <v>34</v>
      </c>
      <c r="D2413" s="4" t="s">
        <v>35</v>
      </c>
      <c r="E2413" s="4" t="s">
        <v>59</v>
      </c>
      <c r="F2413" s="4" t="s">
        <v>36</v>
      </c>
      <c r="G2413" s="4" t="s">
        <v>51</v>
      </c>
      <c r="H2413" s="4" t="s">
        <v>110</v>
      </c>
      <c r="I2413" s="5">
        <v>1</v>
      </c>
      <c r="J2413" s="6">
        <v>123.43</v>
      </c>
      <c r="K2413" s="7">
        <v>0.15</v>
      </c>
      <c r="L2413" s="6">
        <v>60.8</v>
      </c>
      <c r="M2413" s="6">
        <f t="shared" si="148"/>
        <v>104.91550000000001</v>
      </c>
      <c r="N2413" s="6">
        <f t="shared" si="149"/>
        <v>60.8</v>
      </c>
      <c r="O2413" s="6">
        <f t="shared" si="150"/>
        <v>44.115500000000011</v>
      </c>
      <c r="P2413" s="8">
        <f t="shared" si="151"/>
        <v>0.42048601017008935</v>
      </c>
      <c r="Q2413" s="9">
        <f>YEAR(SalesDataTable[[#This Row],[Order Date]])</f>
        <v>2026</v>
      </c>
      <c r="R2413" s="8" t="str">
        <f>"Q"&amp;ROUNDUP(MONTH(SalesDataTable[[#This Row],[Order Date]])/3,0)</f>
        <v>Q4</v>
      </c>
      <c r="S2413" s="5">
        <f>MONTH(SalesDataTable[[#This Row],[Order Date]])</f>
        <v>11</v>
      </c>
      <c r="T2413" s="8" t="str">
        <f>TEXT(SalesDataTable[[#This Row],[Order Date]],"mmm")</f>
        <v>Nov</v>
      </c>
    </row>
    <row r="2414" spans="1:20" ht="15.6" x14ac:dyDescent="0.3">
      <c r="A2414" s="2" t="s">
        <v>2485</v>
      </c>
      <c r="B2414" s="3">
        <v>46347</v>
      </c>
      <c r="C2414" s="4" t="s">
        <v>47</v>
      </c>
      <c r="D2414" s="4" t="s">
        <v>65</v>
      </c>
      <c r="E2414" s="4" t="s">
        <v>23</v>
      </c>
      <c r="F2414" s="4" t="s">
        <v>36</v>
      </c>
      <c r="G2414" s="4" t="s">
        <v>37</v>
      </c>
      <c r="H2414" s="4" t="s">
        <v>103</v>
      </c>
      <c r="I2414" s="5">
        <v>1</v>
      </c>
      <c r="J2414" s="6">
        <v>164.85</v>
      </c>
      <c r="K2414" s="7">
        <v>0.1</v>
      </c>
      <c r="L2414" s="6">
        <v>89.4</v>
      </c>
      <c r="M2414" s="6">
        <f t="shared" si="148"/>
        <v>148.36500000000001</v>
      </c>
      <c r="N2414" s="6">
        <f t="shared" si="149"/>
        <v>89.4</v>
      </c>
      <c r="O2414" s="6">
        <f t="shared" si="150"/>
        <v>58.965000000000003</v>
      </c>
      <c r="P2414" s="8">
        <f t="shared" si="151"/>
        <v>0.39743200889697705</v>
      </c>
      <c r="Q2414" s="9">
        <f>YEAR(SalesDataTable[[#This Row],[Order Date]])</f>
        <v>2026</v>
      </c>
      <c r="R2414" s="8" t="str">
        <f>"Q"&amp;ROUNDUP(MONTH(SalesDataTable[[#This Row],[Order Date]])/3,0)</f>
        <v>Q4</v>
      </c>
      <c r="S2414" s="5">
        <f>MONTH(SalesDataTable[[#This Row],[Order Date]])</f>
        <v>11</v>
      </c>
      <c r="T2414" s="8" t="str">
        <f>TEXT(SalesDataTable[[#This Row],[Order Date]],"mmm")</f>
        <v>Nov</v>
      </c>
    </row>
    <row r="2415" spans="1:20" ht="15.6" x14ac:dyDescent="0.3">
      <c r="A2415" s="2" t="s">
        <v>2486</v>
      </c>
      <c r="B2415" s="3">
        <v>46347</v>
      </c>
      <c r="C2415" s="4" t="s">
        <v>21</v>
      </c>
      <c r="D2415" s="4" t="s">
        <v>22</v>
      </c>
      <c r="E2415" s="4" t="s">
        <v>23</v>
      </c>
      <c r="F2415" s="4" t="s">
        <v>36</v>
      </c>
      <c r="G2415" s="4" t="s">
        <v>37</v>
      </c>
      <c r="H2415" s="4" t="s">
        <v>66</v>
      </c>
      <c r="I2415" s="5">
        <v>1</v>
      </c>
      <c r="J2415" s="6">
        <v>46.82</v>
      </c>
      <c r="K2415" s="7">
        <v>0.2</v>
      </c>
      <c r="L2415" s="6">
        <v>18.27</v>
      </c>
      <c r="M2415" s="6">
        <f t="shared" si="148"/>
        <v>37.456000000000003</v>
      </c>
      <c r="N2415" s="6">
        <f t="shared" si="149"/>
        <v>18.27</v>
      </c>
      <c r="O2415" s="6">
        <f t="shared" si="150"/>
        <v>19.186000000000003</v>
      </c>
      <c r="P2415" s="8">
        <f t="shared" si="151"/>
        <v>0.51222768047842804</v>
      </c>
      <c r="Q2415" s="9">
        <f>YEAR(SalesDataTable[[#This Row],[Order Date]])</f>
        <v>2026</v>
      </c>
      <c r="R2415" s="8" t="str">
        <f>"Q"&amp;ROUNDUP(MONTH(SalesDataTable[[#This Row],[Order Date]])/3,0)</f>
        <v>Q4</v>
      </c>
      <c r="S2415" s="5">
        <f>MONTH(SalesDataTable[[#This Row],[Order Date]])</f>
        <v>11</v>
      </c>
      <c r="T2415" s="8" t="str">
        <f>TEXT(SalesDataTable[[#This Row],[Order Date]],"mmm")</f>
        <v>Nov</v>
      </c>
    </row>
    <row r="2416" spans="1:20" ht="15.6" x14ac:dyDescent="0.3">
      <c r="A2416" s="2" t="s">
        <v>2487</v>
      </c>
      <c r="B2416" s="3">
        <v>46348</v>
      </c>
      <c r="C2416" s="4" t="s">
        <v>21</v>
      </c>
      <c r="D2416" s="4" t="s">
        <v>72</v>
      </c>
      <c r="E2416" s="4" t="s">
        <v>23</v>
      </c>
      <c r="F2416" s="4" t="s">
        <v>36</v>
      </c>
      <c r="G2416" s="4" t="s">
        <v>69</v>
      </c>
      <c r="H2416" s="4" t="s">
        <v>70</v>
      </c>
      <c r="I2416" s="5">
        <v>1</v>
      </c>
      <c r="J2416" s="6">
        <v>41.16</v>
      </c>
      <c r="K2416" s="7">
        <v>0.1</v>
      </c>
      <c r="L2416" s="6">
        <v>14.82</v>
      </c>
      <c r="M2416" s="6">
        <f t="shared" si="148"/>
        <v>37.043999999999997</v>
      </c>
      <c r="N2416" s="6">
        <f t="shared" si="149"/>
        <v>14.82</v>
      </c>
      <c r="O2416" s="6">
        <f t="shared" si="150"/>
        <v>22.223999999999997</v>
      </c>
      <c r="P2416" s="8">
        <f t="shared" si="151"/>
        <v>0.59993521218011014</v>
      </c>
      <c r="Q2416" s="9">
        <f>YEAR(SalesDataTable[[#This Row],[Order Date]])</f>
        <v>2026</v>
      </c>
      <c r="R2416" s="8" t="str">
        <f>"Q"&amp;ROUNDUP(MONTH(SalesDataTable[[#This Row],[Order Date]])/3,0)</f>
        <v>Q4</v>
      </c>
      <c r="S2416" s="5">
        <f>MONTH(SalesDataTable[[#This Row],[Order Date]])</f>
        <v>11</v>
      </c>
      <c r="T2416" s="8" t="str">
        <f>TEXT(SalesDataTable[[#This Row],[Order Date]],"mmm")</f>
        <v>Nov</v>
      </c>
    </row>
    <row r="2417" spans="1:20" ht="15.6" x14ac:dyDescent="0.3">
      <c r="A2417" s="2" t="s">
        <v>2488</v>
      </c>
      <c r="B2417" s="3">
        <v>46348</v>
      </c>
      <c r="C2417" s="4" t="s">
        <v>28</v>
      </c>
      <c r="D2417" s="4" t="s">
        <v>89</v>
      </c>
      <c r="E2417" s="4" t="s">
        <v>59</v>
      </c>
      <c r="F2417" s="4" t="s">
        <v>36</v>
      </c>
      <c r="G2417" s="4" t="s">
        <v>51</v>
      </c>
      <c r="H2417" s="4" t="s">
        <v>61</v>
      </c>
      <c r="I2417" s="5">
        <v>1</v>
      </c>
      <c r="J2417" s="6">
        <v>196.08</v>
      </c>
      <c r="K2417" s="7">
        <v>0.1</v>
      </c>
      <c r="L2417" s="6">
        <v>104.19</v>
      </c>
      <c r="M2417" s="6">
        <f t="shared" si="148"/>
        <v>176.47200000000001</v>
      </c>
      <c r="N2417" s="6">
        <f t="shared" si="149"/>
        <v>104.19</v>
      </c>
      <c r="O2417" s="6">
        <f t="shared" si="150"/>
        <v>72.282000000000011</v>
      </c>
      <c r="P2417" s="8">
        <f t="shared" si="151"/>
        <v>0.40959472324221408</v>
      </c>
      <c r="Q2417" s="9">
        <f>YEAR(SalesDataTable[[#This Row],[Order Date]])</f>
        <v>2026</v>
      </c>
      <c r="R2417" s="8" t="str">
        <f>"Q"&amp;ROUNDUP(MONTH(SalesDataTable[[#This Row],[Order Date]])/3,0)</f>
        <v>Q4</v>
      </c>
      <c r="S2417" s="5">
        <f>MONTH(SalesDataTable[[#This Row],[Order Date]])</f>
        <v>11</v>
      </c>
      <c r="T2417" s="8" t="str">
        <f>TEXT(SalesDataTable[[#This Row],[Order Date]],"mmm")</f>
        <v>Nov</v>
      </c>
    </row>
    <row r="2418" spans="1:20" ht="15.6" x14ac:dyDescent="0.3">
      <c r="A2418" s="2" t="s">
        <v>2489</v>
      </c>
      <c r="B2418" s="3">
        <v>46348</v>
      </c>
      <c r="C2418" s="4" t="s">
        <v>47</v>
      </c>
      <c r="D2418" s="4" t="s">
        <v>68</v>
      </c>
      <c r="E2418" s="4" t="s">
        <v>45</v>
      </c>
      <c r="F2418" s="4" t="s">
        <v>36</v>
      </c>
      <c r="G2418" s="4" t="s">
        <v>51</v>
      </c>
      <c r="H2418" s="4" t="s">
        <v>61</v>
      </c>
      <c r="I2418" s="5">
        <v>1</v>
      </c>
      <c r="J2418" s="6">
        <v>192.62</v>
      </c>
      <c r="K2418" s="7">
        <v>0.1</v>
      </c>
      <c r="L2418" s="6">
        <v>105.97</v>
      </c>
      <c r="M2418" s="6">
        <f t="shared" si="148"/>
        <v>173.358</v>
      </c>
      <c r="N2418" s="6">
        <f t="shared" si="149"/>
        <v>105.97</v>
      </c>
      <c r="O2418" s="6">
        <f t="shared" si="150"/>
        <v>67.388000000000005</v>
      </c>
      <c r="P2418" s="8">
        <f t="shared" si="151"/>
        <v>0.38872160500236508</v>
      </c>
      <c r="Q2418" s="9">
        <f>YEAR(SalesDataTable[[#This Row],[Order Date]])</f>
        <v>2026</v>
      </c>
      <c r="R2418" s="8" t="str">
        <f>"Q"&amp;ROUNDUP(MONTH(SalesDataTable[[#This Row],[Order Date]])/3,0)</f>
        <v>Q4</v>
      </c>
      <c r="S2418" s="5">
        <f>MONTH(SalesDataTable[[#This Row],[Order Date]])</f>
        <v>11</v>
      </c>
      <c r="T2418" s="8" t="str">
        <f>TEXT(SalesDataTable[[#This Row],[Order Date]],"mmm")</f>
        <v>Nov</v>
      </c>
    </row>
    <row r="2419" spans="1:20" ht="15.6" x14ac:dyDescent="0.3">
      <c r="A2419" s="2" t="s">
        <v>2490</v>
      </c>
      <c r="B2419" s="3">
        <v>46348</v>
      </c>
      <c r="C2419" s="4" t="s">
        <v>28</v>
      </c>
      <c r="D2419" s="4" t="s">
        <v>89</v>
      </c>
      <c r="E2419" s="4" t="s">
        <v>59</v>
      </c>
      <c r="F2419" s="4" t="s">
        <v>36</v>
      </c>
      <c r="G2419" s="4" t="s">
        <v>25</v>
      </c>
      <c r="H2419" s="4" t="s">
        <v>63</v>
      </c>
      <c r="I2419" s="5">
        <v>2</v>
      </c>
      <c r="J2419" s="6">
        <v>102.87</v>
      </c>
      <c r="K2419" s="7">
        <v>0.05</v>
      </c>
      <c r="L2419" s="6">
        <v>51.69</v>
      </c>
      <c r="M2419" s="6">
        <f t="shared" si="148"/>
        <v>195.453</v>
      </c>
      <c r="N2419" s="6">
        <f t="shared" si="149"/>
        <v>103.38</v>
      </c>
      <c r="O2419" s="6">
        <f t="shared" si="150"/>
        <v>92.073000000000008</v>
      </c>
      <c r="P2419" s="8">
        <f t="shared" si="151"/>
        <v>0.4710748875688785</v>
      </c>
      <c r="Q2419" s="9">
        <f>YEAR(SalesDataTable[[#This Row],[Order Date]])</f>
        <v>2026</v>
      </c>
      <c r="R2419" s="8" t="str">
        <f>"Q"&amp;ROUNDUP(MONTH(SalesDataTable[[#This Row],[Order Date]])/3,0)</f>
        <v>Q4</v>
      </c>
      <c r="S2419" s="5">
        <f>MONTH(SalesDataTable[[#This Row],[Order Date]])</f>
        <v>11</v>
      </c>
      <c r="T2419" s="8" t="str">
        <f>TEXT(SalesDataTable[[#This Row],[Order Date]],"mmm")</f>
        <v>Nov</v>
      </c>
    </row>
    <row r="2420" spans="1:20" ht="15.6" x14ac:dyDescent="0.3">
      <c r="A2420" s="2" t="s">
        <v>2491</v>
      </c>
      <c r="B2420" s="3">
        <v>46348</v>
      </c>
      <c r="C2420" s="4" t="s">
        <v>21</v>
      </c>
      <c r="D2420" s="4" t="s">
        <v>108</v>
      </c>
      <c r="E2420" s="4" t="s">
        <v>23</v>
      </c>
      <c r="F2420" s="4" t="s">
        <v>36</v>
      </c>
      <c r="G2420" s="4" t="s">
        <v>25</v>
      </c>
      <c r="H2420" s="4" t="s">
        <v>49</v>
      </c>
      <c r="I2420" s="5">
        <v>3</v>
      </c>
      <c r="J2420" s="6">
        <v>50.99</v>
      </c>
      <c r="K2420" s="7">
        <v>0.2</v>
      </c>
      <c r="L2420" s="6">
        <v>22.53</v>
      </c>
      <c r="M2420" s="6">
        <f t="shared" si="148"/>
        <v>122.376</v>
      </c>
      <c r="N2420" s="6">
        <f t="shared" si="149"/>
        <v>67.59</v>
      </c>
      <c r="O2420" s="6">
        <f t="shared" si="150"/>
        <v>54.786000000000001</v>
      </c>
      <c r="P2420" s="8">
        <f t="shared" si="151"/>
        <v>0.44768582074916652</v>
      </c>
      <c r="Q2420" s="9">
        <f>YEAR(SalesDataTable[[#This Row],[Order Date]])</f>
        <v>2026</v>
      </c>
      <c r="R2420" s="8" t="str">
        <f>"Q"&amp;ROUNDUP(MONTH(SalesDataTable[[#This Row],[Order Date]])/3,0)</f>
        <v>Q4</v>
      </c>
      <c r="S2420" s="5">
        <f>MONTH(SalesDataTable[[#This Row],[Order Date]])</f>
        <v>11</v>
      </c>
      <c r="T2420" s="8" t="str">
        <f>TEXT(SalesDataTable[[#This Row],[Order Date]],"mmm")</f>
        <v>Nov</v>
      </c>
    </row>
    <row r="2421" spans="1:20" ht="15.6" x14ac:dyDescent="0.3">
      <c r="A2421" s="2" t="s">
        <v>2492</v>
      </c>
      <c r="B2421" s="3">
        <v>46348</v>
      </c>
      <c r="C2421" s="4" t="s">
        <v>28</v>
      </c>
      <c r="D2421" s="4" t="s">
        <v>89</v>
      </c>
      <c r="E2421" s="4" t="s">
        <v>45</v>
      </c>
      <c r="F2421" s="4" t="s">
        <v>36</v>
      </c>
      <c r="G2421" s="4" t="s">
        <v>25</v>
      </c>
      <c r="H2421" s="4" t="s">
        <v>55</v>
      </c>
      <c r="I2421" s="5">
        <v>1</v>
      </c>
      <c r="J2421" s="6">
        <v>39.94</v>
      </c>
      <c r="K2421" s="7">
        <v>0.1</v>
      </c>
      <c r="L2421" s="6">
        <v>16.89</v>
      </c>
      <c r="M2421" s="6">
        <f t="shared" si="148"/>
        <v>35.945999999999998</v>
      </c>
      <c r="N2421" s="6">
        <f t="shared" si="149"/>
        <v>16.89</v>
      </c>
      <c r="O2421" s="6">
        <f t="shared" si="150"/>
        <v>19.055999999999997</v>
      </c>
      <c r="P2421" s="8">
        <f t="shared" si="151"/>
        <v>0.53012852612251704</v>
      </c>
      <c r="Q2421" s="9">
        <f>YEAR(SalesDataTable[[#This Row],[Order Date]])</f>
        <v>2026</v>
      </c>
      <c r="R2421" s="8" t="str">
        <f>"Q"&amp;ROUNDUP(MONTH(SalesDataTable[[#This Row],[Order Date]])/3,0)</f>
        <v>Q4</v>
      </c>
      <c r="S2421" s="5">
        <f>MONTH(SalesDataTable[[#This Row],[Order Date]])</f>
        <v>11</v>
      </c>
      <c r="T2421" s="8" t="str">
        <f>TEXT(SalesDataTable[[#This Row],[Order Date]],"mmm")</f>
        <v>Nov</v>
      </c>
    </row>
    <row r="2422" spans="1:20" ht="15.6" x14ac:dyDescent="0.3">
      <c r="A2422" s="2" t="s">
        <v>2493</v>
      </c>
      <c r="B2422" s="3">
        <v>46348</v>
      </c>
      <c r="C2422" s="4" t="s">
        <v>47</v>
      </c>
      <c r="D2422" s="4" t="s">
        <v>68</v>
      </c>
      <c r="E2422" s="4" t="s">
        <v>23</v>
      </c>
      <c r="F2422" s="4" t="s">
        <v>36</v>
      </c>
      <c r="G2422" s="4" t="s">
        <v>37</v>
      </c>
      <c r="H2422" s="4" t="s">
        <v>103</v>
      </c>
      <c r="I2422" s="5">
        <v>2</v>
      </c>
      <c r="J2422" s="6">
        <v>166.15</v>
      </c>
      <c r="K2422" s="7">
        <v>0</v>
      </c>
      <c r="L2422" s="6">
        <v>86.42</v>
      </c>
      <c r="M2422" s="6">
        <f t="shared" si="148"/>
        <v>332.3</v>
      </c>
      <c r="N2422" s="6">
        <f t="shared" si="149"/>
        <v>172.84</v>
      </c>
      <c r="O2422" s="6">
        <f t="shared" si="150"/>
        <v>159.46</v>
      </c>
      <c r="P2422" s="8">
        <f t="shared" si="151"/>
        <v>0.47986758952753539</v>
      </c>
      <c r="Q2422" s="9">
        <f>YEAR(SalesDataTable[[#This Row],[Order Date]])</f>
        <v>2026</v>
      </c>
      <c r="R2422" s="8" t="str">
        <f>"Q"&amp;ROUNDUP(MONTH(SalesDataTable[[#This Row],[Order Date]])/3,0)</f>
        <v>Q4</v>
      </c>
      <c r="S2422" s="5">
        <f>MONTH(SalesDataTable[[#This Row],[Order Date]])</f>
        <v>11</v>
      </c>
      <c r="T2422" s="8" t="str">
        <f>TEXT(SalesDataTable[[#This Row],[Order Date]],"mmm")</f>
        <v>Nov</v>
      </c>
    </row>
    <row r="2423" spans="1:20" ht="15.6" x14ac:dyDescent="0.3">
      <c r="A2423" s="2" t="s">
        <v>2494</v>
      </c>
      <c r="B2423" s="3">
        <v>46348</v>
      </c>
      <c r="C2423" s="4" t="s">
        <v>28</v>
      </c>
      <c r="D2423" s="4" t="s">
        <v>58</v>
      </c>
      <c r="E2423" s="4" t="s">
        <v>23</v>
      </c>
      <c r="F2423" s="4" t="s">
        <v>36</v>
      </c>
      <c r="G2423" s="4" t="s">
        <v>69</v>
      </c>
      <c r="H2423" s="4" t="s">
        <v>87</v>
      </c>
      <c r="I2423" s="5">
        <v>1</v>
      </c>
      <c r="J2423" s="6">
        <v>35.79</v>
      </c>
      <c r="K2423" s="7">
        <v>0.1</v>
      </c>
      <c r="L2423" s="6">
        <v>14.17</v>
      </c>
      <c r="M2423" s="6">
        <f t="shared" si="148"/>
        <v>32.210999999999999</v>
      </c>
      <c r="N2423" s="6">
        <f t="shared" si="149"/>
        <v>14.17</v>
      </c>
      <c r="O2423" s="6">
        <f t="shared" si="150"/>
        <v>18.040999999999997</v>
      </c>
      <c r="P2423" s="8">
        <f t="shared" si="151"/>
        <v>0.56008816863804278</v>
      </c>
      <c r="Q2423" s="9">
        <f>YEAR(SalesDataTable[[#This Row],[Order Date]])</f>
        <v>2026</v>
      </c>
      <c r="R2423" s="8" t="str">
        <f>"Q"&amp;ROUNDUP(MONTH(SalesDataTable[[#This Row],[Order Date]])/3,0)</f>
        <v>Q4</v>
      </c>
      <c r="S2423" s="5">
        <f>MONTH(SalesDataTable[[#This Row],[Order Date]])</f>
        <v>11</v>
      </c>
      <c r="T2423" s="8" t="str">
        <f>TEXT(SalesDataTable[[#This Row],[Order Date]],"mmm")</f>
        <v>Nov</v>
      </c>
    </row>
    <row r="2424" spans="1:20" ht="15.6" x14ac:dyDescent="0.3">
      <c r="A2424" s="2" t="s">
        <v>2495</v>
      </c>
      <c r="B2424" s="3">
        <v>46349</v>
      </c>
      <c r="C2424" s="4" t="s">
        <v>34</v>
      </c>
      <c r="D2424" s="4" t="s">
        <v>35</v>
      </c>
      <c r="E2424" s="4" t="s">
        <v>23</v>
      </c>
      <c r="F2424" s="4" t="s">
        <v>36</v>
      </c>
      <c r="G2424" s="4" t="s">
        <v>51</v>
      </c>
      <c r="H2424" s="4" t="s">
        <v>61</v>
      </c>
      <c r="I2424" s="5">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9">
        <f>YEAR(SalesDataTable[[#This Row],[Order Date]])</f>
        <v>2026</v>
      </c>
      <c r="R2424" s="8" t="str">
        <f>"Q"&amp;ROUNDUP(MONTH(SalesDataTable[[#This Row],[Order Date]])/3,0)</f>
        <v>Q4</v>
      </c>
      <c r="S2424" s="5">
        <f>MONTH(SalesDataTable[[#This Row],[Order Date]])</f>
        <v>11</v>
      </c>
      <c r="T2424" s="8" t="str">
        <f>TEXT(SalesDataTable[[#This Row],[Order Date]],"mmm")</f>
        <v>Nov</v>
      </c>
    </row>
    <row r="2425" spans="1:20" ht="15.6" x14ac:dyDescent="0.3">
      <c r="A2425" s="2" t="s">
        <v>2496</v>
      </c>
      <c r="B2425" s="3">
        <v>46349</v>
      </c>
      <c r="C2425" s="4" t="s">
        <v>28</v>
      </c>
      <c r="D2425" s="4" t="s">
        <v>89</v>
      </c>
      <c r="E2425" s="4" t="s">
        <v>23</v>
      </c>
      <c r="F2425" s="4" t="s">
        <v>36</v>
      </c>
      <c r="G2425" s="4" t="s">
        <v>37</v>
      </c>
      <c r="H2425" s="4" t="s">
        <v>38</v>
      </c>
      <c r="I2425" s="5">
        <v>6</v>
      </c>
      <c r="J2425" s="6">
        <v>36.35</v>
      </c>
      <c r="K2425" s="7">
        <v>0</v>
      </c>
      <c r="L2425" s="6">
        <v>13.24</v>
      </c>
      <c r="M2425" s="6">
        <f t="shared" si="148"/>
        <v>218.10000000000002</v>
      </c>
      <c r="N2425" s="6">
        <f t="shared" si="149"/>
        <v>79.44</v>
      </c>
      <c r="O2425" s="6">
        <f t="shared" si="150"/>
        <v>138.66000000000003</v>
      </c>
      <c r="P2425" s="8">
        <f t="shared" si="151"/>
        <v>0.63576341127922975</v>
      </c>
      <c r="Q2425" s="9">
        <f>YEAR(SalesDataTable[[#This Row],[Order Date]])</f>
        <v>2026</v>
      </c>
      <c r="R2425" s="8" t="str">
        <f>"Q"&amp;ROUNDUP(MONTH(SalesDataTable[[#This Row],[Order Date]])/3,0)</f>
        <v>Q4</v>
      </c>
      <c r="S2425" s="5">
        <f>MONTH(SalesDataTable[[#This Row],[Order Date]])</f>
        <v>11</v>
      </c>
      <c r="T2425" s="8" t="str">
        <f>TEXT(SalesDataTable[[#This Row],[Order Date]],"mmm")</f>
        <v>Nov</v>
      </c>
    </row>
    <row r="2426" spans="1:20" ht="15.6" x14ac:dyDescent="0.3">
      <c r="A2426" s="2" t="s">
        <v>2497</v>
      </c>
      <c r="B2426" s="3">
        <v>46349</v>
      </c>
      <c r="C2426" s="4" t="s">
        <v>28</v>
      </c>
      <c r="D2426" s="4" t="s">
        <v>58</v>
      </c>
      <c r="E2426" s="4" t="s">
        <v>30</v>
      </c>
      <c r="F2426" s="4" t="s">
        <v>24</v>
      </c>
      <c r="G2426" s="4" t="s">
        <v>51</v>
      </c>
      <c r="H2426" s="4" t="s">
        <v>61</v>
      </c>
      <c r="I2426" s="5">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9">
        <f>YEAR(SalesDataTable[[#This Row],[Order Date]])</f>
        <v>2026</v>
      </c>
      <c r="R2426" s="8" t="str">
        <f>"Q"&amp;ROUNDUP(MONTH(SalesDataTable[[#This Row],[Order Date]])/3,0)</f>
        <v>Q4</v>
      </c>
      <c r="S2426" s="5">
        <f>MONTH(SalesDataTable[[#This Row],[Order Date]])</f>
        <v>11</v>
      </c>
      <c r="T2426" s="8" t="str">
        <f>TEXT(SalesDataTable[[#This Row],[Order Date]],"mmm")</f>
        <v>Nov</v>
      </c>
    </row>
    <row r="2427" spans="1:20" ht="15.6" x14ac:dyDescent="0.3">
      <c r="A2427" s="2" t="s">
        <v>2498</v>
      </c>
      <c r="B2427" s="3">
        <v>46349</v>
      </c>
      <c r="C2427" s="4" t="s">
        <v>28</v>
      </c>
      <c r="D2427" s="4" t="s">
        <v>89</v>
      </c>
      <c r="E2427" s="4" t="s">
        <v>23</v>
      </c>
      <c r="F2427" s="4" t="s">
        <v>36</v>
      </c>
      <c r="G2427" s="4" t="s">
        <v>37</v>
      </c>
      <c r="H2427" s="4" t="s">
        <v>103</v>
      </c>
      <c r="I2427" s="5">
        <v>2</v>
      </c>
      <c r="J2427" s="6">
        <v>167.9</v>
      </c>
      <c r="K2427" s="7">
        <v>0.15</v>
      </c>
      <c r="L2427" s="6">
        <v>89.55</v>
      </c>
      <c r="M2427" s="6">
        <f t="shared" si="148"/>
        <v>285.43</v>
      </c>
      <c r="N2427" s="6">
        <f t="shared" si="149"/>
        <v>179.1</v>
      </c>
      <c r="O2427" s="6">
        <f t="shared" si="150"/>
        <v>106.33000000000001</v>
      </c>
      <c r="P2427" s="8">
        <f t="shared" si="151"/>
        <v>0.37252566303471957</v>
      </c>
      <c r="Q2427" s="9">
        <f>YEAR(SalesDataTable[[#This Row],[Order Date]])</f>
        <v>2026</v>
      </c>
      <c r="R2427" s="8" t="str">
        <f>"Q"&amp;ROUNDUP(MONTH(SalesDataTable[[#This Row],[Order Date]])/3,0)</f>
        <v>Q4</v>
      </c>
      <c r="S2427" s="5">
        <f>MONTH(SalesDataTable[[#This Row],[Order Date]])</f>
        <v>11</v>
      </c>
      <c r="T2427" s="8" t="str">
        <f>TEXT(SalesDataTable[[#This Row],[Order Date]],"mmm")</f>
        <v>Nov</v>
      </c>
    </row>
    <row r="2428" spans="1:20" ht="15.6" x14ac:dyDescent="0.3">
      <c r="A2428" s="2" t="s">
        <v>2499</v>
      </c>
      <c r="B2428" s="3">
        <v>46349</v>
      </c>
      <c r="C2428" s="4" t="s">
        <v>28</v>
      </c>
      <c r="D2428" s="4" t="s">
        <v>58</v>
      </c>
      <c r="E2428" s="4" t="s">
        <v>23</v>
      </c>
      <c r="F2428" s="4" t="s">
        <v>40</v>
      </c>
      <c r="G2428" s="4" t="s">
        <v>51</v>
      </c>
      <c r="H2428" s="4" t="s">
        <v>84</v>
      </c>
      <c r="I2428" s="5">
        <v>2</v>
      </c>
      <c r="J2428" s="6">
        <v>80.709999999999994</v>
      </c>
      <c r="K2428" s="7">
        <v>0.1</v>
      </c>
      <c r="L2428" s="6">
        <v>39.33</v>
      </c>
      <c r="M2428" s="6">
        <f t="shared" si="148"/>
        <v>145.27799999999999</v>
      </c>
      <c r="N2428" s="6">
        <f t="shared" si="149"/>
        <v>78.66</v>
      </c>
      <c r="O2428" s="6">
        <f t="shared" si="150"/>
        <v>66.617999999999995</v>
      </c>
      <c r="P2428" s="8">
        <f t="shared" si="151"/>
        <v>0.45855532152149669</v>
      </c>
      <c r="Q2428" s="9">
        <f>YEAR(SalesDataTable[[#This Row],[Order Date]])</f>
        <v>2026</v>
      </c>
      <c r="R2428" s="8" t="str">
        <f>"Q"&amp;ROUNDUP(MONTH(SalesDataTable[[#This Row],[Order Date]])/3,0)</f>
        <v>Q4</v>
      </c>
      <c r="S2428" s="5">
        <f>MONTH(SalesDataTable[[#This Row],[Order Date]])</f>
        <v>11</v>
      </c>
      <c r="T2428" s="8" t="str">
        <f>TEXT(SalesDataTable[[#This Row],[Order Date]],"mmm")</f>
        <v>Nov</v>
      </c>
    </row>
    <row r="2429" spans="1:20" ht="15.6" x14ac:dyDescent="0.3">
      <c r="A2429" s="2" t="s">
        <v>2500</v>
      </c>
      <c r="B2429" s="3">
        <v>46349</v>
      </c>
      <c r="C2429" s="4" t="s">
        <v>21</v>
      </c>
      <c r="D2429" s="4" t="s">
        <v>108</v>
      </c>
      <c r="E2429" s="4" t="s">
        <v>23</v>
      </c>
      <c r="F2429" s="4" t="s">
        <v>40</v>
      </c>
      <c r="G2429" s="4" t="s">
        <v>31</v>
      </c>
      <c r="H2429" s="4" t="s">
        <v>99</v>
      </c>
      <c r="I2429" s="5">
        <v>1</v>
      </c>
      <c r="J2429" s="6">
        <v>71.66</v>
      </c>
      <c r="K2429" s="7">
        <v>0.2</v>
      </c>
      <c r="L2429" s="6">
        <v>31.83</v>
      </c>
      <c r="M2429" s="6">
        <f t="shared" si="148"/>
        <v>57.328000000000003</v>
      </c>
      <c r="N2429" s="6">
        <f t="shared" si="149"/>
        <v>31.83</v>
      </c>
      <c r="O2429" s="6">
        <f t="shared" si="150"/>
        <v>25.498000000000005</v>
      </c>
      <c r="P2429" s="8">
        <f t="shared" si="151"/>
        <v>0.44477393245883345</v>
      </c>
      <c r="Q2429" s="9">
        <f>YEAR(SalesDataTable[[#This Row],[Order Date]])</f>
        <v>2026</v>
      </c>
      <c r="R2429" s="8" t="str">
        <f>"Q"&amp;ROUNDUP(MONTH(SalesDataTable[[#This Row],[Order Date]])/3,0)</f>
        <v>Q4</v>
      </c>
      <c r="S2429" s="5">
        <f>MONTH(SalesDataTable[[#This Row],[Order Date]])</f>
        <v>11</v>
      </c>
      <c r="T2429" s="8" t="str">
        <f>TEXT(SalesDataTable[[#This Row],[Order Date]],"mmm")</f>
        <v>Nov</v>
      </c>
    </row>
    <row r="2430" spans="1:20" ht="15.6" x14ac:dyDescent="0.3">
      <c r="A2430" s="2" t="s">
        <v>2501</v>
      </c>
      <c r="B2430" s="3">
        <v>46349</v>
      </c>
      <c r="C2430" s="4" t="s">
        <v>34</v>
      </c>
      <c r="D2430" s="4" t="s">
        <v>44</v>
      </c>
      <c r="E2430" s="4" t="s">
        <v>23</v>
      </c>
      <c r="F2430" s="4" t="s">
        <v>24</v>
      </c>
      <c r="G2430" s="4" t="s">
        <v>51</v>
      </c>
      <c r="H2430" s="4" t="s">
        <v>110</v>
      </c>
      <c r="I2430" s="5">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9">
        <f>YEAR(SalesDataTable[[#This Row],[Order Date]])</f>
        <v>2026</v>
      </c>
      <c r="R2430" s="8" t="str">
        <f>"Q"&amp;ROUNDUP(MONTH(SalesDataTable[[#This Row],[Order Date]])/3,0)</f>
        <v>Q4</v>
      </c>
      <c r="S2430" s="5">
        <f>MONTH(SalesDataTable[[#This Row],[Order Date]])</f>
        <v>11</v>
      </c>
      <c r="T2430" s="8" t="str">
        <f>TEXT(SalesDataTable[[#This Row],[Order Date]],"mmm")</f>
        <v>Nov</v>
      </c>
    </row>
    <row r="2431" spans="1:20" ht="15.6" x14ac:dyDescent="0.3">
      <c r="A2431" s="2" t="s">
        <v>2502</v>
      </c>
      <c r="B2431" s="3">
        <v>46350</v>
      </c>
      <c r="C2431" s="4" t="s">
        <v>21</v>
      </c>
      <c r="D2431" s="4" t="s">
        <v>108</v>
      </c>
      <c r="E2431" s="4" t="s">
        <v>59</v>
      </c>
      <c r="F2431" s="4" t="s">
        <v>24</v>
      </c>
      <c r="G2431" s="4" t="s">
        <v>31</v>
      </c>
      <c r="H2431" s="4" t="s">
        <v>32</v>
      </c>
      <c r="I2431" s="5">
        <v>2</v>
      </c>
      <c r="J2431" s="6">
        <v>91.33</v>
      </c>
      <c r="K2431" s="7">
        <v>0.15</v>
      </c>
      <c r="L2431" s="6">
        <v>45.45</v>
      </c>
      <c r="M2431" s="6">
        <f t="shared" si="148"/>
        <v>155.261</v>
      </c>
      <c r="N2431" s="6">
        <f t="shared" si="149"/>
        <v>90.9</v>
      </c>
      <c r="O2431" s="6">
        <f t="shared" si="150"/>
        <v>64.36099999999999</v>
      </c>
      <c r="P2431" s="8">
        <f t="shared" si="151"/>
        <v>0.41453423589954974</v>
      </c>
      <c r="Q2431" s="9">
        <f>YEAR(SalesDataTable[[#This Row],[Order Date]])</f>
        <v>2026</v>
      </c>
      <c r="R2431" s="8" t="str">
        <f>"Q"&amp;ROUNDUP(MONTH(SalesDataTable[[#This Row],[Order Date]])/3,0)</f>
        <v>Q4</v>
      </c>
      <c r="S2431" s="5">
        <f>MONTH(SalesDataTable[[#This Row],[Order Date]])</f>
        <v>11</v>
      </c>
      <c r="T2431" s="8" t="str">
        <f>TEXT(SalesDataTable[[#This Row],[Order Date]],"mmm")</f>
        <v>Nov</v>
      </c>
    </row>
    <row r="2432" spans="1:20" ht="15.6" x14ac:dyDescent="0.3">
      <c r="A2432" s="2" t="s">
        <v>2503</v>
      </c>
      <c r="B2432" s="3">
        <v>46350</v>
      </c>
      <c r="C2432" s="4" t="s">
        <v>21</v>
      </c>
      <c r="D2432" s="4" t="s">
        <v>22</v>
      </c>
      <c r="E2432" s="4" t="s">
        <v>59</v>
      </c>
      <c r="F2432" s="4" t="s">
        <v>36</v>
      </c>
      <c r="G2432" s="4" t="s">
        <v>31</v>
      </c>
      <c r="H2432" s="4" t="s">
        <v>73</v>
      </c>
      <c r="I2432" s="5">
        <v>4</v>
      </c>
      <c r="J2432" s="6">
        <v>155.91</v>
      </c>
      <c r="K2432" s="7">
        <v>0</v>
      </c>
      <c r="L2432" s="6">
        <v>79.91</v>
      </c>
      <c r="M2432" s="6">
        <f t="shared" si="148"/>
        <v>623.64</v>
      </c>
      <c r="N2432" s="6">
        <f t="shared" si="149"/>
        <v>319.64</v>
      </c>
      <c r="O2432" s="6">
        <f t="shared" si="150"/>
        <v>304</v>
      </c>
      <c r="P2432" s="8">
        <f t="shared" si="151"/>
        <v>0.48746071451478418</v>
      </c>
      <c r="Q2432" s="9">
        <f>YEAR(SalesDataTable[[#This Row],[Order Date]])</f>
        <v>2026</v>
      </c>
      <c r="R2432" s="8" t="str">
        <f>"Q"&amp;ROUNDUP(MONTH(SalesDataTable[[#This Row],[Order Date]])/3,0)</f>
        <v>Q4</v>
      </c>
      <c r="S2432" s="5">
        <f>MONTH(SalesDataTable[[#This Row],[Order Date]])</f>
        <v>11</v>
      </c>
      <c r="T2432" s="8" t="str">
        <f>TEXT(SalesDataTable[[#This Row],[Order Date]],"mmm")</f>
        <v>Nov</v>
      </c>
    </row>
    <row r="2433" spans="1:20" ht="15.6" x14ac:dyDescent="0.3">
      <c r="A2433" s="2" t="s">
        <v>2504</v>
      </c>
      <c r="B2433" s="3">
        <v>46350</v>
      </c>
      <c r="C2433" s="4" t="s">
        <v>34</v>
      </c>
      <c r="D2433" s="4" t="s">
        <v>81</v>
      </c>
      <c r="E2433" s="4" t="s">
        <v>45</v>
      </c>
      <c r="F2433" s="4" t="s">
        <v>24</v>
      </c>
      <c r="G2433" s="4" t="s">
        <v>69</v>
      </c>
      <c r="H2433" s="4" t="s">
        <v>70</v>
      </c>
      <c r="I2433" s="5">
        <v>1</v>
      </c>
      <c r="J2433" s="6">
        <v>39.42</v>
      </c>
      <c r="K2433" s="7">
        <v>0</v>
      </c>
      <c r="L2433" s="6">
        <v>14.63</v>
      </c>
      <c r="M2433" s="6">
        <f t="shared" si="148"/>
        <v>39.42</v>
      </c>
      <c r="N2433" s="6">
        <f t="shared" si="149"/>
        <v>14.63</v>
      </c>
      <c r="O2433" s="6">
        <f t="shared" si="150"/>
        <v>24.79</v>
      </c>
      <c r="P2433" s="8">
        <f t="shared" si="151"/>
        <v>0.62886859462201927</v>
      </c>
      <c r="Q2433" s="9">
        <f>YEAR(SalesDataTable[[#This Row],[Order Date]])</f>
        <v>2026</v>
      </c>
      <c r="R2433" s="8" t="str">
        <f>"Q"&amp;ROUNDUP(MONTH(SalesDataTable[[#This Row],[Order Date]])/3,0)</f>
        <v>Q4</v>
      </c>
      <c r="S2433" s="5">
        <f>MONTH(SalesDataTable[[#This Row],[Order Date]])</f>
        <v>11</v>
      </c>
      <c r="T2433" s="8" t="str">
        <f>TEXT(SalesDataTable[[#This Row],[Order Date]],"mmm")</f>
        <v>Nov</v>
      </c>
    </row>
    <row r="2434" spans="1:20" ht="15.6" x14ac:dyDescent="0.3">
      <c r="A2434" s="2" t="s">
        <v>2505</v>
      </c>
      <c r="B2434" s="3">
        <v>46350</v>
      </c>
      <c r="C2434" s="4" t="s">
        <v>34</v>
      </c>
      <c r="D2434" s="4" t="s">
        <v>35</v>
      </c>
      <c r="E2434" s="4" t="s">
        <v>23</v>
      </c>
      <c r="F2434" s="4" t="s">
        <v>24</v>
      </c>
      <c r="G2434" s="4" t="s">
        <v>25</v>
      </c>
      <c r="H2434" s="4" t="s">
        <v>49</v>
      </c>
      <c r="I2434" s="5">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9">
        <f>YEAR(SalesDataTable[[#This Row],[Order Date]])</f>
        <v>2026</v>
      </c>
      <c r="R2434" s="8" t="str">
        <f>"Q"&amp;ROUNDUP(MONTH(SalesDataTable[[#This Row],[Order Date]])/3,0)</f>
        <v>Q4</v>
      </c>
      <c r="S2434" s="5">
        <f>MONTH(SalesDataTable[[#This Row],[Order Date]])</f>
        <v>11</v>
      </c>
      <c r="T2434" s="8" t="str">
        <f>TEXT(SalesDataTable[[#This Row],[Order Date]],"mmm")</f>
        <v>Nov</v>
      </c>
    </row>
    <row r="2435" spans="1:20" ht="15.6" x14ac:dyDescent="0.3">
      <c r="A2435" s="2" t="s">
        <v>2506</v>
      </c>
      <c r="B2435" s="3">
        <v>46350</v>
      </c>
      <c r="C2435" s="4" t="s">
        <v>21</v>
      </c>
      <c r="D2435" s="4" t="s">
        <v>22</v>
      </c>
      <c r="E2435" s="4" t="s">
        <v>23</v>
      </c>
      <c r="F2435" s="4" t="s">
        <v>24</v>
      </c>
      <c r="G2435" s="4" t="s">
        <v>51</v>
      </c>
      <c r="H2435" s="4" t="s">
        <v>110</v>
      </c>
      <c r="I2435" s="5">
        <v>1</v>
      </c>
      <c r="J2435" s="6">
        <v>120.49</v>
      </c>
      <c r="K2435" s="7">
        <v>0.15</v>
      </c>
      <c r="L2435" s="6">
        <v>61.22</v>
      </c>
      <c r="M2435" s="6">
        <f t="shared" si="152"/>
        <v>102.4165</v>
      </c>
      <c r="N2435" s="6">
        <f t="shared" si="153"/>
        <v>61.22</v>
      </c>
      <c r="O2435" s="6">
        <f t="shared" si="154"/>
        <v>41.1965</v>
      </c>
      <c r="P2435" s="8">
        <f t="shared" si="155"/>
        <v>0.40224475548373556</v>
      </c>
      <c r="Q2435" s="9">
        <f>YEAR(SalesDataTable[[#This Row],[Order Date]])</f>
        <v>2026</v>
      </c>
      <c r="R2435" s="8" t="str">
        <f>"Q"&amp;ROUNDUP(MONTH(SalesDataTable[[#This Row],[Order Date]])/3,0)</f>
        <v>Q4</v>
      </c>
      <c r="S2435" s="5">
        <f>MONTH(SalesDataTable[[#This Row],[Order Date]])</f>
        <v>11</v>
      </c>
      <c r="T2435" s="8" t="str">
        <f>TEXT(SalesDataTable[[#This Row],[Order Date]],"mmm")</f>
        <v>Nov</v>
      </c>
    </row>
    <row r="2436" spans="1:20" ht="15.6" x14ac:dyDescent="0.3">
      <c r="A2436" s="2" t="s">
        <v>2507</v>
      </c>
      <c r="B2436" s="3">
        <v>46350</v>
      </c>
      <c r="C2436" s="4" t="s">
        <v>34</v>
      </c>
      <c r="D2436" s="4" t="s">
        <v>146</v>
      </c>
      <c r="E2436" s="4" t="s">
        <v>45</v>
      </c>
      <c r="F2436" s="4" t="s">
        <v>24</v>
      </c>
      <c r="G2436" s="4" t="s">
        <v>31</v>
      </c>
      <c r="H2436" s="4" t="s">
        <v>73</v>
      </c>
      <c r="I2436" s="5">
        <v>2</v>
      </c>
      <c r="J2436" s="6">
        <v>153.96</v>
      </c>
      <c r="K2436" s="7">
        <v>0</v>
      </c>
      <c r="L2436" s="6">
        <v>79.33</v>
      </c>
      <c r="M2436" s="6">
        <f t="shared" si="152"/>
        <v>307.92</v>
      </c>
      <c r="N2436" s="6">
        <f t="shared" si="153"/>
        <v>158.66</v>
      </c>
      <c r="O2436" s="6">
        <f t="shared" si="154"/>
        <v>149.26000000000002</v>
      </c>
      <c r="P2436" s="8">
        <f t="shared" si="155"/>
        <v>0.48473629514159527</v>
      </c>
      <c r="Q2436" s="9">
        <f>YEAR(SalesDataTable[[#This Row],[Order Date]])</f>
        <v>2026</v>
      </c>
      <c r="R2436" s="8" t="str">
        <f>"Q"&amp;ROUNDUP(MONTH(SalesDataTable[[#This Row],[Order Date]])/3,0)</f>
        <v>Q4</v>
      </c>
      <c r="S2436" s="5">
        <f>MONTH(SalesDataTable[[#This Row],[Order Date]])</f>
        <v>11</v>
      </c>
      <c r="T2436" s="8" t="str">
        <f>TEXT(SalesDataTable[[#This Row],[Order Date]],"mmm")</f>
        <v>Nov</v>
      </c>
    </row>
    <row r="2437" spans="1:20" ht="15.6" x14ac:dyDescent="0.3">
      <c r="A2437" s="2" t="s">
        <v>2508</v>
      </c>
      <c r="B2437" s="3">
        <v>46350</v>
      </c>
      <c r="C2437" s="4" t="s">
        <v>34</v>
      </c>
      <c r="D2437" s="4" t="s">
        <v>146</v>
      </c>
      <c r="E2437" s="4" t="s">
        <v>45</v>
      </c>
      <c r="F2437" s="4" t="s">
        <v>36</v>
      </c>
      <c r="G2437" s="4" t="s">
        <v>25</v>
      </c>
      <c r="H2437" s="4" t="s">
        <v>55</v>
      </c>
      <c r="I2437" s="5">
        <v>1</v>
      </c>
      <c r="J2437" s="6">
        <v>39.85</v>
      </c>
      <c r="K2437" s="7">
        <v>0</v>
      </c>
      <c r="L2437" s="6">
        <v>16.3</v>
      </c>
      <c r="M2437" s="6">
        <f t="shared" si="152"/>
        <v>39.85</v>
      </c>
      <c r="N2437" s="6">
        <f t="shared" si="153"/>
        <v>16.3</v>
      </c>
      <c r="O2437" s="6">
        <f t="shared" si="154"/>
        <v>23.55</v>
      </c>
      <c r="P2437" s="8">
        <f t="shared" si="155"/>
        <v>0.59096612296110418</v>
      </c>
      <c r="Q2437" s="9">
        <f>YEAR(SalesDataTable[[#This Row],[Order Date]])</f>
        <v>2026</v>
      </c>
      <c r="R2437" s="8" t="str">
        <f>"Q"&amp;ROUNDUP(MONTH(SalesDataTable[[#This Row],[Order Date]])/3,0)</f>
        <v>Q4</v>
      </c>
      <c r="S2437" s="5">
        <f>MONTH(SalesDataTable[[#This Row],[Order Date]])</f>
        <v>11</v>
      </c>
      <c r="T2437" s="8" t="str">
        <f>TEXT(SalesDataTable[[#This Row],[Order Date]],"mmm")</f>
        <v>Nov</v>
      </c>
    </row>
    <row r="2438" spans="1:20" ht="15.6" x14ac:dyDescent="0.3">
      <c r="A2438" s="2" t="s">
        <v>2509</v>
      </c>
      <c r="B2438" s="3">
        <v>46351</v>
      </c>
      <c r="C2438" s="4" t="s">
        <v>47</v>
      </c>
      <c r="D2438" s="4" t="s">
        <v>102</v>
      </c>
      <c r="E2438" s="4" t="s">
        <v>59</v>
      </c>
      <c r="F2438" s="4" t="s">
        <v>24</v>
      </c>
      <c r="G2438" s="4" t="s">
        <v>25</v>
      </c>
      <c r="H2438" s="4" t="s">
        <v>63</v>
      </c>
      <c r="I2438" s="5">
        <v>2</v>
      </c>
      <c r="J2438" s="6">
        <v>103.88</v>
      </c>
      <c r="K2438" s="7">
        <v>0.15</v>
      </c>
      <c r="L2438" s="6">
        <v>49.26</v>
      </c>
      <c r="M2438" s="6">
        <f t="shared" si="152"/>
        <v>176.59599999999998</v>
      </c>
      <c r="N2438" s="6">
        <f t="shared" si="153"/>
        <v>98.52</v>
      </c>
      <c r="O2438" s="6">
        <f t="shared" si="154"/>
        <v>78.075999999999979</v>
      </c>
      <c r="P2438" s="8">
        <f t="shared" si="155"/>
        <v>0.44211646922920106</v>
      </c>
      <c r="Q2438" s="9">
        <f>YEAR(SalesDataTable[[#This Row],[Order Date]])</f>
        <v>2026</v>
      </c>
      <c r="R2438" s="8" t="str">
        <f>"Q"&amp;ROUNDUP(MONTH(SalesDataTable[[#This Row],[Order Date]])/3,0)</f>
        <v>Q4</v>
      </c>
      <c r="S2438" s="5">
        <f>MONTH(SalesDataTable[[#This Row],[Order Date]])</f>
        <v>11</v>
      </c>
      <c r="T2438" s="8" t="str">
        <f>TEXT(SalesDataTable[[#This Row],[Order Date]],"mmm")</f>
        <v>Nov</v>
      </c>
    </row>
    <row r="2439" spans="1:20" ht="15.6" x14ac:dyDescent="0.3">
      <c r="A2439" s="2" t="s">
        <v>2510</v>
      </c>
      <c r="B2439" s="3">
        <v>46351</v>
      </c>
      <c r="C2439" s="4" t="s">
        <v>47</v>
      </c>
      <c r="D2439" s="4" t="s">
        <v>65</v>
      </c>
      <c r="E2439" s="4" t="s">
        <v>23</v>
      </c>
      <c r="F2439" s="4" t="s">
        <v>24</v>
      </c>
      <c r="G2439" s="4" t="s">
        <v>37</v>
      </c>
      <c r="H2439" s="4" t="s">
        <v>91</v>
      </c>
      <c r="I2439" s="5">
        <v>2</v>
      </c>
      <c r="J2439" s="6">
        <v>134.19</v>
      </c>
      <c r="K2439" s="7">
        <v>0.1</v>
      </c>
      <c r="L2439" s="6">
        <v>65.39</v>
      </c>
      <c r="M2439" s="6">
        <f t="shared" si="152"/>
        <v>241.542</v>
      </c>
      <c r="N2439" s="6">
        <f t="shared" si="153"/>
        <v>130.78</v>
      </c>
      <c r="O2439" s="6">
        <f t="shared" si="154"/>
        <v>110.762</v>
      </c>
      <c r="P2439" s="8">
        <f t="shared" si="155"/>
        <v>0.45856207202060095</v>
      </c>
      <c r="Q2439" s="9">
        <f>YEAR(SalesDataTable[[#This Row],[Order Date]])</f>
        <v>2026</v>
      </c>
      <c r="R2439" s="8" t="str">
        <f>"Q"&amp;ROUNDUP(MONTH(SalesDataTable[[#This Row],[Order Date]])/3,0)</f>
        <v>Q4</v>
      </c>
      <c r="S2439" s="5">
        <f>MONTH(SalesDataTable[[#This Row],[Order Date]])</f>
        <v>11</v>
      </c>
      <c r="T2439" s="8" t="str">
        <f>TEXT(SalesDataTable[[#This Row],[Order Date]],"mmm")</f>
        <v>Nov</v>
      </c>
    </row>
    <row r="2440" spans="1:20" ht="15.6" x14ac:dyDescent="0.3">
      <c r="A2440" s="2" t="s">
        <v>2511</v>
      </c>
      <c r="B2440" s="3">
        <v>46351</v>
      </c>
      <c r="C2440" s="4" t="s">
        <v>28</v>
      </c>
      <c r="D2440" s="4" t="s">
        <v>29</v>
      </c>
      <c r="E2440" s="4" t="s">
        <v>59</v>
      </c>
      <c r="F2440" s="4" t="s">
        <v>36</v>
      </c>
      <c r="G2440" s="4" t="s">
        <v>37</v>
      </c>
      <c r="H2440" s="4" t="s">
        <v>38</v>
      </c>
      <c r="I2440" s="5">
        <v>1</v>
      </c>
      <c r="J2440" s="6">
        <v>37.06</v>
      </c>
      <c r="K2440" s="7">
        <v>0.1</v>
      </c>
      <c r="L2440" s="6">
        <v>13.18</v>
      </c>
      <c r="M2440" s="6">
        <f t="shared" si="152"/>
        <v>33.354000000000006</v>
      </c>
      <c r="N2440" s="6">
        <f t="shared" si="153"/>
        <v>13.18</v>
      </c>
      <c r="O2440" s="6">
        <f t="shared" si="154"/>
        <v>20.174000000000007</v>
      </c>
      <c r="P2440" s="8">
        <f t="shared" si="155"/>
        <v>0.6048449961024166</v>
      </c>
      <c r="Q2440" s="9">
        <f>YEAR(SalesDataTable[[#This Row],[Order Date]])</f>
        <v>2026</v>
      </c>
      <c r="R2440" s="8" t="str">
        <f>"Q"&amp;ROUNDUP(MONTH(SalesDataTable[[#This Row],[Order Date]])/3,0)</f>
        <v>Q4</v>
      </c>
      <c r="S2440" s="5">
        <f>MONTH(SalesDataTable[[#This Row],[Order Date]])</f>
        <v>11</v>
      </c>
      <c r="T2440" s="8" t="str">
        <f>TEXT(SalesDataTable[[#This Row],[Order Date]],"mmm")</f>
        <v>Nov</v>
      </c>
    </row>
    <row r="2441" spans="1:20" ht="15.6" x14ac:dyDescent="0.3">
      <c r="A2441" s="2" t="s">
        <v>2512</v>
      </c>
      <c r="B2441" s="3">
        <v>46351</v>
      </c>
      <c r="C2441" s="4" t="s">
        <v>34</v>
      </c>
      <c r="D2441" s="4" t="s">
        <v>81</v>
      </c>
      <c r="E2441" s="4" t="s">
        <v>23</v>
      </c>
      <c r="F2441" s="4" t="s">
        <v>36</v>
      </c>
      <c r="G2441" s="4" t="s">
        <v>37</v>
      </c>
      <c r="H2441" s="4" t="s">
        <v>91</v>
      </c>
      <c r="I2441" s="5">
        <v>4</v>
      </c>
      <c r="J2441" s="6">
        <v>135.21</v>
      </c>
      <c r="K2441" s="7">
        <v>0.05</v>
      </c>
      <c r="L2441" s="6">
        <v>68.64</v>
      </c>
      <c r="M2441" s="6">
        <f t="shared" si="152"/>
        <v>513.798</v>
      </c>
      <c r="N2441" s="6">
        <f t="shared" si="153"/>
        <v>274.56</v>
      </c>
      <c r="O2441" s="6">
        <f t="shared" si="154"/>
        <v>239.238</v>
      </c>
      <c r="P2441" s="8">
        <f t="shared" si="155"/>
        <v>0.46562656919645462</v>
      </c>
      <c r="Q2441" s="9">
        <f>YEAR(SalesDataTable[[#This Row],[Order Date]])</f>
        <v>2026</v>
      </c>
      <c r="R2441" s="8" t="str">
        <f>"Q"&amp;ROUNDUP(MONTH(SalesDataTable[[#This Row],[Order Date]])/3,0)</f>
        <v>Q4</v>
      </c>
      <c r="S2441" s="5">
        <f>MONTH(SalesDataTable[[#This Row],[Order Date]])</f>
        <v>11</v>
      </c>
      <c r="T2441" s="8" t="str">
        <f>TEXT(SalesDataTable[[#This Row],[Order Date]],"mmm")</f>
        <v>Nov</v>
      </c>
    </row>
    <row r="2442" spans="1:20" ht="15.6" x14ac:dyDescent="0.3">
      <c r="A2442" s="2" t="s">
        <v>2513</v>
      </c>
      <c r="B2442" s="3">
        <v>46351</v>
      </c>
      <c r="C2442" s="4" t="s">
        <v>21</v>
      </c>
      <c r="D2442" s="4" t="s">
        <v>72</v>
      </c>
      <c r="E2442" s="4" t="s">
        <v>59</v>
      </c>
      <c r="F2442" s="4" t="s">
        <v>24</v>
      </c>
      <c r="G2442" s="4" t="s">
        <v>31</v>
      </c>
      <c r="H2442" s="4" t="s">
        <v>41</v>
      </c>
      <c r="I2442" s="5">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9">
        <f>YEAR(SalesDataTable[[#This Row],[Order Date]])</f>
        <v>2026</v>
      </c>
      <c r="R2442" s="8" t="str">
        <f>"Q"&amp;ROUNDUP(MONTH(SalesDataTable[[#This Row],[Order Date]])/3,0)</f>
        <v>Q4</v>
      </c>
      <c r="S2442" s="5">
        <f>MONTH(SalesDataTable[[#This Row],[Order Date]])</f>
        <v>11</v>
      </c>
      <c r="T2442" s="8" t="str">
        <f>TEXT(SalesDataTable[[#This Row],[Order Date]],"mmm")</f>
        <v>Nov</v>
      </c>
    </row>
    <row r="2443" spans="1:20" ht="15.6" x14ac:dyDescent="0.3">
      <c r="A2443" s="2" t="s">
        <v>2514</v>
      </c>
      <c r="B2443" s="3">
        <v>46351</v>
      </c>
      <c r="C2443" s="4" t="s">
        <v>21</v>
      </c>
      <c r="D2443" s="4" t="s">
        <v>108</v>
      </c>
      <c r="E2443" s="4" t="s">
        <v>45</v>
      </c>
      <c r="F2443" s="4" t="s">
        <v>36</v>
      </c>
      <c r="G2443" s="4" t="s">
        <v>51</v>
      </c>
      <c r="H2443" s="4" t="s">
        <v>110</v>
      </c>
      <c r="I2443" s="5">
        <v>1</v>
      </c>
      <c r="J2443" s="6">
        <v>121.53</v>
      </c>
      <c r="K2443" s="7">
        <v>0.15</v>
      </c>
      <c r="L2443" s="6">
        <v>62.14</v>
      </c>
      <c r="M2443" s="6">
        <f t="shared" si="152"/>
        <v>103.3005</v>
      </c>
      <c r="N2443" s="6">
        <f t="shared" si="153"/>
        <v>62.14</v>
      </c>
      <c r="O2443" s="6">
        <f t="shared" si="154"/>
        <v>41.160499999999999</v>
      </c>
      <c r="P2443" s="8">
        <f t="shared" si="155"/>
        <v>0.39845402490791426</v>
      </c>
      <c r="Q2443" s="9">
        <f>YEAR(SalesDataTable[[#This Row],[Order Date]])</f>
        <v>2026</v>
      </c>
      <c r="R2443" s="8" t="str">
        <f>"Q"&amp;ROUNDUP(MONTH(SalesDataTable[[#This Row],[Order Date]])/3,0)</f>
        <v>Q4</v>
      </c>
      <c r="S2443" s="5">
        <f>MONTH(SalesDataTable[[#This Row],[Order Date]])</f>
        <v>11</v>
      </c>
      <c r="T2443" s="8" t="str">
        <f>TEXT(SalesDataTable[[#This Row],[Order Date]],"mmm")</f>
        <v>Nov</v>
      </c>
    </row>
    <row r="2444" spans="1:20" ht="15.6" x14ac:dyDescent="0.3">
      <c r="A2444" s="2" t="s">
        <v>2515</v>
      </c>
      <c r="B2444" s="3">
        <v>46351</v>
      </c>
      <c r="C2444" s="4" t="s">
        <v>34</v>
      </c>
      <c r="D2444" s="4" t="s">
        <v>35</v>
      </c>
      <c r="E2444" s="4" t="s">
        <v>23</v>
      </c>
      <c r="F2444" s="4" t="s">
        <v>40</v>
      </c>
      <c r="G2444" s="4" t="s">
        <v>25</v>
      </c>
      <c r="H2444" s="4" t="s">
        <v>55</v>
      </c>
      <c r="I2444" s="5">
        <v>2</v>
      </c>
      <c r="J2444" s="6">
        <v>40.51</v>
      </c>
      <c r="K2444" s="7">
        <v>0.05</v>
      </c>
      <c r="L2444" s="6">
        <v>16.45</v>
      </c>
      <c r="M2444" s="6">
        <f t="shared" si="152"/>
        <v>76.968999999999994</v>
      </c>
      <c r="N2444" s="6">
        <f t="shared" si="153"/>
        <v>32.9</v>
      </c>
      <c r="O2444" s="6">
        <f t="shared" si="154"/>
        <v>44.068999999999996</v>
      </c>
      <c r="P2444" s="8">
        <f t="shared" si="155"/>
        <v>0.5725551845548208</v>
      </c>
      <c r="Q2444" s="9">
        <f>YEAR(SalesDataTable[[#This Row],[Order Date]])</f>
        <v>2026</v>
      </c>
      <c r="R2444" s="8" t="str">
        <f>"Q"&amp;ROUNDUP(MONTH(SalesDataTable[[#This Row],[Order Date]])/3,0)</f>
        <v>Q4</v>
      </c>
      <c r="S2444" s="5">
        <f>MONTH(SalesDataTable[[#This Row],[Order Date]])</f>
        <v>11</v>
      </c>
      <c r="T2444" s="8" t="str">
        <f>TEXT(SalesDataTable[[#This Row],[Order Date]],"mmm")</f>
        <v>Nov</v>
      </c>
    </row>
    <row r="2445" spans="1:20" ht="15.6" x14ac:dyDescent="0.3">
      <c r="A2445" s="2" t="s">
        <v>2516</v>
      </c>
      <c r="B2445" s="3">
        <v>46351</v>
      </c>
      <c r="C2445" s="4" t="s">
        <v>34</v>
      </c>
      <c r="D2445" s="4" t="s">
        <v>54</v>
      </c>
      <c r="E2445" s="4" t="s">
        <v>23</v>
      </c>
      <c r="F2445" s="4" t="s">
        <v>36</v>
      </c>
      <c r="G2445" s="4" t="s">
        <v>31</v>
      </c>
      <c r="H2445" s="4" t="s">
        <v>99</v>
      </c>
      <c r="I2445" s="5">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9">
        <f>YEAR(SalesDataTable[[#This Row],[Order Date]])</f>
        <v>2026</v>
      </c>
      <c r="R2445" s="8" t="str">
        <f>"Q"&amp;ROUNDUP(MONTH(SalesDataTable[[#This Row],[Order Date]])/3,0)</f>
        <v>Q4</v>
      </c>
      <c r="S2445" s="5">
        <f>MONTH(SalesDataTable[[#This Row],[Order Date]])</f>
        <v>11</v>
      </c>
      <c r="T2445" s="8" t="str">
        <f>TEXT(SalesDataTable[[#This Row],[Order Date]],"mmm")</f>
        <v>Nov</v>
      </c>
    </row>
    <row r="2446" spans="1:20" ht="15.6" x14ac:dyDescent="0.3">
      <c r="A2446" s="2" t="s">
        <v>2517</v>
      </c>
      <c r="B2446" s="3">
        <v>46351</v>
      </c>
      <c r="C2446" s="4" t="s">
        <v>28</v>
      </c>
      <c r="D2446" s="4" t="s">
        <v>89</v>
      </c>
      <c r="E2446" s="4" t="s">
        <v>59</v>
      </c>
      <c r="F2446" s="4" t="s">
        <v>36</v>
      </c>
      <c r="G2446" s="4" t="s">
        <v>31</v>
      </c>
      <c r="H2446" s="4" t="s">
        <v>41</v>
      </c>
      <c r="I2446" s="5">
        <v>1</v>
      </c>
      <c r="J2446" s="6">
        <v>144.25</v>
      </c>
      <c r="K2446" s="7">
        <v>0.1</v>
      </c>
      <c r="L2446" s="6">
        <v>79.55</v>
      </c>
      <c r="M2446" s="6">
        <f t="shared" si="152"/>
        <v>129.82500000000002</v>
      </c>
      <c r="N2446" s="6">
        <f t="shared" si="153"/>
        <v>79.55</v>
      </c>
      <c r="O2446" s="6">
        <f t="shared" si="154"/>
        <v>50.27500000000002</v>
      </c>
      <c r="P2446" s="8">
        <f t="shared" si="155"/>
        <v>0.38725207009435791</v>
      </c>
      <c r="Q2446" s="9">
        <f>YEAR(SalesDataTable[[#This Row],[Order Date]])</f>
        <v>2026</v>
      </c>
      <c r="R2446" s="8" t="str">
        <f>"Q"&amp;ROUNDUP(MONTH(SalesDataTable[[#This Row],[Order Date]])/3,0)</f>
        <v>Q4</v>
      </c>
      <c r="S2446" s="5">
        <f>MONTH(SalesDataTable[[#This Row],[Order Date]])</f>
        <v>11</v>
      </c>
      <c r="T2446" s="8" t="str">
        <f>TEXT(SalesDataTable[[#This Row],[Order Date]],"mmm")</f>
        <v>Nov</v>
      </c>
    </row>
    <row r="2447" spans="1:20" ht="15.6" x14ac:dyDescent="0.3">
      <c r="A2447" s="2" t="s">
        <v>2518</v>
      </c>
      <c r="B2447" s="3">
        <v>46351</v>
      </c>
      <c r="C2447" s="4" t="s">
        <v>28</v>
      </c>
      <c r="D2447" s="4" t="s">
        <v>58</v>
      </c>
      <c r="E2447" s="4" t="s">
        <v>59</v>
      </c>
      <c r="F2447" s="4" t="s">
        <v>24</v>
      </c>
      <c r="G2447" s="4" t="s">
        <v>31</v>
      </c>
      <c r="H2447" s="4" t="s">
        <v>41</v>
      </c>
      <c r="I2447" s="5">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9">
        <f>YEAR(SalesDataTable[[#This Row],[Order Date]])</f>
        <v>2026</v>
      </c>
      <c r="R2447" s="8" t="str">
        <f>"Q"&amp;ROUNDUP(MONTH(SalesDataTable[[#This Row],[Order Date]])/3,0)</f>
        <v>Q4</v>
      </c>
      <c r="S2447" s="5">
        <f>MONTH(SalesDataTable[[#This Row],[Order Date]])</f>
        <v>11</v>
      </c>
      <c r="T2447" s="8" t="str">
        <f>TEXT(SalesDataTable[[#This Row],[Order Date]],"mmm")</f>
        <v>Nov</v>
      </c>
    </row>
    <row r="2448" spans="1:20" ht="15.6" x14ac:dyDescent="0.3">
      <c r="A2448" s="2" t="s">
        <v>2519</v>
      </c>
      <c r="B2448" s="3">
        <v>46351</v>
      </c>
      <c r="C2448" s="4" t="s">
        <v>21</v>
      </c>
      <c r="D2448" s="4" t="s">
        <v>72</v>
      </c>
      <c r="E2448" s="4" t="s">
        <v>23</v>
      </c>
      <c r="F2448" s="4" t="s">
        <v>36</v>
      </c>
      <c r="G2448" s="4" t="s">
        <v>51</v>
      </c>
      <c r="H2448" s="4" t="s">
        <v>84</v>
      </c>
      <c r="I2448" s="5">
        <v>1</v>
      </c>
      <c r="J2448" s="6">
        <v>81.89</v>
      </c>
      <c r="K2448" s="7">
        <v>0.05</v>
      </c>
      <c r="L2448" s="6">
        <v>38.33</v>
      </c>
      <c r="M2448" s="6">
        <f t="shared" si="152"/>
        <v>77.79549999999999</v>
      </c>
      <c r="N2448" s="6">
        <f t="shared" si="153"/>
        <v>38.33</v>
      </c>
      <c r="O2448" s="6">
        <f t="shared" si="154"/>
        <v>39.465499999999992</v>
      </c>
      <c r="P2448" s="8">
        <f t="shared" si="155"/>
        <v>0.50729797996028048</v>
      </c>
      <c r="Q2448" s="9">
        <f>YEAR(SalesDataTable[[#This Row],[Order Date]])</f>
        <v>2026</v>
      </c>
      <c r="R2448" s="8" t="str">
        <f>"Q"&amp;ROUNDUP(MONTH(SalesDataTable[[#This Row],[Order Date]])/3,0)</f>
        <v>Q4</v>
      </c>
      <c r="S2448" s="5">
        <f>MONTH(SalesDataTable[[#This Row],[Order Date]])</f>
        <v>11</v>
      </c>
      <c r="T2448" s="8" t="str">
        <f>TEXT(SalesDataTable[[#This Row],[Order Date]],"mmm")</f>
        <v>Nov</v>
      </c>
    </row>
    <row r="2449" spans="1:20" ht="15.6" x14ac:dyDescent="0.3">
      <c r="A2449" s="2" t="s">
        <v>2520</v>
      </c>
      <c r="B2449" s="3">
        <v>46351</v>
      </c>
      <c r="C2449" s="4" t="s">
        <v>34</v>
      </c>
      <c r="D2449" s="4" t="s">
        <v>35</v>
      </c>
      <c r="E2449" s="4" t="s">
        <v>45</v>
      </c>
      <c r="F2449" s="4" t="s">
        <v>36</v>
      </c>
      <c r="G2449" s="4" t="s">
        <v>51</v>
      </c>
      <c r="H2449" s="4" t="s">
        <v>61</v>
      </c>
      <c r="I2449" s="5">
        <v>2</v>
      </c>
      <c r="J2449" s="6">
        <v>194.78</v>
      </c>
      <c r="K2449" s="7">
        <v>0.15</v>
      </c>
      <c r="L2449" s="6">
        <v>102.51</v>
      </c>
      <c r="M2449" s="6">
        <f t="shared" si="152"/>
        <v>331.12599999999998</v>
      </c>
      <c r="N2449" s="6">
        <f t="shared" si="153"/>
        <v>205.02</v>
      </c>
      <c r="O2449" s="6">
        <f t="shared" si="154"/>
        <v>126.10599999999997</v>
      </c>
      <c r="P2449" s="8">
        <f t="shared" si="155"/>
        <v>0.38083992196324051</v>
      </c>
      <c r="Q2449" s="9">
        <f>YEAR(SalesDataTable[[#This Row],[Order Date]])</f>
        <v>2026</v>
      </c>
      <c r="R2449" s="8" t="str">
        <f>"Q"&amp;ROUNDUP(MONTH(SalesDataTable[[#This Row],[Order Date]])/3,0)</f>
        <v>Q4</v>
      </c>
      <c r="S2449" s="5">
        <f>MONTH(SalesDataTable[[#This Row],[Order Date]])</f>
        <v>11</v>
      </c>
      <c r="T2449" s="8" t="str">
        <f>TEXT(SalesDataTable[[#This Row],[Order Date]],"mmm")</f>
        <v>Nov</v>
      </c>
    </row>
    <row r="2450" spans="1:20" ht="15.6" x14ac:dyDescent="0.3">
      <c r="A2450" s="2" t="s">
        <v>2521</v>
      </c>
      <c r="B2450" s="3">
        <v>46351</v>
      </c>
      <c r="C2450" s="4" t="s">
        <v>28</v>
      </c>
      <c r="D2450" s="4" t="s">
        <v>106</v>
      </c>
      <c r="E2450" s="4" t="s">
        <v>23</v>
      </c>
      <c r="F2450" s="4" t="s">
        <v>24</v>
      </c>
      <c r="G2450" s="4" t="s">
        <v>31</v>
      </c>
      <c r="H2450" s="4" t="s">
        <v>41</v>
      </c>
      <c r="I2450" s="5">
        <v>1</v>
      </c>
      <c r="J2450" s="6">
        <v>141.63</v>
      </c>
      <c r="K2450" s="7">
        <v>0.05</v>
      </c>
      <c r="L2450" s="6">
        <v>77.17</v>
      </c>
      <c r="M2450" s="6">
        <f t="shared" si="152"/>
        <v>134.54849999999999</v>
      </c>
      <c r="N2450" s="6">
        <f t="shared" si="153"/>
        <v>77.17</v>
      </c>
      <c r="O2450" s="6">
        <f t="shared" si="154"/>
        <v>57.378499999999988</v>
      </c>
      <c r="P2450" s="8">
        <f t="shared" si="155"/>
        <v>0.42645217152179321</v>
      </c>
      <c r="Q2450" s="9">
        <f>YEAR(SalesDataTable[[#This Row],[Order Date]])</f>
        <v>2026</v>
      </c>
      <c r="R2450" s="8" t="str">
        <f>"Q"&amp;ROUNDUP(MONTH(SalesDataTable[[#This Row],[Order Date]])/3,0)</f>
        <v>Q4</v>
      </c>
      <c r="S2450" s="5">
        <f>MONTH(SalesDataTable[[#This Row],[Order Date]])</f>
        <v>11</v>
      </c>
      <c r="T2450" s="8" t="str">
        <f>TEXT(SalesDataTable[[#This Row],[Order Date]],"mmm")</f>
        <v>Nov</v>
      </c>
    </row>
    <row r="2451" spans="1:20" ht="15.6" x14ac:dyDescent="0.3">
      <c r="A2451" s="2" t="s">
        <v>2522</v>
      </c>
      <c r="B2451" s="3">
        <v>46352</v>
      </c>
      <c r="C2451" s="4" t="s">
        <v>34</v>
      </c>
      <c r="D2451" s="4" t="s">
        <v>146</v>
      </c>
      <c r="E2451" s="4" t="s">
        <v>23</v>
      </c>
      <c r="F2451" s="4" t="s">
        <v>24</v>
      </c>
      <c r="G2451" s="4" t="s">
        <v>25</v>
      </c>
      <c r="H2451" s="4" t="s">
        <v>55</v>
      </c>
      <c r="I2451" s="5">
        <v>1</v>
      </c>
      <c r="J2451" s="6">
        <v>40.86</v>
      </c>
      <c r="K2451" s="7">
        <v>0.05</v>
      </c>
      <c r="L2451" s="6">
        <v>17.14</v>
      </c>
      <c r="M2451" s="6">
        <f t="shared" si="152"/>
        <v>38.817</v>
      </c>
      <c r="N2451" s="6">
        <f t="shared" si="153"/>
        <v>17.14</v>
      </c>
      <c r="O2451" s="6">
        <f t="shared" si="154"/>
        <v>21.677</v>
      </c>
      <c r="P2451" s="8">
        <f t="shared" si="155"/>
        <v>0.55844088930107938</v>
      </c>
      <c r="Q2451" s="9">
        <f>YEAR(SalesDataTable[[#This Row],[Order Date]])</f>
        <v>2026</v>
      </c>
      <c r="R2451" s="8" t="str">
        <f>"Q"&amp;ROUNDUP(MONTH(SalesDataTable[[#This Row],[Order Date]])/3,0)</f>
        <v>Q4</v>
      </c>
      <c r="S2451" s="5">
        <f>MONTH(SalesDataTable[[#This Row],[Order Date]])</f>
        <v>11</v>
      </c>
      <c r="T2451" s="8" t="str">
        <f>TEXT(SalesDataTable[[#This Row],[Order Date]],"mmm")</f>
        <v>Nov</v>
      </c>
    </row>
    <row r="2452" spans="1:20" ht="15.6" x14ac:dyDescent="0.3">
      <c r="A2452" s="2" t="s">
        <v>2523</v>
      </c>
      <c r="B2452" s="3">
        <v>46352</v>
      </c>
      <c r="C2452" s="4" t="s">
        <v>47</v>
      </c>
      <c r="D2452" s="4" t="s">
        <v>68</v>
      </c>
      <c r="E2452" s="4" t="s">
        <v>23</v>
      </c>
      <c r="F2452" s="4" t="s">
        <v>36</v>
      </c>
      <c r="G2452" s="4" t="s">
        <v>31</v>
      </c>
      <c r="H2452" s="4" t="s">
        <v>41</v>
      </c>
      <c r="I2452" s="5">
        <v>1</v>
      </c>
      <c r="J2452" s="6">
        <v>141.61000000000001</v>
      </c>
      <c r="K2452" s="7">
        <v>0.05</v>
      </c>
      <c r="L2452" s="6">
        <v>77.7</v>
      </c>
      <c r="M2452" s="6">
        <f t="shared" si="152"/>
        <v>134.52950000000001</v>
      </c>
      <c r="N2452" s="6">
        <f t="shared" si="153"/>
        <v>77.7</v>
      </c>
      <c r="O2452" s="6">
        <f t="shared" si="154"/>
        <v>56.82950000000001</v>
      </c>
      <c r="P2452" s="8">
        <f t="shared" si="155"/>
        <v>0.42243151130421214</v>
      </c>
      <c r="Q2452" s="9">
        <f>YEAR(SalesDataTable[[#This Row],[Order Date]])</f>
        <v>2026</v>
      </c>
      <c r="R2452" s="8" t="str">
        <f>"Q"&amp;ROUNDUP(MONTH(SalesDataTable[[#This Row],[Order Date]])/3,0)</f>
        <v>Q4</v>
      </c>
      <c r="S2452" s="5">
        <f>MONTH(SalesDataTable[[#This Row],[Order Date]])</f>
        <v>11</v>
      </c>
      <c r="T2452" s="8" t="str">
        <f>TEXT(SalesDataTable[[#This Row],[Order Date]],"mmm")</f>
        <v>Nov</v>
      </c>
    </row>
    <row r="2453" spans="1:20" ht="15.6" x14ac:dyDescent="0.3">
      <c r="A2453" s="2" t="s">
        <v>2524</v>
      </c>
      <c r="B2453" s="3">
        <v>46352</v>
      </c>
      <c r="C2453" s="4" t="s">
        <v>47</v>
      </c>
      <c r="D2453" s="4" t="s">
        <v>65</v>
      </c>
      <c r="E2453" s="4" t="s">
        <v>23</v>
      </c>
      <c r="F2453" s="4" t="s">
        <v>36</v>
      </c>
      <c r="G2453" s="4" t="s">
        <v>51</v>
      </c>
      <c r="H2453" s="4" t="s">
        <v>110</v>
      </c>
      <c r="I2453" s="5">
        <v>2</v>
      </c>
      <c r="J2453" s="6">
        <v>122.15</v>
      </c>
      <c r="K2453" s="7">
        <v>0.1</v>
      </c>
      <c r="L2453" s="6">
        <v>61.15</v>
      </c>
      <c r="M2453" s="6">
        <f t="shared" si="152"/>
        <v>219.87</v>
      </c>
      <c r="N2453" s="6">
        <f t="shared" si="153"/>
        <v>122.3</v>
      </c>
      <c r="O2453" s="6">
        <f t="shared" si="154"/>
        <v>97.570000000000007</v>
      </c>
      <c r="P2453" s="8">
        <f t="shared" si="155"/>
        <v>0.44376222313185065</v>
      </c>
      <c r="Q2453" s="9">
        <f>YEAR(SalesDataTable[[#This Row],[Order Date]])</f>
        <v>2026</v>
      </c>
      <c r="R2453" s="8" t="str">
        <f>"Q"&amp;ROUNDUP(MONTH(SalesDataTable[[#This Row],[Order Date]])/3,0)</f>
        <v>Q4</v>
      </c>
      <c r="S2453" s="5">
        <f>MONTH(SalesDataTable[[#This Row],[Order Date]])</f>
        <v>11</v>
      </c>
      <c r="T2453" s="8" t="str">
        <f>TEXT(SalesDataTable[[#This Row],[Order Date]],"mmm")</f>
        <v>Nov</v>
      </c>
    </row>
    <row r="2454" spans="1:20" ht="15.6" x14ac:dyDescent="0.3">
      <c r="A2454" s="2" t="s">
        <v>2525</v>
      </c>
      <c r="B2454" s="3">
        <v>46352</v>
      </c>
      <c r="C2454" s="4" t="s">
        <v>34</v>
      </c>
      <c r="D2454" s="4" t="s">
        <v>54</v>
      </c>
      <c r="E2454" s="4" t="s">
        <v>45</v>
      </c>
      <c r="F2454" s="4" t="s">
        <v>24</v>
      </c>
      <c r="G2454" s="4" t="s">
        <v>37</v>
      </c>
      <c r="H2454" s="4" t="s">
        <v>91</v>
      </c>
      <c r="I2454" s="5">
        <v>5</v>
      </c>
      <c r="J2454" s="6">
        <v>130.24</v>
      </c>
      <c r="K2454" s="7">
        <v>0.1</v>
      </c>
      <c r="L2454" s="6">
        <v>66.75</v>
      </c>
      <c r="M2454" s="6">
        <f t="shared" si="152"/>
        <v>586.08000000000004</v>
      </c>
      <c r="N2454" s="6">
        <f t="shared" si="153"/>
        <v>333.75</v>
      </c>
      <c r="O2454" s="6">
        <f t="shared" si="154"/>
        <v>252.33000000000004</v>
      </c>
      <c r="P2454" s="8">
        <f t="shared" si="155"/>
        <v>0.43053849303849306</v>
      </c>
      <c r="Q2454" s="9">
        <f>YEAR(SalesDataTable[[#This Row],[Order Date]])</f>
        <v>2026</v>
      </c>
      <c r="R2454" s="8" t="str">
        <f>"Q"&amp;ROUNDUP(MONTH(SalesDataTable[[#This Row],[Order Date]])/3,0)</f>
        <v>Q4</v>
      </c>
      <c r="S2454" s="5">
        <f>MONTH(SalesDataTable[[#This Row],[Order Date]])</f>
        <v>11</v>
      </c>
      <c r="T2454" s="8" t="str">
        <f>TEXT(SalesDataTable[[#This Row],[Order Date]],"mmm")</f>
        <v>Nov</v>
      </c>
    </row>
    <row r="2455" spans="1:20" ht="15.6" x14ac:dyDescent="0.3">
      <c r="A2455" s="2" t="s">
        <v>2526</v>
      </c>
      <c r="B2455" s="3">
        <v>46352</v>
      </c>
      <c r="C2455" s="4" t="s">
        <v>21</v>
      </c>
      <c r="D2455" s="4" t="s">
        <v>108</v>
      </c>
      <c r="E2455" s="4" t="s">
        <v>30</v>
      </c>
      <c r="F2455" s="4" t="s">
        <v>24</v>
      </c>
      <c r="G2455" s="4" t="s">
        <v>25</v>
      </c>
      <c r="H2455" s="4" t="s">
        <v>49</v>
      </c>
      <c r="I2455" s="5">
        <v>3</v>
      </c>
      <c r="J2455" s="6">
        <v>50.18</v>
      </c>
      <c r="K2455" s="7">
        <v>0.1</v>
      </c>
      <c r="L2455" s="6">
        <v>23.12</v>
      </c>
      <c r="M2455" s="6">
        <f t="shared" si="152"/>
        <v>135.48599999999999</v>
      </c>
      <c r="N2455" s="6">
        <f t="shared" si="153"/>
        <v>69.36</v>
      </c>
      <c r="O2455" s="6">
        <f t="shared" si="154"/>
        <v>66.125999999999991</v>
      </c>
      <c r="P2455" s="8">
        <f t="shared" si="155"/>
        <v>0.4880651875470528</v>
      </c>
      <c r="Q2455" s="9">
        <f>YEAR(SalesDataTable[[#This Row],[Order Date]])</f>
        <v>2026</v>
      </c>
      <c r="R2455" s="8" t="str">
        <f>"Q"&amp;ROUNDUP(MONTH(SalesDataTable[[#This Row],[Order Date]])/3,0)</f>
        <v>Q4</v>
      </c>
      <c r="S2455" s="5">
        <f>MONTH(SalesDataTable[[#This Row],[Order Date]])</f>
        <v>11</v>
      </c>
      <c r="T2455" s="8" t="str">
        <f>TEXT(SalesDataTable[[#This Row],[Order Date]],"mmm")</f>
        <v>Nov</v>
      </c>
    </row>
    <row r="2456" spans="1:20" ht="15.6" x14ac:dyDescent="0.3">
      <c r="A2456" s="2" t="s">
        <v>2527</v>
      </c>
      <c r="B2456" s="3">
        <v>46352</v>
      </c>
      <c r="C2456" s="4" t="s">
        <v>21</v>
      </c>
      <c r="D2456" s="4" t="s">
        <v>72</v>
      </c>
      <c r="E2456" s="4" t="s">
        <v>45</v>
      </c>
      <c r="F2456" s="4" t="s">
        <v>36</v>
      </c>
      <c r="G2456" s="4" t="s">
        <v>69</v>
      </c>
      <c r="H2456" s="4" t="s">
        <v>94</v>
      </c>
      <c r="I2456" s="5">
        <v>2</v>
      </c>
      <c r="J2456" s="6">
        <v>50.93</v>
      </c>
      <c r="K2456" s="7">
        <v>0.15</v>
      </c>
      <c r="L2456" s="6">
        <v>22.35</v>
      </c>
      <c r="M2456" s="6">
        <f t="shared" si="152"/>
        <v>86.581000000000003</v>
      </c>
      <c r="N2456" s="6">
        <f t="shared" si="153"/>
        <v>44.7</v>
      </c>
      <c r="O2456" s="6">
        <f t="shared" si="154"/>
        <v>41.881</v>
      </c>
      <c r="P2456" s="8">
        <f t="shared" si="155"/>
        <v>0.48372044674928677</v>
      </c>
      <c r="Q2456" s="9">
        <f>YEAR(SalesDataTable[[#This Row],[Order Date]])</f>
        <v>2026</v>
      </c>
      <c r="R2456" s="8" t="str">
        <f>"Q"&amp;ROUNDUP(MONTH(SalesDataTable[[#This Row],[Order Date]])/3,0)</f>
        <v>Q4</v>
      </c>
      <c r="S2456" s="5">
        <f>MONTH(SalesDataTable[[#This Row],[Order Date]])</f>
        <v>11</v>
      </c>
      <c r="T2456" s="8" t="str">
        <f>TEXT(SalesDataTable[[#This Row],[Order Date]],"mmm")</f>
        <v>Nov</v>
      </c>
    </row>
    <row r="2457" spans="1:20" ht="15.6" x14ac:dyDescent="0.3">
      <c r="A2457" s="2" t="s">
        <v>2528</v>
      </c>
      <c r="B2457" s="3">
        <v>46352</v>
      </c>
      <c r="C2457" s="4" t="s">
        <v>34</v>
      </c>
      <c r="D2457" s="4" t="s">
        <v>81</v>
      </c>
      <c r="E2457" s="4" t="s">
        <v>23</v>
      </c>
      <c r="F2457" s="4" t="s">
        <v>40</v>
      </c>
      <c r="G2457" s="4" t="s">
        <v>25</v>
      </c>
      <c r="H2457" s="4" t="s">
        <v>49</v>
      </c>
      <c r="I2457" s="5">
        <v>1</v>
      </c>
      <c r="J2457" s="6">
        <v>49.6</v>
      </c>
      <c r="K2457" s="7">
        <v>0</v>
      </c>
      <c r="L2457" s="6">
        <v>22.62</v>
      </c>
      <c r="M2457" s="6">
        <f t="shared" si="152"/>
        <v>49.6</v>
      </c>
      <c r="N2457" s="6">
        <f t="shared" si="153"/>
        <v>22.62</v>
      </c>
      <c r="O2457" s="6">
        <f t="shared" si="154"/>
        <v>26.98</v>
      </c>
      <c r="P2457" s="8">
        <f t="shared" si="155"/>
        <v>0.5439516129032258</v>
      </c>
      <c r="Q2457" s="9">
        <f>YEAR(SalesDataTable[[#This Row],[Order Date]])</f>
        <v>2026</v>
      </c>
      <c r="R2457" s="8" t="str">
        <f>"Q"&amp;ROUNDUP(MONTH(SalesDataTable[[#This Row],[Order Date]])/3,0)</f>
        <v>Q4</v>
      </c>
      <c r="S2457" s="5">
        <f>MONTH(SalesDataTable[[#This Row],[Order Date]])</f>
        <v>11</v>
      </c>
      <c r="T2457" s="8" t="str">
        <f>TEXT(SalesDataTable[[#This Row],[Order Date]],"mmm")</f>
        <v>Nov</v>
      </c>
    </row>
    <row r="2458" spans="1:20" ht="15.6" x14ac:dyDescent="0.3">
      <c r="A2458" s="2" t="s">
        <v>2529</v>
      </c>
      <c r="B2458" s="3">
        <v>46352</v>
      </c>
      <c r="C2458" s="4" t="s">
        <v>28</v>
      </c>
      <c r="D2458" s="4" t="s">
        <v>86</v>
      </c>
      <c r="E2458" s="4" t="s">
        <v>30</v>
      </c>
      <c r="F2458" s="4" t="s">
        <v>40</v>
      </c>
      <c r="G2458" s="4" t="s">
        <v>51</v>
      </c>
      <c r="H2458" s="4" t="s">
        <v>84</v>
      </c>
      <c r="I2458" s="5">
        <v>3</v>
      </c>
      <c r="J2458" s="6">
        <v>83.3</v>
      </c>
      <c r="K2458" s="7">
        <v>0.15</v>
      </c>
      <c r="L2458" s="6">
        <v>38.74</v>
      </c>
      <c r="M2458" s="6">
        <f t="shared" si="152"/>
        <v>212.41499999999996</v>
      </c>
      <c r="N2458" s="6">
        <f t="shared" si="153"/>
        <v>116.22</v>
      </c>
      <c r="O2458" s="6">
        <f t="shared" si="154"/>
        <v>96.194999999999965</v>
      </c>
      <c r="P2458" s="8">
        <f t="shared" si="155"/>
        <v>0.45286349834051259</v>
      </c>
      <c r="Q2458" s="9">
        <f>YEAR(SalesDataTable[[#This Row],[Order Date]])</f>
        <v>2026</v>
      </c>
      <c r="R2458" s="8" t="str">
        <f>"Q"&amp;ROUNDUP(MONTH(SalesDataTable[[#This Row],[Order Date]])/3,0)</f>
        <v>Q4</v>
      </c>
      <c r="S2458" s="5">
        <f>MONTH(SalesDataTable[[#This Row],[Order Date]])</f>
        <v>11</v>
      </c>
      <c r="T2458" s="8" t="str">
        <f>TEXT(SalesDataTable[[#This Row],[Order Date]],"mmm")</f>
        <v>Nov</v>
      </c>
    </row>
    <row r="2459" spans="1:20" ht="15.6" x14ac:dyDescent="0.3">
      <c r="A2459" s="2" t="s">
        <v>2530</v>
      </c>
      <c r="B2459" s="3">
        <v>46352</v>
      </c>
      <c r="C2459" s="4" t="s">
        <v>28</v>
      </c>
      <c r="D2459" s="4" t="s">
        <v>106</v>
      </c>
      <c r="E2459" s="4" t="s">
        <v>59</v>
      </c>
      <c r="F2459" s="4" t="s">
        <v>40</v>
      </c>
      <c r="G2459" s="4" t="s">
        <v>37</v>
      </c>
      <c r="H2459" s="4" t="s">
        <v>38</v>
      </c>
      <c r="I2459" s="5">
        <v>1</v>
      </c>
      <c r="J2459" s="6">
        <v>35.89</v>
      </c>
      <c r="K2459" s="7">
        <v>0.05</v>
      </c>
      <c r="L2459" s="6">
        <v>13.53</v>
      </c>
      <c r="M2459" s="6">
        <f t="shared" si="152"/>
        <v>34.095500000000001</v>
      </c>
      <c r="N2459" s="6">
        <f t="shared" si="153"/>
        <v>13.53</v>
      </c>
      <c r="O2459" s="6">
        <f t="shared" si="154"/>
        <v>20.5655</v>
      </c>
      <c r="P2459" s="8">
        <f t="shared" si="155"/>
        <v>0.60317343931017287</v>
      </c>
      <c r="Q2459" s="9">
        <f>YEAR(SalesDataTable[[#This Row],[Order Date]])</f>
        <v>2026</v>
      </c>
      <c r="R2459" s="8" t="str">
        <f>"Q"&amp;ROUNDUP(MONTH(SalesDataTable[[#This Row],[Order Date]])/3,0)</f>
        <v>Q4</v>
      </c>
      <c r="S2459" s="5">
        <f>MONTH(SalesDataTable[[#This Row],[Order Date]])</f>
        <v>11</v>
      </c>
      <c r="T2459" s="8" t="str">
        <f>TEXT(SalesDataTable[[#This Row],[Order Date]],"mmm")</f>
        <v>Nov</v>
      </c>
    </row>
    <row r="2460" spans="1:20" ht="15.6" x14ac:dyDescent="0.3">
      <c r="A2460" s="2" t="s">
        <v>2531</v>
      </c>
      <c r="B2460" s="3">
        <v>46353</v>
      </c>
      <c r="C2460" s="4" t="s">
        <v>47</v>
      </c>
      <c r="D2460" s="4" t="s">
        <v>48</v>
      </c>
      <c r="E2460" s="4" t="s">
        <v>45</v>
      </c>
      <c r="F2460" s="4" t="s">
        <v>36</v>
      </c>
      <c r="G2460" s="4" t="s">
        <v>51</v>
      </c>
      <c r="H2460" s="4" t="s">
        <v>61</v>
      </c>
      <c r="I2460" s="5">
        <v>1</v>
      </c>
      <c r="J2460" s="6">
        <v>195.32</v>
      </c>
      <c r="K2460" s="7">
        <v>0</v>
      </c>
      <c r="L2460" s="6">
        <v>103.21</v>
      </c>
      <c r="M2460" s="6">
        <f t="shared" si="152"/>
        <v>195.32</v>
      </c>
      <c r="N2460" s="6">
        <f t="shared" si="153"/>
        <v>103.21</v>
      </c>
      <c r="O2460" s="6">
        <f t="shared" si="154"/>
        <v>92.11</v>
      </c>
      <c r="P2460" s="8">
        <f t="shared" si="155"/>
        <v>0.47158509113250052</v>
      </c>
      <c r="Q2460" s="9">
        <f>YEAR(SalesDataTable[[#This Row],[Order Date]])</f>
        <v>2026</v>
      </c>
      <c r="R2460" s="8" t="str">
        <f>"Q"&amp;ROUNDUP(MONTH(SalesDataTable[[#This Row],[Order Date]])/3,0)</f>
        <v>Q4</v>
      </c>
      <c r="S2460" s="5">
        <f>MONTH(SalesDataTable[[#This Row],[Order Date]])</f>
        <v>11</v>
      </c>
      <c r="T2460" s="8" t="str">
        <f>TEXT(SalesDataTable[[#This Row],[Order Date]],"mmm")</f>
        <v>Nov</v>
      </c>
    </row>
    <row r="2461" spans="1:20" ht="15.6" x14ac:dyDescent="0.3">
      <c r="A2461" s="2" t="s">
        <v>2532</v>
      </c>
      <c r="B2461" s="3">
        <v>46353</v>
      </c>
      <c r="C2461" s="4" t="s">
        <v>28</v>
      </c>
      <c r="D2461" s="4" t="s">
        <v>58</v>
      </c>
      <c r="E2461" s="4" t="s">
        <v>23</v>
      </c>
      <c r="F2461" s="4" t="s">
        <v>24</v>
      </c>
      <c r="G2461" s="4" t="s">
        <v>37</v>
      </c>
      <c r="H2461" s="4" t="s">
        <v>38</v>
      </c>
      <c r="I2461" s="5">
        <v>1</v>
      </c>
      <c r="J2461" s="6">
        <v>36.36</v>
      </c>
      <c r="K2461" s="7">
        <v>0.05</v>
      </c>
      <c r="L2461" s="6">
        <v>13.33</v>
      </c>
      <c r="M2461" s="6">
        <f t="shared" si="152"/>
        <v>34.541999999999994</v>
      </c>
      <c r="N2461" s="6">
        <f t="shared" si="153"/>
        <v>13.33</v>
      </c>
      <c r="O2461" s="6">
        <f t="shared" si="154"/>
        <v>21.211999999999996</v>
      </c>
      <c r="P2461" s="8">
        <f t="shared" si="155"/>
        <v>0.61409298824619307</v>
      </c>
      <c r="Q2461" s="9">
        <f>YEAR(SalesDataTable[[#This Row],[Order Date]])</f>
        <v>2026</v>
      </c>
      <c r="R2461" s="8" t="str">
        <f>"Q"&amp;ROUNDUP(MONTH(SalesDataTable[[#This Row],[Order Date]])/3,0)</f>
        <v>Q4</v>
      </c>
      <c r="S2461" s="5">
        <f>MONTH(SalesDataTable[[#This Row],[Order Date]])</f>
        <v>11</v>
      </c>
      <c r="T2461" s="8" t="str">
        <f>TEXT(SalesDataTable[[#This Row],[Order Date]],"mmm")</f>
        <v>Nov</v>
      </c>
    </row>
    <row r="2462" spans="1:20" ht="15.6" x14ac:dyDescent="0.3">
      <c r="A2462" s="2" t="s">
        <v>2533</v>
      </c>
      <c r="B2462" s="3">
        <v>46353</v>
      </c>
      <c r="C2462" s="4" t="s">
        <v>28</v>
      </c>
      <c r="D2462" s="4" t="s">
        <v>89</v>
      </c>
      <c r="E2462" s="4" t="s">
        <v>23</v>
      </c>
      <c r="F2462" s="4" t="s">
        <v>24</v>
      </c>
      <c r="G2462" s="4" t="s">
        <v>37</v>
      </c>
      <c r="H2462" s="4" t="s">
        <v>38</v>
      </c>
      <c r="I2462" s="5">
        <v>2</v>
      </c>
      <c r="J2462" s="6">
        <v>35.85</v>
      </c>
      <c r="K2462" s="7">
        <v>0.05</v>
      </c>
      <c r="L2462" s="6">
        <v>13.69</v>
      </c>
      <c r="M2462" s="6">
        <f t="shared" si="152"/>
        <v>68.114999999999995</v>
      </c>
      <c r="N2462" s="6">
        <f t="shared" si="153"/>
        <v>27.38</v>
      </c>
      <c r="O2462" s="6">
        <f t="shared" si="154"/>
        <v>40.734999999999999</v>
      </c>
      <c r="P2462" s="8">
        <f t="shared" si="155"/>
        <v>0.59803273875064233</v>
      </c>
      <c r="Q2462" s="9">
        <f>YEAR(SalesDataTable[[#This Row],[Order Date]])</f>
        <v>2026</v>
      </c>
      <c r="R2462" s="8" t="str">
        <f>"Q"&amp;ROUNDUP(MONTH(SalesDataTable[[#This Row],[Order Date]])/3,0)</f>
        <v>Q4</v>
      </c>
      <c r="S2462" s="5">
        <f>MONTH(SalesDataTable[[#This Row],[Order Date]])</f>
        <v>11</v>
      </c>
      <c r="T2462" s="8" t="str">
        <f>TEXT(SalesDataTable[[#This Row],[Order Date]],"mmm")</f>
        <v>Nov</v>
      </c>
    </row>
    <row r="2463" spans="1:20" ht="15.6" x14ac:dyDescent="0.3">
      <c r="A2463" s="2" t="s">
        <v>2534</v>
      </c>
      <c r="B2463" s="3">
        <v>46353</v>
      </c>
      <c r="C2463" s="4" t="s">
        <v>47</v>
      </c>
      <c r="D2463" s="4" t="s">
        <v>68</v>
      </c>
      <c r="E2463" s="4" t="s">
        <v>23</v>
      </c>
      <c r="F2463" s="4" t="s">
        <v>36</v>
      </c>
      <c r="G2463" s="4" t="s">
        <v>37</v>
      </c>
      <c r="H2463" s="4" t="s">
        <v>66</v>
      </c>
      <c r="I2463" s="5">
        <v>4</v>
      </c>
      <c r="J2463" s="6">
        <v>46.73</v>
      </c>
      <c r="K2463" s="7">
        <v>0</v>
      </c>
      <c r="L2463" s="6">
        <v>17.989999999999998</v>
      </c>
      <c r="M2463" s="6">
        <f t="shared" si="152"/>
        <v>186.92</v>
      </c>
      <c r="N2463" s="6">
        <f t="shared" si="153"/>
        <v>71.959999999999994</v>
      </c>
      <c r="O2463" s="6">
        <f t="shared" si="154"/>
        <v>114.96</v>
      </c>
      <c r="P2463" s="8">
        <f t="shared" si="155"/>
        <v>0.61502246950567085</v>
      </c>
      <c r="Q2463" s="9">
        <f>YEAR(SalesDataTable[[#This Row],[Order Date]])</f>
        <v>2026</v>
      </c>
      <c r="R2463" s="8" t="str">
        <f>"Q"&amp;ROUNDUP(MONTH(SalesDataTable[[#This Row],[Order Date]])/3,0)</f>
        <v>Q4</v>
      </c>
      <c r="S2463" s="5">
        <f>MONTH(SalesDataTable[[#This Row],[Order Date]])</f>
        <v>11</v>
      </c>
      <c r="T2463" s="8" t="str">
        <f>TEXT(SalesDataTable[[#This Row],[Order Date]],"mmm")</f>
        <v>Nov</v>
      </c>
    </row>
    <row r="2464" spans="1:20" ht="15.6" x14ac:dyDescent="0.3">
      <c r="A2464" s="2" t="s">
        <v>2535</v>
      </c>
      <c r="B2464" s="3">
        <v>46353</v>
      </c>
      <c r="C2464" s="4" t="s">
        <v>47</v>
      </c>
      <c r="D2464" s="4" t="s">
        <v>102</v>
      </c>
      <c r="E2464" s="4" t="s">
        <v>45</v>
      </c>
      <c r="F2464" s="4" t="s">
        <v>24</v>
      </c>
      <c r="G2464" s="4" t="s">
        <v>31</v>
      </c>
      <c r="H2464" s="4" t="s">
        <v>41</v>
      </c>
      <c r="I2464" s="5">
        <v>3</v>
      </c>
      <c r="J2464" s="6">
        <v>143.72</v>
      </c>
      <c r="K2464" s="7">
        <v>0.15</v>
      </c>
      <c r="L2464" s="6">
        <v>78.56</v>
      </c>
      <c r="M2464" s="6">
        <f t="shared" si="152"/>
        <v>366.48599999999999</v>
      </c>
      <c r="N2464" s="6">
        <f t="shared" si="153"/>
        <v>235.68</v>
      </c>
      <c r="O2464" s="6">
        <f t="shared" si="154"/>
        <v>130.80599999999998</v>
      </c>
      <c r="P2464" s="8">
        <f t="shared" si="155"/>
        <v>0.35691950033561987</v>
      </c>
      <c r="Q2464" s="9">
        <f>YEAR(SalesDataTable[[#This Row],[Order Date]])</f>
        <v>2026</v>
      </c>
      <c r="R2464" s="8" t="str">
        <f>"Q"&amp;ROUNDUP(MONTH(SalesDataTable[[#This Row],[Order Date]])/3,0)</f>
        <v>Q4</v>
      </c>
      <c r="S2464" s="5">
        <f>MONTH(SalesDataTable[[#This Row],[Order Date]])</f>
        <v>11</v>
      </c>
      <c r="T2464" s="8" t="str">
        <f>TEXT(SalesDataTable[[#This Row],[Order Date]],"mmm")</f>
        <v>Nov</v>
      </c>
    </row>
    <row r="2465" spans="1:20" ht="15.6" x14ac:dyDescent="0.3">
      <c r="A2465" s="2" t="s">
        <v>2536</v>
      </c>
      <c r="B2465" s="3">
        <v>46353</v>
      </c>
      <c r="C2465" s="4" t="s">
        <v>28</v>
      </c>
      <c r="D2465" s="4" t="s">
        <v>89</v>
      </c>
      <c r="E2465" s="4" t="s">
        <v>59</v>
      </c>
      <c r="F2465" s="4" t="s">
        <v>36</v>
      </c>
      <c r="G2465" s="4" t="s">
        <v>69</v>
      </c>
      <c r="H2465" s="4" t="s">
        <v>87</v>
      </c>
      <c r="I2465" s="5">
        <v>1</v>
      </c>
      <c r="J2465" s="6">
        <v>35.590000000000003</v>
      </c>
      <c r="K2465" s="7">
        <v>0</v>
      </c>
      <c r="L2465" s="6">
        <v>13.57</v>
      </c>
      <c r="M2465" s="6">
        <f t="shared" si="152"/>
        <v>35.590000000000003</v>
      </c>
      <c r="N2465" s="6">
        <f t="shared" si="153"/>
        <v>13.57</v>
      </c>
      <c r="O2465" s="6">
        <f t="shared" si="154"/>
        <v>22.020000000000003</v>
      </c>
      <c r="P2465" s="8">
        <f t="shared" si="155"/>
        <v>0.61871312166338865</v>
      </c>
      <c r="Q2465" s="9">
        <f>YEAR(SalesDataTable[[#This Row],[Order Date]])</f>
        <v>2026</v>
      </c>
      <c r="R2465" s="8" t="str">
        <f>"Q"&amp;ROUNDUP(MONTH(SalesDataTable[[#This Row],[Order Date]])/3,0)</f>
        <v>Q4</v>
      </c>
      <c r="S2465" s="5">
        <f>MONTH(SalesDataTable[[#This Row],[Order Date]])</f>
        <v>11</v>
      </c>
      <c r="T2465" s="8" t="str">
        <f>TEXT(SalesDataTable[[#This Row],[Order Date]],"mmm")</f>
        <v>Nov</v>
      </c>
    </row>
    <row r="2466" spans="1:20" ht="15.6" x14ac:dyDescent="0.3">
      <c r="A2466" s="2" t="s">
        <v>2537</v>
      </c>
      <c r="B2466" s="3">
        <v>46353</v>
      </c>
      <c r="C2466" s="4" t="s">
        <v>47</v>
      </c>
      <c r="D2466" s="4" t="s">
        <v>102</v>
      </c>
      <c r="E2466" s="4" t="s">
        <v>59</v>
      </c>
      <c r="F2466" s="4" t="s">
        <v>24</v>
      </c>
      <c r="G2466" s="4" t="s">
        <v>31</v>
      </c>
      <c r="H2466" s="4" t="s">
        <v>99</v>
      </c>
      <c r="I2466" s="5">
        <v>4</v>
      </c>
      <c r="J2466" s="6">
        <v>71.11</v>
      </c>
      <c r="K2466" s="7">
        <v>0.05</v>
      </c>
      <c r="L2466" s="6">
        <v>32.25</v>
      </c>
      <c r="M2466" s="6">
        <f t="shared" si="152"/>
        <v>270.21799999999996</v>
      </c>
      <c r="N2466" s="6">
        <f t="shared" si="153"/>
        <v>129</v>
      </c>
      <c r="O2466" s="6">
        <f t="shared" si="154"/>
        <v>141.21799999999996</v>
      </c>
      <c r="P2466" s="8">
        <f t="shared" si="155"/>
        <v>0.52260767232382732</v>
      </c>
      <c r="Q2466" s="9">
        <f>YEAR(SalesDataTable[[#This Row],[Order Date]])</f>
        <v>2026</v>
      </c>
      <c r="R2466" s="8" t="str">
        <f>"Q"&amp;ROUNDUP(MONTH(SalesDataTable[[#This Row],[Order Date]])/3,0)</f>
        <v>Q4</v>
      </c>
      <c r="S2466" s="5">
        <f>MONTH(SalesDataTable[[#This Row],[Order Date]])</f>
        <v>11</v>
      </c>
      <c r="T2466" s="8" t="str">
        <f>TEXT(SalesDataTable[[#This Row],[Order Date]],"mmm")</f>
        <v>Nov</v>
      </c>
    </row>
    <row r="2467" spans="1:20" ht="15.6" x14ac:dyDescent="0.3">
      <c r="A2467" s="2" t="s">
        <v>2538</v>
      </c>
      <c r="B2467" s="3">
        <v>46353</v>
      </c>
      <c r="C2467" s="4" t="s">
        <v>21</v>
      </c>
      <c r="D2467" s="4" t="s">
        <v>72</v>
      </c>
      <c r="E2467" s="4" t="s">
        <v>59</v>
      </c>
      <c r="F2467" s="4" t="s">
        <v>40</v>
      </c>
      <c r="G2467" s="4" t="s">
        <v>25</v>
      </c>
      <c r="H2467" s="4" t="s">
        <v>49</v>
      </c>
      <c r="I2467" s="5">
        <v>5</v>
      </c>
      <c r="J2467" s="6">
        <v>51.04</v>
      </c>
      <c r="K2467" s="7">
        <v>0</v>
      </c>
      <c r="L2467" s="6">
        <v>22.69</v>
      </c>
      <c r="M2467" s="6">
        <f t="shared" si="152"/>
        <v>255.2</v>
      </c>
      <c r="N2467" s="6">
        <f t="shared" si="153"/>
        <v>113.45</v>
      </c>
      <c r="O2467" s="6">
        <f t="shared" si="154"/>
        <v>141.75</v>
      </c>
      <c r="P2467" s="8">
        <f t="shared" si="155"/>
        <v>0.55544670846394983</v>
      </c>
      <c r="Q2467" s="9">
        <f>YEAR(SalesDataTable[[#This Row],[Order Date]])</f>
        <v>2026</v>
      </c>
      <c r="R2467" s="8" t="str">
        <f>"Q"&amp;ROUNDUP(MONTH(SalesDataTable[[#This Row],[Order Date]])/3,0)</f>
        <v>Q4</v>
      </c>
      <c r="S2467" s="5">
        <f>MONTH(SalesDataTable[[#This Row],[Order Date]])</f>
        <v>11</v>
      </c>
      <c r="T2467" s="8" t="str">
        <f>TEXT(SalesDataTable[[#This Row],[Order Date]],"mmm")</f>
        <v>Nov</v>
      </c>
    </row>
    <row r="2468" spans="1:20" ht="15.6" x14ac:dyDescent="0.3">
      <c r="A2468" s="2" t="s">
        <v>2539</v>
      </c>
      <c r="B2468" s="3">
        <v>46353</v>
      </c>
      <c r="C2468" s="4" t="s">
        <v>28</v>
      </c>
      <c r="D2468" s="4" t="s">
        <v>106</v>
      </c>
      <c r="E2468" s="4" t="s">
        <v>45</v>
      </c>
      <c r="F2468" s="4" t="s">
        <v>24</v>
      </c>
      <c r="G2468" s="4" t="s">
        <v>37</v>
      </c>
      <c r="H2468" s="4" t="s">
        <v>103</v>
      </c>
      <c r="I2468" s="5">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9">
        <f>YEAR(SalesDataTable[[#This Row],[Order Date]])</f>
        <v>2026</v>
      </c>
      <c r="R2468" s="8" t="str">
        <f>"Q"&amp;ROUNDUP(MONTH(SalesDataTable[[#This Row],[Order Date]])/3,0)</f>
        <v>Q4</v>
      </c>
      <c r="S2468" s="5">
        <f>MONTH(SalesDataTable[[#This Row],[Order Date]])</f>
        <v>11</v>
      </c>
      <c r="T2468" s="8" t="str">
        <f>TEXT(SalesDataTable[[#This Row],[Order Date]],"mmm")</f>
        <v>Nov</v>
      </c>
    </row>
    <row r="2469" spans="1:20" ht="15.6" x14ac:dyDescent="0.3">
      <c r="A2469" s="2" t="s">
        <v>2540</v>
      </c>
      <c r="B2469" s="3">
        <v>46353</v>
      </c>
      <c r="C2469" s="4" t="s">
        <v>47</v>
      </c>
      <c r="D2469" s="4" t="s">
        <v>102</v>
      </c>
      <c r="E2469" s="4" t="s">
        <v>23</v>
      </c>
      <c r="F2469" s="4" t="s">
        <v>40</v>
      </c>
      <c r="G2469" s="4" t="s">
        <v>51</v>
      </c>
      <c r="H2469" s="4" t="s">
        <v>84</v>
      </c>
      <c r="I2469" s="5">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9">
        <f>YEAR(SalesDataTable[[#This Row],[Order Date]])</f>
        <v>2026</v>
      </c>
      <c r="R2469" s="8" t="str">
        <f>"Q"&amp;ROUNDUP(MONTH(SalesDataTable[[#This Row],[Order Date]])/3,0)</f>
        <v>Q4</v>
      </c>
      <c r="S2469" s="5">
        <f>MONTH(SalesDataTable[[#This Row],[Order Date]])</f>
        <v>11</v>
      </c>
      <c r="T2469" s="8" t="str">
        <f>TEXT(SalesDataTable[[#This Row],[Order Date]],"mmm")</f>
        <v>Nov</v>
      </c>
    </row>
    <row r="2470" spans="1:20" ht="15.6" x14ac:dyDescent="0.3">
      <c r="A2470" s="2" t="s">
        <v>2541</v>
      </c>
      <c r="B2470" s="3">
        <v>46354</v>
      </c>
      <c r="C2470" s="4" t="s">
        <v>34</v>
      </c>
      <c r="D2470" s="4" t="s">
        <v>44</v>
      </c>
      <c r="E2470" s="4" t="s">
        <v>23</v>
      </c>
      <c r="F2470" s="4" t="s">
        <v>24</v>
      </c>
      <c r="G2470" s="4" t="s">
        <v>69</v>
      </c>
      <c r="H2470" s="4" t="s">
        <v>87</v>
      </c>
      <c r="I2470" s="5">
        <v>3</v>
      </c>
      <c r="J2470" s="6">
        <v>36.81</v>
      </c>
      <c r="K2470" s="7">
        <v>0.05</v>
      </c>
      <c r="L2470" s="6">
        <v>13.82</v>
      </c>
      <c r="M2470" s="6">
        <f t="shared" si="152"/>
        <v>104.9085</v>
      </c>
      <c r="N2470" s="6">
        <f t="shared" si="153"/>
        <v>41.46</v>
      </c>
      <c r="O2470" s="6">
        <f t="shared" si="154"/>
        <v>63.448500000000003</v>
      </c>
      <c r="P2470" s="8">
        <f t="shared" si="155"/>
        <v>0.60479846723573405</v>
      </c>
      <c r="Q2470" s="9">
        <f>YEAR(SalesDataTable[[#This Row],[Order Date]])</f>
        <v>2026</v>
      </c>
      <c r="R2470" s="8" t="str">
        <f>"Q"&amp;ROUNDUP(MONTH(SalesDataTable[[#This Row],[Order Date]])/3,0)</f>
        <v>Q4</v>
      </c>
      <c r="S2470" s="5">
        <f>MONTH(SalesDataTable[[#This Row],[Order Date]])</f>
        <v>11</v>
      </c>
      <c r="T2470" s="8" t="str">
        <f>TEXT(SalesDataTable[[#This Row],[Order Date]],"mmm")</f>
        <v>Nov</v>
      </c>
    </row>
    <row r="2471" spans="1:20" ht="15.6" x14ac:dyDescent="0.3">
      <c r="A2471" s="2" t="s">
        <v>2542</v>
      </c>
      <c r="B2471" s="3">
        <v>46354</v>
      </c>
      <c r="C2471" s="4" t="s">
        <v>28</v>
      </c>
      <c r="D2471" s="4" t="s">
        <v>89</v>
      </c>
      <c r="E2471" s="4" t="s">
        <v>59</v>
      </c>
      <c r="F2471" s="4" t="s">
        <v>24</v>
      </c>
      <c r="G2471" s="4" t="s">
        <v>37</v>
      </c>
      <c r="H2471" s="4" t="s">
        <v>91</v>
      </c>
      <c r="I2471" s="5">
        <v>2</v>
      </c>
      <c r="J2471" s="6">
        <v>132.61000000000001</v>
      </c>
      <c r="K2471" s="7">
        <v>0.1</v>
      </c>
      <c r="L2471" s="6">
        <v>67.3</v>
      </c>
      <c r="M2471" s="6">
        <f t="shared" si="152"/>
        <v>238.69800000000004</v>
      </c>
      <c r="N2471" s="6">
        <f t="shared" si="153"/>
        <v>134.6</v>
      </c>
      <c r="O2471" s="6">
        <f t="shared" si="154"/>
        <v>104.09800000000004</v>
      </c>
      <c r="P2471" s="8">
        <f t="shared" si="155"/>
        <v>0.43610755012610086</v>
      </c>
      <c r="Q2471" s="9">
        <f>YEAR(SalesDataTable[[#This Row],[Order Date]])</f>
        <v>2026</v>
      </c>
      <c r="R2471" s="8" t="str">
        <f>"Q"&amp;ROUNDUP(MONTH(SalesDataTable[[#This Row],[Order Date]])/3,0)</f>
        <v>Q4</v>
      </c>
      <c r="S2471" s="5">
        <f>MONTH(SalesDataTable[[#This Row],[Order Date]])</f>
        <v>11</v>
      </c>
      <c r="T2471" s="8" t="str">
        <f>TEXT(SalesDataTable[[#This Row],[Order Date]],"mmm")</f>
        <v>Nov</v>
      </c>
    </row>
    <row r="2472" spans="1:20" ht="15.6" x14ac:dyDescent="0.3">
      <c r="A2472" s="2" t="s">
        <v>2543</v>
      </c>
      <c r="B2472" s="3">
        <v>46354</v>
      </c>
      <c r="C2472" s="4" t="s">
        <v>21</v>
      </c>
      <c r="D2472" s="4" t="s">
        <v>108</v>
      </c>
      <c r="E2472" s="4" t="s">
        <v>23</v>
      </c>
      <c r="F2472" s="4" t="s">
        <v>24</v>
      </c>
      <c r="G2472" s="4" t="s">
        <v>25</v>
      </c>
      <c r="H2472" s="4" t="s">
        <v>55</v>
      </c>
      <c r="I2472" s="5">
        <v>5</v>
      </c>
      <c r="J2472" s="6">
        <v>39.79</v>
      </c>
      <c r="K2472" s="7">
        <v>0.1</v>
      </c>
      <c r="L2472" s="6">
        <v>17.09</v>
      </c>
      <c r="M2472" s="6">
        <f t="shared" si="152"/>
        <v>179.05500000000001</v>
      </c>
      <c r="N2472" s="6">
        <f t="shared" si="153"/>
        <v>85.45</v>
      </c>
      <c r="O2472" s="6">
        <f t="shared" si="154"/>
        <v>93.605000000000004</v>
      </c>
      <c r="P2472" s="8">
        <f t="shared" si="155"/>
        <v>0.52277233252352628</v>
      </c>
      <c r="Q2472" s="9">
        <f>YEAR(SalesDataTable[[#This Row],[Order Date]])</f>
        <v>2026</v>
      </c>
      <c r="R2472" s="8" t="str">
        <f>"Q"&amp;ROUNDUP(MONTH(SalesDataTable[[#This Row],[Order Date]])/3,0)</f>
        <v>Q4</v>
      </c>
      <c r="S2472" s="5">
        <f>MONTH(SalesDataTable[[#This Row],[Order Date]])</f>
        <v>11</v>
      </c>
      <c r="T2472" s="8" t="str">
        <f>TEXT(SalesDataTable[[#This Row],[Order Date]],"mmm")</f>
        <v>Nov</v>
      </c>
    </row>
    <row r="2473" spans="1:20" ht="15.6" x14ac:dyDescent="0.3">
      <c r="A2473" s="2" t="s">
        <v>2544</v>
      </c>
      <c r="B2473" s="3">
        <v>46354</v>
      </c>
      <c r="C2473" s="4" t="s">
        <v>47</v>
      </c>
      <c r="D2473" s="4" t="s">
        <v>48</v>
      </c>
      <c r="E2473" s="4" t="s">
        <v>23</v>
      </c>
      <c r="F2473" s="4" t="s">
        <v>24</v>
      </c>
      <c r="G2473" s="4" t="s">
        <v>37</v>
      </c>
      <c r="H2473" s="4" t="s">
        <v>38</v>
      </c>
      <c r="I2473" s="5">
        <v>2</v>
      </c>
      <c r="J2473" s="6">
        <v>36.119999999999997</v>
      </c>
      <c r="K2473" s="7">
        <v>0.1</v>
      </c>
      <c r="L2473" s="6">
        <v>13.61</v>
      </c>
      <c r="M2473" s="6">
        <f t="shared" si="152"/>
        <v>65.015999999999991</v>
      </c>
      <c r="N2473" s="6">
        <f t="shared" si="153"/>
        <v>27.22</v>
      </c>
      <c r="O2473" s="6">
        <f t="shared" si="154"/>
        <v>37.795999999999992</v>
      </c>
      <c r="P2473" s="8">
        <f t="shared" si="155"/>
        <v>0.58133382551987201</v>
      </c>
      <c r="Q2473" s="9">
        <f>YEAR(SalesDataTable[[#This Row],[Order Date]])</f>
        <v>2026</v>
      </c>
      <c r="R2473" s="8" t="str">
        <f>"Q"&amp;ROUNDUP(MONTH(SalesDataTable[[#This Row],[Order Date]])/3,0)</f>
        <v>Q4</v>
      </c>
      <c r="S2473" s="5">
        <f>MONTH(SalesDataTable[[#This Row],[Order Date]])</f>
        <v>11</v>
      </c>
      <c r="T2473" s="8" t="str">
        <f>TEXT(SalesDataTable[[#This Row],[Order Date]],"mmm")</f>
        <v>Nov</v>
      </c>
    </row>
    <row r="2474" spans="1:20" ht="15.6" x14ac:dyDescent="0.3">
      <c r="A2474" s="2" t="s">
        <v>2545</v>
      </c>
      <c r="B2474" s="3">
        <v>46354</v>
      </c>
      <c r="C2474" s="4" t="s">
        <v>47</v>
      </c>
      <c r="D2474" s="4" t="s">
        <v>65</v>
      </c>
      <c r="E2474" s="4" t="s">
        <v>45</v>
      </c>
      <c r="F2474" s="4" t="s">
        <v>24</v>
      </c>
      <c r="G2474" s="4" t="s">
        <v>31</v>
      </c>
      <c r="H2474" s="4" t="s">
        <v>73</v>
      </c>
      <c r="I2474" s="5">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9">
        <f>YEAR(SalesDataTable[[#This Row],[Order Date]])</f>
        <v>2026</v>
      </c>
      <c r="R2474" s="8" t="str">
        <f>"Q"&amp;ROUNDUP(MONTH(SalesDataTable[[#This Row],[Order Date]])/3,0)</f>
        <v>Q4</v>
      </c>
      <c r="S2474" s="5">
        <f>MONTH(SalesDataTable[[#This Row],[Order Date]])</f>
        <v>11</v>
      </c>
      <c r="T2474" s="8" t="str">
        <f>TEXT(SalesDataTable[[#This Row],[Order Date]],"mmm")</f>
        <v>Nov</v>
      </c>
    </row>
    <row r="2475" spans="1:20" ht="15.6" x14ac:dyDescent="0.3">
      <c r="A2475" s="2" t="s">
        <v>2546</v>
      </c>
      <c r="B2475" s="3">
        <v>46354</v>
      </c>
      <c r="C2475" s="4" t="s">
        <v>34</v>
      </c>
      <c r="D2475" s="4" t="s">
        <v>44</v>
      </c>
      <c r="E2475" s="4" t="s">
        <v>45</v>
      </c>
      <c r="F2475" s="4" t="s">
        <v>36</v>
      </c>
      <c r="G2475" s="4" t="s">
        <v>69</v>
      </c>
      <c r="H2475" s="4" t="s">
        <v>94</v>
      </c>
      <c r="I2475" s="5">
        <v>3</v>
      </c>
      <c r="J2475" s="6">
        <v>50.67</v>
      </c>
      <c r="K2475" s="7">
        <v>0.05</v>
      </c>
      <c r="L2475" s="6">
        <v>22.25</v>
      </c>
      <c r="M2475" s="6">
        <f t="shared" si="152"/>
        <v>144.40949999999998</v>
      </c>
      <c r="N2475" s="6">
        <f t="shared" si="153"/>
        <v>66.75</v>
      </c>
      <c r="O2475" s="6">
        <f t="shared" si="154"/>
        <v>77.65949999999998</v>
      </c>
      <c r="P2475" s="8">
        <f t="shared" si="155"/>
        <v>0.53777279195620775</v>
      </c>
      <c r="Q2475" s="9">
        <f>YEAR(SalesDataTable[[#This Row],[Order Date]])</f>
        <v>2026</v>
      </c>
      <c r="R2475" s="8" t="str">
        <f>"Q"&amp;ROUNDUP(MONTH(SalesDataTable[[#This Row],[Order Date]])/3,0)</f>
        <v>Q4</v>
      </c>
      <c r="S2475" s="5">
        <f>MONTH(SalesDataTable[[#This Row],[Order Date]])</f>
        <v>11</v>
      </c>
      <c r="T2475" s="8" t="str">
        <f>TEXT(SalesDataTable[[#This Row],[Order Date]],"mmm")</f>
        <v>Nov</v>
      </c>
    </row>
    <row r="2476" spans="1:20" ht="15.6" x14ac:dyDescent="0.3">
      <c r="A2476" s="2" t="s">
        <v>2547</v>
      </c>
      <c r="B2476" s="3">
        <v>46354</v>
      </c>
      <c r="C2476" s="4" t="s">
        <v>34</v>
      </c>
      <c r="D2476" s="4" t="s">
        <v>44</v>
      </c>
      <c r="E2476" s="4" t="s">
        <v>23</v>
      </c>
      <c r="F2476" s="4" t="s">
        <v>24</v>
      </c>
      <c r="G2476" s="4" t="s">
        <v>31</v>
      </c>
      <c r="H2476" s="4" t="s">
        <v>99</v>
      </c>
      <c r="I2476" s="5">
        <v>4</v>
      </c>
      <c r="J2476" s="6">
        <v>72.77</v>
      </c>
      <c r="K2476" s="7">
        <v>0</v>
      </c>
      <c r="L2476" s="6">
        <v>32.090000000000003</v>
      </c>
      <c r="M2476" s="6">
        <f t="shared" si="152"/>
        <v>291.08</v>
      </c>
      <c r="N2476" s="6">
        <f t="shared" si="153"/>
        <v>128.36000000000001</v>
      </c>
      <c r="O2476" s="6">
        <f t="shared" si="154"/>
        <v>162.71999999999997</v>
      </c>
      <c r="P2476" s="8">
        <f t="shared" si="155"/>
        <v>0.55902157482479031</v>
      </c>
      <c r="Q2476" s="9">
        <f>YEAR(SalesDataTable[[#This Row],[Order Date]])</f>
        <v>2026</v>
      </c>
      <c r="R2476" s="8" t="str">
        <f>"Q"&amp;ROUNDUP(MONTH(SalesDataTable[[#This Row],[Order Date]])/3,0)</f>
        <v>Q4</v>
      </c>
      <c r="S2476" s="5">
        <f>MONTH(SalesDataTable[[#This Row],[Order Date]])</f>
        <v>11</v>
      </c>
      <c r="T2476" s="8" t="str">
        <f>TEXT(SalesDataTable[[#This Row],[Order Date]],"mmm")</f>
        <v>Nov</v>
      </c>
    </row>
    <row r="2477" spans="1:20" ht="15.6" x14ac:dyDescent="0.3">
      <c r="A2477" s="2" t="s">
        <v>2548</v>
      </c>
      <c r="B2477" s="3">
        <v>46354</v>
      </c>
      <c r="C2477" s="4" t="s">
        <v>34</v>
      </c>
      <c r="D2477" s="4" t="s">
        <v>81</v>
      </c>
      <c r="E2477" s="4" t="s">
        <v>59</v>
      </c>
      <c r="F2477" s="4" t="s">
        <v>36</v>
      </c>
      <c r="G2477" s="4" t="s">
        <v>37</v>
      </c>
      <c r="H2477" s="4" t="s">
        <v>66</v>
      </c>
      <c r="I2477" s="5">
        <v>1</v>
      </c>
      <c r="J2477" s="6">
        <v>46.45</v>
      </c>
      <c r="K2477" s="7">
        <v>0.1</v>
      </c>
      <c r="L2477" s="6">
        <v>17.96</v>
      </c>
      <c r="M2477" s="6">
        <f t="shared" si="152"/>
        <v>41.805000000000007</v>
      </c>
      <c r="N2477" s="6">
        <f t="shared" si="153"/>
        <v>17.96</v>
      </c>
      <c r="O2477" s="6">
        <f t="shared" si="154"/>
        <v>23.845000000000006</v>
      </c>
      <c r="P2477" s="8">
        <f t="shared" si="155"/>
        <v>0.57038631742614521</v>
      </c>
      <c r="Q2477" s="9">
        <f>YEAR(SalesDataTable[[#This Row],[Order Date]])</f>
        <v>2026</v>
      </c>
      <c r="R2477" s="8" t="str">
        <f>"Q"&amp;ROUNDUP(MONTH(SalesDataTable[[#This Row],[Order Date]])/3,0)</f>
        <v>Q4</v>
      </c>
      <c r="S2477" s="5">
        <f>MONTH(SalesDataTable[[#This Row],[Order Date]])</f>
        <v>11</v>
      </c>
      <c r="T2477" s="8" t="str">
        <f>TEXT(SalesDataTable[[#This Row],[Order Date]],"mmm")</f>
        <v>Nov</v>
      </c>
    </row>
    <row r="2478" spans="1:20" ht="15.6" x14ac:dyDescent="0.3">
      <c r="A2478" s="2" t="s">
        <v>2549</v>
      </c>
      <c r="B2478" s="3">
        <v>46354</v>
      </c>
      <c r="C2478" s="4" t="s">
        <v>21</v>
      </c>
      <c r="D2478" s="4" t="s">
        <v>108</v>
      </c>
      <c r="E2478" s="4" t="s">
        <v>23</v>
      </c>
      <c r="F2478" s="4" t="s">
        <v>36</v>
      </c>
      <c r="G2478" s="4" t="s">
        <v>37</v>
      </c>
      <c r="H2478" s="4" t="s">
        <v>103</v>
      </c>
      <c r="I2478" s="5">
        <v>1</v>
      </c>
      <c r="J2478" s="6">
        <v>165.75</v>
      </c>
      <c r="K2478" s="7">
        <v>0.2</v>
      </c>
      <c r="L2478" s="6">
        <v>89.16</v>
      </c>
      <c r="M2478" s="6">
        <f t="shared" si="152"/>
        <v>132.6</v>
      </c>
      <c r="N2478" s="6">
        <f t="shared" si="153"/>
        <v>89.16</v>
      </c>
      <c r="O2478" s="6">
        <f t="shared" si="154"/>
        <v>43.44</v>
      </c>
      <c r="P2478" s="8">
        <f t="shared" si="155"/>
        <v>0.32760180995475113</v>
      </c>
      <c r="Q2478" s="9">
        <f>YEAR(SalesDataTable[[#This Row],[Order Date]])</f>
        <v>2026</v>
      </c>
      <c r="R2478" s="8" t="str">
        <f>"Q"&amp;ROUNDUP(MONTH(SalesDataTable[[#This Row],[Order Date]])/3,0)</f>
        <v>Q4</v>
      </c>
      <c r="S2478" s="5">
        <f>MONTH(SalesDataTable[[#This Row],[Order Date]])</f>
        <v>11</v>
      </c>
      <c r="T2478" s="8" t="str">
        <f>TEXT(SalesDataTable[[#This Row],[Order Date]],"mmm")</f>
        <v>Nov</v>
      </c>
    </row>
    <row r="2479" spans="1:20" ht="15.6" x14ac:dyDescent="0.3">
      <c r="A2479" s="2" t="s">
        <v>2550</v>
      </c>
      <c r="B2479" s="3">
        <v>46354</v>
      </c>
      <c r="C2479" s="4" t="s">
        <v>34</v>
      </c>
      <c r="D2479" s="4" t="s">
        <v>35</v>
      </c>
      <c r="E2479" s="4" t="s">
        <v>59</v>
      </c>
      <c r="F2479" s="4" t="s">
        <v>36</v>
      </c>
      <c r="G2479" s="4" t="s">
        <v>51</v>
      </c>
      <c r="H2479" s="4" t="s">
        <v>61</v>
      </c>
      <c r="I2479" s="5">
        <v>4</v>
      </c>
      <c r="J2479" s="6">
        <v>198.02</v>
      </c>
      <c r="K2479" s="7">
        <v>0.05</v>
      </c>
      <c r="L2479" s="6">
        <v>103.82</v>
      </c>
      <c r="M2479" s="6">
        <f t="shared" si="152"/>
        <v>752.476</v>
      </c>
      <c r="N2479" s="6">
        <f t="shared" si="153"/>
        <v>415.28</v>
      </c>
      <c r="O2479" s="6">
        <f t="shared" si="154"/>
        <v>337.19600000000003</v>
      </c>
      <c r="P2479" s="8">
        <f t="shared" si="155"/>
        <v>0.44811528872681655</v>
      </c>
      <c r="Q2479" s="9">
        <f>YEAR(SalesDataTable[[#This Row],[Order Date]])</f>
        <v>2026</v>
      </c>
      <c r="R2479" s="8" t="str">
        <f>"Q"&amp;ROUNDUP(MONTH(SalesDataTable[[#This Row],[Order Date]])/3,0)</f>
        <v>Q4</v>
      </c>
      <c r="S2479" s="5">
        <f>MONTH(SalesDataTable[[#This Row],[Order Date]])</f>
        <v>11</v>
      </c>
      <c r="T2479" s="8" t="str">
        <f>TEXT(SalesDataTable[[#This Row],[Order Date]],"mmm")</f>
        <v>Nov</v>
      </c>
    </row>
    <row r="2480" spans="1:20" ht="15.6" x14ac:dyDescent="0.3">
      <c r="A2480" s="2" t="s">
        <v>2551</v>
      </c>
      <c r="B2480" s="3">
        <v>46355</v>
      </c>
      <c r="C2480" s="4" t="s">
        <v>28</v>
      </c>
      <c r="D2480" s="4" t="s">
        <v>89</v>
      </c>
      <c r="E2480" s="4" t="s">
        <v>23</v>
      </c>
      <c r="F2480" s="4" t="s">
        <v>36</v>
      </c>
      <c r="G2480" s="4" t="s">
        <v>37</v>
      </c>
      <c r="H2480" s="4" t="s">
        <v>66</v>
      </c>
      <c r="I2480" s="5">
        <v>1</v>
      </c>
      <c r="J2480" s="6">
        <v>46.3</v>
      </c>
      <c r="K2480" s="7">
        <v>0.2</v>
      </c>
      <c r="L2480" s="6">
        <v>18.78</v>
      </c>
      <c r="M2480" s="6">
        <f t="shared" si="152"/>
        <v>37.04</v>
      </c>
      <c r="N2480" s="6">
        <f t="shared" si="153"/>
        <v>18.78</v>
      </c>
      <c r="O2480" s="6">
        <f t="shared" si="154"/>
        <v>18.259999999999998</v>
      </c>
      <c r="P2480" s="8">
        <f t="shared" si="155"/>
        <v>0.49298056155507552</v>
      </c>
      <c r="Q2480" s="9">
        <f>YEAR(SalesDataTable[[#This Row],[Order Date]])</f>
        <v>2026</v>
      </c>
      <c r="R2480" s="8" t="str">
        <f>"Q"&amp;ROUNDUP(MONTH(SalesDataTable[[#This Row],[Order Date]])/3,0)</f>
        <v>Q4</v>
      </c>
      <c r="S2480" s="5">
        <f>MONTH(SalesDataTable[[#This Row],[Order Date]])</f>
        <v>11</v>
      </c>
      <c r="T2480" s="8" t="str">
        <f>TEXT(SalesDataTable[[#This Row],[Order Date]],"mmm")</f>
        <v>Nov</v>
      </c>
    </row>
    <row r="2481" spans="1:20" ht="15.6" x14ac:dyDescent="0.3">
      <c r="A2481" s="2" t="s">
        <v>2552</v>
      </c>
      <c r="B2481" s="3">
        <v>46355</v>
      </c>
      <c r="C2481" s="4" t="s">
        <v>21</v>
      </c>
      <c r="D2481" s="4" t="s">
        <v>108</v>
      </c>
      <c r="E2481" s="4" t="s">
        <v>59</v>
      </c>
      <c r="F2481" s="4" t="s">
        <v>24</v>
      </c>
      <c r="G2481" s="4" t="s">
        <v>69</v>
      </c>
      <c r="H2481" s="4" t="s">
        <v>70</v>
      </c>
      <c r="I2481" s="5">
        <v>1</v>
      </c>
      <c r="J2481" s="6">
        <v>39.659999999999997</v>
      </c>
      <c r="K2481" s="7">
        <v>0</v>
      </c>
      <c r="L2481" s="6">
        <v>14.76</v>
      </c>
      <c r="M2481" s="6">
        <f t="shared" si="152"/>
        <v>39.659999999999997</v>
      </c>
      <c r="N2481" s="6">
        <f t="shared" si="153"/>
        <v>14.76</v>
      </c>
      <c r="O2481" s="6">
        <f t="shared" si="154"/>
        <v>24.9</v>
      </c>
      <c r="P2481" s="8">
        <f t="shared" si="155"/>
        <v>0.62783661119515888</v>
      </c>
      <c r="Q2481" s="9">
        <f>YEAR(SalesDataTable[[#This Row],[Order Date]])</f>
        <v>2026</v>
      </c>
      <c r="R2481" s="8" t="str">
        <f>"Q"&amp;ROUNDUP(MONTH(SalesDataTable[[#This Row],[Order Date]])/3,0)</f>
        <v>Q4</v>
      </c>
      <c r="S2481" s="5">
        <f>MONTH(SalesDataTable[[#This Row],[Order Date]])</f>
        <v>11</v>
      </c>
      <c r="T2481" s="8" t="str">
        <f>TEXT(SalesDataTable[[#This Row],[Order Date]],"mmm")</f>
        <v>Nov</v>
      </c>
    </row>
    <row r="2482" spans="1:20" ht="15.6" x14ac:dyDescent="0.3">
      <c r="A2482" s="2" t="s">
        <v>2553</v>
      </c>
      <c r="B2482" s="3">
        <v>46355</v>
      </c>
      <c r="C2482" s="4" t="s">
        <v>28</v>
      </c>
      <c r="D2482" s="4" t="s">
        <v>58</v>
      </c>
      <c r="E2482" s="4" t="s">
        <v>23</v>
      </c>
      <c r="F2482" s="4" t="s">
        <v>36</v>
      </c>
      <c r="G2482" s="4" t="s">
        <v>51</v>
      </c>
      <c r="H2482" s="4" t="s">
        <v>84</v>
      </c>
      <c r="I2482" s="5">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9">
        <f>YEAR(SalesDataTable[[#This Row],[Order Date]])</f>
        <v>2026</v>
      </c>
      <c r="R2482" s="8" t="str">
        <f>"Q"&amp;ROUNDUP(MONTH(SalesDataTable[[#This Row],[Order Date]])/3,0)</f>
        <v>Q4</v>
      </c>
      <c r="S2482" s="5">
        <f>MONTH(SalesDataTable[[#This Row],[Order Date]])</f>
        <v>11</v>
      </c>
      <c r="T2482" s="8" t="str">
        <f>TEXT(SalesDataTable[[#This Row],[Order Date]],"mmm")</f>
        <v>Nov</v>
      </c>
    </row>
    <row r="2483" spans="1:20" ht="15.6" x14ac:dyDescent="0.3">
      <c r="A2483" s="2" t="s">
        <v>2554</v>
      </c>
      <c r="B2483" s="3">
        <v>46355</v>
      </c>
      <c r="C2483" s="4" t="s">
        <v>28</v>
      </c>
      <c r="D2483" s="4" t="s">
        <v>106</v>
      </c>
      <c r="E2483" s="4" t="s">
        <v>59</v>
      </c>
      <c r="F2483" s="4" t="s">
        <v>36</v>
      </c>
      <c r="G2483" s="4" t="s">
        <v>37</v>
      </c>
      <c r="H2483" s="4" t="s">
        <v>38</v>
      </c>
      <c r="I2483" s="5">
        <v>2</v>
      </c>
      <c r="J2483" s="6">
        <v>35.51</v>
      </c>
      <c r="K2483" s="7">
        <v>0.05</v>
      </c>
      <c r="L2483" s="6">
        <v>13.24</v>
      </c>
      <c r="M2483" s="6">
        <f t="shared" si="152"/>
        <v>67.468999999999994</v>
      </c>
      <c r="N2483" s="6">
        <f t="shared" si="153"/>
        <v>26.48</v>
      </c>
      <c r="O2483" s="6">
        <f t="shared" si="154"/>
        <v>40.98899999999999</v>
      </c>
      <c r="P2483" s="8">
        <f t="shared" si="155"/>
        <v>0.60752345521646967</v>
      </c>
      <c r="Q2483" s="9">
        <f>YEAR(SalesDataTable[[#This Row],[Order Date]])</f>
        <v>2026</v>
      </c>
      <c r="R2483" s="8" t="str">
        <f>"Q"&amp;ROUNDUP(MONTH(SalesDataTable[[#This Row],[Order Date]])/3,0)</f>
        <v>Q4</v>
      </c>
      <c r="S2483" s="5">
        <f>MONTH(SalesDataTable[[#This Row],[Order Date]])</f>
        <v>11</v>
      </c>
      <c r="T2483" s="8" t="str">
        <f>TEXT(SalesDataTable[[#This Row],[Order Date]],"mmm")</f>
        <v>Nov</v>
      </c>
    </row>
    <row r="2484" spans="1:20" ht="15.6" x14ac:dyDescent="0.3">
      <c r="A2484" s="2" t="s">
        <v>2555</v>
      </c>
      <c r="B2484" s="3">
        <v>46356</v>
      </c>
      <c r="C2484" s="4" t="s">
        <v>47</v>
      </c>
      <c r="D2484" s="4" t="s">
        <v>68</v>
      </c>
      <c r="E2484" s="4" t="s">
        <v>45</v>
      </c>
      <c r="F2484" s="4" t="s">
        <v>40</v>
      </c>
      <c r="G2484" s="4" t="s">
        <v>37</v>
      </c>
      <c r="H2484" s="4" t="s">
        <v>91</v>
      </c>
      <c r="I2484" s="5">
        <v>1</v>
      </c>
      <c r="J2484" s="6">
        <v>132.06</v>
      </c>
      <c r="K2484" s="7">
        <v>0.15</v>
      </c>
      <c r="L2484" s="6">
        <v>67.53</v>
      </c>
      <c r="M2484" s="6">
        <f t="shared" si="152"/>
        <v>112.251</v>
      </c>
      <c r="N2484" s="6">
        <f t="shared" si="153"/>
        <v>67.53</v>
      </c>
      <c r="O2484" s="6">
        <f t="shared" si="154"/>
        <v>44.721000000000004</v>
      </c>
      <c r="P2484" s="8">
        <f t="shared" si="155"/>
        <v>0.39840179597509157</v>
      </c>
      <c r="Q2484" s="9">
        <f>YEAR(SalesDataTable[[#This Row],[Order Date]])</f>
        <v>2026</v>
      </c>
      <c r="R2484" s="8" t="str">
        <f>"Q"&amp;ROUNDUP(MONTH(SalesDataTable[[#This Row],[Order Date]])/3,0)</f>
        <v>Q4</v>
      </c>
      <c r="S2484" s="5">
        <f>MONTH(SalesDataTable[[#This Row],[Order Date]])</f>
        <v>11</v>
      </c>
      <c r="T2484" s="8" t="str">
        <f>TEXT(SalesDataTable[[#This Row],[Order Date]],"mmm")</f>
        <v>Nov</v>
      </c>
    </row>
    <row r="2485" spans="1:20" ht="15.6" x14ac:dyDescent="0.3">
      <c r="A2485" s="2" t="s">
        <v>2556</v>
      </c>
      <c r="B2485" s="3">
        <v>46356</v>
      </c>
      <c r="C2485" s="4" t="s">
        <v>47</v>
      </c>
      <c r="D2485" s="4" t="s">
        <v>68</v>
      </c>
      <c r="E2485" s="4" t="s">
        <v>23</v>
      </c>
      <c r="F2485" s="4" t="s">
        <v>40</v>
      </c>
      <c r="G2485" s="4" t="s">
        <v>25</v>
      </c>
      <c r="H2485" s="4" t="s">
        <v>55</v>
      </c>
      <c r="I2485" s="5">
        <v>3</v>
      </c>
      <c r="J2485" s="6">
        <v>41.07</v>
      </c>
      <c r="K2485" s="7">
        <v>0.1</v>
      </c>
      <c r="L2485" s="6">
        <v>16.86</v>
      </c>
      <c r="M2485" s="6">
        <f t="shared" si="152"/>
        <v>110.88900000000001</v>
      </c>
      <c r="N2485" s="6">
        <f t="shared" si="153"/>
        <v>50.58</v>
      </c>
      <c r="O2485" s="6">
        <f t="shared" si="154"/>
        <v>60.309000000000012</v>
      </c>
      <c r="P2485" s="8">
        <f t="shared" si="155"/>
        <v>0.54386819251684126</v>
      </c>
      <c r="Q2485" s="9">
        <f>YEAR(SalesDataTable[[#This Row],[Order Date]])</f>
        <v>2026</v>
      </c>
      <c r="R2485" s="8" t="str">
        <f>"Q"&amp;ROUNDUP(MONTH(SalesDataTable[[#This Row],[Order Date]])/3,0)</f>
        <v>Q4</v>
      </c>
      <c r="S2485" s="5">
        <f>MONTH(SalesDataTable[[#This Row],[Order Date]])</f>
        <v>11</v>
      </c>
      <c r="T2485" s="8" t="str">
        <f>TEXT(SalesDataTable[[#This Row],[Order Date]],"mmm")</f>
        <v>Nov</v>
      </c>
    </row>
    <row r="2486" spans="1:20" ht="15.6" x14ac:dyDescent="0.3">
      <c r="A2486" s="2" t="s">
        <v>2557</v>
      </c>
      <c r="B2486" s="3">
        <v>46356</v>
      </c>
      <c r="C2486" s="4" t="s">
        <v>28</v>
      </c>
      <c r="D2486" s="4" t="s">
        <v>89</v>
      </c>
      <c r="E2486" s="4" t="s">
        <v>23</v>
      </c>
      <c r="F2486" s="4" t="s">
        <v>36</v>
      </c>
      <c r="G2486" s="4" t="s">
        <v>31</v>
      </c>
      <c r="H2486" s="4" t="s">
        <v>73</v>
      </c>
      <c r="I2486" s="5">
        <v>2</v>
      </c>
      <c r="J2486" s="6">
        <v>151.49</v>
      </c>
      <c r="K2486" s="7">
        <v>0.1</v>
      </c>
      <c r="L2486" s="6">
        <v>81.39</v>
      </c>
      <c r="M2486" s="6">
        <f t="shared" si="152"/>
        <v>272.68200000000002</v>
      </c>
      <c r="N2486" s="6">
        <f t="shared" si="153"/>
        <v>162.78</v>
      </c>
      <c r="O2486" s="6">
        <f t="shared" si="154"/>
        <v>109.90200000000002</v>
      </c>
      <c r="P2486" s="8">
        <f t="shared" si="155"/>
        <v>0.40304090479019522</v>
      </c>
      <c r="Q2486" s="9">
        <f>YEAR(SalesDataTable[[#This Row],[Order Date]])</f>
        <v>2026</v>
      </c>
      <c r="R2486" s="8" t="str">
        <f>"Q"&amp;ROUNDUP(MONTH(SalesDataTable[[#This Row],[Order Date]])/3,0)</f>
        <v>Q4</v>
      </c>
      <c r="S2486" s="5">
        <f>MONTH(SalesDataTable[[#This Row],[Order Date]])</f>
        <v>11</v>
      </c>
      <c r="T2486" s="8" t="str">
        <f>TEXT(SalesDataTable[[#This Row],[Order Date]],"mmm")</f>
        <v>Nov</v>
      </c>
    </row>
    <row r="2487" spans="1:20" ht="15.6" x14ac:dyDescent="0.3">
      <c r="A2487" s="2" t="s">
        <v>2558</v>
      </c>
      <c r="B2487" s="3">
        <v>46356</v>
      </c>
      <c r="C2487" s="4" t="s">
        <v>21</v>
      </c>
      <c r="D2487" s="4" t="s">
        <v>22</v>
      </c>
      <c r="E2487" s="4" t="s">
        <v>45</v>
      </c>
      <c r="F2487" s="4" t="s">
        <v>40</v>
      </c>
      <c r="G2487" s="4" t="s">
        <v>69</v>
      </c>
      <c r="H2487" s="4" t="s">
        <v>87</v>
      </c>
      <c r="I2487" s="5">
        <v>1</v>
      </c>
      <c r="J2487" s="6">
        <v>35.729999999999997</v>
      </c>
      <c r="K2487" s="7">
        <v>0.2</v>
      </c>
      <c r="L2487" s="6">
        <v>14.33</v>
      </c>
      <c r="M2487" s="6">
        <f t="shared" si="152"/>
        <v>28.584</v>
      </c>
      <c r="N2487" s="6">
        <f t="shared" si="153"/>
        <v>14.33</v>
      </c>
      <c r="O2487" s="6">
        <f t="shared" si="154"/>
        <v>14.254</v>
      </c>
      <c r="P2487" s="8">
        <f t="shared" si="155"/>
        <v>0.49867058494262523</v>
      </c>
      <c r="Q2487" s="9">
        <f>YEAR(SalesDataTable[[#This Row],[Order Date]])</f>
        <v>2026</v>
      </c>
      <c r="R2487" s="8" t="str">
        <f>"Q"&amp;ROUNDUP(MONTH(SalesDataTable[[#This Row],[Order Date]])/3,0)</f>
        <v>Q4</v>
      </c>
      <c r="S2487" s="5">
        <f>MONTH(SalesDataTable[[#This Row],[Order Date]])</f>
        <v>11</v>
      </c>
      <c r="T2487" s="8" t="str">
        <f>TEXT(SalesDataTable[[#This Row],[Order Date]],"mmm")</f>
        <v>Nov</v>
      </c>
    </row>
    <row r="2488" spans="1:20" ht="15.6" x14ac:dyDescent="0.3">
      <c r="A2488" s="2" t="s">
        <v>2559</v>
      </c>
      <c r="B2488" s="3">
        <v>46356</v>
      </c>
      <c r="C2488" s="4" t="s">
        <v>21</v>
      </c>
      <c r="D2488" s="4" t="s">
        <v>22</v>
      </c>
      <c r="E2488" s="4" t="s">
        <v>45</v>
      </c>
      <c r="F2488" s="4" t="s">
        <v>24</v>
      </c>
      <c r="G2488" s="4" t="s">
        <v>25</v>
      </c>
      <c r="H2488" s="4" t="s">
        <v>49</v>
      </c>
      <c r="I2488" s="5">
        <v>2</v>
      </c>
      <c r="J2488" s="6">
        <v>50.38</v>
      </c>
      <c r="K2488" s="7">
        <v>0.1</v>
      </c>
      <c r="L2488" s="6">
        <v>22.41</v>
      </c>
      <c r="M2488" s="6">
        <f t="shared" si="152"/>
        <v>90.684000000000012</v>
      </c>
      <c r="N2488" s="6">
        <f t="shared" si="153"/>
        <v>44.82</v>
      </c>
      <c r="O2488" s="6">
        <f t="shared" si="154"/>
        <v>45.864000000000011</v>
      </c>
      <c r="P2488" s="8">
        <f t="shared" si="155"/>
        <v>0.50575625248114342</v>
      </c>
      <c r="Q2488" s="9">
        <f>YEAR(SalesDataTable[[#This Row],[Order Date]])</f>
        <v>2026</v>
      </c>
      <c r="R2488" s="8" t="str">
        <f>"Q"&amp;ROUNDUP(MONTH(SalesDataTable[[#This Row],[Order Date]])/3,0)</f>
        <v>Q4</v>
      </c>
      <c r="S2488" s="5">
        <f>MONTH(SalesDataTable[[#This Row],[Order Date]])</f>
        <v>11</v>
      </c>
      <c r="T2488" s="8" t="str">
        <f>TEXT(SalesDataTable[[#This Row],[Order Date]],"mmm")</f>
        <v>Nov</v>
      </c>
    </row>
    <row r="2489" spans="1:20" ht="15.6" x14ac:dyDescent="0.3">
      <c r="A2489" s="2" t="s">
        <v>2560</v>
      </c>
      <c r="B2489" s="3">
        <v>46356</v>
      </c>
      <c r="C2489" s="4" t="s">
        <v>21</v>
      </c>
      <c r="D2489" s="4" t="s">
        <v>72</v>
      </c>
      <c r="E2489" s="4" t="s">
        <v>23</v>
      </c>
      <c r="F2489" s="4" t="s">
        <v>40</v>
      </c>
      <c r="G2489" s="4" t="s">
        <v>69</v>
      </c>
      <c r="H2489" s="4" t="s">
        <v>87</v>
      </c>
      <c r="I2489" s="5">
        <v>1</v>
      </c>
      <c r="J2489" s="6">
        <v>35.67</v>
      </c>
      <c r="K2489" s="7">
        <v>0.1</v>
      </c>
      <c r="L2489" s="6">
        <v>13.81</v>
      </c>
      <c r="M2489" s="6">
        <f t="shared" si="152"/>
        <v>32.103000000000002</v>
      </c>
      <c r="N2489" s="6">
        <f t="shared" si="153"/>
        <v>13.81</v>
      </c>
      <c r="O2489" s="6">
        <f t="shared" si="154"/>
        <v>18.292999999999999</v>
      </c>
      <c r="P2489" s="8">
        <f t="shared" si="155"/>
        <v>0.5698221350029592</v>
      </c>
      <c r="Q2489" s="9">
        <f>YEAR(SalesDataTable[[#This Row],[Order Date]])</f>
        <v>2026</v>
      </c>
      <c r="R2489" s="8" t="str">
        <f>"Q"&amp;ROUNDUP(MONTH(SalesDataTable[[#This Row],[Order Date]])/3,0)</f>
        <v>Q4</v>
      </c>
      <c r="S2489" s="5">
        <f>MONTH(SalesDataTable[[#This Row],[Order Date]])</f>
        <v>11</v>
      </c>
      <c r="T2489" s="8" t="str">
        <f>TEXT(SalesDataTable[[#This Row],[Order Date]],"mmm")</f>
        <v>Nov</v>
      </c>
    </row>
    <row r="2490" spans="1:20" ht="15.6" x14ac:dyDescent="0.3">
      <c r="A2490" s="2" t="s">
        <v>2561</v>
      </c>
      <c r="B2490" s="3">
        <v>46356</v>
      </c>
      <c r="C2490" s="4" t="s">
        <v>28</v>
      </c>
      <c r="D2490" s="4" t="s">
        <v>106</v>
      </c>
      <c r="E2490" s="4" t="s">
        <v>30</v>
      </c>
      <c r="F2490" s="4" t="s">
        <v>40</v>
      </c>
      <c r="G2490" s="4" t="s">
        <v>51</v>
      </c>
      <c r="H2490" s="4" t="s">
        <v>84</v>
      </c>
      <c r="I2490" s="5">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9">
        <f>YEAR(SalesDataTable[[#This Row],[Order Date]])</f>
        <v>2026</v>
      </c>
      <c r="R2490" s="8" t="str">
        <f>"Q"&amp;ROUNDUP(MONTH(SalesDataTable[[#This Row],[Order Date]])/3,0)</f>
        <v>Q4</v>
      </c>
      <c r="S2490" s="5">
        <f>MONTH(SalesDataTable[[#This Row],[Order Date]])</f>
        <v>11</v>
      </c>
      <c r="T2490" s="8" t="str">
        <f>TEXT(SalesDataTable[[#This Row],[Order Date]],"mmm")</f>
        <v>Nov</v>
      </c>
    </row>
    <row r="2491" spans="1:20" ht="15.6" x14ac:dyDescent="0.3">
      <c r="A2491" s="2" t="s">
        <v>2562</v>
      </c>
      <c r="B2491" s="3">
        <v>46356</v>
      </c>
      <c r="C2491" s="4" t="s">
        <v>21</v>
      </c>
      <c r="D2491" s="4" t="s">
        <v>108</v>
      </c>
      <c r="E2491" s="4" t="s">
        <v>45</v>
      </c>
      <c r="F2491" s="4" t="s">
        <v>24</v>
      </c>
      <c r="G2491" s="4" t="s">
        <v>51</v>
      </c>
      <c r="H2491" s="4" t="s">
        <v>61</v>
      </c>
      <c r="I2491" s="5">
        <v>1</v>
      </c>
      <c r="J2491" s="6">
        <v>194.73</v>
      </c>
      <c r="K2491" s="7">
        <v>0</v>
      </c>
      <c r="L2491" s="6">
        <v>104.48</v>
      </c>
      <c r="M2491" s="6">
        <f t="shared" si="152"/>
        <v>194.73</v>
      </c>
      <c r="N2491" s="6">
        <f t="shared" si="153"/>
        <v>104.48</v>
      </c>
      <c r="O2491" s="6">
        <f t="shared" si="154"/>
        <v>90.249999999999986</v>
      </c>
      <c r="P2491" s="8">
        <f t="shared" si="155"/>
        <v>0.46346222975401835</v>
      </c>
      <c r="Q2491" s="9">
        <f>YEAR(SalesDataTable[[#This Row],[Order Date]])</f>
        <v>2026</v>
      </c>
      <c r="R2491" s="8" t="str">
        <f>"Q"&amp;ROUNDUP(MONTH(SalesDataTable[[#This Row],[Order Date]])/3,0)</f>
        <v>Q4</v>
      </c>
      <c r="S2491" s="5">
        <f>MONTH(SalesDataTable[[#This Row],[Order Date]])</f>
        <v>11</v>
      </c>
      <c r="T2491" s="8" t="str">
        <f>TEXT(SalesDataTable[[#This Row],[Order Date]],"mmm")</f>
        <v>Nov</v>
      </c>
    </row>
    <row r="2492" spans="1:20" ht="15.6" x14ac:dyDescent="0.3">
      <c r="A2492" s="2" t="s">
        <v>2563</v>
      </c>
      <c r="B2492" s="3">
        <v>46356</v>
      </c>
      <c r="C2492" s="4" t="s">
        <v>28</v>
      </c>
      <c r="D2492" s="4" t="s">
        <v>29</v>
      </c>
      <c r="E2492" s="4" t="s">
        <v>59</v>
      </c>
      <c r="F2492" s="4" t="s">
        <v>40</v>
      </c>
      <c r="G2492" s="4" t="s">
        <v>51</v>
      </c>
      <c r="H2492" s="4" t="s">
        <v>110</v>
      </c>
      <c r="I2492" s="5">
        <v>2</v>
      </c>
      <c r="J2492" s="6">
        <v>122.18</v>
      </c>
      <c r="K2492" s="7">
        <v>0.15</v>
      </c>
      <c r="L2492" s="6">
        <v>61.3</v>
      </c>
      <c r="M2492" s="6">
        <f t="shared" si="152"/>
        <v>207.70600000000002</v>
      </c>
      <c r="N2492" s="6">
        <f t="shared" si="153"/>
        <v>122.6</v>
      </c>
      <c r="O2492" s="6">
        <f t="shared" si="154"/>
        <v>85.106000000000023</v>
      </c>
      <c r="P2492" s="8">
        <f t="shared" si="155"/>
        <v>0.40974261696821479</v>
      </c>
      <c r="Q2492" s="9">
        <f>YEAR(SalesDataTable[[#This Row],[Order Date]])</f>
        <v>2026</v>
      </c>
      <c r="R2492" s="8" t="str">
        <f>"Q"&amp;ROUNDUP(MONTH(SalesDataTable[[#This Row],[Order Date]])/3,0)</f>
        <v>Q4</v>
      </c>
      <c r="S2492" s="5">
        <f>MONTH(SalesDataTable[[#This Row],[Order Date]])</f>
        <v>11</v>
      </c>
      <c r="T2492" s="8" t="str">
        <f>TEXT(SalesDataTable[[#This Row],[Order Date]],"mmm")</f>
        <v>Nov</v>
      </c>
    </row>
    <row r="2493" spans="1:20" ht="15.6" x14ac:dyDescent="0.3">
      <c r="A2493" s="2" t="s">
        <v>2564</v>
      </c>
      <c r="B2493" s="3">
        <v>46356</v>
      </c>
      <c r="C2493" s="4" t="s">
        <v>47</v>
      </c>
      <c r="D2493" s="4" t="s">
        <v>102</v>
      </c>
      <c r="E2493" s="4" t="s">
        <v>23</v>
      </c>
      <c r="F2493" s="4" t="s">
        <v>24</v>
      </c>
      <c r="G2493" s="4" t="s">
        <v>51</v>
      </c>
      <c r="H2493" s="4" t="s">
        <v>84</v>
      </c>
      <c r="I2493" s="5">
        <v>1</v>
      </c>
      <c r="J2493" s="6">
        <v>83.14</v>
      </c>
      <c r="K2493" s="7">
        <v>0</v>
      </c>
      <c r="L2493" s="6">
        <v>39.369999999999997</v>
      </c>
      <c r="M2493" s="6">
        <f t="shared" si="152"/>
        <v>83.14</v>
      </c>
      <c r="N2493" s="6">
        <f t="shared" si="153"/>
        <v>39.369999999999997</v>
      </c>
      <c r="O2493" s="6">
        <f t="shared" si="154"/>
        <v>43.77</v>
      </c>
      <c r="P2493" s="8">
        <f t="shared" si="155"/>
        <v>0.52646139042578788</v>
      </c>
      <c r="Q2493" s="9">
        <f>YEAR(SalesDataTable[[#This Row],[Order Date]])</f>
        <v>2026</v>
      </c>
      <c r="R2493" s="8" t="str">
        <f>"Q"&amp;ROUNDUP(MONTH(SalesDataTable[[#This Row],[Order Date]])/3,0)</f>
        <v>Q4</v>
      </c>
      <c r="S2493" s="5">
        <f>MONTH(SalesDataTable[[#This Row],[Order Date]])</f>
        <v>11</v>
      </c>
      <c r="T2493" s="8" t="str">
        <f>TEXT(SalesDataTable[[#This Row],[Order Date]],"mmm")</f>
        <v>Nov</v>
      </c>
    </row>
    <row r="2494" spans="1:20" ht="15.6" x14ac:dyDescent="0.3">
      <c r="A2494" s="2" t="s">
        <v>2565</v>
      </c>
      <c r="B2494" s="3">
        <v>46356</v>
      </c>
      <c r="C2494" s="4" t="s">
        <v>34</v>
      </c>
      <c r="D2494" s="4" t="s">
        <v>54</v>
      </c>
      <c r="E2494" s="4" t="s">
        <v>23</v>
      </c>
      <c r="F2494" s="4" t="s">
        <v>24</v>
      </c>
      <c r="G2494" s="4" t="s">
        <v>25</v>
      </c>
      <c r="H2494" s="4" t="s">
        <v>26</v>
      </c>
      <c r="I2494" s="5">
        <v>1</v>
      </c>
      <c r="J2494" s="6">
        <v>80.97</v>
      </c>
      <c r="K2494" s="7">
        <v>0</v>
      </c>
      <c r="L2494" s="6">
        <v>43.64</v>
      </c>
      <c r="M2494" s="6">
        <f t="shared" si="152"/>
        <v>80.97</v>
      </c>
      <c r="N2494" s="6">
        <f t="shared" si="153"/>
        <v>43.64</v>
      </c>
      <c r="O2494" s="6">
        <f t="shared" si="154"/>
        <v>37.33</v>
      </c>
      <c r="P2494" s="8">
        <f t="shared" si="155"/>
        <v>0.4610349512164999</v>
      </c>
      <c r="Q2494" s="9">
        <f>YEAR(SalesDataTable[[#This Row],[Order Date]])</f>
        <v>2026</v>
      </c>
      <c r="R2494" s="8" t="str">
        <f>"Q"&amp;ROUNDUP(MONTH(SalesDataTable[[#This Row],[Order Date]])/3,0)</f>
        <v>Q4</v>
      </c>
      <c r="S2494" s="5">
        <f>MONTH(SalesDataTable[[#This Row],[Order Date]])</f>
        <v>11</v>
      </c>
      <c r="T2494" s="8" t="str">
        <f>TEXT(SalesDataTable[[#This Row],[Order Date]],"mmm")</f>
        <v>Nov</v>
      </c>
    </row>
    <row r="2495" spans="1:20" ht="15.6" x14ac:dyDescent="0.3">
      <c r="A2495" s="2" t="s">
        <v>2566</v>
      </c>
      <c r="B2495" s="3">
        <v>46356</v>
      </c>
      <c r="C2495" s="4" t="s">
        <v>21</v>
      </c>
      <c r="D2495" s="4" t="s">
        <v>72</v>
      </c>
      <c r="E2495" s="4" t="s">
        <v>23</v>
      </c>
      <c r="F2495" s="4" t="s">
        <v>36</v>
      </c>
      <c r="G2495" s="4" t="s">
        <v>31</v>
      </c>
      <c r="H2495" s="4" t="s">
        <v>99</v>
      </c>
      <c r="I2495" s="5">
        <v>1</v>
      </c>
      <c r="J2495" s="6">
        <v>73.03</v>
      </c>
      <c r="K2495" s="7">
        <v>0</v>
      </c>
      <c r="L2495" s="6">
        <v>32.71</v>
      </c>
      <c r="M2495" s="6">
        <f t="shared" si="152"/>
        <v>73.03</v>
      </c>
      <c r="N2495" s="6">
        <f t="shared" si="153"/>
        <v>32.71</v>
      </c>
      <c r="O2495" s="6">
        <f t="shared" si="154"/>
        <v>40.32</v>
      </c>
      <c r="P2495" s="8">
        <f t="shared" si="155"/>
        <v>0.55210187594139393</v>
      </c>
      <c r="Q2495" s="9">
        <f>YEAR(SalesDataTable[[#This Row],[Order Date]])</f>
        <v>2026</v>
      </c>
      <c r="R2495" s="8" t="str">
        <f>"Q"&amp;ROUNDUP(MONTH(SalesDataTable[[#This Row],[Order Date]])/3,0)</f>
        <v>Q4</v>
      </c>
      <c r="S2495" s="5">
        <f>MONTH(SalesDataTable[[#This Row],[Order Date]])</f>
        <v>11</v>
      </c>
      <c r="T2495" s="8" t="str">
        <f>TEXT(SalesDataTable[[#This Row],[Order Date]],"mmm")</f>
        <v>Nov</v>
      </c>
    </row>
    <row r="2496" spans="1:20" ht="15.6" x14ac:dyDescent="0.3">
      <c r="A2496" s="2" t="s">
        <v>2567</v>
      </c>
      <c r="B2496" s="3">
        <v>46356</v>
      </c>
      <c r="C2496" s="4" t="s">
        <v>34</v>
      </c>
      <c r="D2496" s="4" t="s">
        <v>44</v>
      </c>
      <c r="E2496" s="4" t="s">
        <v>23</v>
      </c>
      <c r="F2496" s="4" t="s">
        <v>24</v>
      </c>
      <c r="G2496" s="4" t="s">
        <v>37</v>
      </c>
      <c r="H2496" s="4" t="s">
        <v>66</v>
      </c>
      <c r="I2496" s="5">
        <v>1</v>
      </c>
      <c r="J2496" s="6">
        <v>46.81</v>
      </c>
      <c r="K2496" s="7">
        <v>0.05</v>
      </c>
      <c r="L2496" s="6">
        <v>17.87</v>
      </c>
      <c r="M2496" s="6">
        <f t="shared" si="152"/>
        <v>44.469500000000004</v>
      </c>
      <c r="N2496" s="6">
        <f t="shared" si="153"/>
        <v>17.87</v>
      </c>
      <c r="O2496" s="6">
        <f t="shared" si="154"/>
        <v>26.599500000000003</v>
      </c>
      <c r="P2496" s="8">
        <f t="shared" si="155"/>
        <v>0.59815154206815913</v>
      </c>
      <c r="Q2496" s="9">
        <f>YEAR(SalesDataTable[[#This Row],[Order Date]])</f>
        <v>2026</v>
      </c>
      <c r="R2496" s="8" t="str">
        <f>"Q"&amp;ROUNDUP(MONTH(SalesDataTable[[#This Row],[Order Date]])/3,0)</f>
        <v>Q4</v>
      </c>
      <c r="S2496" s="5">
        <f>MONTH(SalesDataTable[[#This Row],[Order Date]])</f>
        <v>11</v>
      </c>
      <c r="T2496" s="8" t="str">
        <f>TEXT(SalesDataTable[[#This Row],[Order Date]],"mmm")</f>
        <v>Nov</v>
      </c>
    </row>
    <row r="2497" spans="1:20" ht="15.6" x14ac:dyDescent="0.3">
      <c r="A2497" s="2" t="s">
        <v>2568</v>
      </c>
      <c r="B2497" s="3">
        <v>46356</v>
      </c>
      <c r="C2497" s="4" t="s">
        <v>47</v>
      </c>
      <c r="D2497" s="4" t="s">
        <v>65</v>
      </c>
      <c r="E2497" s="4" t="s">
        <v>59</v>
      </c>
      <c r="F2497" s="4" t="s">
        <v>36</v>
      </c>
      <c r="G2497" s="4" t="s">
        <v>31</v>
      </c>
      <c r="H2497" s="4" t="s">
        <v>73</v>
      </c>
      <c r="I2497" s="5">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9">
        <f>YEAR(SalesDataTable[[#This Row],[Order Date]])</f>
        <v>2026</v>
      </c>
      <c r="R2497" s="8" t="str">
        <f>"Q"&amp;ROUNDUP(MONTH(SalesDataTable[[#This Row],[Order Date]])/3,0)</f>
        <v>Q4</v>
      </c>
      <c r="S2497" s="5">
        <f>MONTH(SalesDataTable[[#This Row],[Order Date]])</f>
        <v>11</v>
      </c>
      <c r="T2497" s="8" t="str">
        <f>TEXT(SalesDataTable[[#This Row],[Order Date]],"mmm")</f>
        <v>Nov</v>
      </c>
    </row>
    <row r="2498" spans="1:20" ht="15.6" x14ac:dyDescent="0.3">
      <c r="A2498" s="2" t="s">
        <v>2569</v>
      </c>
      <c r="B2498" s="3">
        <v>46356</v>
      </c>
      <c r="C2498" s="4" t="s">
        <v>34</v>
      </c>
      <c r="D2498" s="4" t="s">
        <v>54</v>
      </c>
      <c r="E2498" s="4" t="s">
        <v>59</v>
      </c>
      <c r="F2498" s="4" t="s">
        <v>36</v>
      </c>
      <c r="G2498" s="4" t="s">
        <v>51</v>
      </c>
      <c r="H2498" s="4" t="s">
        <v>61</v>
      </c>
      <c r="I2498" s="5">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9">
        <f>YEAR(SalesDataTable[[#This Row],[Order Date]])</f>
        <v>2026</v>
      </c>
      <c r="R2498" s="8" t="str">
        <f>"Q"&amp;ROUNDUP(MONTH(SalesDataTable[[#This Row],[Order Date]])/3,0)</f>
        <v>Q4</v>
      </c>
      <c r="S2498" s="5">
        <f>MONTH(SalesDataTable[[#This Row],[Order Date]])</f>
        <v>11</v>
      </c>
      <c r="T2498" s="8" t="str">
        <f>TEXT(SalesDataTable[[#This Row],[Order Date]],"mmm")</f>
        <v>Nov</v>
      </c>
    </row>
    <row r="2499" spans="1:20" ht="15.6" x14ac:dyDescent="0.3">
      <c r="A2499" s="2" t="s">
        <v>2570</v>
      </c>
      <c r="B2499" s="3">
        <v>46357</v>
      </c>
      <c r="C2499" s="4" t="s">
        <v>47</v>
      </c>
      <c r="D2499" s="4" t="s">
        <v>68</v>
      </c>
      <c r="E2499" s="4" t="s">
        <v>30</v>
      </c>
      <c r="F2499" s="4" t="s">
        <v>40</v>
      </c>
      <c r="G2499" s="4" t="s">
        <v>31</v>
      </c>
      <c r="H2499" s="4" t="s">
        <v>41</v>
      </c>
      <c r="I2499" s="5">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9">
        <f>YEAR(SalesDataTable[[#This Row],[Order Date]])</f>
        <v>2026</v>
      </c>
      <c r="R2499" s="8" t="str">
        <f>"Q"&amp;ROUNDUP(MONTH(SalesDataTable[[#This Row],[Order Date]])/3,0)</f>
        <v>Q4</v>
      </c>
      <c r="S2499" s="5">
        <f>MONTH(SalesDataTable[[#This Row],[Order Date]])</f>
        <v>12</v>
      </c>
      <c r="T2499" s="8" t="str">
        <f>TEXT(SalesDataTable[[#This Row],[Order Date]],"mmm")</f>
        <v>Dec</v>
      </c>
    </row>
    <row r="2500" spans="1:20" ht="15.6" x14ac:dyDescent="0.3">
      <c r="A2500" s="2" t="s">
        <v>2571</v>
      </c>
      <c r="B2500" s="3">
        <v>46357</v>
      </c>
      <c r="C2500" s="4" t="s">
        <v>47</v>
      </c>
      <c r="D2500" s="4" t="s">
        <v>102</v>
      </c>
      <c r="E2500" s="4" t="s">
        <v>23</v>
      </c>
      <c r="F2500" s="4" t="s">
        <v>40</v>
      </c>
      <c r="G2500" s="4" t="s">
        <v>25</v>
      </c>
      <c r="H2500" s="4" t="s">
        <v>49</v>
      </c>
      <c r="I2500" s="5">
        <v>2</v>
      </c>
      <c r="J2500" s="6">
        <v>51.83</v>
      </c>
      <c r="K2500" s="7">
        <v>0.15</v>
      </c>
      <c r="L2500" s="6">
        <v>22.02</v>
      </c>
      <c r="M2500" s="6">
        <f t="shared" si="156"/>
        <v>88.11099999999999</v>
      </c>
      <c r="N2500" s="6">
        <f t="shared" si="157"/>
        <v>44.04</v>
      </c>
      <c r="O2500" s="6">
        <f t="shared" si="158"/>
        <v>44.070999999999991</v>
      </c>
      <c r="P2500" s="8">
        <f t="shared" si="159"/>
        <v>0.50017591447151888</v>
      </c>
      <c r="Q2500" s="9">
        <f>YEAR(SalesDataTable[[#This Row],[Order Date]])</f>
        <v>2026</v>
      </c>
      <c r="R2500" s="8" t="str">
        <f>"Q"&amp;ROUNDUP(MONTH(SalesDataTable[[#This Row],[Order Date]])/3,0)</f>
        <v>Q4</v>
      </c>
      <c r="S2500" s="5">
        <f>MONTH(SalesDataTable[[#This Row],[Order Date]])</f>
        <v>12</v>
      </c>
      <c r="T2500" s="8" t="str">
        <f>TEXT(SalesDataTable[[#This Row],[Order Date]],"mmm")</f>
        <v>Dec</v>
      </c>
    </row>
    <row r="2501" spans="1:20" ht="15.6" x14ac:dyDescent="0.3">
      <c r="A2501" s="2" t="s">
        <v>2572</v>
      </c>
      <c r="B2501" s="3">
        <v>46357</v>
      </c>
      <c r="C2501" s="4" t="s">
        <v>28</v>
      </c>
      <c r="D2501" s="4" t="s">
        <v>89</v>
      </c>
      <c r="E2501" s="4" t="s">
        <v>23</v>
      </c>
      <c r="F2501" s="4" t="s">
        <v>36</v>
      </c>
      <c r="G2501" s="4" t="s">
        <v>31</v>
      </c>
      <c r="H2501" s="4" t="s">
        <v>41</v>
      </c>
      <c r="I2501" s="5">
        <v>1</v>
      </c>
      <c r="J2501" s="6">
        <v>140.34</v>
      </c>
      <c r="K2501" s="7">
        <v>0.15</v>
      </c>
      <c r="L2501" s="6">
        <v>79.92</v>
      </c>
      <c r="M2501" s="6">
        <f t="shared" si="156"/>
        <v>119.289</v>
      </c>
      <c r="N2501" s="6">
        <f t="shared" si="157"/>
        <v>79.92</v>
      </c>
      <c r="O2501" s="6">
        <f t="shared" si="158"/>
        <v>39.369</v>
      </c>
      <c r="P2501" s="8">
        <f t="shared" si="159"/>
        <v>0.33003043029952467</v>
      </c>
      <c r="Q2501" s="9">
        <f>YEAR(SalesDataTable[[#This Row],[Order Date]])</f>
        <v>2026</v>
      </c>
      <c r="R2501" s="8" t="str">
        <f>"Q"&amp;ROUNDUP(MONTH(SalesDataTable[[#This Row],[Order Date]])/3,0)</f>
        <v>Q4</v>
      </c>
      <c r="S2501" s="5">
        <f>MONTH(SalesDataTable[[#This Row],[Order Date]])</f>
        <v>12</v>
      </c>
      <c r="T2501" s="8" t="str">
        <f>TEXT(SalesDataTable[[#This Row],[Order Date]],"mmm")</f>
        <v>Dec</v>
      </c>
    </row>
    <row r="2502" spans="1:20" ht="15.6" x14ac:dyDescent="0.3">
      <c r="A2502" s="2" t="s">
        <v>2573</v>
      </c>
      <c r="B2502" s="3">
        <v>46357</v>
      </c>
      <c r="C2502" s="4" t="s">
        <v>21</v>
      </c>
      <c r="D2502" s="4" t="s">
        <v>22</v>
      </c>
      <c r="E2502" s="4" t="s">
        <v>23</v>
      </c>
      <c r="F2502" s="4" t="s">
        <v>36</v>
      </c>
      <c r="G2502" s="4" t="s">
        <v>31</v>
      </c>
      <c r="H2502" s="4" t="s">
        <v>73</v>
      </c>
      <c r="I2502" s="5">
        <v>1</v>
      </c>
      <c r="J2502" s="6">
        <v>156.44999999999999</v>
      </c>
      <c r="K2502" s="7">
        <v>0</v>
      </c>
      <c r="L2502" s="6">
        <v>80.56</v>
      </c>
      <c r="M2502" s="6">
        <f t="shared" si="156"/>
        <v>156.44999999999999</v>
      </c>
      <c r="N2502" s="6">
        <f t="shared" si="157"/>
        <v>80.56</v>
      </c>
      <c r="O2502" s="6">
        <f t="shared" si="158"/>
        <v>75.889999999999986</v>
      </c>
      <c r="P2502" s="8">
        <f t="shared" si="159"/>
        <v>0.48507510386705011</v>
      </c>
      <c r="Q2502" s="9">
        <f>YEAR(SalesDataTable[[#This Row],[Order Date]])</f>
        <v>2026</v>
      </c>
      <c r="R2502" s="8" t="str">
        <f>"Q"&amp;ROUNDUP(MONTH(SalesDataTable[[#This Row],[Order Date]])/3,0)</f>
        <v>Q4</v>
      </c>
      <c r="S2502" s="5">
        <f>MONTH(SalesDataTable[[#This Row],[Order Date]])</f>
        <v>12</v>
      </c>
      <c r="T2502" s="8" t="str">
        <f>TEXT(SalesDataTable[[#This Row],[Order Date]],"mmm")</f>
        <v>Dec</v>
      </c>
    </row>
    <row r="2503" spans="1:20" ht="15.6" x14ac:dyDescent="0.3">
      <c r="A2503" s="2" t="s">
        <v>2574</v>
      </c>
      <c r="B2503" s="3">
        <v>46357</v>
      </c>
      <c r="C2503" s="4" t="s">
        <v>34</v>
      </c>
      <c r="D2503" s="4" t="s">
        <v>146</v>
      </c>
      <c r="E2503" s="4" t="s">
        <v>59</v>
      </c>
      <c r="F2503" s="4" t="s">
        <v>24</v>
      </c>
      <c r="G2503" s="4" t="s">
        <v>69</v>
      </c>
      <c r="H2503" s="4" t="s">
        <v>70</v>
      </c>
      <c r="I2503" s="5">
        <v>1</v>
      </c>
      <c r="J2503" s="6">
        <v>41.33</v>
      </c>
      <c r="K2503" s="7">
        <v>0</v>
      </c>
      <c r="L2503" s="6">
        <v>15.03</v>
      </c>
      <c r="M2503" s="6">
        <f t="shared" si="156"/>
        <v>41.33</v>
      </c>
      <c r="N2503" s="6">
        <f t="shared" si="157"/>
        <v>15.03</v>
      </c>
      <c r="O2503" s="6">
        <f t="shared" si="158"/>
        <v>26.299999999999997</v>
      </c>
      <c r="P2503" s="8">
        <f t="shared" si="159"/>
        <v>0.6363416404548754</v>
      </c>
      <c r="Q2503" s="9">
        <f>YEAR(SalesDataTable[[#This Row],[Order Date]])</f>
        <v>2026</v>
      </c>
      <c r="R2503" s="8" t="str">
        <f>"Q"&amp;ROUNDUP(MONTH(SalesDataTable[[#This Row],[Order Date]])/3,0)</f>
        <v>Q4</v>
      </c>
      <c r="S2503" s="5">
        <f>MONTH(SalesDataTable[[#This Row],[Order Date]])</f>
        <v>12</v>
      </c>
      <c r="T2503" s="8" t="str">
        <f>TEXT(SalesDataTable[[#This Row],[Order Date]],"mmm")</f>
        <v>Dec</v>
      </c>
    </row>
    <row r="2504" spans="1:20" ht="15.6" x14ac:dyDescent="0.3">
      <c r="A2504" s="2" t="s">
        <v>2575</v>
      </c>
      <c r="B2504" s="3">
        <v>46357</v>
      </c>
      <c r="C2504" s="4" t="s">
        <v>28</v>
      </c>
      <c r="D2504" s="4" t="s">
        <v>86</v>
      </c>
      <c r="E2504" s="4" t="s">
        <v>45</v>
      </c>
      <c r="F2504" s="4" t="s">
        <v>36</v>
      </c>
      <c r="G2504" s="4" t="s">
        <v>25</v>
      </c>
      <c r="H2504" s="4" t="s">
        <v>55</v>
      </c>
      <c r="I2504" s="5">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9">
        <f>YEAR(SalesDataTable[[#This Row],[Order Date]])</f>
        <v>2026</v>
      </c>
      <c r="R2504" s="8" t="str">
        <f>"Q"&amp;ROUNDUP(MONTH(SalesDataTable[[#This Row],[Order Date]])/3,0)</f>
        <v>Q4</v>
      </c>
      <c r="S2504" s="5">
        <f>MONTH(SalesDataTable[[#This Row],[Order Date]])</f>
        <v>12</v>
      </c>
      <c r="T2504" s="8" t="str">
        <f>TEXT(SalesDataTable[[#This Row],[Order Date]],"mmm")</f>
        <v>Dec</v>
      </c>
    </row>
    <row r="2505" spans="1:20" ht="15.6" x14ac:dyDescent="0.3">
      <c r="A2505" s="2" t="s">
        <v>2576</v>
      </c>
      <c r="B2505" s="3">
        <v>46358</v>
      </c>
      <c r="C2505" s="4" t="s">
        <v>34</v>
      </c>
      <c r="D2505" s="4" t="s">
        <v>44</v>
      </c>
      <c r="E2505" s="4" t="s">
        <v>23</v>
      </c>
      <c r="F2505" s="4" t="s">
        <v>40</v>
      </c>
      <c r="G2505" s="4" t="s">
        <v>31</v>
      </c>
      <c r="H2505" s="4" t="s">
        <v>99</v>
      </c>
      <c r="I2505" s="5">
        <v>1</v>
      </c>
      <c r="J2505" s="6">
        <v>73.010000000000005</v>
      </c>
      <c r="K2505" s="7">
        <v>0.1</v>
      </c>
      <c r="L2505" s="6">
        <v>31.51</v>
      </c>
      <c r="M2505" s="6">
        <f t="shared" si="156"/>
        <v>65.709000000000003</v>
      </c>
      <c r="N2505" s="6">
        <f t="shared" si="157"/>
        <v>31.51</v>
      </c>
      <c r="O2505" s="6">
        <f t="shared" si="158"/>
        <v>34.198999999999998</v>
      </c>
      <c r="P2505" s="8">
        <f t="shared" si="159"/>
        <v>0.52046142841924237</v>
      </c>
      <c r="Q2505" s="9">
        <f>YEAR(SalesDataTable[[#This Row],[Order Date]])</f>
        <v>2026</v>
      </c>
      <c r="R2505" s="8" t="str">
        <f>"Q"&amp;ROUNDUP(MONTH(SalesDataTable[[#This Row],[Order Date]])/3,0)</f>
        <v>Q4</v>
      </c>
      <c r="S2505" s="5">
        <f>MONTH(SalesDataTable[[#This Row],[Order Date]])</f>
        <v>12</v>
      </c>
      <c r="T2505" s="8" t="str">
        <f>TEXT(SalesDataTable[[#This Row],[Order Date]],"mmm")</f>
        <v>Dec</v>
      </c>
    </row>
    <row r="2506" spans="1:20" ht="15.6" x14ac:dyDescent="0.3">
      <c r="A2506" s="2" t="s">
        <v>2577</v>
      </c>
      <c r="B2506" s="3">
        <v>46358</v>
      </c>
      <c r="C2506" s="4" t="s">
        <v>21</v>
      </c>
      <c r="D2506" s="4" t="s">
        <v>108</v>
      </c>
      <c r="E2506" s="4" t="s">
        <v>23</v>
      </c>
      <c r="F2506" s="4" t="s">
        <v>40</v>
      </c>
      <c r="G2506" s="4" t="s">
        <v>69</v>
      </c>
      <c r="H2506" s="4" t="s">
        <v>70</v>
      </c>
      <c r="I2506" s="5">
        <v>2</v>
      </c>
      <c r="J2506" s="6">
        <v>40.86</v>
      </c>
      <c r="K2506" s="7">
        <v>0.05</v>
      </c>
      <c r="L2506" s="6">
        <v>15.06</v>
      </c>
      <c r="M2506" s="6">
        <f t="shared" si="156"/>
        <v>77.634</v>
      </c>
      <c r="N2506" s="6">
        <f t="shared" si="157"/>
        <v>30.12</v>
      </c>
      <c r="O2506" s="6">
        <f t="shared" si="158"/>
        <v>47.513999999999996</v>
      </c>
      <c r="P2506" s="8">
        <f t="shared" si="159"/>
        <v>0.6120256588608084</v>
      </c>
      <c r="Q2506" s="9">
        <f>YEAR(SalesDataTable[[#This Row],[Order Date]])</f>
        <v>2026</v>
      </c>
      <c r="R2506" s="8" t="str">
        <f>"Q"&amp;ROUNDUP(MONTH(SalesDataTable[[#This Row],[Order Date]])/3,0)</f>
        <v>Q4</v>
      </c>
      <c r="S2506" s="5">
        <f>MONTH(SalesDataTable[[#This Row],[Order Date]])</f>
        <v>12</v>
      </c>
      <c r="T2506" s="8" t="str">
        <f>TEXT(SalesDataTable[[#This Row],[Order Date]],"mmm")</f>
        <v>Dec</v>
      </c>
    </row>
    <row r="2507" spans="1:20" ht="15.6" x14ac:dyDescent="0.3">
      <c r="A2507" s="2" t="s">
        <v>2578</v>
      </c>
      <c r="B2507" s="3">
        <v>46358</v>
      </c>
      <c r="C2507" s="4" t="s">
        <v>34</v>
      </c>
      <c r="D2507" s="4" t="s">
        <v>54</v>
      </c>
      <c r="E2507" s="4" t="s">
        <v>59</v>
      </c>
      <c r="F2507" s="4" t="s">
        <v>24</v>
      </c>
      <c r="G2507" s="4" t="s">
        <v>51</v>
      </c>
      <c r="H2507" s="4" t="s">
        <v>61</v>
      </c>
      <c r="I2507" s="5">
        <v>6</v>
      </c>
      <c r="J2507" s="6">
        <v>194.79</v>
      </c>
      <c r="K2507" s="7">
        <v>0</v>
      </c>
      <c r="L2507" s="6">
        <v>105.73</v>
      </c>
      <c r="M2507" s="6">
        <f t="shared" si="156"/>
        <v>1168.74</v>
      </c>
      <c r="N2507" s="6">
        <f t="shared" si="157"/>
        <v>634.38</v>
      </c>
      <c r="O2507" s="6">
        <f t="shared" si="158"/>
        <v>534.36</v>
      </c>
      <c r="P2507" s="8">
        <f t="shared" si="159"/>
        <v>0.45721032907233433</v>
      </c>
      <c r="Q2507" s="9">
        <f>YEAR(SalesDataTable[[#This Row],[Order Date]])</f>
        <v>2026</v>
      </c>
      <c r="R2507" s="8" t="str">
        <f>"Q"&amp;ROUNDUP(MONTH(SalesDataTable[[#This Row],[Order Date]])/3,0)</f>
        <v>Q4</v>
      </c>
      <c r="S2507" s="5">
        <f>MONTH(SalesDataTable[[#This Row],[Order Date]])</f>
        <v>12</v>
      </c>
      <c r="T2507" s="8" t="str">
        <f>TEXT(SalesDataTable[[#This Row],[Order Date]],"mmm")</f>
        <v>Dec</v>
      </c>
    </row>
    <row r="2508" spans="1:20" ht="15.6" x14ac:dyDescent="0.3">
      <c r="A2508" s="2" t="s">
        <v>2579</v>
      </c>
      <c r="B2508" s="3">
        <v>46358</v>
      </c>
      <c r="C2508" s="4" t="s">
        <v>47</v>
      </c>
      <c r="D2508" s="4" t="s">
        <v>102</v>
      </c>
      <c r="E2508" s="4" t="s">
        <v>23</v>
      </c>
      <c r="F2508" s="4" t="s">
        <v>36</v>
      </c>
      <c r="G2508" s="4" t="s">
        <v>51</v>
      </c>
      <c r="H2508" s="4" t="s">
        <v>84</v>
      </c>
      <c r="I2508" s="5">
        <v>4</v>
      </c>
      <c r="J2508" s="6">
        <v>80.98</v>
      </c>
      <c r="K2508" s="7">
        <v>0.2</v>
      </c>
      <c r="L2508" s="6">
        <v>38.6</v>
      </c>
      <c r="M2508" s="6">
        <f t="shared" si="156"/>
        <v>259.13600000000002</v>
      </c>
      <c r="N2508" s="6">
        <f t="shared" si="157"/>
        <v>154.4</v>
      </c>
      <c r="O2508" s="6">
        <f t="shared" si="158"/>
        <v>104.73600000000002</v>
      </c>
      <c r="P2508" s="8">
        <f t="shared" si="159"/>
        <v>0.40417387009138062</v>
      </c>
      <c r="Q2508" s="9">
        <f>YEAR(SalesDataTable[[#This Row],[Order Date]])</f>
        <v>2026</v>
      </c>
      <c r="R2508" s="8" t="str">
        <f>"Q"&amp;ROUNDUP(MONTH(SalesDataTable[[#This Row],[Order Date]])/3,0)</f>
        <v>Q4</v>
      </c>
      <c r="S2508" s="5">
        <f>MONTH(SalesDataTable[[#This Row],[Order Date]])</f>
        <v>12</v>
      </c>
      <c r="T2508" s="8" t="str">
        <f>TEXT(SalesDataTable[[#This Row],[Order Date]],"mmm")</f>
        <v>Dec</v>
      </c>
    </row>
    <row r="2509" spans="1:20" ht="15.6" x14ac:dyDescent="0.3">
      <c r="A2509" s="2" t="s">
        <v>2580</v>
      </c>
      <c r="B2509" s="3">
        <v>46358</v>
      </c>
      <c r="C2509" s="4" t="s">
        <v>21</v>
      </c>
      <c r="D2509" s="4" t="s">
        <v>108</v>
      </c>
      <c r="E2509" s="4" t="s">
        <v>23</v>
      </c>
      <c r="F2509" s="4" t="s">
        <v>36</v>
      </c>
      <c r="G2509" s="4" t="s">
        <v>51</v>
      </c>
      <c r="H2509" s="4" t="s">
        <v>61</v>
      </c>
      <c r="I2509" s="5">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9">
        <f>YEAR(SalesDataTable[[#This Row],[Order Date]])</f>
        <v>2026</v>
      </c>
      <c r="R2509" s="8" t="str">
        <f>"Q"&amp;ROUNDUP(MONTH(SalesDataTable[[#This Row],[Order Date]])/3,0)</f>
        <v>Q4</v>
      </c>
      <c r="S2509" s="5">
        <f>MONTH(SalesDataTable[[#This Row],[Order Date]])</f>
        <v>12</v>
      </c>
      <c r="T2509" s="8" t="str">
        <f>TEXT(SalesDataTable[[#This Row],[Order Date]],"mmm")</f>
        <v>Dec</v>
      </c>
    </row>
    <row r="2510" spans="1:20" ht="15.6" x14ac:dyDescent="0.3">
      <c r="A2510" s="2" t="s">
        <v>2581</v>
      </c>
      <c r="B2510" s="3">
        <v>46358</v>
      </c>
      <c r="C2510" s="4" t="s">
        <v>21</v>
      </c>
      <c r="D2510" s="4" t="s">
        <v>72</v>
      </c>
      <c r="E2510" s="4" t="s">
        <v>45</v>
      </c>
      <c r="F2510" s="4" t="s">
        <v>36</v>
      </c>
      <c r="G2510" s="4" t="s">
        <v>37</v>
      </c>
      <c r="H2510" s="4" t="s">
        <v>66</v>
      </c>
      <c r="I2510" s="5">
        <v>2</v>
      </c>
      <c r="J2510" s="6">
        <v>46.63</v>
      </c>
      <c r="K2510" s="7">
        <v>0</v>
      </c>
      <c r="L2510" s="6">
        <v>18.68</v>
      </c>
      <c r="M2510" s="6">
        <f t="shared" si="156"/>
        <v>93.26</v>
      </c>
      <c r="N2510" s="6">
        <f t="shared" si="157"/>
        <v>37.36</v>
      </c>
      <c r="O2510" s="6">
        <f t="shared" si="158"/>
        <v>55.900000000000006</v>
      </c>
      <c r="P2510" s="8">
        <f t="shared" si="159"/>
        <v>0.59939952820072917</v>
      </c>
      <c r="Q2510" s="9">
        <f>YEAR(SalesDataTable[[#This Row],[Order Date]])</f>
        <v>2026</v>
      </c>
      <c r="R2510" s="8" t="str">
        <f>"Q"&amp;ROUNDUP(MONTH(SalesDataTable[[#This Row],[Order Date]])/3,0)</f>
        <v>Q4</v>
      </c>
      <c r="S2510" s="5">
        <f>MONTH(SalesDataTable[[#This Row],[Order Date]])</f>
        <v>12</v>
      </c>
      <c r="T2510" s="8" t="str">
        <f>TEXT(SalesDataTable[[#This Row],[Order Date]],"mmm")</f>
        <v>Dec</v>
      </c>
    </row>
    <row r="2511" spans="1:20" ht="15.6" x14ac:dyDescent="0.3">
      <c r="A2511" s="2" t="s">
        <v>2582</v>
      </c>
      <c r="B2511" s="3">
        <v>46358</v>
      </c>
      <c r="C2511" s="4" t="s">
        <v>34</v>
      </c>
      <c r="D2511" s="4" t="s">
        <v>54</v>
      </c>
      <c r="E2511" s="4" t="s">
        <v>30</v>
      </c>
      <c r="F2511" s="4" t="s">
        <v>40</v>
      </c>
      <c r="G2511" s="4" t="s">
        <v>31</v>
      </c>
      <c r="H2511" s="4" t="s">
        <v>41</v>
      </c>
      <c r="I2511" s="5">
        <v>12</v>
      </c>
      <c r="J2511" s="6">
        <v>142.93</v>
      </c>
      <c r="K2511" s="7">
        <v>0.1</v>
      </c>
      <c r="L2511" s="6">
        <v>79.81</v>
      </c>
      <c r="M2511" s="6">
        <f t="shared" si="156"/>
        <v>1543.644</v>
      </c>
      <c r="N2511" s="6">
        <f t="shared" si="157"/>
        <v>957.72</v>
      </c>
      <c r="O2511" s="6">
        <f t="shared" si="158"/>
        <v>585.92399999999998</v>
      </c>
      <c r="P2511" s="8">
        <f t="shared" si="159"/>
        <v>0.37957197384889263</v>
      </c>
      <c r="Q2511" s="9">
        <f>YEAR(SalesDataTable[[#This Row],[Order Date]])</f>
        <v>2026</v>
      </c>
      <c r="R2511" s="8" t="str">
        <f>"Q"&amp;ROUNDUP(MONTH(SalesDataTable[[#This Row],[Order Date]])/3,0)</f>
        <v>Q4</v>
      </c>
      <c r="S2511" s="5">
        <f>MONTH(SalesDataTable[[#This Row],[Order Date]])</f>
        <v>12</v>
      </c>
      <c r="T2511" s="8" t="str">
        <f>TEXT(SalesDataTable[[#This Row],[Order Date]],"mmm")</f>
        <v>Dec</v>
      </c>
    </row>
    <row r="2512" spans="1:20" ht="15.6" x14ac:dyDescent="0.3">
      <c r="A2512" s="2" t="s">
        <v>2583</v>
      </c>
      <c r="B2512" s="3">
        <v>46358</v>
      </c>
      <c r="C2512" s="4" t="s">
        <v>28</v>
      </c>
      <c r="D2512" s="4" t="s">
        <v>89</v>
      </c>
      <c r="E2512" s="4" t="s">
        <v>45</v>
      </c>
      <c r="F2512" s="4" t="s">
        <v>24</v>
      </c>
      <c r="G2512" s="4" t="s">
        <v>31</v>
      </c>
      <c r="H2512" s="4" t="s">
        <v>73</v>
      </c>
      <c r="I2512" s="5">
        <v>2</v>
      </c>
      <c r="J2512" s="6">
        <v>153.97</v>
      </c>
      <c r="K2512" s="7">
        <v>0</v>
      </c>
      <c r="L2512" s="6">
        <v>79.45</v>
      </c>
      <c r="M2512" s="6">
        <f t="shared" si="156"/>
        <v>307.94</v>
      </c>
      <c r="N2512" s="6">
        <f t="shared" si="157"/>
        <v>158.9</v>
      </c>
      <c r="O2512" s="6">
        <f t="shared" si="158"/>
        <v>149.04</v>
      </c>
      <c r="P2512" s="8">
        <f t="shared" si="159"/>
        <v>0.48399038773787101</v>
      </c>
      <c r="Q2512" s="9">
        <f>YEAR(SalesDataTable[[#This Row],[Order Date]])</f>
        <v>2026</v>
      </c>
      <c r="R2512" s="8" t="str">
        <f>"Q"&amp;ROUNDUP(MONTH(SalesDataTable[[#This Row],[Order Date]])/3,0)</f>
        <v>Q4</v>
      </c>
      <c r="S2512" s="5">
        <f>MONTH(SalesDataTable[[#This Row],[Order Date]])</f>
        <v>12</v>
      </c>
      <c r="T2512" s="8" t="str">
        <f>TEXT(SalesDataTable[[#This Row],[Order Date]],"mmm")</f>
        <v>Dec</v>
      </c>
    </row>
    <row r="2513" spans="1:20" ht="15.6" x14ac:dyDescent="0.3">
      <c r="A2513" s="2" t="s">
        <v>2584</v>
      </c>
      <c r="B2513" s="3">
        <v>46358</v>
      </c>
      <c r="C2513" s="4" t="s">
        <v>47</v>
      </c>
      <c r="D2513" s="4" t="s">
        <v>102</v>
      </c>
      <c r="E2513" s="4" t="s">
        <v>23</v>
      </c>
      <c r="F2513" s="4" t="s">
        <v>24</v>
      </c>
      <c r="G2513" s="4" t="s">
        <v>51</v>
      </c>
      <c r="H2513" s="4" t="s">
        <v>52</v>
      </c>
      <c r="I2513" s="5">
        <v>1</v>
      </c>
      <c r="J2513" s="6">
        <v>344.63</v>
      </c>
      <c r="K2513" s="7">
        <v>0.05</v>
      </c>
      <c r="L2513" s="6">
        <v>189.22</v>
      </c>
      <c r="M2513" s="6">
        <f t="shared" si="156"/>
        <v>327.39849999999996</v>
      </c>
      <c r="N2513" s="6">
        <f t="shared" si="157"/>
        <v>189.22</v>
      </c>
      <c r="O2513" s="6">
        <f t="shared" si="158"/>
        <v>138.17849999999996</v>
      </c>
      <c r="P2513" s="8">
        <f t="shared" si="159"/>
        <v>0.42204988721695419</v>
      </c>
      <c r="Q2513" s="9">
        <f>YEAR(SalesDataTable[[#This Row],[Order Date]])</f>
        <v>2026</v>
      </c>
      <c r="R2513" s="8" t="str">
        <f>"Q"&amp;ROUNDUP(MONTH(SalesDataTable[[#This Row],[Order Date]])/3,0)</f>
        <v>Q4</v>
      </c>
      <c r="S2513" s="5">
        <f>MONTH(SalesDataTable[[#This Row],[Order Date]])</f>
        <v>12</v>
      </c>
      <c r="T2513" s="8" t="str">
        <f>TEXT(SalesDataTable[[#This Row],[Order Date]],"mmm")</f>
        <v>Dec</v>
      </c>
    </row>
    <row r="2514" spans="1:20" ht="15.6" x14ac:dyDescent="0.3">
      <c r="A2514" s="2" t="s">
        <v>2585</v>
      </c>
      <c r="B2514" s="3">
        <v>46359</v>
      </c>
      <c r="C2514" s="4" t="s">
        <v>47</v>
      </c>
      <c r="D2514" s="4" t="s">
        <v>102</v>
      </c>
      <c r="E2514" s="4" t="s">
        <v>23</v>
      </c>
      <c r="F2514" s="4" t="s">
        <v>36</v>
      </c>
      <c r="G2514" s="4" t="s">
        <v>37</v>
      </c>
      <c r="H2514" s="4" t="s">
        <v>66</v>
      </c>
      <c r="I2514" s="5">
        <v>2</v>
      </c>
      <c r="J2514" s="6">
        <v>46.51</v>
      </c>
      <c r="K2514" s="7">
        <v>0.05</v>
      </c>
      <c r="L2514" s="6">
        <v>18.73</v>
      </c>
      <c r="M2514" s="6">
        <f t="shared" si="156"/>
        <v>88.368999999999986</v>
      </c>
      <c r="N2514" s="6">
        <f t="shared" si="157"/>
        <v>37.46</v>
      </c>
      <c r="O2514" s="6">
        <f t="shared" si="158"/>
        <v>50.908999999999985</v>
      </c>
      <c r="P2514" s="8">
        <f t="shared" si="159"/>
        <v>0.57609568966492763</v>
      </c>
      <c r="Q2514" s="9">
        <f>YEAR(SalesDataTable[[#This Row],[Order Date]])</f>
        <v>2026</v>
      </c>
      <c r="R2514" s="8" t="str">
        <f>"Q"&amp;ROUNDUP(MONTH(SalesDataTable[[#This Row],[Order Date]])/3,0)</f>
        <v>Q4</v>
      </c>
      <c r="S2514" s="5">
        <f>MONTH(SalesDataTable[[#This Row],[Order Date]])</f>
        <v>12</v>
      </c>
      <c r="T2514" s="8" t="str">
        <f>TEXT(SalesDataTable[[#This Row],[Order Date]],"mmm")</f>
        <v>Dec</v>
      </c>
    </row>
    <row r="2515" spans="1:20" ht="15.6" x14ac:dyDescent="0.3">
      <c r="A2515" s="2" t="s">
        <v>2586</v>
      </c>
      <c r="B2515" s="3">
        <v>46359</v>
      </c>
      <c r="C2515" s="4" t="s">
        <v>21</v>
      </c>
      <c r="D2515" s="4" t="s">
        <v>72</v>
      </c>
      <c r="E2515" s="4" t="s">
        <v>30</v>
      </c>
      <c r="F2515" s="4" t="s">
        <v>40</v>
      </c>
      <c r="G2515" s="4" t="s">
        <v>25</v>
      </c>
      <c r="H2515" s="4" t="s">
        <v>26</v>
      </c>
      <c r="I2515" s="5">
        <v>6</v>
      </c>
      <c r="J2515" s="6">
        <v>80.17</v>
      </c>
      <c r="K2515" s="7">
        <v>0.1</v>
      </c>
      <c r="L2515" s="6">
        <v>42.67</v>
      </c>
      <c r="M2515" s="6">
        <f t="shared" si="156"/>
        <v>432.91800000000001</v>
      </c>
      <c r="N2515" s="6">
        <f t="shared" si="157"/>
        <v>256.02</v>
      </c>
      <c r="O2515" s="6">
        <f t="shared" si="158"/>
        <v>176.89800000000002</v>
      </c>
      <c r="P2515" s="8">
        <f t="shared" si="159"/>
        <v>0.40861779828974543</v>
      </c>
      <c r="Q2515" s="9">
        <f>YEAR(SalesDataTable[[#This Row],[Order Date]])</f>
        <v>2026</v>
      </c>
      <c r="R2515" s="8" t="str">
        <f>"Q"&amp;ROUNDUP(MONTH(SalesDataTable[[#This Row],[Order Date]])/3,0)</f>
        <v>Q4</v>
      </c>
      <c r="S2515" s="5">
        <f>MONTH(SalesDataTable[[#This Row],[Order Date]])</f>
        <v>12</v>
      </c>
      <c r="T2515" s="8" t="str">
        <f>TEXT(SalesDataTable[[#This Row],[Order Date]],"mmm")</f>
        <v>Dec</v>
      </c>
    </row>
    <row r="2516" spans="1:20" ht="15.6" x14ac:dyDescent="0.3">
      <c r="A2516" s="2" t="s">
        <v>2587</v>
      </c>
      <c r="B2516" s="3">
        <v>46359</v>
      </c>
      <c r="C2516" s="4" t="s">
        <v>47</v>
      </c>
      <c r="D2516" s="4" t="s">
        <v>102</v>
      </c>
      <c r="E2516" s="4" t="s">
        <v>23</v>
      </c>
      <c r="F2516" s="4" t="s">
        <v>36</v>
      </c>
      <c r="G2516" s="4" t="s">
        <v>51</v>
      </c>
      <c r="H2516" s="4" t="s">
        <v>110</v>
      </c>
      <c r="I2516" s="5">
        <v>2</v>
      </c>
      <c r="J2516" s="6">
        <v>124.62</v>
      </c>
      <c r="K2516" s="7">
        <v>0.1</v>
      </c>
      <c r="L2516" s="6">
        <v>58.91</v>
      </c>
      <c r="M2516" s="6">
        <f t="shared" si="156"/>
        <v>224.316</v>
      </c>
      <c r="N2516" s="6">
        <f t="shared" si="157"/>
        <v>117.82</v>
      </c>
      <c r="O2516" s="6">
        <f t="shared" si="158"/>
        <v>106.49600000000001</v>
      </c>
      <c r="P2516" s="8">
        <f t="shared" si="159"/>
        <v>0.47475882237557737</v>
      </c>
      <c r="Q2516" s="9">
        <f>YEAR(SalesDataTable[[#This Row],[Order Date]])</f>
        <v>2026</v>
      </c>
      <c r="R2516" s="8" t="str">
        <f>"Q"&amp;ROUNDUP(MONTH(SalesDataTable[[#This Row],[Order Date]])/3,0)</f>
        <v>Q4</v>
      </c>
      <c r="S2516" s="5">
        <f>MONTH(SalesDataTable[[#This Row],[Order Date]])</f>
        <v>12</v>
      </c>
      <c r="T2516" s="8" t="str">
        <f>TEXT(SalesDataTable[[#This Row],[Order Date]],"mmm")</f>
        <v>Dec</v>
      </c>
    </row>
    <row r="2517" spans="1:20" ht="15.6" x14ac:dyDescent="0.3">
      <c r="A2517" s="2" t="s">
        <v>2588</v>
      </c>
      <c r="B2517" s="3">
        <v>46359</v>
      </c>
      <c r="C2517" s="4" t="s">
        <v>34</v>
      </c>
      <c r="D2517" s="4" t="s">
        <v>44</v>
      </c>
      <c r="E2517" s="4" t="s">
        <v>23</v>
      </c>
      <c r="F2517" s="4" t="s">
        <v>24</v>
      </c>
      <c r="G2517" s="4" t="s">
        <v>31</v>
      </c>
      <c r="H2517" s="4" t="s">
        <v>41</v>
      </c>
      <c r="I2517" s="5">
        <v>1</v>
      </c>
      <c r="J2517" s="6">
        <v>144.78</v>
      </c>
      <c r="K2517" s="7">
        <v>0.15</v>
      </c>
      <c r="L2517" s="6">
        <v>81.53</v>
      </c>
      <c r="M2517" s="6">
        <f t="shared" si="156"/>
        <v>123.063</v>
      </c>
      <c r="N2517" s="6">
        <f t="shared" si="157"/>
        <v>81.53</v>
      </c>
      <c r="O2517" s="6">
        <f t="shared" si="158"/>
        <v>41.533000000000001</v>
      </c>
      <c r="P2517" s="8">
        <f t="shared" si="159"/>
        <v>0.33749380398657597</v>
      </c>
      <c r="Q2517" s="9">
        <f>YEAR(SalesDataTable[[#This Row],[Order Date]])</f>
        <v>2026</v>
      </c>
      <c r="R2517" s="8" t="str">
        <f>"Q"&amp;ROUNDUP(MONTH(SalesDataTable[[#This Row],[Order Date]])/3,0)</f>
        <v>Q4</v>
      </c>
      <c r="S2517" s="5">
        <f>MONTH(SalesDataTable[[#This Row],[Order Date]])</f>
        <v>12</v>
      </c>
      <c r="T2517" s="8" t="str">
        <f>TEXT(SalesDataTable[[#This Row],[Order Date]],"mmm")</f>
        <v>Dec</v>
      </c>
    </row>
    <row r="2518" spans="1:20" ht="15.6" x14ac:dyDescent="0.3">
      <c r="A2518" s="2" t="s">
        <v>2589</v>
      </c>
      <c r="B2518" s="3">
        <v>46359</v>
      </c>
      <c r="C2518" s="4" t="s">
        <v>47</v>
      </c>
      <c r="D2518" s="4" t="s">
        <v>65</v>
      </c>
      <c r="E2518" s="4" t="s">
        <v>23</v>
      </c>
      <c r="F2518" s="4" t="s">
        <v>40</v>
      </c>
      <c r="G2518" s="4" t="s">
        <v>37</v>
      </c>
      <c r="H2518" s="4" t="s">
        <v>91</v>
      </c>
      <c r="I2518" s="5">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9">
        <f>YEAR(SalesDataTable[[#This Row],[Order Date]])</f>
        <v>2026</v>
      </c>
      <c r="R2518" s="8" t="str">
        <f>"Q"&amp;ROUNDUP(MONTH(SalesDataTable[[#This Row],[Order Date]])/3,0)</f>
        <v>Q4</v>
      </c>
      <c r="S2518" s="5">
        <f>MONTH(SalesDataTable[[#This Row],[Order Date]])</f>
        <v>12</v>
      </c>
      <c r="T2518" s="8" t="str">
        <f>TEXT(SalesDataTable[[#This Row],[Order Date]],"mmm")</f>
        <v>Dec</v>
      </c>
    </row>
    <row r="2519" spans="1:20" ht="15.6" x14ac:dyDescent="0.3">
      <c r="A2519" s="2" t="s">
        <v>2590</v>
      </c>
      <c r="B2519" s="3">
        <v>46359</v>
      </c>
      <c r="C2519" s="4" t="s">
        <v>47</v>
      </c>
      <c r="D2519" s="4" t="s">
        <v>65</v>
      </c>
      <c r="E2519" s="4" t="s">
        <v>45</v>
      </c>
      <c r="F2519" s="4" t="s">
        <v>36</v>
      </c>
      <c r="G2519" s="4" t="s">
        <v>51</v>
      </c>
      <c r="H2519" s="4" t="s">
        <v>110</v>
      </c>
      <c r="I2519" s="5">
        <v>1</v>
      </c>
      <c r="J2519" s="6">
        <v>124.93</v>
      </c>
      <c r="K2519" s="7">
        <v>0</v>
      </c>
      <c r="L2519" s="6">
        <v>59.41</v>
      </c>
      <c r="M2519" s="6">
        <f t="shared" si="156"/>
        <v>124.93</v>
      </c>
      <c r="N2519" s="6">
        <f t="shared" si="157"/>
        <v>59.41</v>
      </c>
      <c r="O2519" s="6">
        <f t="shared" si="158"/>
        <v>65.52000000000001</v>
      </c>
      <c r="P2519" s="8">
        <f t="shared" si="159"/>
        <v>0.52445369406867848</v>
      </c>
      <c r="Q2519" s="9">
        <f>YEAR(SalesDataTable[[#This Row],[Order Date]])</f>
        <v>2026</v>
      </c>
      <c r="R2519" s="8" t="str">
        <f>"Q"&amp;ROUNDUP(MONTH(SalesDataTable[[#This Row],[Order Date]])/3,0)</f>
        <v>Q4</v>
      </c>
      <c r="S2519" s="5">
        <f>MONTH(SalesDataTable[[#This Row],[Order Date]])</f>
        <v>12</v>
      </c>
      <c r="T2519" s="8" t="str">
        <f>TEXT(SalesDataTable[[#This Row],[Order Date]],"mmm")</f>
        <v>Dec</v>
      </c>
    </row>
    <row r="2520" spans="1:20" ht="15.6" x14ac:dyDescent="0.3">
      <c r="A2520" s="2" t="s">
        <v>2591</v>
      </c>
      <c r="B2520" s="3">
        <v>46359</v>
      </c>
      <c r="C2520" s="4" t="s">
        <v>28</v>
      </c>
      <c r="D2520" s="4" t="s">
        <v>89</v>
      </c>
      <c r="E2520" s="4" t="s">
        <v>23</v>
      </c>
      <c r="F2520" s="4" t="s">
        <v>36</v>
      </c>
      <c r="G2520" s="4" t="s">
        <v>31</v>
      </c>
      <c r="H2520" s="4" t="s">
        <v>99</v>
      </c>
      <c r="I2520" s="5">
        <v>2</v>
      </c>
      <c r="J2520" s="6">
        <v>70.59</v>
      </c>
      <c r="K2520" s="7">
        <v>0.1</v>
      </c>
      <c r="L2520" s="6">
        <v>32.68</v>
      </c>
      <c r="M2520" s="6">
        <f t="shared" si="156"/>
        <v>127.06200000000001</v>
      </c>
      <c r="N2520" s="6">
        <f t="shared" si="157"/>
        <v>65.36</v>
      </c>
      <c r="O2520" s="6">
        <f t="shared" si="158"/>
        <v>61.702000000000012</v>
      </c>
      <c r="P2520" s="8">
        <f t="shared" si="159"/>
        <v>0.48560545245628123</v>
      </c>
      <c r="Q2520" s="9">
        <f>YEAR(SalesDataTable[[#This Row],[Order Date]])</f>
        <v>2026</v>
      </c>
      <c r="R2520" s="8" t="str">
        <f>"Q"&amp;ROUNDUP(MONTH(SalesDataTable[[#This Row],[Order Date]])/3,0)</f>
        <v>Q4</v>
      </c>
      <c r="S2520" s="5">
        <f>MONTH(SalesDataTable[[#This Row],[Order Date]])</f>
        <v>12</v>
      </c>
      <c r="T2520" s="8" t="str">
        <f>TEXT(SalesDataTable[[#This Row],[Order Date]],"mmm")</f>
        <v>Dec</v>
      </c>
    </row>
    <row r="2521" spans="1:20" ht="15.6" x14ac:dyDescent="0.3">
      <c r="A2521" s="2" t="s">
        <v>2592</v>
      </c>
      <c r="B2521" s="3">
        <v>46360</v>
      </c>
      <c r="C2521" s="4" t="s">
        <v>47</v>
      </c>
      <c r="D2521" s="4" t="s">
        <v>65</v>
      </c>
      <c r="E2521" s="4" t="s">
        <v>23</v>
      </c>
      <c r="F2521" s="4" t="s">
        <v>24</v>
      </c>
      <c r="G2521" s="4" t="s">
        <v>31</v>
      </c>
      <c r="H2521" s="4" t="s">
        <v>73</v>
      </c>
      <c r="I2521" s="5">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9">
        <f>YEAR(SalesDataTable[[#This Row],[Order Date]])</f>
        <v>2026</v>
      </c>
      <c r="R2521" s="8" t="str">
        <f>"Q"&amp;ROUNDUP(MONTH(SalesDataTable[[#This Row],[Order Date]])/3,0)</f>
        <v>Q4</v>
      </c>
      <c r="S2521" s="5">
        <f>MONTH(SalesDataTable[[#This Row],[Order Date]])</f>
        <v>12</v>
      </c>
      <c r="T2521" s="8" t="str">
        <f>TEXT(SalesDataTable[[#This Row],[Order Date]],"mmm")</f>
        <v>Dec</v>
      </c>
    </row>
    <row r="2522" spans="1:20" ht="15.6" x14ac:dyDescent="0.3">
      <c r="A2522" s="2" t="s">
        <v>2593</v>
      </c>
      <c r="B2522" s="3">
        <v>46360</v>
      </c>
      <c r="C2522" s="4" t="s">
        <v>47</v>
      </c>
      <c r="D2522" s="4" t="s">
        <v>65</v>
      </c>
      <c r="E2522" s="4" t="s">
        <v>23</v>
      </c>
      <c r="F2522" s="4" t="s">
        <v>24</v>
      </c>
      <c r="G2522" s="4" t="s">
        <v>51</v>
      </c>
      <c r="H2522" s="4" t="s">
        <v>110</v>
      </c>
      <c r="I2522" s="5">
        <v>2</v>
      </c>
      <c r="J2522" s="6">
        <v>120.37</v>
      </c>
      <c r="K2522" s="7">
        <v>0.2</v>
      </c>
      <c r="L2522" s="6">
        <v>59.39</v>
      </c>
      <c r="M2522" s="6">
        <f t="shared" si="156"/>
        <v>192.59200000000001</v>
      </c>
      <c r="N2522" s="6">
        <f t="shared" si="157"/>
        <v>118.78</v>
      </c>
      <c r="O2522" s="6">
        <f t="shared" si="158"/>
        <v>73.812000000000012</v>
      </c>
      <c r="P2522" s="8">
        <f t="shared" si="159"/>
        <v>0.3832557946332143</v>
      </c>
      <c r="Q2522" s="9">
        <f>YEAR(SalesDataTable[[#This Row],[Order Date]])</f>
        <v>2026</v>
      </c>
      <c r="R2522" s="8" t="str">
        <f>"Q"&amp;ROUNDUP(MONTH(SalesDataTable[[#This Row],[Order Date]])/3,0)</f>
        <v>Q4</v>
      </c>
      <c r="S2522" s="5">
        <f>MONTH(SalesDataTable[[#This Row],[Order Date]])</f>
        <v>12</v>
      </c>
      <c r="T2522" s="8" t="str">
        <f>TEXT(SalesDataTable[[#This Row],[Order Date]],"mmm")</f>
        <v>Dec</v>
      </c>
    </row>
    <row r="2523" spans="1:20" ht="15.6" x14ac:dyDescent="0.3">
      <c r="A2523" s="2" t="s">
        <v>2594</v>
      </c>
      <c r="B2523" s="3">
        <v>46360</v>
      </c>
      <c r="C2523" s="4" t="s">
        <v>28</v>
      </c>
      <c r="D2523" s="4" t="s">
        <v>29</v>
      </c>
      <c r="E2523" s="4" t="s">
        <v>23</v>
      </c>
      <c r="F2523" s="4" t="s">
        <v>24</v>
      </c>
      <c r="G2523" s="4" t="s">
        <v>51</v>
      </c>
      <c r="H2523" s="4" t="s">
        <v>61</v>
      </c>
      <c r="I2523" s="5">
        <v>3</v>
      </c>
      <c r="J2523" s="6">
        <v>193.8</v>
      </c>
      <c r="K2523" s="7">
        <v>0</v>
      </c>
      <c r="L2523" s="6">
        <v>104.55</v>
      </c>
      <c r="M2523" s="6">
        <f t="shared" si="156"/>
        <v>581.40000000000009</v>
      </c>
      <c r="N2523" s="6">
        <f t="shared" si="157"/>
        <v>313.64999999999998</v>
      </c>
      <c r="O2523" s="6">
        <f t="shared" si="158"/>
        <v>267.75000000000011</v>
      </c>
      <c r="P2523" s="8">
        <f t="shared" si="159"/>
        <v>0.46052631578947378</v>
      </c>
      <c r="Q2523" s="9">
        <f>YEAR(SalesDataTable[[#This Row],[Order Date]])</f>
        <v>2026</v>
      </c>
      <c r="R2523" s="8" t="str">
        <f>"Q"&amp;ROUNDUP(MONTH(SalesDataTable[[#This Row],[Order Date]])/3,0)</f>
        <v>Q4</v>
      </c>
      <c r="S2523" s="5">
        <f>MONTH(SalesDataTable[[#This Row],[Order Date]])</f>
        <v>12</v>
      </c>
      <c r="T2523" s="8" t="str">
        <f>TEXT(SalesDataTable[[#This Row],[Order Date]],"mmm")</f>
        <v>Dec</v>
      </c>
    </row>
    <row r="2524" spans="1:20" ht="15.6" x14ac:dyDescent="0.3">
      <c r="A2524" s="2" t="s">
        <v>2595</v>
      </c>
      <c r="B2524" s="3">
        <v>46361</v>
      </c>
      <c r="C2524" s="4" t="s">
        <v>47</v>
      </c>
      <c r="D2524" s="4" t="s">
        <v>102</v>
      </c>
      <c r="E2524" s="4" t="s">
        <v>23</v>
      </c>
      <c r="F2524" s="4" t="s">
        <v>40</v>
      </c>
      <c r="G2524" s="4" t="s">
        <v>31</v>
      </c>
      <c r="H2524" s="4" t="s">
        <v>41</v>
      </c>
      <c r="I2524" s="5">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9">
        <f>YEAR(SalesDataTable[[#This Row],[Order Date]])</f>
        <v>2026</v>
      </c>
      <c r="R2524" s="8" t="str">
        <f>"Q"&amp;ROUNDUP(MONTH(SalesDataTable[[#This Row],[Order Date]])/3,0)</f>
        <v>Q4</v>
      </c>
      <c r="S2524" s="5">
        <f>MONTH(SalesDataTable[[#This Row],[Order Date]])</f>
        <v>12</v>
      </c>
      <c r="T2524" s="8" t="str">
        <f>TEXT(SalesDataTable[[#This Row],[Order Date]],"mmm")</f>
        <v>Dec</v>
      </c>
    </row>
    <row r="2525" spans="1:20" ht="15.6" x14ac:dyDescent="0.3">
      <c r="A2525" s="2" t="s">
        <v>2596</v>
      </c>
      <c r="B2525" s="3">
        <v>46361</v>
      </c>
      <c r="C2525" s="4" t="s">
        <v>47</v>
      </c>
      <c r="D2525" s="4" t="s">
        <v>65</v>
      </c>
      <c r="E2525" s="4" t="s">
        <v>30</v>
      </c>
      <c r="F2525" s="4" t="s">
        <v>40</v>
      </c>
      <c r="G2525" s="4" t="s">
        <v>25</v>
      </c>
      <c r="H2525" s="4" t="s">
        <v>63</v>
      </c>
      <c r="I2525" s="5">
        <v>4</v>
      </c>
      <c r="J2525" s="6">
        <v>101.17</v>
      </c>
      <c r="K2525" s="7">
        <v>0.15</v>
      </c>
      <c r="L2525" s="6">
        <v>50.48</v>
      </c>
      <c r="M2525" s="6">
        <f t="shared" si="156"/>
        <v>343.97800000000001</v>
      </c>
      <c r="N2525" s="6">
        <f t="shared" si="157"/>
        <v>201.92</v>
      </c>
      <c r="O2525" s="6">
        <f t="shared" si="158"/>
        <v>142.05800000000002</v>
      </c>
      <c r="P2525" s="8">
        <f t="shared" si="159"/>
        <v>0.41298571420265257</v>
      </c>
      <c r="Q2525" s="9">
        <f>YEAR(SalesDataTable[[#This Row],[Order Date]])</f>
        <v>2026</v>
      </c>
      <c r="R2525" s="8" t="str">
        <f>"Q"&amp;ROUNDUP(MONTH(SalesDataTable[[#This Row],[Order Date]])/3,0)</f>
        <v>Q4</v>
      </c>
      <c r="S2525" s="5">
        <f>MONTH(SalesDataTable[[#This Row],[Order Date]])</f>
        <v>12</v>
      </c>
      <c r="T2525" s="8" t="str">
        <f>TEXT(SalesDataTable[[#This Row],[Order Date]],"mmm")</f>
        <v>Dec</v>
      </c>
    </row>
    <row r="2526" spans="1:20" ht="15.6" x14ac:dyDescent="0.3">
      <c r="A2526" s="2" t="s">
        <v>2597</v>
      </c>
      <c r="B2526" s="3">
        <v>46361</v>
      </c>
      <c r="C2526" s="4" t="s">
        <v>28</v>
      </c>
      <c r="D2526" s="4" t="s">
        <v>58</v>
      </c>
      <c r="E2526" s="4" t="s">
        <v>45</v>
      </c>
      <c r="F2526" s="4" t="s">
        <v>36</v>
      </c>
      <c r="G2526" s="4" t="s">
        <v>51</v>
      </c>
      <c r="H2526" s="4" t="s">
        <v>110</v>
      </c>
      <c r="I2526" s="5">
        <v>2</v>
      </c>
      <c r="J2526" s="6">
        <v>121.64</v>
      </c>
      <c r="K2526" s="7">
        <v>0</v>
      </c>
      <c r="L2526" s="6">
        <v>61.94</v>
      </c>
      <c r="M2526" s="6">
        <f t="shared" si="156"/>
        <v>243.28</v>
      </c>
      <c r="N2526" s="6">
        <f t="shared" si="157"/>
        <v>123.88</v>
      </c>
      <c r="O2526" s="6">
        <f t="shared" si="158"/>
        <v>119.4</v>
      </c>
      <c r="P2526" s="8">
        <f t="shared" si="159"/>
        <v>0.49079250246629402</v>
      </c>
      <c r="Q2526" s="9">
        <f>YEAR(SalesDataTable[[#This Row],[Order Date]])</f>
        <v>2026</v>
      </c>
      <c r="R2526" s="8" t="str">
        <f>"Q"&amp;ROUNDUP(MONTH(SalesDataTable[[#This Row],[Order Date]])/3,0)</f>
        <v>Q4</v>
      </c>
      <c r="S2526" s="5">
        <f>MONTH(SalesDataTable[[#This Row],[Order Date]])</f>
        <v>12</v>
      </c>
      <c r="T2526" s="8" t="str">
        <f>TEXT(SalesDataTable[[#This Row],[Order Date]],"mmm")</f>
        <v>Dec</v>
      </c>
    </row>
    <row r="2527" spans="1:20" ht="15.6" x14ac:dyDescent="0.3">
      <c r="A2527" s="2" t="s">
        <v>2598</v>
      </c>
      <c r="B2527" s="3">
        <v>46361</v>
      </c>
      <c r="C2527" s="4" t="s">
        <v>28</v>
      </c>
      <c r="D2527" s="4" t="s">
        <v>29</v>
      </c>
      <c r="E2527" s="4" t="s">
        <v>23</v>
      </c>
      <c r="F2527" s="4" t="s">
        <v>24</v>
      </c>
      <c r="G2527" s="4" t="s">
        <v>37</v>
      </c>
      <c r="H2527" s="4" t="s">
        <v>103</v>
      </c>
      <c r="I2527" s="5">
        <v>1</v>
      </c>
      <c r="J2527" s="6">
        <v>165.1</v>
      </c>
      <c r="K2527" s="7">
        <v>0.05</v>
      </c>
      <c r="L2527" s="6">
        <v>85.23</v>
      </c>
      <c r="M2527" s="6">
        <f t="shared" si="156"/>
        <v>156.845</v>
      </c>
      <c r="N2527" s="6">
        <f t="shared" si="157"/>
        <v>85.23</v>
      </c>
      <c r="O2527" s="6">
        <f t="shared" si="158"/>
        <v>71.614999999999995</v>
      </c>
      <c r="P2527" s="8">
        <f t="shared" si="159"/>
        <v>0.45659727756702473</v>
      </c>
      <c r="Q2527" s="9">
        <f>YEAR(SalesDataTable[[#This Row],[Order Date]])</f>
        <v>2026</v>
      </c>
      <c r="R2527" s="8" t="str">
        <f>"Q"&amp;ROUNDUP(MONTH(SalesDataTable[[#This Row],[Order Date]])/3,0)</f>
        <v>Q4</v>
      </c>
      <c r="S2527" s="5">
        <f>MONTH(SalesDataTable[[#This Row],[Order Date]])</f>
        <v>12</v>
      </c>
      <c r="T2527" s="8" t="str">
        <f>TEXT(SalesDataTable[[#This Row],[Order Date]],"mmm")</f>
        <v>Dec</v>
      </c>
    </row>
    <row r="2528" spans="1:20" ht="15.6" x14ac:dyDescent="0.3">
      <c r="A2528" s="2" t="s">
        <v>2599</v>
      </c>
      <c r="B2528" s="3">
        <v>46361</v>
      </c>
      <c r="C2528" s="4" t="s">
        <v>47</v>
      </c>
      <c r="D2528" s="4" t="s">
        <v>102</v>
      </c>
      <c r="E2528" s="4" t="s">
        <v>23</v>
      </c>
      <c r="F2528" s="4" t="s">
        <v>36</v>
      </c>
      <c r="G2528" s="4" t="s">
        <v>51</v>
      </c>
      <c r="H2528" s="4" t="s">
        <v>61</v>
      </c>
      <c r="I2528" s="5">
        <v>3</v>
      </c>
      <c r="J2528" s="6">
        <v>194.07</v>
      </c>
      <c r="K2528" s="7">
        <v>0.1</v>
      </c>
      <c r="L2528" s="6">
        <v>102.37</v>
      </c>
      <c r="M2528" s="6">
        <f t="shared" si="156"/>
        <v>523.98900000000003</v>
      </c>
      <c r="N2528" s="6">
        <f t="shared" si="157"/>
        <v>307.11</v>
      </c>
      <c r="O2528" s="6">
        <f t="shared" si="158"/>
        <v>216.87900000000002</v>
      </c>
      <c r="P2528" s="8">
        <f t="shared" si="159"/>
        <v>0.4138999101126169</v>
      </c>
      <c r="Q2528" s="9">
        <f>YEAR(SalesDataTable[[#This Row],[Order Date]])</f>
        <v>2026</v>
      </c>
      <c r="R2528" s="8" t="str">
        <f>"Q"&amp;ROUNDUP(MONTH(SalesDataTable[[#This Row],[Order Date]])/3,0)</f>
        <v>Q4</v>
      </c>
      <c r="S2528" s="5">
        <f>MONTH(SalesDataTable[[#This Row],[Order Date]])</f>
        <v>12</v>
      </c>
      <c r="T2528" s="8" t="str">
        <f>TEXT(SalesDataTable[[#This Row],[Order Date]],"mmm")</f>
        <v>Dec</v>
      </c>
    </row>
    <row r="2529" spans="1:20" ht="15.6" x14ac:dyDescent="0.3">
      <c r="A2529" s="2" t="s">
        <v>2600</v>
      </c>
      <c r="B2529" s="3">
        <v>46361</v>
      </c>
      <c r="C2529" s="4" t="s">
        <v>47</v>
      </c>
      <c r="D2529" s="4" t="s">
        <v>102</v>
      </c>
      <c r="E2529" s="4" t="s">
        <v>59</v>
      </c>
      <c r="F2529" s="4" t="s">
        <v>36</v>
      </c>
      <c r="G2529" s="4" t="s">
        <v>31</v>
      </c>
      <c r="H2529" s="4" t="s">
        <v>73</v>
      </c>
      <c r="I2529" s="5">
        <v>1</v>
      </c>
      <c r="J2529" s="6">
        <v>152.44</v>
      </c>
      <c r="K2529" s="7">
        <v>0.1</v>
      </c>
      <c r="L2529" s="6">
        <v>76.91</v>
      </c>
      <c r="M2529" s="6">
        <f t="shared" si="156"/>
        <v>137.196</v>
      </c>
      <c r="N2529" s="6">
        <f t="shared" si="157"/>
        <v>76.91</v>
      </c>
      <c r="O2529" s="6">
        <f t="shared" si="158"/>
        <v>60.286000000000001</v>
      </c>
      <c r="P2529" s="8">
        <f t="shared" si="159"/>
        <v>0.43941514329863846</v>
      </c>
      <c r="Q2529" s="9">
        <f>YEAR(SalesDataTable[[#This Row],[Order Date]])</f>
        <v>2026</v>
      </c>
      <c r="R2529" s="8" t="str">
        <f>"Q"&amp;ROUNDUP(MONTH(SalesDataTable[[#This Row],[Order Date]])/3,0)</f>
        <v>Q4</v>
      </c>
      <c r="S2529" s="5">
        <f>MONTH(SalesDataTable[[#This Row],[Order Date]])</f>
        <v>12</v>
      </c>
      <c r="T2529" s="8" t="str">
        <f>TEXT(SalesDataTable[[#This Row],[Order Date]],"mmm")</f>
        <v>Dec</v>
      </c>
    </row>
    <row r="2530" spans="1:20" ht="15.6" x14ac:dyDescent="0.3">
      <c r="A2530" s="2" t="s">
        <v>2601</v>
      </c>
      <c r="B2530" s="3">
        <v>46361</v>
      </c>
      <c r="C2530" s="4" t="s">
        <v>28</v>
      </c>
      <c r="D2530" s="4" t="s">
        <v>89</v>
      </c>
      <c r="E2530" s="4" t="s">
        <v>23</v>
      </c>
      <c r="F2530" s="4" t="s">
        <v>24</v>
      </c>
      <c r="G2530" s="4" t="s">
        <v>51</v>
      </c>
      <c r="H2530" s="4" t="s">
        <v>110</v>
      </c>
      <c r="I2530" s="5">
        <v>1</v>
      </c>
      <c r="J2530" s="6">
        <v>123.82</v>
      </c>
      <c r="K2530" s="7">
        <v>0.05</v>
      </c>
      <c r="L2530" s="6">
        <v>59.19</v>
      </c>
      <c r="M2530" s="6">
        <f t="shared" si="156"/>
        <v>117.62899999999999</v>
      </c>
      <c r="N2530" s="6">
        <f t="shared" si="157"/>
        <v>59.19</v>
      </c>
      <c r="O2530" s="6">
        <f t="shared" si="158"/>
        <v>58.438999999999993</v>
      </c>
      <c r="P2530" s="8">
        <f t="shared" si="159"/>
        <v>0.49680775999115862</v>
      </c>
      <c r="Q2530" s="9">
        <f>YEAR(SalesDataTable[[#This Row],[Order Date]])</f>
        <v>2026</v>
      </c>
      <c r="R2530" s="8" t="str">
        <f>"Q"&amp;ROUNDUP(MONTH(SalesDataTable[[#This Row],[Order Date]])/3,0)</f>
        <v>Q4</v>
      </c>
      <c r="S2530" s="5">
        <f>MONTH(SalesDataTable[[#This Row],[Order Date]])</f>
        <v>12</v>
      </c>
      <c r="T2530" s="8" t="str">
        <f>TEXT(SalesDataTable[[#This Row],[Order Date]],"mmm")</f>
        <v>Dec</v>
      </c>
    </row>
    <row r="2531" spans="1:20" ht="15.6" x14ac:dyDescent="0.3">
      <c r="A2531" s="2" t="s">
        <v>2602</v>
      </c>
      <c r="B2531" s="3">
        <v>46361</v>
      </c>
      <c r="C2531" s="4" t="s">
        <v>21</v>
      </c>
      <c r="D2531" s="4" t="s">
        <v>22</v>
      </c>
      <c r="E2531" s="4" t="s">
        <v>23</v>
      </c>
      <c r="F2531" s="4" t="s">
        <v>36</v>
      </c>
      <c r="G2531" s="4" t="s">
        <v>31</v>
      </c>
      <c r="H2531" s="4" t="s">
        <v>99</v>
      </c>
      <c r="I2531" s="5">
        <v>4</v>
      </c>
      <c r="J2531" s="6">
        <v>71.12</v>
      </c>
      <c r="K2531" s="7">
        <v>0.05</v>
      </c>
      <c r="L2531" s="6">
        <v>31.93</v>
      </c>
      <c r="M2531" s="6">
        <f t="shared" si="156"/>
        <v>270.25600000000003</v>
      </c>
      <c r="N2531" s="6">
        <f t="shared" si="157"/>
        <v>127.72</v>
      </c>
      <c r="O2531" s="6">
        <f t="shared" si="158"/>
        <v>142.53600000000003</v>
      </c>
      <c r="P2531" s="8">
        <f t="shared" si="159"/>
        <v>0.52741104730329769</v>
      </c>
      <c r="Q2531" s="9">
        <f>YEAR(SalesDataTable[[#This Row],[Order Date]])</f>
        <v>2026</v>
      </c>
      <c r="R2531" s="8" t="str">
        <f>"Q"&amp;ROUNDUP(MONTH(SalesDataTable[[#This Row],[Order Date]])/3,0)</f>
        <v>Q4</v>
      </c>
      <c r="S2531" s="5">
        <f>MONTH(SalesDataTable[[#This Row],[Order Date]])</f>
        <v>12</v>
      </c>
      <c r="T2531" s="8" t="str">
        <f>TEXT(SalesDataTable[[#This Row],[Order Date]],"mmm")</f>
        <v>Dec</v>
      </c>
    </row>
    <row r="2532" spans="1:20" ht="15.6" x14ac:dyDescent="0.3">
      <c r="A2532" s="2" t="s">
        <v>2603</v>
      </c>
      <c r="B2532" s="3">
        <v>46361</v>
      </c>
      <c r="C2532" s="4" t="s">
        <v>34</v>
      </c>
      <c r="D2532" s="4" t="s">
        <v>146</v>
      </c>
      <c r="E2532" s="4" t="s">
        <v>59</v>
      </c>
      <c r="F2532" s="4" t="s">
        <v>24</v>
      </c>
      <c r="G2532" s="4" t="s">
        <v>31</v>
      </c>
      <c r="H2532" s="4" t="s">
        <v>99</v>
      </c>
      <c r="I2532" s="5">
        <v>1</v>
      </c>
      <c r="J2532" s="6">
        <v>71.55</v>
      </c>
      <c r="K2532" s="7">
        <v>0.1</v>
      </c>
      <c r="L2532" s="6">
        <v>32.07</v>
      </c>
      <c r="M2532" s="6">
        <f t="shared" si="156"/>
        <v>64.394999999999996</v>
      </c>
      <c r="N2532" s="6">
        <f t="shared" si="157"/>
        <v>32.07</v>
      </c>
      <c r="O2532" s="6">
        <f t="shared" si="158"/>
        <v>32.324999999999996</v>
      </c>
      <c r="P2532" s="8">
        <f t="shared" si="159"/>
        <v>0.50197996738877237</v>
      </c>
      <c r="Q2532" s="9">
        <f>YEAR(SalesDataTable[[#This Row],[Order Date]])</f>
        <v>2026</v>
      </c>
      <c r="R2532" s="8" t="str">
        <f>"Q"&amp;ROUNDUP(MONTH(SalesDataTable[[#This Row],[Order Date]])/3,0)</f>
        <v>Q4</v>
      </c>
      <c r="S2532" s="5">
        <f>MONTH(SalesDataTable[[#This Row],[Order Date]])</f>
        <v>12</v>
      </c>
      <c r="T2532" s="8" t="str">
        <f>TEXT(SalesDataTable[[#This Row],[Order Date]],"mmm")</f>
        <v>Dec</v>
      </c>
    </row>
    <row r="2533" spans="1:20" ht="15.6" x14ac:dyDescent="0.3">
      <c r="A2533" s="2" t="s">
        <v>2604</v>
      </c>
      <c r="B2533" s="3">
        <v>46361</v>
      </c>
      <c r="C2533" s="4" t="s">
        <v>34</v>
      </c>
      <c r="D2533" s="4" t="s">
        <v>35</v>
      </c>
      <c r="E2533" s="4" t="s">
        <v>59</v>
      </c>
      <c r="F2533" s="4" t="s">
        <v>24</v>
      </c>
      <c r="G2533" s="4" t="s">
        <v>31</v>
      </c>
      <c r="H2533" s="4" t="s">
        <v>99</v>
      </c>
      <c r="I2533" s="5">
        <v>2</v>
      </c>
      <c r="J2533" s="6">
        <v>70.239999999999995</v>
      </c>
      <c r="K2533" s="7">
        <v>0.1</v>
      </c>
      <c r="L2533" s="6">
        <v>33.29</v>
      </c>
      <c r="M2533" s="6">
        <f t="shared" si="156"/>
        <v>126.43199999999999</v>
      </c>
      <c r="N2533" s="6">
        <f t="shared" si="157"/>
        <v>66.58</v>
      </c>
      <c r="O2533" s="6">
        <f t="shared" si="158"/>
        <v>59.85199999999999</v>
      </c>
      <c r="P2533" s="8">
        <f t="shared" si="159"/>
        <v>0.47339281194634264</v>
      </c>
      <c r="Q2533" s="9">
        <f>YEAR(SalesDataTable[[#This Row],[Order Date]])</f>
        <v>2026</v>
      </c>
      <c r="R2533" s="8" t="str">
        <f>"Q"&amp;ROUNDUP(MONTH(SalesDataTable[[#This Row],[Order Date]])/3,0)</f>
        <v>Q4</v>
      </c>
      <c r="S2533" s="5">
        <f>MONTH(SalesDataTable[[#This Row],[Order Date]])</f>
        <v>12</v>
      </c>
      <c r="T2533" s="8" t="str">
        <f>TEXT(SalesDataTable[[#This Row],[Order Date]],"mmm")</f>
        <v>Dec</v>
      </c>
    </row>
    <row r="2534" spans="1:20" ht="15.6" x14ac:dyDescent="0.3">
      <c r="A2534" s="2" t="s">
        <v>2605</v>
      </c>
      <c r="B2534" s="3">
        <v>46362</v>
      </c>
      <c r="C2534" s="4" t="s">
        <v>21</v>
      </c>
      <c r="D2534" s="4" t="s">
        <v>22</v>
      </c>
      <c r="E2534" s="4" t="s">
        <v>59</v>
      </c>
      <c r="F2534" s="4" t="s">
        <v>24</v>
      </c>
      <c r="G2534" s="4" t="s">
        <v>25</v>
      </c>
      <c r="H2534" s="4" t="s">
        <v>49</v>
      </c>
      <c r="I2534" s="5">
        <v>2</v>
      </c>
      <c r="J2534" s="6">
        <v>50.68</v>
      </c>
      <c r="K2534" s="7">
        <v>0.15</v>
      </c>
      <c r="L2534" s="6">
        <v>22.41</v>
      </c>
      <c r="M2534" s="6">
        <f t="shared" si="156"/>
        <v>86.155999999999992</v>
      </c>
      <c r="N2534" s="6">
        <f t="shared" si="157"/>
        <v>44.82</v>
      </c>
      <c r="O2534" s="6">
        <f t="shared" si="158"/>
        <v>41.335999999999991</v>
      </c>
      <c r="P2534" s="8">
        <f t="shared" si="159"/>
        <v>0.47978086262129155</v>
      </c>
      <c r="Q2534" s="9">
        <f>YEAR(SalesDataTable[[#This Row],[Order Date]])</f>
        <v>2026</v>
      </c>
      <c r="R2534" s="8" t="str">
        <f>"Q"&amp;ROUNDUP(MONTH(SalesDataTable[[#This Row],[Order Date]])/3,0)</f>
        <v>Q4</v>
      </c>
      <c r="S2534" s="5">
        <f>MONTH(SalesDataTable[[#This Row],[Order Date]])</f>
        <v>12</v>
      </c>
      <c r="T2534" s="8" t="str">
        <f>TEXT(SalesDataTable[[#This Row],[Order Date]],"mmm")</f>
        <v>Dec</v>
      </c>
    </row>
    <row r="2535" spans="1:20" ht="15.6" x14ac:dyDescent="0.3">
      <c r="A2535" s="2" t="s">
        <v>2606</v>
      </c>
      <c r="B2535" s="3">
        <v>46362</v>
      </c>
      <c r="C2535" s="4" t="s">
        <v>47</v>
      </c>
      <c r="D2535" s="4" t="s">
        <v>65</v>
      </c>
      <c r="E2535" s="4" t="s">
        <v>23</v>
      </c>
      <c r="F2535" s="4" t="s">
        <v>36</v>
      </c>
      <c r="G2535" s="4" t="s">
        <v>25</v>
      </c>
      <c r="H2535" s="4" t="s">
        <v>63</v>
      </c>
      <c r="I2535" s="5">
        <v>1</v>
      </c>
      <c r="J2535" s="6">
        <v>101.26</v>
      </c>
      <c r="K2535" s="7">
        <v>0</v>
      </c>
      <c r="L2535" s="6">
        <v>51.7</v>
      </c>
      <c r="M2535" s="6">
        <f t="shared" si="156"/>
        <v>101.26</v>
      </c>
      <c r="N2535" s="6">
        <f t="shared" si="157"/>
        <v>51.7</v>
      </c>
      <c r="O2535" s="6">
        <f t="shared" si="158"/>
        <v>49.56</v>
      </c>
      <c r="P2535" s="8">
        <f t="shared" si="159"/>
        <v>0.4894331424056883</v>
      </c>
      <c r="Q2535" s="9">
        <f>YEAR(SalesDataTable[[#This Row],[Order Date]])</f>
        <v>2026</v>
      </c>
      <c r="R2535" s="8" t="str">
        <f>"Q"&amp;ROUNDUP(MONTH(SalesDataTable[[#This Row],[Order Date]])/3,0)</f>
        <v>Q4</v>
      </c>
      <c r="S2535" s="5">
        <f>MONTH(SalesDataTable[[#This Row],[Order Date]])</f>
        <v>12</v>
      </c>
      <c r="T2535" s="8" t="str">
        <f>TEXT(SalesDataTable[[#This Row],[Order Date]],"mmm")</f>
        <v>Dec</v>
      </c>
    </row>
    <row r="2536" spans="1:20" ht="15.6" x14ac:dyDescent="0.3">
      <c r="A2536" s="2" t="s">
        <v>2607</v>
      </c>
      <c r="B2536" s="3">
        <v>46362</v>
      </c>
      <c r="C2536" s="4" t="s">
        <v>21</v>
      </c>
      <c r="D2536" s="4" t="s">
        <v>22</v>
      </c>
      <c r="E2536" s="4" t="s">
        <v>59</v>
      </c>
      <c r="F2536" s="4" t="s">
        <v>40</v>
      </c>
      <c r="G2536" s="4" t="s">
        <v>37</v>
      </c>
      <c r="H2536" s="4" t="s">
        <v>66</v>
      </c>
      <c r="I2536" s="5">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9">
        <f>YEAR(SalesDataTable[[#This Row],[Order Date]])</f>
        <v>2026</v>
      </c>
      <c r="R2536" s="8" t="str">
        <f>"Q"&amp;ROUNDUP(MONTH(SalesDataTable[[#This Row],[Order Date]])/3,0)</f>
        <v>Q4</v>
      </c>
      <c r="S2536" s="5">
        <f>MONTH(SalesDataTable[[#This Row],[Order Date]])</f>
        <v>12</v>
      </c>
      <c r="T2536" s="8" t="str">
        <f>TEXT(SalesDataTable[[#This Row],[Order Date]],"mmm")</f>
        <v>Dec</v>
      </c>
    </row>
    <row r="2537" spans="1:20" ht="15.6" x14ac:dyDescent="0.3">
      <c r="A2537" s="2" t="s">
        <v>2608</v>
      </c>
      <c r="B2537" s="3">
        <v>46362</v>
      </c>
      <c r="C2537" s="4" t="s">
        <v>28</v>
      </c>
      <c r="D2537" s="4" t="s">
        <v>89</v>
      </c>
      <c r="E2537" s="4" t="s">
        <v>23</v>
      </c>
      <c r="F2537" s="4" t="s">
        <v>36</v>
      </c>
      <c r="G2537" s="4" t="s">
        <v>37</v>
      </c>
      <c r="H2537" s="4" t="s">
        <v>91</v>
      </c>
      <c r="I2537" s="5">
        <v>2</v>
      </c>
      <c r="J2537" s="6">
        <v>131.97999999999999</v>
      </c>
      <c r="K2537" s="7">
        <v>0.1</v>
      </c>
      <c r="L2537" s="6">
        <v>68.02</v>
      </c>
      <c r="M2537" s="6">
        <f t="shared" si="156"/>
        <v>237.56399999999999</v>
      </c>
      <c r="N2537" s="6">
        <f t="shared" si="157"/>
        <v>136.04</v>
      </c>
      <c r="O2537" s="6">
        <f t="shared" si="158"/>
        <v>101.524</v>
      </c>
      <c r="P2537" s="8">
        <f t="shared" si="159"/>
        <v>0.42735431294303855</v>
      </c>
      <c r="Q2537" s="9">
        <f>YEAR(SalesDataTable[[#This Row],[Order Date]])</f>
        <v>2026</v>
      </c>
      <c r="R2537" s="8" t="str">
        <f>"Q"&amp;ROUNDUP(MONTH(SalesDataTable[[#This Row],[Order Date]])/3,0)</f>
        <v>Q4</v>
      </c>
      <c r="S2537" s="5">
        <f>MONTH(SalesDataTable[[#This Row],[Order Date]])</f>
        <v>12</v>
      </c>
      <c r="T2537" s="8" t="str">
        <f>TEXT(SalesDataTable[[#This Row],[Order Date]],"mmm")</f>
        <v>Dec</v>
      </c>
    </row>
    <row r="2538" spans="1:20" ht="15.6" x14ac:dyDescent="0.3">
      <c r="A2538" s="2" t="s">
        <v>2609</v>
      </c>
      <c r="B2538" s="3">
        <v>46362</v>
      </c>
      <c r="C2538" s="4" t="s">
        <v>47</v>
      </c>
      <c r="D2538" s="4" t="s">
        <v>65</v>
      </c>
      <c r="E2538" s="4" t="s">
        <v>45</v>
      </c>
      <c r="F2538" s="4" t="s">
        <v>36</v>
      </c>
      <c r="G2538" s="4" t="s">
        <v>31</v>
      </c>
      <c r="H2538" s="4" t="s">
        <v>99</v>
      </c>
      <c r="I2538" s="5">
        <v>2</v>
      </c>
      <c r="J2538" s="6">
        <v>73.16</v>
      </c>
      <c r="K2538" s="7">
        <v>0.15</v>
      </c>
      <c r="L2538" s="6">
        <v>32.64</v>
      </c>
      <c r="M2538" s="6">
        <f t="shared" si="156"/>
        <v>124.37199999999999</v>
      </c>
      <c r="N2538" s="6">
        <f t="shared" si="157"/>
        <v>65.28</v>
      </c>
      <c r="O2538" s="6">
        <f t="shared" si="158"/>
        <v>59.091999999999985</v>
      </c>
      <c r="P2538" s="8">
        <f t="shared" si="159"/>
        <v>0.47512301804264617</v>
      </c>
      <c r="Q2538" s="9">
        <f>YEAR(SalesDataTable[[#This Row],[Order Date]])</f>
        <v>2026</v>
      </c>
      <c r="R2538" s="8" t="str">
        <f>"Q"&amp;ROUNDUP(MONTH(SalesDataTable[[#This Row],[Order Date]])/3,0)</f>
        <v>Q4</v>
      </c>
      <c r="S2538" s="5">
        <f>MONTH(SalesDataTable[[#This Row],[Order Date]])</f>
        <v>12</v>
      </c>
      <c r="T2538" s="8" t="str">
        <f>TEXT(SalesDataTable[[#This Row],[Order Date]],"mmm")</f>
        <v>Dec</v>
      </c>
    </row>
    <row r="2539" spans="1:20" ht="15.6" x14ac:dyDescent="0.3">
      <c r="A2539" s="2" t="s">
        <v>2610</v>
      </c>
      <c r="B2539" s="3">
        <v>46362</v>
      </c>
      <c r="C2539" s="4" t="s">
        <v>28</v>
      </c>
      <c r="D2539" s="4" t="s">
        <v>58</v>
      </c>
      <c r="E2539" s="4" t="s">
        <v>23</v>
      </c>
      <c r="F2539" s="4" t="s">
        <v>40</v>
      </c>
      <c r="G2539" s="4" t="s">
        <v>37</v>
      </c>
      <c r="H2539" s="4" t="s">
        <v>66</v>
      </c>
      <c r="I2539" s="5">
        <v>2</v>
      </c>
      <c r="J2539" s="6">
        <v>47.43</v>
      </c>
      <c r="K2539" s="7">
        <v>0.05</v>
      </c>
      <c r="L2539" s="6">
        <v>18.63</v>
      </c>
      <c r="M2539" s="6">
        <f t="shared" si="156"/>
        <v>90.11699999999999</v>
      </c>
      <c r="N2539" s="6">
        <f t="shared" si="157"/>
        <v>37.26</v>
      </c>
      <c r="O2539" s="6">
        <f t="shared" si="158"/>
        <v>52.856999999999992</v>
      </c>
      <c r="P2539" s="8">
        <f t="shared" si="159"/>
        <v>0.58653750124837711</v>
      </c>
      <c r="Q2539" s="9">
        <f>YEAR(SalesDataTable[[#This Row],[Order Date]])</f>
        <v>2026</v>
      </c>
      <c r="R2539" s="8" t="str">
        <f>"Q"&amp;ROUNDUP(MONTH(SalesDataTable[[#This Row],[Order Date]])/3,0)</f>
        <v>Q4</v>
      </c>
      <c r="S2539" s="5">
        <f>MONTH(SalesDataTable[[#This Row],[Order Date]])</f>
        <v>12</v>
      </c>
      <c r="T2539" s="8" t="str">
        <f>TEXT(SalesDataTable[[#This Row],[Order Date]],"mmm")</f>
        <v>Dec</v>
      </c>
    </row>
    <row r="2540" spans="1:20" ht="15.6" x14ac:dyDescent="0.3">
      <c r="A2540" s="2" t="s">
        <v>2611</v>
      </c>
      <c r="B2540" s="3">
        <v>46363</v>
      </c>
      <c r="C2540" s="4" t="s">
        <v>21</v>
      </c>
      <c r="D2540" s="4" t="s">
        <v>72</v>
      </c>
      <c r="E2540" s="4" t="s">
        <v>23</v>
      </c>
      <c r="F2540" s="4" t="s">
        <v>36</v>
      </c>
      <c r="G2540" s="4" t="s">
        <v>37</v>
      </c>
      <c r="H2540" s="4" t="s">
        <v>38</v>
      </c>
      <c r="I2540" s="5">
        <v>1</v>
      </c>
      <c r="J2540" s="6">
        <v>35.93</v>
      </c>
      <c r="K2540" s="7">
        <v>0.05</v>
      </c>
      <c r="L2540" s="6">
        <v>13.23</v>
      </c>
      <c r="M2540" s="6">
        <f t="shared" si="156"/>
        <v>34.133499999999998</v>
      </c>
      <c r="N2540" s="6">
        <f t="shared" si="157"/>
        <v>13.23</v>
      </c>
      <c r="O2540" s="6">
        <f t="shared" si="158"/>
        <v>20.903499999999998</v>
      </c>
      <c r="P2540" s="8">
        <f t="shared" si="159"/>
        <v>0.6124042363074399</v>
      </c>
      <c r="Q2540" s="9">
        <f>YEAR(SalesDataTable[[#This Row],[Order Date]])</f>
        <v>2026</v>
      </c>
      <c r="R2540" s="8" t="str">
        <f>"Q"&amp;ROUNDUP(MONTH(SalesDataTable[[#This Row],[Order Date]])/3,0)</f>
        <v>Q4</v>
      </c>
      <c r="S2540" s="5">
        <f>MONTH(SalesDataTable[[#This Row],[Order Date]])</f>
        <v>12</v>
      </c>
      <c r="T2540" s="8" t="str">
        <f>TEXT(SalesDataTable[[#This Row],[Order Date]],"mmm")</f>
        <v>Dec</v>
      </c>
    </row>
    <row r="2541" spans="1:20" ht="15.6" x14ac:dyDescent="0.3">
      <c r="A2541" s="2" t="s">
        <v>2612</v>
      </c>
      <c r="B2541" s="3">
        <v>46363</v>
      </c>
      <c r="C2541" s="4" t="s">
        <v>21</v>
      </c>
      <c r="D2541" s="4" t="s">
        <v>108</v>
      </c>
      <c r="E2541" s="4" t="s">
        <v>59</v>
      </c>
      <c r="F2541" s="4" t="s">
        <v>24</v>
      </c>
      <c r="G2541" s="4" t="s">
        <v>37</v>
      </c>
      <c r="H2541" s="4" t="s">
        <v>38</v>
      </c>
      <c r="I2541" s="5">
        <v>1</v>
      </c>
      <c r="J2541" s="6">
        <v>35.53</v>
      </c>
      <c r="K2541" s="7">
        <v>0.05</v>
      </c>
      <c r="L2541" s="6">
        <v>13.28</v>
      </c>
      <c r="M2541" s="6">
        <f t="shared" si="156"/>
        <v>33.753500000000003</v>
      </c>
      <c r="N2541" s="6">
        <f t="shared" si="157"/>
        <v>13.28</v>
      </c>
      <c r="O2541" s="6">
        <f t="shared" si="158"/>
        <v>20.473500000000001</v>
      </c>
      <c r="P2541" s="8">
        <f t="shared" si="159"/>
        <v>0.6065593197742456</v>
      </c>
      <c r="Q2541" s="9">
        <f>YEAR(SalesDataTable[[#This Row],[Order Date]])</f>
        <v>2026</v>
      </c>
      <c r="R2541" s="8" t="str">
        <f>"Q"&amp;ROUNDUP(MONTH(SalesDataTable[[#This Row],[Order Date]])/3,0)</f>
        <v>Q4</v>
      </c>
      <c r="S2541" s="5">
        <f>MONTH(SalesDataTable[[#This Row],[Order Date]])</f>
        <v>12</v>
      </c>
      <c r="T2541" s="8" t="str">
        <f>TEXT(SalesDataTable[[#This Row],[Order Date]],"mmm")</f>
        <v>Dec</v>
      </c>
    </row>
    <row r="2542" spans="1:20" ht="15.6" x14ac:dyDescent="0.3">
      <c r="A2542" s="2" t="s">
        <v>2613</v>
      </c>
      <c r="B2542" s="3">
        <v>46363</v>
      </c>
      <c r="C2542" s="4" t="s">
        <v>28</v>
      </c>
      <c r="D2542" s="4" t="s">
        <v>106</v>
      </c>
      <c r="E2542" s="4" t="s">
        <v>23</v>
      </c>
      <c r="F2542" s="4" t="s">
        <v>36</v>
      </c>
      <c r="G2542" s="4" t="s">
        <v>51</v>
      </c>
      <c r="H2542" s="4" t="s">
        <v>61</v>
      </c>
      <c r="I2542" s="5">
        <v>3</v>
      </c>
      <c r="J2542" s="6">
        <v>196.97</v>
      </c>
      <c r="K2542" s="7">
        <v>0.15</v>
      </c>
      <c r="L2542" s="6">
        <v>101.88</v>
      </c>
      <c r="M2542" s="6">
        <f t="shared" si="156"/>
        <v>502.27349999999996</v>
      </c>
      <c r="N2542" s="6">
        <f t="shared" si="157"/>
        <v>305.64</v>
      </c>
      <c r="O2542" s="6">
        <f t="shared" si="158"/>
        <v>196.63349999999997</v>
      </c>
      <c r="P2542" s="8">
        <f t="shared" si="159"/>
        <v>0.39148690902466482</v>
      </c>
      <c r="Q2542" s="9">
        <f>YEAR(SalesDataTable[[#This Row],[Order Date]])</f>
        <v>2026</v>
      </c>
      <c r="R2542" s="8" t="str">
        <f>"Q"&amp;ROUNDUP(MONTH(SalesDataTable[[#This Row],[Order Date]])/3,0)</f>
        <v>Q4</v>
      </c>
      <c r="S2542" s="5">
        <f>MONTH(SalesDataTable[[#This Row],[Order Date]])</f>
        <v>12</v>
      </c>
      <c r="T2542" s="8" t="str">
        <f>TEXT(SalesDataTable[[#This Row],[Order Date]],"mmm")</f>
        <v>Dec</v>
      </c>
    </row>
    <row r="2543" spans="1:20" ht="15.6" x14ac:dyDescent="0.3">
      <c r="A2543" s="2" t="s">
        <v>2614</v>
      </c>
      <c r="B2543" s="3">
        <v>46363</v>
      </c>
      <c r="C2543" s="4" t="s">
        <v>21</v>
      </c>
      <c r="D2543" s="4" t="s">
        <v>22</v>
      </c>
      <c r="E2543" s="4" t="s">
        <v>23</v>
      </c>
      <c r="F2543" s="4" t="s">
        <v>36</v>
      </c>
      <c r="G2543" s="4" t="s">
        <v>37</v>
      </c>
      <c r="H2543" s="4" t="s">
        <v>38</v>
      </c>
      <c r="I2543" s="5">
        <v>2</v>
      </c>
      <c r="J2543" s="6">
        <v>37.020000000000003</v>
      </c>
      <c r="K2543" s="7">
        <v>0.2</v>
      </c>
      <c r="L2543" s="6">
        <v>13.39</v>
      </c>
      <c r="M2543" s="6">
        <f t="shared" si="156"/>
        <v>59.232000000000006</v>
      </c>
      <c r="N2543" s="6">
        <f t="shared" si="157"/>
        <v>26.78</v>
      </c>
      <c r="O2543" s="6">
        <f t="shared" si="158"/>
        <v>32.452000000000005</v>
      </c>
      <c r="P2543" s="8">
        <f t="shared" si="159"/>
        <v>0.5478795245813074</v>
      </c>
      <c r="Q2543" s="9">
        <f>YEAR(SalesDataTable[[#This Row],[Order Date]])</f>
        <v>2026</v>
      </c>
      <c r="R2543" s="8" t="str">
        <f>"Q"&amp;ROUNDUP(MONTH(SalesDataTable[[#This Row],[Order Date]])/3,0)</f>
        <v>Q4</v>
      </c>
      <c r="S2543" s="5">
        <f>MONTH(SalesDataTable[[#This Row],[Order Date]])</f>
        <v>12</v>
      </c>
      <c r="T2543" s="8" t="str">
        <f>TEXT(SalesDataTable[[#This Row],[Order Date]],"mmm")</f>
        <v>Dec</v>
      </c>
    </row>
    <row r="2544" spans="1:20" ht="15.6" x14ac:dyDescent="0.3">
      <c r="A2544" s="2" t="s">
        <v>2615</v>
      </c>
      <c r="B2544" s="3">
        <v>46363</v>
      </c>
      <c r="C2544" s="4" t="s">
        <v>28</v>
      </c>
      <c r="D2544" s="4" t="s">
        <v>106</v>
      </c>
      <c r="E2544" s="4" t="s">
        <v>23</v>
      </c>
      <c r="F2544" s="4" t="s">
        <v>36</v>
      </c>
      <c r="G2544" s="4" t="s">
        <v>37</v>
      </c>
      <c r="H2544" s="4" t="s">
        <v>66</v>
      </c>
      <c r="I2544" s="5">
        <v>4</v>
      </c>
      <c r="J2544" s="6">
        <v>47.22</v>
      </c>
      <c r="K2544" s="7">
        <v>0</v>
      </c>
      <c r="L2544" s="6">
        <v>18.420000000000002</v>
      </c>
      <c r="M2544" s="6">
        <f t="shared" si="156"/>
        <v>188.88</v>
      </c>
      <c r="N2544" s="6">
        <f t="shared" si="157"/>
        <v>73.680000000000007</v>
      </c>
      <c r="O2544" s="6">
        <f t="shared" si="158"/>
        <v>115.19999999999999</v>
      </c>
      <c r="P2544" s="8">
        <f t="shared" si="159"/>
        <v>0.60991105463786521</v>
      </c>
      <c r="Q2544" s="9">
        <f>YEAR(SalesDataTable[[#This Row],[Order Date]])</f>
        <v>2026</v>
      </c>
      <c r="R2544" s="8" t="str">
        <f>"Q"&amp;ROUNDUP(MONTH(SalesDataTable[[#This Row],[Order Date]])/3,0)</f>
        <v>Q4</v>
      </c>
      <c r="S2544" s="5">
        <f>MONTH(SalesDataTable[[#This Row],[Order Date]])</f>
        <v>12</v>
      </c>
      <c r="T2544" s="8" t="str">
        <f>TEXT(SalesDataTable[[#This Row],[Order Date]],"mmm")</f>
        <v>Dec</v>
      </c>
    </row>
    <row r="2545" spans="1:20" ht="15.6" x14ac:dyDescent="0.3">
      <c r="A2545" s="2" t="s">
        <v>2616</v>
      </c>
      <c r="B2545" s="3">
        <v>46364</v>
      </c>
      <c r="C2545" s="4" t="s">
        <v>28</v>
      </c>
      <c r="D2545" s="4" t="s">
        <v>89</v>
      </c>
      <c r="E2545" s="4" t="s">
        <v>45</v>
      </c>
      <c r="F2545" s="4" t="s">
        <v>24</v>
      </c>
      <c r="G2545" s="4" t="s">
        <v>37</v>
      </c>
      <c r="H2545" s="4" t="s">
        <v>66</v>
      </c>
      <c r="I2545" s="5">
        <v>4</v>
      </c>
      <c r="J2545" s="6">
        <v>46.48</v>
      </c>
      <c r="K2545" s="7">
        <v>0.1</v>
      </c>
      <c r="L2545" s="6">
        <v>18.66</v>
      </c>
      <c r="M2545" s="6">
        <f t="shared" si="156"/>
        <v>167.328</v>
      </c>
      <c r="N2545" s="6">
        <f t="shared" si="157"/>
        <v>74.64</v>
      </c>
      <c r="O2545" s="6">
        <f t="shared" si="158"/>
        <v>92.688000000000002</v>
      </c>
      <c r="P2545" s="8">
        <f t="shared" si="159"/>
        <v>0.55393000573723461</v>
      </c>
      <c r="Q2545" s="9">
        <f>YEAR(SalesDataTable[[#This Row],[Order Date]])</f>
        <v>2026</v>
      </c>
      <c r="R2545" s="8" t="str">
        <f>"Q"&amp;ROUNDUP(MONTH(SalesDataTable[[#This Row],[Order Date]])/3,0)</f>
        <v>Q4</v>
      </c>
      <c r="S2545" s="5">
        <f>MONTH(SalesDataTable[[#This Row],[Order Date]])</f>
        <v>12</v>
      </c>
      <c r="T2545" s="8" t="str">
        <f>TEXT(SalesDataTable[[#This Row],[Order Date]],"mmm")</f>
        <v>Dec</v>
      </c>
    </row>
    <row r="2546" spans="1:20" ht="15.6" x14ac:dyDescent="0.3">
      <c r="A2546" s="2" t="s">
        <v>2617</v>
      </c>
      <c r="B2546" s="3">
        <v>46364</v>
      </c>
      <c r="C2546" s="4" t="s">
        <v>47</v>
      </c>
      <c r="D2546" s="4" t="s">
        <v>102</v>
      </c>
      <c r="E2546" s="4" t="s">
        <v>30</v>
      </c>
      <c r="F2546" s="4" t="s">
        <v>40</v>
      </c>
      <c r="G2546" s="4" t="s">
        <v>31</v>
      </c>
      <c r="H2546" s="4" t="s">
        <v>41</v>
      </c>
      <c r="I2546" s="5">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9">
        <f>YEAR(SalesDataTable[[#This Row],[Order Date]])</f>
        <v>2026</v>
      </c>
      <c r="R2546" s="8" t="str">
        <f>"Q"&amp;ROUNDUP(MONTH(SalesDataTable[[#This Row],[Order Date]])/3,0)</f>
        <v>Q4</v>
      </c>
      <c r="S2546" s="5">
        <f>MONTH(SalesDataTable[[#This Row],[Order Date]])</f>
        <v>12</v>
      </c>
      <c r="T2546" s="8" t="str">
        <f>TEXT(SalesDataTable[[#This Row],[Order Date]],"mmm")</f>
        <v>Dec</v>
      </c>
    </row>
    <row r="2547" spans="1:20" ht="15.6" x14ac:dyDescent="0.3">
      <c r="A2547" s="2" t="s">
        <v>2618</v>
      </c>
      <c r="B2547" s="3">
        <v>46364</v>
      </c>
      <c r="C2547" s="4" t="s">
        <v>34</v>
      </c>
      <c r="D2547" s="4" t="s">
        <v>81</v>
      </c>
      <c r="E2547" s="4" t="s">
        <v>23</v>
      </c>
      <c r="F2547" s="4" t="s">
        <v>36</v>
      </c>
      <c r="G2547" s="4" t="s">
        <v>69</v>
      </c>
      <c r="H2547" s="4" t="s">
        <v>70</v>
      </c>
      <c r="I2547" s="5">
        <v>1</v>
      </c>
      <c r="J2547" s="6">
        <v>40.29</v>
      </c>
      <c r="K2547" s="7">
        <v>0</v>
      </c>
      <c r="L2547" s="6">
        <v>15.07</v>
      </c>
      <c r="M2547" s="6">
        <f t="shared" si="156"/>
        <v>40.29</v>
      </c>
      <c r="N2547" s="6">
        <f t="shared" si="157"/>
        <v>15.07</v>
      </c>
      <c r="O2547" s="6">
        <f t="shared" si="158"/>
        <v>25.22</v>
      </c>
      <c r="P2547" s="8">
        <f t="shared" si="159"/>
        <v>0.62596177711590961</v>
      </c>
      <c r="Q2547" s="9">
        <f>YEAR(SalesDataTable[[#This Row],[Order Date]])</f>
        <v>2026</v>
      </c>
      <c r="R2547" s="8" t="str">
        <f>"Q"&amp;ROUNDUP(MONTH(SalesDataTable[[#This Row],[Order Date]])/3,0)</f>
        <v>Q4</v>
      </c>
      <c r="S2547" s="5">
        <f>MONTH(SalesDataTable[[#This Row],[Order Date]])</f>
        <v>12</v>
      </c>
      <c r="T2547" s="8" t="str">
        <f>TEXT(SalesDataTable[[#This Row],[Order Date]],"mmm")</f>
        <v>Dec</v>
      </c>
    </row>
    <row r="2548" spans="1:20" ht="15.6" x14ac:dyDescent="0.3">
      <c r="A2548" s="2" t="s">
        <v>2619</v>
      </c>
      <c r="B2548" s="3">
        <v>46364</v>
      </c>
      <c r="C2548" s="4" t="s">
        <v>21</v>
      </c>
      <c r="D2548" s="4" t="s">
        <v>22</v>
      </c>
      <c r="E2548" s="4" t="s">
        <v>30</v>
      </c>
      <c r="F2548" s="4" t="s">
        <v>40</v>
      </c>
      <c r="G2548" s="4" t="s">
        <v>51</v>
      </c>
      <c r="H2548" s="4" t="s">
        <v>110</v>
      </c>
      <c r="I2548" s="5">
        <v>4</v>
      </c>
      <c r="J2548" s="6">
        <v>125.82</v>
      </c>
      <c r="K2548" s="7">
        <v>0.15</v>
      </c>
      <c r="L2548" s="6">
        <v>61.39</v>
      </c>
      <c r="M2548" s="6">
        <f t="shared" si="156"/>
        <v>427.78799999999995</v>
      </c>
      <c r="N2548" s="6">
        <f t="shared" si="157"/>
        <v>245.56</v>
      </c>
      <c r="O2548" s="6">
        <f t="shared" si="158"/>
        <v>182.22799999999995</v>
      </c>
      <c r="P2548" s="8">
        <f t="shared" si="159"/>
        <v>0.42597735326844133</v>
      </c>
      <c r="Q2548" s="9">
        <f>YEAR(SalesDataTable[[#This Row],[Order Date]])</f>
        <v>2026</v>
      </c>
      <c r="R2548" s="8" t="str">
        <f>"Q"&amp;ROUNDUP(MONTH(SalesDataTable[[#This Row],[Order Date]])/3,0)</f>
        <v>Q4</v>
      </c>
      <c r="S2548" s="5">
        <f>MONTH(SalesDataTable[[#This Row],[Order Date]])</f>
        <v>12</v>
      </c>
      <c r="T2548" s="8" t="str">
        <f>TEXT(SalesDataTable[[#This Row],[Order Date]],"mmm")</f>
        <v>Dec</v>
      </c>
    </row>
    <row r="2549" spans="1:20" ht="15.6" x14ac:dyDescent="0.3">
      <c r="A2549" s="2" t="s">
        <v>2620</v>
      </c>
      <c r="B2549" s="3">
        <v>46364</v>
      </c>
      <c r="C2549" s="4" t="s">
        <v>28</v>
      </c>
      <c r="D2549" s="4" t="s">
        <v>29</v>
      </c>
      <c r="E2549" s="4" t="s">
        <v>23</v>
      </c>
      <c r="F2549" s="4" t="s">
        <v>36</v>
      </c>
      <c r="G2549" s="4" t="s">
        <v>37</v>
      </c>
      <c r="H2549" s="4" t="s">
        <v>38</v>
      </c>
      <c r="I2549" s="5">
        <v>3</v>
      </c>
      <c r="J2549" s="6">
        <v>36.25</v>
      </c>
      <c r="K2549" s="7">
        <v>0</v>
      </c>
      <c r="L2549" s="6">
        <v>13.67</v>
      </c>
      <c r="M2549" s="6">
        <f t="shared" si="156"/>
        <v>108.75</v>
      </c>
      <c r="N2549" s="6">
        <f t="shared" si="157"/>
        <v>41.01</v>
      </c>
      <c r="O2549" s="6">
        <f t="shared" si="158"/>
        <v>67.740000000000009</v>
      </c>
      <c r="P2549" s="8">
        <f t="shared" si="159"/>
        <v>0.62289655172413805</v>
      </c>
      <c r="Q2549" s="9">
        <f>YEAR(SalesDataTable[[#This Row],[Order Date]])</f>
        <v>2026</v>
      </c>
      <c r="R2549" s="8" t="str">
        <f>"Q"&amp;ROUNDUP(MONTH(SalesDataTable[[#This Row],[Order Date]])/3,0)</f>
        <v>Q4</v>
      </c>
      <c r="S2549" s="5">
        <f>MONTH(SalesDataTable[[#This Row],[Order Date]])</f>
        <v>12</v>
      </c>
      <c r="T2549" s="8" t="str">
        <f>TEXT(SalesDataTable[[#This Row],[Order Date]],"mmm")</f>
        <v>Dec</v>
      </c>
    </row>
    <row r="2550" spans="1:20" ht="15.6" x14ac:dyDescent="0.3">
      <c r="A2550" s="2" t="s">
        <v>2621</v>
      </c>
      <c r="B2550" s="3">
        <v>46364</v>
      </c>
      <c r="C2550" s="4" t="s">
        <v>34</v>
      </c>
      <c r="D2550" s="4" t="s">
        <v>81</v>
      </c>
      <c r="E2550" s="4" t="s">
        <v>59</v>
      </c>
      <c r="F2550" s="4" t="s">
        <v>24</v>
      </c>
      <c r="G2550" s="4" t="s">
        <v>37</v>
      </c>
      <c r="H2550" s="4" t="s">
        <v>103</v>
      </c>
      <c r="I2550" s="5">
        <v>1</v>
      </c>
      <c r="J2550" s="6">
        <v>165.29</v>
      </c>
      <c r="K2550" s="7">
        <v>0.05</v>
      </c>
      <c r="L2550" s="6">
        <v>89.92</v>
      </c>
      <c r="M2550" s="6">
        <f t="shared" si="156"/>
        <v>157.02549999999999</v>
      </c>
      <c r="N2550" s="6">
        <f t="shared" si="157"/>
        <v>89.92</v>
      </c>
      <c r="O2550" s="6">
        <f t="shared" si="158"/>
        <v>67.105499999999992</v>
      </c>
      <c r="P2550" s="8">
        <f t="shared" si="159"/>
        <v>0.42735415585366704</v>
      </c>
      <c r="Q2550" s="9">
        <f>YEAR(SalesDataTable[[#This Row],[Order Date]])</f>
        <v>2026</v>
      </c>
      <c r="R2550" s="8" t="str">
        <f>"Q"&amp;ROUNDUP(MONTH(SalesDataTable[[#This Row],[Order Date]])/3,0)</f>
        <v>Q4</v>
      </c>
      <c r="S2550" s="5">
        <f>MONTH(SalesDataTable[[#This Row],[Order Date]])</f>
        <v>12</v>
      </c>
      <c r="T2550" s="8" t="str">
        <f>TEXT(SalesDataTable[[#This Row],[Order Date]],"mmm")</f>
        <v>Dec</v>
      </c>
    </row>
    <row r="2551" spans="1:20" ht="15.6" x14ac:dyDescent="0.3">
      <c r="A2551" s="2" t="s">
        <v>2622</v>
      </c>
      <c r="B2551" s="3">
        <v>46364</v>
      </c>
      <c r="C2551" s="4" t="s">
        <v>47</v>
      </c>
      <c r="D2551" s="4" t="s">
        <v>68</v>
      </c>
      <c r="E2551" s="4" t="s">
        <v>23</v>
      </c>
      <c r="F2551" s="4" t="s">
        <v>36</v>
      </c>
      <c r="G2551" s="4" t="s">
        <v>51</v>
      </c>
      <c r="H2551" s="4" t="s">
        <v>84</v>
      </c>
      <c r="I2551" s="5">
        <v>1</v>
      </c>
      <c r="J2551" s="6">
        <v>82.89</v>
      </c>
      <c r="K2551" s="7">
        <v>0.15</v>
      </c>
      <c r="L2551" s="6">
        <v>38.51</v>
      </c>
      <c r="M2551" s="6">
        <f t="shared" si="156"/>
        <v>70.456500000000005</v>
      </c>
      <c r="N2551" s="6">
        <f t="shared" si="157"/>
        <v>38.51</v>
      </c>
      <c r="O2551" s="6">
        <f t="shared" si="158"/>
        <v>31.946500000000007</v>
      </c>
      <c r="P2551" s="8">
        <f t="shared" si="159"/>
        <v>0.45342161475520365</v>
      </c>
      <c r="Q2551" s="9">
        <f>YEAR(SalesDataTable[[#This Row],[Order Date]])</f>
        <v>2026</v>
      </c>
      <c r="R2551" s="8" t="str">
        <f>"Q"&amp;ROUNDUP(MONTH(SalesDataTable[[#This Row],[Order Date]])/3,0)</f>
        <v>Q4</v>
      </c>
      <c r="S2551" s="5">
        <f>MONTH(SalesDataTable[[#This Row],[Order Date]])</f>
        <v>12</v>
      </c>
      <c r="T2551" s="8" t="str">
        <f>TEXT(SalesDataTable[[#This Row],[Order Date]],"mmm")</f>
        <v>Dec</v>
      </c>
    </row>
    <row r="2552" spans="1:20" ht="15.6" x14ac:dyDescent="0.3">
      <c r="A2552" s="2" t="s">
        <v>2623</v>
      </c>
      <c r="B2552" s="3">
        <v>46364</v>
      </c>
      <c r="C2552" s="4" t="s">
        <v>28</v>
      </c>
      <c r="D2552" s="4" t="s">
        <v>58</v>
      </c>
      <c r="E2552" s="4" t="s">
        <v>23</v>
      </c>
      <c r="F2552" s="4" t="s">
        <v>40</v>
      </c>
      <c r="G2552" s="4" t="s">
        <v>51</v>
      </c>
      <c r="H2552" s="4" t="s">
        <v>61</v>
      </c>
      <c r="I2552" s="5">
        <v>1</v>
      </c>
      <c r="J2552" s="6">
        <v>199.66</v>
      </c>
      <c r="K2552" s="7">
        <v>0</v>
      </c>
      <c r="L2552" s="6">
        <v>103.15</v>
      </c>
      <c r="M2552" s="6">
        <f t="shared" si="156"/>
        <v>199.66</v>
      </c>
      <c r="N2552" s="6">
        <f t="shared" si="157"/>
        <v>103.15</v>
      </c>
      <c r="O2552" s="6">
        <f t="shared" si="158"/>
        <v>96.509999999999991</v>
      </c>
      <c r="P2552" s="8">
        <f t="shared" si="159"/>
        <v>0.48337173194430527</v>
      </c>
      <c r="Q2552" s="9">
        <f>YEAR(SalesDataTable[[#This Row],[Order Date]])</f>
        <v>2026</v>
      </c>
      <c r="R2552" s="8" t="str">
        <f>"Q"&amp;ROUNDUP(MONTH(SalesDataTable[[#This Row],[Order Date]])/3,0)</f>
        <v>Q4</v>
      </c>
      <c r="S2552" s="5">
        <f>MONTH(SalesDataTable[[#This Row],[Order Date]])</f>
        <v>12</v>
      </c>
      <c r="T2552" s="8" t="str">
        <f>TEXT(SalesDataTable[[#This Row],[Order Date]],"mmm")</f>
        <v>Dec</v>
      </c>
    </row>
    <row r="2553" spans="1:20" ht="15.6" x14ac:dyDescent="0.3">
      <c r="A2553" s="2" t="s">
        <v>2624</v>
      </c>
      <c r="B2553" s="3">
        <v>46364</v>
      </c>
      <c r="C2553" s="4" t="s">
        <v>47</v>
      </c>
      <c r="D2553" s="4" t="s">
        <v>68</v>
      </c>
      <c r="E2553" s="4" t="s">
        <v>45</v>
      </c>
      <c r="F2553" s="4" t="s">
        <v>36</v>
      </c>
      <c r="G2553" s="4" t="s">
        <v>31</v>
      </c>
      <c r="H2553" s="4" t="s">
        <v>41</v>
      </c>
      <c r="I2553" s="5">
        <v>2</v>
      </c>
      <c r="J2553" s="6">
        <v>146.25</v>
      </c>
      <c r="K2553" s="7">
        <v>0.05</v>
      </c>
      <c r="L2553" s="6">
        <v>77.3</v>
      </c>
      <c r="M2553" s="6">
        <f t="shared" si="156"/>
        <v>277.875</v>
      </c>
      <c r="N2553" s="6">
        <f t="shared" si="157"/>
        <v>154.6</v>
      </c>
      <c r="O2553" s="6">
        <f t="shared" si="158"/>
        <v>123.27500000000001</v>
      </c>
      <c r="P2553" s="8">
        <f t="shared" si="159"/>
        <v>0.44363472784525421</v>
      </c>
      <c r="Q2553" s="9">
        <f>YEAR(SalesDataTable[[#This Row],[Order Date]])</f>
        <v>2026</v>
      </c>
      <c r="R2553" s="8" t="str">
        <f>"Q"&amp;ROUNDUP(MONTH(SalesDataTable[[#This Row],[Order Date]])/3,0)</f>
        <v>Q4</v>
      </c>
      <c r="S2553" s="5">
        <f>MONTH(SalesDataTable[[#This Row],[Order Date]])</f>
        <v>12</v>
      </c>
      <c r="T2553" s="8" t="str">
        <f>TEXT(SalesDataTable[[#This Row],[Order Date]],"mmm")</f>
        <v>Dec</v>
      </c>
    </row>
    <row r="2554" spans="1:20" ht="15.6" x14ac:dyDescent="0.3">
      <c r="A2554" s="2" t="s">
        <v>2625</v>
      </c>
      <c r="B2554" s="3">
        <v>46364</v>
      </c>
      <c r="C2554" s="4" t="s">
        <v>21</v>
      </c>
      <c r="D2554" s="4" t="s">
        <v>72</v>
      </c>
      <c r="E2554" s="4" t="s">
        <v>59</v>
      </c>
      <c r="F2554" s="4" t="s">
        <v>24</v>
      </c>
      <c r="G2554" s="4" t="s">
        <v>51</v>
      </c>
      <c r="H2554" s="4" t="s">
        <v>52</v>
      </c>
      <c r="I2554" s="5">
        <v>1</v>
      </c>
      <c r="J2554" s="6">
        <v>333.51</v>
      </c>
      <c r="K2554" s="7">
        <v>0.2</v>
      </c>
      <c r="L2554" s="6">
        <v>199.91</v>
      </c>
      <c r="M2554" s="6">
        <f t="shared" si="156"/>
        <v>266.80799999999999</v>
      </c>
      <c r="N2554" s="6">
        <f t="shared" si="157"/>
        <v>199.91</v>
      </c>
      <c r="O2554" s="6">
        <f t="shared" si="158"/>
        <v>66.897999999999996</v>
      </c>
      <c r="P2554" s="8">
        <f t="shared" si="159"/>
        <v>0.25073461065635211</v>
      </c>
      <c r="Q2554" s="9">
        <f>YEAR(SalesDataTable[[#This Row],[Order Date]])</f>
        <v>2026</v>
      </c>
      <c r="R2554" s="8" t="str">
        <f>"Q"&amp;ROUNDUP(MONTH(SalesDataTable[[#This Row],[Order Date]])/3,0)</f>
        <v>Q4</v>
      </c>
      <c r="S2554" s="5">
        <f>MONTH(SalesDataTable[[#This Row],[Order Date]])</f>
        <v>12</v>
      </c>
      <c r="T2554" s="8" t="str">
        <f>TEXT(SalesDataTable[[#This Row],[Order Date]],"mmm")</f>
        <v>Dec</v>
      </c>
    </row>
    <row r="2555" spans="1:20" ht="15.6" x14ac:dyDescent="0.3">
      <c r="A2555" s="2" t="s">
        <v>2626</v>
      </c>
      <c r="B2555" s="3">
        <v>46364</v>
      </c>
      <c r="C2555" s="4" t="s">
        <v>28</v>
      </c>
      <c r="D2555" s="4" t="s">
        <v>89</v>
      </c>
      <c r="E2555" s="4" t="s">
        <v>45</v>
      </c>
      <c r="F2555" s="4" t="s">
        <v>36</v>
      </c>
      <c r="G2555" s="4" t="s">
        <v>31</v>
      </c>
      <c r="H2555" s="4" t="s">
        <v>73</v>
      </c>
      <c r="I2555" s="5">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9">
        <f>YEAR(SalesDataTable[[#This Row],[Order Date]])</f>
        <v>2026</v>
      </c>
      <c r="R2555" s="8" t="str">
        <f>"Q"&amp;ROUNDUP(MONTH(SalesDataTable[[#This Row],[Order Date]])/3,0)</f>
        <v>Q4</v>
      </c>
      <c r="S2555" s="5">
        <f>MONTH(SalesDataTable[[#This Row],[Order Date]])</f>
        <v>12</v>
      </c>
      <c r="T2555" s="8" t="str">
        <f>TEXT(SalesDataTable[[#This Row],[Order Date]],"mmm")</f>
        <v>Dec</v>
      </c>
    </row>
    <row r="2556" spans="1:20" ht="15.6" x14ac:dyDescent="0.3">
      <c r="A2556" s="2" t="s">
        <v>2627</v>
      </c>
      <c r="B2556" s="3">
        <v>46364</v>
      </c>
      <c r="C2556" s="4" t="s">
        <v>47</v>
      </c>
      <c r="D2556" s="4" t="s">
        <v>102</v>
      </c>
      <c r="E2556" s="4" t="s">
        <v>45</v>
      </c>
      <c r="F2556" s="4" t="s">
        <v>36</v>
      </c>
      <c r="G2556" s="4" t="s">
        <v>25</v>
      </c>
      <c r="H2556" s="4" t="s">
        <v>55</v>
      </c>
      <c r="I2556" s="5">
        <v>1</v>
      </c>
      <c r="J2556" s="6">
        <v>41.07</v>
      </c>
      <c r="K2556" s="7">
        <v>0</v>
      </c>
      <c r="L2556" s="6">
        <v>16.600000000000001</v>
      </c>
      <c r="M2556" s="6">
        <f t="shared" si="156"/>
        <v>41.07</v>
      </c>
      <c r="N2556" s="6">
        <f t="shared" si="157"/>
        <v>16.600000000000001</v>
      </c>
      <c r="O2556" s="6">
        <f t="shared" si="158"/>
        <v>24.47</v>
      </c>
      <c r="P2556" s="8">
        <f t="shared" si="159"/>
        <v>0.59581202824446067</v>
      </c>
      <c r="Q2556" s="9">
        <f>YEAR(SalesDataTable[[#This Row],[Order Date]])</f>
        <v>2026</v>
      </c>
      <c r="R2556" s="8" t="str">
        <f>"Q"&amp;ROUNDUP(MONTH(SalesDataTable[[#This Row],[Order Date]])/3,0)</f>
        <v>Q4</v>
      </c>
      <c r="S2556" s="5">
        <f>MONTH(SalesDataTable[[#This Row],[Order Date]])</f>
        <v>12</v>
      </c>
      <c r="T2556" s="8" t="str">
        <f>TEXT(SalesDataTable[[#This Row],[Order Date]],"mmm")</f>
        <v>Dec</v>
      </c>
    </row>
    <row r="2557" spans="1:20" ht="15.6" x14ac:dyDescent="0.3">
      <c r="A2557" s="2" t="s">
        <v>2628</v>
      </c>
      <c r="B2557" s="3">
        <v>46364</v>
      </c>
      <c r="C2557" s="4" t="s">
        <v>28</v>
      </c>
      <c r="D2557" s="4" t="s">
        <v>86</v>
      </c>
      <c r="E2557" s="4" t="s">
        <v>59</v>
      </c>
      <c r="F2557" s="4" t="s">
        <v>24</v>
      </c>
      <c r="G2557" s="4" t="s">
        <v>51</v>
      </c>
      <c r="H2557" s="4" t="s">
        <v>110</v>
      </c>
      <c r="I2557" s="5">
        <v>1</v>
      </c>
      <c r="J2557" s="6">
        <v>122.65</v>
      </c>
      <c r="K2557" s="7">
        <v>0</v>
      </c>
      <c r="L2557" s="6">
        <v>58.9</v>
      </c>
      <c r="M2557" s="6">
        <f t="shared" si="156"/>
        <v>122.65</v>
      </c>
      <c r="N2557" s="6">
        <f t="shared" si="157"/>
        <v>58.9</v>
      </c>
      <c r="O2557" s="6">
        <f t="shared" si="158"/>
        <v>63.750000000000007</v>
      </c>
      <c r="P2557" s="8">
        <f t="shared" si="159"/>
        <v>0.51977170811251527</v>
      </c>
      <c r="Q2557" s="9">
        <f>YEAR(SalesDataTable[[#This Row],[Order Date]])</f>
        <v>2026</v>
      </c>
      <c r="R2557" s="8" t="str">
        <f>"Q"&amp;ROUNDUP(MONTH(SalesDataTable[[#This Row],[Order Date]])/3,0)</f>
        <v>Q4</v>
      </c>
      <c r="S2557" s="5">
        <f>MONTH(SalesDataTable[[#This Row],[Order Date]])</f>
        <v>12</v>
      </c>
      <c r="T2557" s="8" t="str">
        <f>TEXT(SalesDataTable[[#This Row],[Order Date]],"mmm")</f>
        <v>Dec</v>
      </c>
    </row>
    <row r="2558" spans="1:20" ht="15.6" x14ac:dyDescent="0.3">
      <c r="A2558" s="2" t="s">
        <v>2629</v>
      </c>
      <c r="B2558" s="3">
        <v>46365</v>
      </c>
      <c r="C2558" s="4" t="s">
        <v>28</v>
      </c>
      <c r="D2558" s="4" t="s">
        <v>58</v>
      </c>
      <c r="E2558" s="4" t="s">
        <v>23</v>
      </c>
      <c r="F2558" s="4" t="s">
        <v>24</v>
      </c>
      <c r="G2558" s="4" t="s">
        <v>31</v>
      </c>
      <c r="H2558" s="4" t="s">
        <v>41</v>
      </c>
      <c r="I2558" s="5">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9">
        <f>YEAR(SalesDataTable[[#This Row],[Order Date]])</f>
        <v>2026</v>
      </c>
      <c r="R2558" s="8" t="str">
        <f>"Q"&amp;ROUNDUP(MONTH(SalesDataTable[[#This Row],[Order Date]])/3,0)</f>
        <v>Q4</v>
      </c>
      <c r="S2558" s="5">
        <f>MONTH(SalesDataTable[[#This Row],[Order Date]])</f>
        <v>12</v>
      </c>
      <c r="T2558" s="8" t="str">
        <f>TEXT(SalesDataTable[[#This Row],[Order Date]],"mmm")</f>
        <v>Dec</v>
      </c>
    </row>
    <row r="2559" spans="1:20" ht="15.6" x14ac:dyDescent="0.3">
      <c r="A2559" s="2" t="s">
        <v>2630</v>
      </c>
      <c r="B2559" s="3">
        <v>46365</v>
      </c>
      <c r="C2559" s="4" t="s">
        <v>34</v>
      </c>
      <c r="D2559" s="4" t="s">
        <v>54</v>
      </c>
      <c r="E2559" s="4" t="s">
        <v>45</v>
      </c>
      <c r="F2559" s="4" t="s">
        <v>36</v>
      </c>
      <c r="G2559" s="4" t="s">
        <v>31</v>
      </c>
      <c r="H2559" s="4" t="s">
        <v>41</v>
      </c>
      <c r="I2559" s="5">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9">
        <f>YEAR(SalesDataTable[[#This Row],[Order Date]])</f>
        <v>2026</v>
      </c>
      <c r="R2559" s="8" t="str">
        <f>"Q"&amp;ROUNDUP(MONTH(SalesDataTable[[#This Row],[Order Date]])/3,0)</f>
        <v>Q4</v>
      </c>
      <c r="S2559" s="5">
        <f>MONTH(SalesDataTable[[#This Row],[Order Date]])</f>
        <v>12</v>
      </c>
      <c r="T2559" s="8" t="str">
        <f>TEXT(SalesDataTable[[#This Row],[Order Date]],"mmm")</f>
        <v>Dec</v>
      </c>
    </row>
    <row r="2560" spans="1:20" ht="15.6" x14ac:dyDescent="0.3">
      <c r="A2560" s="2" t="s">
        <v>2631</v>
      </c>
      <c r="B2560" s="3">
        <v>46365</v>
      </c>
      <c r="C2560" s="4" t="s">
        <v>28</v>
      </c>
      <c r="D2560" s="4" t="s">
        <v>89</v>
      </c>
      <c r="E2560" s="4" t="s">
        <v>45</v>
      </c>
      <c r="F2560" s="4" t="s">
        <v>24</v>
      </c>
      <c r="G2560" s="4" t="s">
        <v>69</v>
      </c>
      <c r="H2560" s="4" t="s">
        <v>87</v>
      </c>
      <c r="I2560" s="5">
        <v>2</v>
      </c>
      <c r="J2560" s="6">
        <v>36.03</v>
      </c>
      <c r="K2560" s="7">
        <v>0.1</v>
      </c>
      <c r="L2560" s="6">
        <v>13.54</v>
      </c>
      <c r="M2560" s="6">
        <f t="shared" si="156"/>
        <v>64.853999999999999</v>
      </c>
      <c r="N2560" s="6">
        <f t="shared" si="157"/>
        <v>27.08</v>
      </c>
      <c r="O2560" s="6">
        <f t="shared" si="158"/>
        <v>37.774000000000001</v>
      </c>
      <c r="P2560" s="8">
        <f t="shared" si="159"/>
        <v>0.58244672649335427</v>
      </c>
      <c r="Q2560" s="9">
        <f>YEAR(SalesDataTable[[#This Row],[Order Date]])</f>
        <v>2026</v>
      </c>
      <c r="R2560" s="8" t="str">
        <f>"Q"&amp;ROUNDUP(MONTH(SalesDataTable[[#This Row],[Order Date]])/3,0)</f>
        <v>Q4</v>
      </c>
      <c r="S2560" s="5">
        <f>MONTH(SalesDataTable[[#This Row],[Order Date]])</f>
        <v>12</v>
      </c>
      <c r="T2560" s="8" t="str">
        <f>TEXT(SalesDataTable[[#This Row],[Order Date]],"mmm")</f>
        <v>Dec</v>
      </c>
    </row>
    <row r="2561" spans="1:20" ht="15.6" x14ac:dyDescent="0.3">
      <c r="A2561" s="2" t="s">
        <v>2632</v>
      </c>
      <c r="B2561" s="3">
        <v>46365</v>
      </c>
      <c r="C2561" s="4" t="s">
        <v>21</v>
      </c>
      <c r="D2561" s="4" t="s">
        <v>108</v>
      </c>
      <c r="E2561" s="4" t="s">
        <v>45</v>
      </c>
      <c r="F2561" s="4" t="s">
        <v>24</v>
      </c>
      <c r="G2561" s="4" t="s">
        <v>37</v>
      </c>
      <c r="H2561" s="4" t="s">
        <v>91</v>
      </c>
      <c r="I2561" s="5">
        <v>2</v>
      </c>
      <c r="J2561" s="6">
        <v>133.4</v>
      </c>
      <c r="K2561" s="7">
        <v>0</v>
      </c>
      <c r="L2561" s="6">
        <v>67.69</v>
      </c>
      <c r="M2561" s="6">
        <f t="shared" si="156"/>
        <v>266.8</v>
      </c>
      <c r="N2561" s="6">
        <f t="shared" si="157"/>
        <v>135.38</v>
      </c>
      <c r="O2561" s="6">
        <f t="shared" si="158"/>
        <v>131.42000000000002</v>
      </c>
      <c r="P2561" s="8">
        <f t="shared" si="159"/>
        <v>0.49257871064467768</v>
      </c>
      <c r="Q2561" s="9">
        <f>YEAR(SalesDataTable[[#This Row],[Order Date]])</f>
        <v>2026</v>
      </c>
      <c r="R2561" s="8" t="str">
        <f>"Q"&amp;ROUNDUP(MONTH(SalesDataTable[[#This Row],[Order Date]])/3,0)</f>
        <v>Q4</v>
      </c>
      <c r="S2561" s="5">
        <f>MONTH(SalesDataTable[[#This Row],[Order Date]])</f>
        <v>12</v>
      </c>
      <c r="T2561" s="8" t="str">
        <f>TEXT(SalesDataTable[[#This Row],[Order Date]],"mmm")</f>
        <v>Dec</v>
      </c>
    </row>
    <row r="2562" spans="1:20" ht="15.6" x14ac:dyDescent="0.3">
      <c r="A2562" s="2" t="s">
        <v>2633</v>
      </c>
      <c r="B2562" s="3">
        <v>46365</v>
      </c>
      <c r="C2562" s="4" t="s">
        <v>34</v>
      </c>
      <c r="D2562" s="4" t="s">
        <v>35</v>
      </c>
      <c r="E2562" s="4" t="s">
        <v>45</v>
      </c>
      <c r="F2562" s="4" t="s">
        <v>24</v>
      </c>
      <c r="G2562" s="4" t="s">
        <v>51</v>
      </c>
      <c r="H2562" s="4" t="s">
        <v>61</v>
      </c>
      <c r="I2562" s="5">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9">
        <f>YEAR(SalesDataTable[[#This Row],[Order Date]])</f>
        <v>2026</v>
      </c>
      <c r="R2562" s="8" t="str">
        <f>"Q"&amp;ROUNDUP(MONTH(SalesDataTable[[#This Row],[Order Date]])/3,0)</f>
        <v>Q4</v>
      </c>
      <c r="S2562" s="5">
        <f>MONTH(SalesDataTable[[#This Row],[Order Date]])</f>
        <v>12</v>
      </c>
      <c r="T2562" s="8" t="str">
        <f>TEXT(SalesDataTable[[#This Row],[Order Date]],"mmm")</f>
        <v>Dec</v>
      </c>
    </row>
    <row r="2563" spans="1:20" ht="15.6" x14ac:dyDescent="0.3">
      <c r="A2563" s="2" t="s">
        <v>2634</v>
      </c>
      <c r="B2563" s="3">
        <v>46365</v>
      </c>
      <c r="C2563" s="4" t="s">
        <v>28</v>
      </c>
      <c r="D2563" s="4" t="s">
        <v>86</v>
      </c>
      <c r="E2563" s="4" t="s">
        <v>23</v>
      </c>
      <c r="F2563" s="4" t="s">
        <v>40</v>
      </c>
      <c r="G2563" s="4" t="s">
        <v>37</v>
      </c>
      <c r="H2563" s="4" t="s">
        <v>66</v>
      </c>
      <c r="I2563" s="5">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9">
        <f>YEAR(SalesDataTable[[#This Row],[Order Date]])</f>
        <v>2026</v>
      </c>
      <c r="R2563" s="8" t="str">
        <f>"Q"&amp;ROUNDUP(MONTH(SalesDataTable[[#This Row],[Order Date]])/3,0)</f>
        <v>Q4</v>
      </c>
      <c r="S2563" s="5">
        <f>MONTH(SalesDataTable[[#This Row],[Order Date]])</f>
        <v>12</v>
      </c>
      <c r="T2563" s="8" t="str">
        <f>TEXT(SalesDataTable[[#This Row],[Order Date]],"mmm")</f>
        <v>Dec</v>
      </c>
    </row>
    <row r="2564" spans="1:20" ht="15.6" x14ac:dyDescent="0.3">
      <c r="A2564" s="2" t="s">
        <v>2635</v>
      </c>
      <c r="B2564" s="3">
        <v>46365</v>
      </c>
      <c r="C2564" s="4" t="s">
        <v>21</v>
      </c>
      <c r="D2564" s="4" t="s">
        <v>22</v>
      </c>
      <c r="E2564" s="4" t="s">
        <v>30</v>
      </c>
      <c r="F2564" s="4" t="s">
        <v>40</v>
      </c>
      <c r="G2564" s="4" t="s">
        <v>31</v>
      </c>
      <c r="H2564" s="4" t="s">
        <v>41</v>
      </c>
      <c r="I2564" s="5">
        <v>10</v>
      </c>
      <c r="J2564" s="6">
        <v>145.30000000000001</v>
      </c>
      <c r="K2564" s="7">
        <v>0.1</v>
      </c>
      <c r="L2564" s="6">
        <v>79.7</v>
      </c>
      <c r="M2564" s="6">
        <f t="shared" si="160"/>
        <v>1307.7</v>
      </c>
      <c r="N2564" s="6">
        <f t="shared" si="161"/>
        <v>797</v>
      </c>
      <c r="O2564" s="6">
        <f t="shared" si="162"/>
        <v>510.70000000000005</v>
      </c>
      <c r="P2564" s="8">
        <f t="shared" si="163"/>
        <v>0.39053299686472437</v>
      </c>
      <c r="Q2564" s="9">
        <f>YEAR(SalesDataTable[[#This Row],[Order Date]])</f>
        <v>2026</v>
      </c>
      <c r="R2564" s="8" t="str">
        <f>"Q"&amp;ROUNDUP(MONTH(SalesDataTable[[#This Row],[Order Date]])/3,0)</f>
        <v>Q4</v>
      </c>
      <c r="S2564" s="5">
        <f>MONTH(SalesDataTable[[#This Row],[Order Date]])</f>
        <v>12</v>
      </c>
      <c r="T2564" s="8" t="str">
        <f>TEXT(SalesDataTable[[#This Row],[Order Date]],"mmm")</f>
        <v>Dec</v>
      </c>
    </row>
    <row r="2565" spans="1:20" ht="15.6" x14ac:dyDescent="0.3">
      <c r="A2565" s="2" t="s">
        <v>2636</v>
      </c>
      <c r="B2565" s="3">
        <v>46366</v>
      </c>
      <c r="C2565" s="4" t="s">
        <v>21</v>
      </c>
      <c r="D2565" s="4" t="s">
        <v>22</v>
      </c>
      <c r="E2565" s="4" t="s">
        <v>59</v>
      </c>
      <c r="F2565" s="4" t="s">
        <v>36</v>
      </c>
      <c r="G2565" s="4" t="s">
        <v>25</v>
      </c>
      <c r="H2565" s="4" t="s">
        <v>26</v>
      </c>
      <c r="I2565" s="5">
        <v>1</v>
      </c>
      <c r="J2565" s="6">
        <v>81.010000000000005</v>
      </c>
      <c r="K2565" s="7">
        <v>0.2</v>
      </c>
      <c r="L2565" s="6">
        <v>41.51</v>
      </c>
      <c r="M2565" s="6">
        <f t="shared" si="160"/>
        <v>64.808000000000007</v>
      </c>
      <c r="N2565" s="6">
        <f t="shared" si="161"/>
        <v>41.51</v>
      </c>
      <c r="O2565" s="6">
        <f t="shared" si="162"/>
        <v>23.298000000000009</v>
      </c>
      <c r="P2565" s="8">
        <f t="shared" si="163"/>
        <v>0.35949265522774976</v>
      </c>
      <c r="Q2565" s="9">
        <f>YEAR(SalesDataTable[[#This Row],[Order Date]])</f>
        <v>2026</v>
      </c>
      <c r="R2565" s="8" t="str">
        <f>"Q"&amp;ROUNDUP(MONTH(SalesDataTable[[#This Row],[Order Date]])/3,0)</f>
        <v>Q4</v>
      </c>
      <c r="S2565" s="5">
        <f>MONTH(SalesDataTable[[#This Row],[Order Date]])</f>
        <v>12</v>
      </c>
      <c r="T2565" s="8" t="str">
        <f>TEXT(SalesDataTable[[#This Row],[Order Date]],"mmm")</f>
        <v>Dec</v>
      </c>
    </row>
    <row r="2566" spans="1:20" ht="15.6" x14ac:dyDescent="0.3">
      <c r="A2566" s="2" t="s">
        <v>2637</v>
      </c>
      <c r="B2566" s="3">
        <v>46366</v>
      </c>
      <c r="C2566" s="4" t="s">
        <v>47</v>
      </c>
      <c r="D2566" s="4" t="s">
        <v>65</v>
      </c>
      <c r="E2566" s="4" t="s">
        <v>59</v>
      </c>
      <c r="F2566" s="4" t="s">
        <v>36</v>
      </c>
      <c r="G2566" s="4" t="s">
        <v>37</v>
      </c>
      <c r="H2566" s="4" t="s">
        <v>38</v>
      </c>
      <c r="I2566" s="5">
        <v>2</v>
      </c>
      <c r="J2566" s="6">
        <v>35.619999999999997</v>
      </c>
      <c r="K2566" s="7">
        <v>0</v>
      </c>
      <c r="L2566" s="6">
        <v>13.62</v>
      </c>
      <c r="M2566" s="6">
        <f t="shared" si="160"/>
        <v>71.239999999999995</v>
      </c>
      <c r="N2566" s="6">
        <f t="shared" si="161"/>
        <v>27.24</v>
      </c>
      <c r="O2566" s="6">
        <f t="shared" si="162"/>
        <v>44</v>
      </c>
      <c r="P2566" s="8">
        <f t="shared" si="163"/>
        <v>0.61763054463784395</v>
      </c>
      <c r="Q2566" s="9">
        <f>YEAR(SalesDataTable[[#This Row],[Order Date]])</f>
        <v>2026</v>
      </c>
      <c r="R2566" s="8" t="str">
        <f>"Q"&amp;ROUNDUP(MONTH(SalesDataTable[[#This Row],[Order Date]])/3,0)</f>
        <v>Q4</v>
      </c>
      <c r="S2566" s="5">
        <f>MONTH(SalesDataTable[[#This Row],[Order Date]])</f>
        <v>12</v>
      </c>
      <c r="T2566" s="8" t="str">
        <f>TEXT(SalesDataTable[[#This Row],[Order Date]],"mmm")</f>
        <v>Dec</v>
      </c>
    </row>
    <row r="2567" spans="1:20" ht="15.6" x14ac:dyDescent="0.3">
      <c r="A2567" s="2" t="s">
        <v>2638</v>
      </c>
      <c r="B2567" s="3">
        <v>46366</v>
      </c>
      <c r="C2567" s="4" t="s">
        <v>21</v>
      </c>
      <c r="D2567" s="4" t="s">
        <v>22</v>
      </c>
      <c r="E2567" s="4" t="s">
        <v>23</v>
      </c>
      <c r="F2567" s="4" t="s">
        <v>36</v>
      </c>
      <c r="G2567" s="4" t="s">
        <v>25</v>
      </c>
      <c r="H2567" s="4" t="s">
        <v>49</v>
      </c>
      <c r="I2567" s="5">
        <v>2</v>
      </c>
      <c r="J2567" s="6">
        <v>49.88</v>
      </c>
      <c r="K2567" s="7">
        <v>0.05</v>
      </c>
      <c r="L2567" s="6">
        <v>22.31</v>
      </c>
      <c r="M2567" s="6">
        <f t="shared" si="160"/>
        <v>94.772000000000006</v>
      </c>
      <c r="N2567" s="6">
        <f t="shared" si="161"/>
        <v>44.62</v>
      </c>
      <c r="O2567" s="6">
        <f t="shared" si="162"/>
        <v>50.152000000000008</v>
      </c>
      <c r="P2567" s="8">
        <f t="shared" si="163"/>
        <v>0.52918583547883347</v>
      </c>
      <c r="Q2567" s="9">
        <f>YEAR(SalesDataTable[[#This Row],[Order Date]])</f>
        <v>2026</v>
      </c>
      <c r="R2567" s="8" t="str">
        <f>"Q"&amp;ROUNDUP(MONTH(SalesDataTable[[#This Row],[Order Date]])/3,0)</f>
        <v>Q4</v>
      </c>
      <c r="S2567" s="5">
        <f>MONTH(SalesDataTable[[#This Row],[Order Date]])</f>
        <v>12</v>
      </c>
      <c r="T2567" s="8" t="str">
        <f>TEXT(SalesDataTable[[#This Row],[Order Date]],"mmm")</f>
        <v>Dec</v>
      </c>
    </row>
    <row r="2568" spans="1:20" ht="15.6" x14ac:dyDescent="0.3">
      <c r="A2568" s="2" t="s">
        <v>2639</v>
      </c>
      <c r="B2568" s="3">
        <v>46366</v>
      </c>
      <c r="C2568" s="4" t="s">
        <v>47</v>
      </c>
      <c r="D2568" s="4" t="s">
        <v>65</v>
      </c>
      <c r="E2568" s="4" t="s">
        <v>59</v>
      </c>
      <c r="F2568" s="4" t="s">
        <v>24</v>
      </c>
      <c r="G2568" s="4" t="s">
        <v>25</v>
      </c>
      <c r="H2568" s="4" t="s">
        <v>63</v>
      </c>
      <c r="I2568" s="5">
        <v>1</v>
      </c>
      <c r="J2568" s="6">
        <v>101.18</v>
      </c>
      <c r="K2568" s="7">
        <v>0.05</v>
      </c>
      <c r="L2568" s="6">
        <v>49.12</v>
      </c>
      <c r="M2568" s="6">
        <f t="shared" si="160"/>
        <v>96.120999999999995</v>
      </c>
      <c r="N2568" s="6">
        <f t="shared" si="161"/>
        <v>49.12</v>
      </c>
      <c r="O2568" s="6">
        <f t="shared" si="162"/>
        <v>47.000999999999998</v>
      </c>
      <c r="P2568" s="8">
        <f t="shared" si="163"/>
        <v>0.48897743469169069</v>
      </c>
      <c r="Q2568" s="9">
        <f>YEAR(SalesDataTable[[#This Row],[Order Date]])</f>
        <v>2026</v>
      </c>
      <c r="R2568" s="8" t="str">
        <f>"Q"&amp;ROUNDUP(MONTH(SalesDataTable[[#This Row],[Order Date]])/3,0)</f>
        <v>Q4</v>
      </c>
      <c r="S2568" s="5">
        <f>MONTH(SalesDataTable[[#This Row],[Order Date]])</f>
        <v>12</v>
      </c>
      <c r="T2568" s="8" t="str">
        <f>TEXT(SalesDataTable[[#This Row],[Order Date]],"mmm")</f>
        <v>Dec</v>
      </c>
    </row>
    <row r="2569" spans="1:20" ht="15.6" x14ac:dyDescent="0.3">
      <c r="A2569" s="2" t="s">
        <v>2640</v>
      </c>
      <c r="B2569" s="3">
        <v>46366</v>
      </c>
      <c r="C2569" s="4" t="s">
        <v>28</v>
      </c>
      <c r="D2569" s="4" t="s">
        <v>89</v>
      </c>
      <c r="E2569" s="4" t="s">
        <v>45</v>
      </c>
      <c r="F2569" s="4" t="s">
        <v>40</v>
      </c>
      <c r="G2569" s="4" t="s">
        <v>69</v>
      </c>
      <c r="H2569" s="4" t="s">
        <v>87</v>
      </c>
      <c r="I2569" s="5">
        <v>2</v>
      </c>
      <c r="J2569" s="6">
        <v>36.64</v>
      </c>
      <c r="K2569" s="7">
        <v>0</v>
      </c>
      <c r="L2569" s="6">
        <v>13.7</v>
      </c>
      <c r="M2569" s="6">
        <f t="shared" si="160"/>
        <v>73.28</v>
      </c>
      <c r="N2569" s="6">
        <f t="shared" si="161"/>
        <v>27.4</v>
      </c>
      <c r="O2569" s="6">
        <f t="shared" si="162"/>
        <v>45.88</v>
      </c>
      <c r="P2569" s="8">
        <f t="shared" si="163"/>
        <v>0.62609170305676853</v>
      </c>
      <c r="Q2569" s="9">
        <f>YEAR(SalesDataTable[[#This Row],[Order Date]])</f>
        <v>2026</v>
      </c>
      <c r="R2569" s="8" t="str">
        <f>"Q"&amp;ROUNDUP(MONTH(SalesDataTable[[#This Row],[Order Date]])/3,0)</f>
        <v>Q4</v>
      </c>
      <c r="S2569" s="5">
        <f>MONTH(SalesDataTable[[#This Row],[Order Date]])</f>
        <v>12</v>
      </c>
      <c r="T2569" s="8" t="str">
        <f>TEXT(SalesDataTable[[#This Row],[Order Date]],"mmm")</f>
        <v>Dec</v>
      </c>
    </row>
    <row r="2570" spans="1:20" ht="15.6" x14ac:dyDescent="0.3">
      <c r="A2570" s="2" t="s">
        <v>2641</v>
      </c>
      <c r="B2570" s="3">
        <v>46366</v>
      </c>
      <c r="C2570" s="4" t="s">
        <v>28</v>
      </c>
      <c r="D2570" s="4" t="s">
        <v>89</v>
      </c>
      <c r="E2570" s="4" t="s">
        <v>45</v>
      </c>
      <c r="F2570" s="4" t="s">
        <v>24</v>
      </c>
      <c r="G2570" s="4" t="s">
        <v>25</v>
      </c>
      <c r="H2570" s="4" t="s">
        <v>55</v>
      </c>
      <c r="I2570" s="5">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9">
        <f>YEAR(SalesDataTable[[#This Row],[Order Date]])</f>
        <v>2026</v>
      </c>
      <c r="R2570" s="8" t="str">
        <f>"Q"&amp;ROUNDUP(MONTH(SalesDataTable[[#This Row],[Order Date]])/3,0)</f>
        <v>Q4</v>
      </c>
      <c r="S2570" s="5">
        <f>MONTH(SalesDataTable[[#This Row],[Order Date]])</f>
        <v>12</v>
      </c>
      <c r="T2570" s="8" t="str">
        <f>TEXT(SalesDataTable[[#This Row],[Order Date]],"mmm")</f>
        <v>Dec</v>
      </c>
    </row>
    <row r="2571" spans="1:20" ht="15.6" x14ac:dyDescent="0.3">
      <c r="A2571" s="2" t="s">
        <v>2642</v>
      </c>
      <c r="B2571" s="3">
        <v>46366</v>
      </c>
      <c r="C2571" s="4" t="s">
        <v>47</v>
      </c>
      <c r="D2571" s="4" t="s">
        <v>48</v>
      </c>
      <c r="E2571" s="4" t="s">
        <v>59</v>
      </c>
      <c r="F2571" s="4" t="s">
        <v>40</v>
      </c>
      <c r="G2571" s="4" t="s">
        <v>31</v>
      </c>
      <c r="H2571" s="4" t="s">
        <v>41</v>
      </c>
      <c r="I2571" s="5">
        <v>3</v>
      </c>
      <c r="J2571" s="6">
        <v>144.16</v>
      </c>
      <c r="K2571" s="7">
        <v>0</v>
      </c>
      <c r="L2571" s="6">
        <v>77.36</v>
      </c>
      <c r="M2571" s="6">
        <f t="shared" si="160"/>
        <v>432.48</v>
      </c>
      <c r="N2571" s="6">
        <f t="shared" si="161"/>
        <v>232.07999999999998</v>
      </c>
      <c r="O2571" s="6">
        <f t="shared" si="162"/>
        <v>200.40000000000003</v>
      </c>
      <c r="P2571" s="8">
        <f t="shared" si="163"/>
        <v>0.46337402885682583</v>
      </c>
      <c r="Q2571" s="9">
        <f>YEAR(SalesDataTable[[#This Row],[Order Date]])</f>
        <v>2026</v>
      </c>
      <c r="R2571" s="8" t="str">
        <f>"Q"&amp;ROUNDUP(MONTH(SalesDataTable[[#This Row],[Order Date]])/3,0)</f>
        <v>Q4</v>
      </c>
      <c r="S2571" s="5">
        <f>MONTH(SalesDataTable[[#This Row],[Order Date]])</f>
        <v>12</v>
      </c>
      <c r="T2571" s="8" t="str">
        <f>TEXT(SalesDataTable[[#This Row],[Order Date]],"mmm")</f>
        <v>Dec</v>
      </c>
    </row>
    <row r="2572" spans="1:20" ht="15.6" x14ac:dyDescent="0.3">
      <c r="A2572" s="2" t="s">
        <v>2643</v>
      </c>
      <c r="B2572" s="3">
        <v>46367</v>
      </c>
      <c r="C2572" s="4" t="s">
        <v>47</v>
      </c>
      <c r="D2572" s="4" t="s">
        <v>48</v>
      </c>
      <c r="E2572" s="4" t="s">
        <v>23</v>
      </c>
      <c r="F2572" s="4" t="s">
        <v>36</v>
      </c>
      <c r="G2572" s="4" t="s">
        <v>25</v>
      </c>
      <c r="H2572" s="4" t="s">
        <v>63</v>
      </c>
      <c r="I2572" s="5">
        <v>1</v>
      </c>
      <c r="J2572" s="6">
        <v>102.98</v>
      </c>
      <c r="K2572" s="7">
        <v>0.1</v>
      </c>
      <c r="L2572" s="6">
        <v>51.45</v>
      </c>
      <c r="M2572" s="6">
        <f t="shared" si="160"/>
        <v>92.682000000000002</v>
      </c>
      <c r="N2572" s="6">
        <f t="shared" si="161"/>
        <v>51.45</v>
      </c>
      <c r="O2572" s="6">
        <f t="shared" si="162"/>
        <v>41.231999999999999</v>
      </c>
      <c r="P2572" s="8">
        <f t="shared" si="163"/>
        <v>0.4448760277076455</v>
      </c>
      <c r="Q2572" s="9">
        <f>YEAR(SalesDataTable[[#This Row],[Order Date]])</f>
        <v>2026</v>
      </c>
      <c r="R2572" s="8" t="str">
        <f>"Q"&amp;ROUNDUP(MONTH(SalesDataTable[[#This Row],[Order Date]])/3,0)</f>
        <v>Q4</v>
      </c>
      <c r="S2572" s="5">
        <f>MONTH(SalesDataTable[[#This Row],[Order Date]])</f>
        <v>12</v>
      </c>
      <c r="T2572" s="8" t="str">
        <f>TEXT(SalesDataTable[[#This Row],[Order Date]],"mmm")</f>
        <v>Dec</v>
      </c>
    </row>
    <row r="2573" spans="1:20" ht="15.6" x14ac:dyDescent="0.3">
      <c r="A2573" s="2" t="s">
        <v>2644</v>
      </c>
      <c r="B2573" s="3">
        <v>46367</v>
      </c>
      <c r="C2573" s="4" t="s">
        <v>47</v>
      </c>
      <c r="D2573" s="4" t="s">
        <v>102</v>
      </c>
      <c r="E2573" s="4" t="s">
        <v>23</v>
      </c>
      <c r="F2573" s="4" t="s">
        <v>36</v>
      </c>
      <c r="G2573" s="4" t="s">
        <v>69</v>
      </c>
      <c r="H2573" s="4" t="s">
        <v>75</v>
      </c>
      <c r="I2573" s="5">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9">
        <f>YEAR(SalesDataTable[[#This Row],[Order Date]])</f>
        <v>2026</v>
      </c>
      <c r="R2573" s="8" t="str">
        <f>"Q"&amp;ROUNDUP(MONTH(SalesDataTable[[#This Row],[Order Date]])/3,0)</f>
        <v>Q4</v>
      </c>
      <c r="S2573" s="5">
        <f>MONTH(SalesDataTable[[#This Row],[Order Date]])</f>
        <v>12</v>
      </c>
      <c r="T2573" s="8" t="str">
        <f>TEXT(SalesDataTable[[#This Row],[Order Date]],"mmm")</f>
        <v>Dec</v>
      </c>
    </row>
    <row r="2574" spans="1:20" ht="15.6" x14ac:dyDescent="0.3">
      <c r="A2574" s="2" t="s">
        <v>2645</v>
      </c>
      <c r="B2574" s="3">
        <v>46367</v>
      </c>
      <c r="C2574" s="4" t="s">
        <v>28</v>
      </c>
      <c r="D2574" s="4" t="s">
        <v>86</v>
      </c>
      <c r="E2574" s="4" t="s">
        <v>59</v>
      </c>
      <c r="F2574" s="4" t="s">
        <v>36</v>
      </c>
      <c r="G2574" s="4" t="s">
        <v>31</v>
      </c>
      <c r="H2574" s="4" t="s">
        <v>41</v>
      </c>
      <c r="I2574" s="5">
        <v>1</v>
      </c>
      <c r="J2574" s="6">
        <v>141.74</v>
      </c>
      <c r="K2574" s="7">
        <v>0.15</v>
      </c>
      <c r="L2574" s="6">
        <v>78.97</v>
      </c>
      <c r="M2574" s="6">
        <f t="shared" si="160"/>
        <v>120.479</v>
      </c>
      <c r="N2574" s="6">
        <f t="shared" si="161"/>
        <v>78.97</v>
      </c>
      <c r="O2574" s="6">
        <f t="shared" si="162"/>
        <v>41.509</v>
      </c>
      <c r="P2574" s="8">
        <f t="shared" si="163"/>
        <v>0.34453307215365336</v>
      </c>
      <c r="Q2574" s="9">
        <f>YEAR(SalesDataTable[[#This Row],[Order Date]])</f>
        <v>2026</v>
      </c>
      <c r="R2574" s="8" t="str">
        <f>"Q"&amp;ROUNDUP(MONTH(SalesDataTable[[#This Row],[Order Date]])/3,0)</f>
        <v>Q4</v>
      </c>
      <c r="S2574" s="5">
        <f>MONTH(SalesDataTable[[#This Row],[Order Date]])</f>
        <v>12</v>
      </c>
      <c r="T2574" s="8" t="str">
        <f>TEXT(SalesDataTable[[#This Row],[Order Date]],"mmm")</f>
        <v>Dec</v>
      </c>
    </row>
    <row r="2575" spans="1:20" ht="15.6" x14ac:dyDescent="0.3">
      <c r="A2575" s="2" t="s">
        <v>2646</v>
      </c>
      <c r="B2575" s="3">
        <v>46367</v>
      </c>
      <c r="C2575" s="4" t="s">
        <v>47</v>
      </c>
      <c r="D2575" s="4" t="s">
        <v>65</v>
      </c>
      <c r="E2575" s="4" t="s">
        <v>23</v>
      </c>
      <c r="F2575" s="4" t="s">
        <v>24</v>
      </c>
      <c r="G2575" s="4" t="s">
        <v>25</v>
      </c>
      <c r="H2575" s="4" t="s">
        <v>55</v>
      </c>
      <c r="I2575" s="5">
        <v>6</v>
      </c>
      <c r="J2575" s="6">
        <v>39.44</v>
      </c>
      <c r="K2575" s="7">
        <v>0.1</v>
      </c>
      <c r="L2575" s="6">
        <v>16.89</v>
      </c>
      <c r="M2575" s="6">
        <f t="shared" si="160"/>
        <v>212.976</v>
      </c>
      <c r="N2575" s="6">
        <f t="shared" si="161"/>
        <v>101.34</v>
      </c>
      <c r="O2575" s="6">
        <f t="shared" si="162"/>
        <v>111.636</v>
      </c>
      <c r="P2575" s="8">
        <f t="shared" si="163"/>
        <v>0.52417173766058145</v>
      </c>
      <c r="Q2575" s="9">
        <f>YEAR(SalesDataTable[[#This Row],[Order Date]])</f>
        <v>2026</v>
      </c>
      <c r="R2575" s="8" t="str">
        <f>"Q"&amp;ROUNDUP(MONTH(SalesDataTable[[#This Row],[Order Date]])/3,0)</f>
        <v>Q4</v>
      </c>
      <c r="S2575" s="5">
        <f>MONTH(SalesDataTable[[#This Row],[Order Date]])</f>
        <v>12</v>
      </c>
      <c r="T2575" s="8" t="str">
        <f>TEXT(SalesDataTable[[#This Row],[Order Date]],"mmm")</f>
        <v>Dec</v>
      </c>
    </row>
    <row r="2576" spans="1:20" ht="15.6" x14ac:dyDescent="0.3">
      <c r="A2576" s="2" t="s">
        <v>2647</v>
      </c>
      <c r="B2576" s="3">
        <v>46367</v>
      </c>
      <c r="C2576" s="4" t="s">
        <v>34</v>
      </c>
      <c r="D2576" s="4" t="s">
        <v>44</v>
      </c>
      <c r="E2576" s="4" t="s">
        <v>45</v>
      </c>
      <c r="F2576" s="4" t="s">
        <v>24</v>
      </c>
      <c r="G2576" s="4" t="s">
        <v>25</v>
      </c>
      <c r="H2576" s="4" t="s">
        <v>49</v>
      </c>
      <c r="I2576" s="5">
        <v>1</v>
      </c>
      <c r="J2576" s="6">
        <v>49.64</v>
      </c>
      <c r="K2576" s="7">
        <v>0.1</v>
      </c>
      <c r="L2576" s="6">
        <v>22</v>
      </c>
      <c r="M2576" s="6">
        <f t="shared" si="160"/>
        <v>44.676000000000002</v>
      </c>
      <c r="N2576" s="6">
        <f t="shared" si="161"/>
        <v>22</v>
      </c>
      <c r="O2576" s="6">
        <f t="shared" si="162"/>
        <v>22.676000000000002</v>
      </c>
      <c r="P2576" s="8">
        <f t="shared" si="163"/>
        <v>0.50756558331094992</v>
      </c>
      <c r="Q2576" s="9">
        <f>YEAR(SalesDataTable[[#This Row],[Order Date]])</f>
        <v>2026</v>
      </c>
      <c r="R2576" s="8" t="str">
        <f>"Q"&amp;ROUNDUP(MONTH(SalesDataTable[[#This Row],[Order Date]])/3,0)</f>
        <v>Q4</v>
      </c>
      <c r="S2576" s="5">
        <f>MONTH(SalesDataTable[[#This Row],[Order Date]])</f>
        <v>12</v>
      </c>
      <c r="T2576" s="8" t="str">
        <f>TEXT(SalesDataTable[[#This Row],[Order Date]],"mmm")</f>
        <v>Dec</v>
      </c>
    </row>
    <row r="2577" spans="1:20" ht="15.6" x14ac:dyDescent="0.3">
      <c r="A2577" s="2" t="s">
        <v>2648</v>
      </c>
      <c r="B2577" s="3">
        <v>46367</v>
      </c>
      <c r="C2577" s="4" t="s">
        <v>34</v>
      </c>
      <c r="D2577" s="4" t="s">
        <v>35</v>
      </c>
      <c r="E2577" s="4" t="s">
        <v>23</v>
      </c>
      <c r="F2577" s="4" t="s">
        <v>36</v>
      </c>
      <c r="G2577" s="4" t="s">
        <v>37</v>
      </c>
      <c r="H2577" s="4" t="s">
        <v>103</v>
      </c>
      <c r="I2577" s="5">
        <v>1</v>
      </c>
      <c r="J2577" s="6">
        <v>164.29</v>
      </c>
      <c r="K2577" s="7">
        <v>0.05</v>
      </c>
      <c r="L2577" s="6">
        <v>88.66</v>
      </c>
      <c r="M2577" s="6">
        <f t="shared" si="160"/>
        <v>156.07549999999998</v>
      </c>
      <c r="N2577" s="6">
        <f t="shared" si="161"/>
        <v>88.66</v>
      </c>
      <c r="O2577" s="6">
        <f t="shared" si="162"/>
        <v>67.41549999999998</v>
      </c>
      <c r="P2577" s="8">
        <f t="shared" si="163"/>
        <v>0.43194159237035917</v>
      </c>
      <c r="Q2577" s="9">
        <f>YEAR(SalesDataTable[[#This Row],[Order Date]])</f>
        <v>2026</v>
      </c>
      <c r="R2577" s="8" t="str">
        <f>"Q"&amp;ROUNDUP(MONTH(SalesDataTable[[#This Row],[Order Date]])/3,0)</f>
        <v>Q4</v>
      </c>
      <c r="S2577" s="5">
        <f>MONTH(SalesDataTable[[#This Row],[Order Date]])</f>
        <v>12</v>
      </c>
      <c r="T2577" s="8" t="str">
        <f>TEXT(SalesDataTable[[#This Row],[Order Date]],"mmm")</f>
        <v>Dec</v>
      </c>
    </row>
    <row r="2578" spans="1:20" ht="15.6" x14ac:dyDescent="0.3">
      <c r="A2578" s="2" t="s">
        <v>2649</v>
      </c>
      <c r="B2578" s="3">
        <v>46367</v>
      </c>
      <c r="C2578" s="4" t="s">
        <v>47</v>
      </c>
      <c r="D2578" s="4" t="s">
        <v>68</v>
      </c>
      <c r="E2578" s="4" t="s">
        <v>23</v>
      </c>
      <c r="F2578" s="4" t="s">
        <v>24</v>
      </c>
      <c r="G2578" s="4" t="s">
        <v>37</v>
      </c>
      <c r="H2578" s="4" t="s">
        <v>38</v>
      </c>
      <c r="I2578" s="5">
        <v>1</v>
      </c>
      <c r="J2578" s="6">
        <v>35.81</v>
      </c>
      <c r="K2578" s="7">
        <v>0</v>
      </c>
      <c r="L2578" s="6">
        <v>13.28</v>
      </c>
      <c r="M2578" s="6">
        <f t="shared" si="160"/>
        <v>35.81</v>
      </c>
      <c r="N2578" s="6">
        <f t="shared" si="161"/>
        <v>13.28</v>
      </c>
      <c r="O2578" s="6">
        <f t="shared" si="162"/>
        <v>22.53</v>
      </c>
      <c r="P2578" s="8">
        <f t="shared" si="163"/>
        <v>0.62915386763473891</v>
      </c>
      <c r="Q2578" s="9">
        <f>YEAR(SalesDataTable[[#This Row],[Order Date]])</f>
        <v>2026</v>
      </c>
      <c r="R2578" s="8" t="str">
        <f>"Q"&amp;ROUNDUP(MONTH(SalesDataTable[[#This Row],[Order Date]])/3,0)</f>
        <v>Q4</v>
      </c>
      <c r="S2578" s="5">
        <f>MONTH(SalesDataTable[[#This Row],[Order Date]])</f>
        <v>12</v>
      </c>
      <c r="T2578" s="8" t="str">
        <f>TEXT(SalesDataTable[[#This Row],[Order Date]],"mmm")</f>
        <v>Dec</v>
      </c>
    </row>
    <row r="2579" spans="1:20" ht="15.6" x14ac:dyDescent="0.3">
      <c r="A2579" s="2" t="s">
        <v>2650</v>
      </c>
      <c r="B2579" s="3">
        <v>46367</v>
      </c>
      <c r="C2579" s="4" t="s">
        <v>21</v>
      </c>
      <c r="D2579" s="4" t="s">
        <v>72</v>
      </c>
      <c r="E2579" s="4" t="s">
        <v>45</v>
      </c>
      <c r="F2579" s="4" t="s">
        <v>36</v>
      </c>
      <c r="G2579" s="4" t="s">
        <v>69</v>
      </c>
      <c r="H2579" s="4" t="s">
        <v>70</v>
      </c>
      <c r="I2579" s="5">
        <v>1</v>
      </c>
      <c r="J2579" s="6">
        <v>41.31</v>
      </c>
      <c r="K2579" s="7">
        <v>0.05</v>
      </c>
      <c r="L2579" s="6">
        <v>14.56</v>
      </c>
      <c r="M2579" s="6">
        <f t="shared" si="160"/>
        <v>39.244500000000002</v>
      </c>
      <c r="N2579" s="6">
        <f t="shared" si="161"/>
        <v>14.56</v>
      </c>
      <c r="O2579" s="6">
        <f t="shared" si="162"/>
        <v>24.6845</v>
      </c>
      <c r="P2579" s="8">
        <f t="shared" si="163"/>
        <v>0.62899259768884808</v>
      </c>
      <c r="Q2579" s="9">
        <f>YEAR(SalesDataTable[[#This Row],[Order Date]])</f>
        <v>2026</v>
      </c>
      <c r="R2579" s="8" t="str">
        <f>"Q"&amp;ROUNDUP(MONTH(SalesDataTable[[#This Row],[Order Date]])/3,0)</f>
        <v>Q4</v>
      </c>
      <c r="S2579" s="5">
        <f>MONTH(SalesDataTable[[#This Row],[Order Date]])</f>
        <v>12</v>
      </c>
      <c r="T2579" s="8" t="str">
        <f>TEXT(SalesDataTable[[#This Row],[Order Date]],"mmm")</f>
        <v>Dec</v>
      </c>
    </row>
    <row r="2580" spans="1:20" ht="15.6" x14ac:dyDescent="0.3">
      <c r="A2580" s="2" t="s">
        <v>2651</v>
      </c>
      <c r="B2580" s="3">
        <v>46367</v>
      </c>
      <c r="C2580" s="4" t="s">
        <v>47</v>
      </c>
      <c r="D2580" s="4" t="s">
        <v>102</v>
      </c>
      <c r="E2580" s="4" t="s">
        <v>59</v>
      </c>
      <c r="F2580" s="4" t="s">
        <v>36</v>
      </c>
      <c r="G2580" s="4" t="s">
        <v>37</v>
      </c>
      <c r="H2580" s="4" t="s">
        <v>38</v>
      </c>
      <c r="I2580" s="5">
        <v>3</v>
      </c>
      <c r="J2580" s="6">
        <v>36.6</v>
      </c>
      <c r="K2580" s="7">
        <v>0.15</v>
      </c>
      <c r="L2580" s="6">
        <v>13.95</v>
      </c>
      <c r="M2580" s="6">
        <f t="shared" si="160"/>
        <v>93.330000000000013</v>
      </c>
      <c r="N2580" s="6">
        <f t="shared" si="161"/>
        <v>41.849999999999994</v>
      </c>
      <c r="O2580" s="6">
        <f t="shared" si="162"/>
        <v>51.480000000000018</v>
      </c>
      <c r="P2580" s="8">
        <f t="shared" si="163"/>
        <v>0.55159112825458068</v>
      </c>
      <c r="Q2580" s="9">
        <f>YEAR(SalesDataTable[[#This Row],[Order Date]])</f>
        <v>2026</v>
      </c>
      <c r="R2580" s="8" t="str">
        <f>"Q"&amp;ROUNDUP(MONTH(SalesDataTable[[#This Row],[Order Date]])/3,0)</f>
        <v>Q4</v>
      </c>
      <c r="S2580" s="5">
        <f>MONTH(SalesDataTable[[#This Row],[Order Date]])</f>
        <v>12</v>
      </c>
      <c r="T2580" s="8" t="str">
        <f>TEXT(SalesDataTable[[#This Row],[Order Date]],"mmm")</f>
        <v>Dec</v>
      </c>
    </row>
    <row r="2581" spans="1:20" ht="15.6" x14ac:dyDescent="0.3">
      <c r="A2581" s="2" t="s">
        <v>2652</v>
      </c>
      <c r="B2581" s="3">
        <v>46368</v>
      </c>
      <c r="C2581" s="4" t="s">
        <v>28</v>
      </c>
      <c r="D2581" s="4" t="s">
        <v>29</v>
      </c>
      <c r="E2581" s="4" t="s">
        <v>23</v>
      </c>
      <c r="F2581" s="4" t="s">
        <v>36</v>
      </c>
      <c r="G2581" s="4" t="s">
        <v>25</v>
      </c>
      <c r="H2581" s="4" t="s">
        <v>49</v>
      </c>
      <c r="I2581" s="5">
        <v>5</v>
      </c>
      <c r="J2581" s="6">
        <v>49.59</v>
      </c>
      <c r="K2581" s="7">
        <v>0</v>
      </c>
      <c r="L2581" s="6">
        <v>22.63</v>
      </c>
      <c r="M2581" s="6">
        <f t="shared" si="160"/>
        <v>247.95000000000002</v>
      </c>
      <c r="N2581" s="6">
        <f t="shared" si="161"/>
        <v>113.14999999999999</v>
      </c>
      <c r="O2581" s="6">
        <f t="shared" si="162"/>
        <v>134.80000000000001</v>
      </c>
      <c r="P2581" s="8">
        <f t="shared" si="163"/>
        <v>0.54365799556362171</v>
      </c>
      <c r="Q2581" s="9">
        <f>YEAR(SalesDataTable[[#This Row],[Order Date]])</f>
        <v>2026</v>
      </c>
      <c r="R2581" s="8" t="str">
        <f>"Q"&amp;ROUNDUP(MONTH(SalesDataTable[[#This Row],[Order Date]])/3,0)</f>
        <v>Q4</v>
      </c>
      <c r="S2581" s="5">
        <f>MONTH(SalesDataTable[[#This Row],[Order Date]])</f>
        <v>12</v>
      </c>
      <c r="T2581" s="8" t="str">
        <f>TEXT(SalesDataTable[[#This Row],[Order Date]],"mmm")</f>
        <v>Dec</v>
      </c>
    </row>
    <row r="2582" spans="1:20" ht="15.6" x14ac:dyDescent="0.3">
      <c r="A2582" s="2" t="s">
        <v>2653</v>
      </c>
      <c r="B2582" s="3">
        <v>46368</v>
      </c>
      <c r="C2582" s="4" t="s">
        <v>21</v>
      </c>
      <c r="D2582" s="4" t="s">
        <v>22</v>
      </c>
      <c r="E2582" s="4" t="s">
        <v>23</v>
      </c>
      <c r="F2582" s="4" t="s">
        <v>36</v>
      </c>
      <c r="G2582" s="4" t="s">
        <v>31</v>
      </c>
      <c r="H2582" s="4" t="s">
        <v>99</v>
      </c>
      <c r="I2582" s="5">
        <v>5</v>
      </c>
      <c r="J2582" s="6">
        <v>72.3</v>
      </c>
      <c r="K2582" s="7">
        <v>0.05</v>
      </c>
      <c r="L2582" s="6">
        <v>31.73</v>
      </c>
      <c r="M2582" s="6">
        <f t="shared" si="160"/>
        <v>343.42500000000001</v>
      </c>
      <c r="N2582" s="6">
        <f t="shared" si="161"/>
        <v>158.65</v>
      </c>
      <c r="O2582" s="6">
        <f t="shared" si="162"/>
        <v>184.77500000000001</v>
      </c>
      <c r="P2582" s="8">
        <f t="shared" si="163"/>
        <v>0.53803596127247577</v>
      </c>
      <c r="Q2582" s="9">
        <f>YEAR(SalesDataTable[[#This Row],[Order Date]])</f>
        <v>2026</v>
      </c>
      <c r="R2582" s="8" t="str">
        <f>"Q"&amp;ROUNDUP(MONTH(SalesDataTable[[#This Row],[Order Date]])/3,0)</f>
        <v>Q4</v>
      </c>
      <c r="S2582" s="5">
        <f>MONTH(SalesDataTable[[#This Row],[Order Date]])</f>
        <v>12</v>
      </c>
      <c r="T2582" s="8" t="str">
        <f>TEXT(SalesDataTable[[#This Row],[Order Date]],"mmm")</f>
        <v>Dec</v>
      </c>
    </row>
    <row r="2583" spans="1:20" ht="15.6" x14ac:dyDescent="0.3">
      <c r="A2583" s="2" t="s">
        <v>2654</v>
      </c>
      <c r="B2583" s="3">
        <v>46368</v>
      </c>
      <c r="C2583" s="4" t="s">
        <v>47</v>
      </c>
      <c r="D2583" s="4" t="s">
        <v>48</v>
      </c>
      <c r="E2583" s="4" t="s">
        <v>23</v>
      </c>
      <c r="F2583" s="4" t="s">
        <v>36</v>
      </c>
      <c r="G2583" s="4" t="s">
        <v>25</v>
      </c>
      <c r="H2583" s="4" t="s">
        <v>49</v>
      </c>
      <c r="I2583" s="5">
        <v>1</v>
      </c>
      <c r="J2583" s="6">
        <v>51.57</v>
      </c>
      <c r="K2583" s="7">
        <v>0.1</v>
      </c>
      <c r="L2583" s="6">
        <v>23.11</v>
      </c>
      <c r="M2583" s="6">
        <f t="shared" si="160"/>
        <v>46.413000000000004</v>
      </c>
      <c r="N2583" s="6">
        <f t="shared" si="161"/>
        <v>23.11</v>
      </c>
      <c r="O2583" s="6">
        <f t="shared" si="162"/>
        <v>23.303000000000004</v>
      </c>
      <c r="P2583" s="8">
        <f t="shared" si="163"/>
        <v>0.5020791588563549</v>
      </c>
      <c r="Q2583" s="9">
        <f>YEAR(SalesDataTable[[#This Row],[Order Date]])</f>
        <v>2026</v>
      </c>
      <c r="R2583" s="8" t="str">
        <f>"Q"&amp;ROUNDUP(MONTH(SalesDataTable[[#This Row],[Order Date]])/3,0)</f>
        <v>Q4</v>
      </c>
      <c r="S2583" s="5">
        <f>MONTH(SalesDataTable[[#This Row],[Order Date]])</f>
        <v>12</v>
      </c>
      <c r="T2583" s="8" t="str">
        <f>TEXT(SalesDataTable[[#This Row],[Order Date]],"mmm")</f>
        <v>Dec</v>
      </c>
    </row>
    <row r="2584" spans="1:20" ht="15.6" x14ac:dyDescent="0.3">
      <c r="A2584" s="2" t="s">
        <v>2655</v>
      </c>
      <c r="B2584" s="3">
        <v>46369</v>
      </c>
      <c r="C2584" s="4" t="s">
        <v>21</v>
      </c>
      <c r="D2584" s="4" t="s">
        <v>22</v>
      </c>
      <c r="E2584" s="4" t="s">
        <v>23</v>
      </c>
      <c r="F2584" s="4" t="s">
        <v>24</v>
      </c>
      <c r="G2584" s="4" t="s">
        <v>37</v>
      </c>
      <c r="H2584" s="4" t="s">
        <v>38</v>
      </c>
      <c r="I2584" s="5">
        <v>3</v>
      </c>
      <c r="J2584" s="6">
        <v>35.380000000000003</v>
      </c>
      <c r="K2584" s="7">
        <v>0</v>
      </c>
      <c r="L2584" s="6">
        <v>13.51</v>
      </c>
      <c r="M2584" s="6">
        <f t="shared" si="160"/>
        <v>106.14000000000001</v>
      </c>
      <c r="N2584" s="6">
        <f t="shared" si="161"/>
        <v>40.53</v>
      </c>
      <c r="O2584" s="6">
        <f t="shared" si="162"/>
        <v>65.610000000000014</v>
      </c>
      <c r="P2584" s="8">
        <f t="shared" si="163"/>
        <v>0.61814584511023185</v>
      </c>
      <c r="Q2584" s="9">
        <f>YEAR(SalesDataTable[[#This Row],[Order Date]])</f>
        <v>2026</v>
      </c>
      <c r="R2584" s="8" t="str">
        <f>"Q"&amp;ROUNDUP(MONTH(SalesDataTable[[#This Row],[Order Date]])/3,0)</f>
        <v>Q4</v>
      </c>
      <c r="S2584" s="5">
        <f>MONTH(SalesDataTable[[#This Row],[Order Date]])</f>
        <v>12</v>
      </c>
      <c r="T2584" s="8" t="str">
        <f>TEXT(SalesDataTable[[#This Row],[Order Date]],"mmm")</f>
        <v>Dec</v>
      </c>
    </row>
    <row r="2585" spans="1:20" ht="15.6" x14ac:dyDescent="0.3">
      <c r="A2585" s="2" t="s">
        <v>2656</v>
      </c>
      <c r="B2585" s="3">
        <v>46369</v>
      </c>
      <c r="C2585" s="4" t="s">
        <v>34</v>
      </c>
      <c r="D2585" s="4" t="s">
        <v>35</v>
      </c>
      <c r="E2585" s="4" t="s">
        <v>23</v>
      </c>
      <c r="F2585" s="4" t="s">
        <v>40</v>
      </c>
      <c r="G2585" s="4" t="s">
        <v>25</v>
      </c>
      <c r="H2585" s="4" t="s">
        <v>26</v>
      </c>
      <c r="I2585" s="5">
        <v>1</v>
      </c>
      <c r="J2585" s="6">
        <v>83.08</v>
      </c>
      <c r="K2585" s="7">
        <v>0.15</v>
      </c>
      <c r="L2585" s="6">
        <v>42.91</v>
      </c>
      <c r="M2585" s="6">
        <f t="shared" si="160"/>
        <v>70.617999999999995</v>
      </c>
      <c r="N2585" s="6">
        <f t="shared" si="161"/>
        <v>42.91</v>
      </c>
      <c r="O2585" s="6">
        <f t="shared" si="162"/>
        <v>27.707999999999998</v>
      </c>
      <c r="P2585" s="8">
        <f t="shared" si="163"/>
        <v>0.39236455294684075</v>
      </c>
      <c r="Q2585" s="9">
        <f>YEAR(SalesDataTable[[#This Row],[Order Date]])</f>
        <v>2026</v>
      </c>
      <c r="R2585" s="8" t="str">
        <f>"Q"&amp;ROUNDUP(MONTH(SalesDataTable[[#This Row],[Order Date]])/3,0)</f>
        <v>Q4</v>
      </c>
      <c r="S2585" s="5">
        <f>MONTH(SalesDataTable[[#This Row],[Order Date]])</f>
        <v>12</v>
      </c>
      <c r="T2585" s="8" t="str">
        <f>TEXT(SalesDataTable[[#This Row],[Order Date]],"mmm")</f>
        <v>Dec</v>
      </c>
    </row>
    <row r="2586" spans="1:20" ht="15.6" x14ac:dyDescent="0.3">
      <c r="A2586" s="2" t="s">
        <v>2657</v>
      </c>
      <c r="B2586" s="3">
        <v>46369</v>
      </c>
      <c r="C2586" s="4" t="s">
        <v>28</v>
      </c>
      <c r="D2586" s="4" t="s">
        <v>89</v>
      </c>
      <c r="E2586" s="4" t="s">
        <v>30</v>
      </c>
      <c r="F2586" s="4" t="s">
        <v>40</v>
      </c>
      <c r="G2586" s="4" t="s">
        <v>51</v>
      </c>
      <c r="H2586" s="4" t="s">
        <v>110</v>
      </c>
      <c r="I2586" s="5">
        <v>3</v>
      </c>
      <c r="J2586" s="6">
        <v>120.5</v>
      </c>
      <c r="K2586" s="7">
        <v>0.15</v>
      </c>
      <c r="L2586" s="6">
        <v>61.44</v>
      </c>
      <c r="M2586" s="6">
        <f t="shared" si="160"/>
        <v>307.27499999999998</v>
      </c>
      <c r="N2586" s="6">
        <f t="shared" si="161"/>
        <v>184.32</v>
      </c>
      <c r="O2586" s="6">
        <f t="shared" si="162"/>
        <v>122.95499999999998</v>
      </c>
      <c r="P2586" s="8">
        <f t="shared" si="163"/>
        <v>0.40014644862094212</v>
      </c>
      <c r="Q2586" s="9">
        <f>YEAR(SalesDataTable[[#This Row],[Order Date]])</f>
        <v>2026</v>
      </c>
      <c r="R2586" s="8" t="str">
        <f>"Q"&amp;ROUNDUP(MONTH(SalesDataTable[[#This Row],[Order Date]])/3,0)</f>
        <v>Q4</v>
      </c>
      <c r="S2586" s="5">
        <f>MONTH(SalesDataTable[[#This Row],[Order Date]])</f>
        <v>12</v>
      </c>
      <c r="T2586" s="8" t="str">
        <f>TEXT(SalesDataTable[[#This Row],[Order Date]],"mmm")</f>
        <v>Dec</v>
      </c>
    </row>
    <row r="2587" spans="1:20" ht="15.6" x14ac:dyDescent="0.3">
      <c r="A2587" s="2" t="s">
        <v>2658</v>
      </c>
      <c r="B2587" s="3">
        <v>46369</v>
      </c>
      <c r="C2587" s="4" t="s">
        <v>21</v>
      </c>
      <c r="D2587" s="4" t="s">
        <v>22</v>
      </c>
      <c r="E2587" s="4" t="s">
        <v>23</v>
      </c>
      <c r="F2587" s="4" t="s">
        <v>36</v>
      </c>
      <c r="G2587" s="4" t="s">
        <v>31</v>
      </c>
      <c r="H2587" s="4" t="s">
        <v>99</v>
      </c>
      <c r="I2587" s="5">
        <v>3</v>
      </c>
      <c r="J2587" s="6">
        <v>73.040000000000006</v>
      </c>
      <c r="K2587" s="7">
        <v>0.1</v>
      </c>
      <c r="L2587" s="6">
        <v>31.78</v>
      </c>
      <c r="M2587" s="6">
        <f t="shared" si="160"/>
        <v>197.208</v>
      </c>
      <c r="N2587" s="6">
        <f t="shared" si="161"/>
        <v>95.34</v>
      </c>
      <c r="O2587" s="6">
        <f t="shared" si="162"/>
        <v>101.86799999999999</v>
      </c>
      <c r="P2587" s="8">
        <f t="shared" si="163"/>
        <v>0.51655105269563095</v>
      </c>
      <c r="Q2587" s="9">
        <f>YEAR(SalesDataTable[[#This Row],[Order Date]])</f>
        <v>2026</v>
      </c>
      <c r="R2587" s="8" t="str">
        <f>"Q"&amp;ROUNDUP(MONTH(SalesDataTable[[#This Row],[Order Date]])/3,0)</f>
        <v>Q4</v>
      </c>
      <c r="S2587" s="5">
        <f>MONTH(SalesDataTable[[#This Row],[Order Date]])</f>
        <v>12</v>
      </c>
      <c r="T2587" s="8" t="str">
        <f>TEXT(SalesDataTable[[#This Row],[Order Date]],"mmm")</f>
        <v>Dec</v>
      </c>
    </row>
    <row r="2588" spans="1:20" ht="15.6" x14ac:dyDescent="0.3">
      <c r="A2588" s="2" t="s">
        <v>2659</v>
      </c>
      <c r="B2588" s="3">
        <v>46370</v>
      </c>
      <c r="C2588" s="4" t="s">
        <v>28</v>
      </c>
      <c r="D2588" s="4" t="s">
        <v>29</v>
      </c>
      <c r="E2588" s="4" t="s">
        <v>23</v>
      </c>
      <c r="F2588" s="4" t="s">
        <v>24</v>
      </c>
      <c r="G2588" s="4" t="s">
        <v>51</v>
      </c>
      <c r="H2588" s="4" t="s">
        <v>52</v>
      </c>
      <c r="I2588" s="5">
        <v>2</v>
      </c>
      <c r="J2588" s="6">
        <v>339.95</v>
      </c>
      <c r="K2588" s="7">
        <v>0</v>
      </c>
      <c r="L2588" s="6">
        <v>195.78</v>
      </c>
      <c r="M2588" s="6">
        <f t="shared" si="160"/>
        <v>679.9</v>
      </c>
      <c r="N2588" s="6">
        <f t="shared" si="161"/>
        <v>391.56</v>
      </c>
      <c r="O2588" s="6">
        <f t="shared" si="162"/>
        <v>288.33999999999997</v>
      </c>
      <c r="P2588" s="8">
        <f t="shared" si="163"/>
        <v>0.42409177820267685</v>
      </c>
      <c r="Q2588" s="9">
        <f>YEAR(SalesDataTable[[#This Row],[Order Date]])</f>
        <v>2026</v>
      </c>
      <c r="R2588" s="8" t="str">
        <f>"Q"&amp;ROUNDUP(MONTH(SalesDataTable[[#This Row],[Order Date]])/3,0)</f>
        <v>Q4</v>
      </c>
      <c r="S2588" s="5">
        <f>MONTH(SalesDataTable[[#This Row],[Order Date]])</f>
        <v>12</v>
      </c>
      <c r="T2588" s="8" t="str">
        <f>TEXT(SalesDataTable[[#This Row],[Order Date]],"mmm")</f>
        <v>Dec</v>
      </c>
    </row>
    <row r="2589" spans="1:20" ht="15.6" x14ac:dyDescent="0.3">
      <c r="A2589" s="2" t="s">
        <v>2660</v>
      </c>
      <c r="B2589" s="3">
        <v>46370</v>
      </c>
      <c r="C2589" s="4" t="s">
        <v>21</v>
      </c>
      <c r="D2589" s="4" t="s">
        <v>108</v>
      </c>
      <c r="E2589" s="4" t="s">
        <v>59</v>
      </c>
      <c r="F2589" s="4" t="s">
        <v>24</v>
      </c>
      <c r="G2589" s="4" t="s">
        <v>51</v>
      </c>
      <c r="H2589" s="4" t="s">
        <v>61</v>
      </c>
      <c r="I2589" s="5">
        <v>2</v>
      </c>
      <c r="J2589" s="6">
        <v>199.43</v>
      </c>
      <c r="K2589" s="7">
        <v>0.05</v>
      </c>
      <c r="L2589" s="6">
        <v>106.58</v>
      </c>
      <c r="M2589" s="6">
        <f t="shared" si="160"/>
        <v>378.91699999999997</v>
      </c>
      <c r="N2589" s="6">
        <f t="shared" si="161"/>
        <v>213.16</v>
      </c>
      <c r="O2589" s="6">
        <f t="shared" si="162"/>
        <v>165.75699999999998</v>
      </c>
      <c r="P2589" s="8">
        <f t="shared" si="163"/>
        <v>0.4374493622613923</v>
      </c>
      <c r="Q2589" s="9">
        <f>YEAR(SalesDataTable[[#This Row],[Order Date]])</f>
        <v>2026</v>
      </c>
      <c r="R2589" s="8" t="str">
        <f>"Q"&amp;ROUNDUP(MONTH(SalesDataTable[[#This Row],[Order Date]])/3,0)</f>
        <v>Q4</v>
      </c>
      <c r="S2589" s="5">
        <f>MONTH(SalesDataTable[[#This Row],[Order Date]])</f>
        <v>12</v>
      </c>
      <c r="T2589" s="8" t="str">
        <f>TEXT(SalesDataTable[[#This Row],[Order Date]],"mmm")</f>
        <v>Dec</v>
      </c>
    </row>
    <row r="2590" spans="1:20" ht="15.6" x14ac:dyDescent="0.3">
      <c r="A2590" s="2" t="s">
        <v>2661</v>
      </c>
      <c r="B2590" s="3">
        <v>46370</v>
      </c>
      <c r="C2590" s="4" t="s">
        <v>21</v>
      </c>
      <c r="D2590" s="4" t="s">
        <v>108</v>
      </c>
      <c r="E2590" s="4" t="s">
        <v>23</v>
      </c>
      <c r="F2590" s="4" t="s">
        <v>24</v>
      </c>
      <c r="G2590" s="4" t="s">
        <v>69</v>
      </c>
      <c r="H2590" s="4" t="s">
        <v>94</v>
      </c>
      <c r="I2590" s="5">
        <v>2</v>
      </c>
      <c r="J2590" s="6">
        <v>51.77</v>
      </c>
      <c r="K2590" s="7">
        <v>0.05</v>
      </c>
      <c r="L2590" s="6">
        <v>21.76</v>
      </c>
      <c r="M2590" s="6">
        <f t="shared" si="160"/>
        <v>98.363</v>
      </c>
      <c r="N2590" s="6">
        <f t="shared" si="161"/>
        <v>43.52</v>
      </c>
      <c r="O2590" s="6">
        <f t="shared" si="162"/>
        <v>54.842999999999996</v>
      </c>
      <c r="P2590" s="8">
        <f t="shared" si="163"/>
        <v>0.55755721155312465</v>
      </c>
      <c r="Q2590" s="9">
        <f>YEAR(SalesDataTable[[#This Row],[Order Date]])</f>
        <v>2026</v>
      </c>
      <c r="R2590" s="8" t="str">
        <f>"Q"&amp;ROUNDUP(MONTH(SalesDataTable[[#This Row],[Order Date]])/3,0)</f>
        <v>Q4</v>
      </c>
      <c r="S2590" s="5">
        <f>MONTH(SalesDataTable[[#This Row],[Order Date]])</f>
        <v>12</v>
      </c>
      <c r="T2590" s="8" t="str">
        <f>TEXT(SalesDataTable[[#This Row],[Order Date]],"mmm")</f>
        <v>Dec</v>
      </c>
    </row>
    <row r="2591" spans="1:20" ht="15.6" x14ac:dyDescent="0.3">
      <c r="A2591" s="2" t="s">
        <v>2662</v>
      </c>
      <c r="B2591" s="3">
        <v>46370</v>
      </c>
      <c r="C2591" s="4" t="s">
        <v>28</v>
      </c>
      <c r="D2591" s="4" t="s">
        <v>29</v>
      </c>
      <c r="E2591" s="4" t="s">
        <v>23</v>
      </c>
      <c r="F2591" s="4" t="s">
        <v>36</v>
      </c>
      <c r="G2591" s="4" t="s">
        <v>37</v>
      </c>
      <c r="H2591" s="4" t="s">
        <v>103</v>
      </c>
      <c r="I2591" s="5">
        <v>1</v>
      </c>
      <c r="J2591" s="6">
        <v>161.53</v>
      </c>
      <c r="K2591" s="7">
        <v>0</v>
      </c>
      <c r="L2591" s="6">
        <v>87.43</v>
      </c>
      <c r="M2591" s="6">
        <f t="shared" si="160"/>
        <v>161.53</v>
      </c>
      <c r="N2591" s="6">
        <f t="shared" si="161"/>
        <v>87.43</v>
      </c>
      <c r="O2591" s="6">
        <f t="shared" si="162"/>
        <v>74.099999999999994</v>
      </c>
      <c r="P2591" s="8">
        <f t="shared" si="163"/>
        <v>0.45873831486411187</v>
      </c>
      <c r="Q2591" s="9">
        <f>YEAR(SalesDataTable[[#This Row],[Order Date]])</f>
        <v>2026</v>
      </c>
      <c r="R2591" s="8" t="str">
        <f>"Q"&amp;ROUNDUP(MONTH(SalesDataTable[[#This Row],[Order Date]])/3,0)</f>
        <v>Q4</v>
      </c>
      <c r="S2591" s="5">
        <f>MONTH(SalesDataTable[[#This Row],[Order Date]])</f>
        <v>12</v>
      </c>
      <c r="T2591" s="8" t="str">
        <f>TEXT(SalesDataTable[[#This Row],[Order Date]],"mmm")</f>
        <v>Dec</v>
      </c>
    </row>
    <row r="2592" spans="1:20" ht="15.6" x14ac:dyDescent="0.3">
      <c r="A2592" s="2" t="s">
        <v>2663</v>
      </c>
      <c r="B2592" s="3">
        <v>46370</v>
      </c>
      <c r="C2592" s="4" t="s">
        <v>28</v>
      </c>
      <c r="D2592" s="4" t="s">
        <v>89</v>
      </c>
      <c r="E2592" s="4" t="s">
        <v>30</v>
      </c>
      <c r="F2592" s="4" t="s">
        <v>40</v>
      </c>
      <c r="G2592" s="4" t="s">
        <v>31</v>
      </c>
      <c r="H2592" s="4" t="s">
        <v>41</v>
      </c>
      <c r="I2592" s="5">
        <v>4</v>
      </c>
      <c r="J2592" s="6">
        <v>145.85</v>
      </c>
      <c r="K2592" s="7">
        <v>0.1</v>
      </c>
      <c r="L2592" s="6">
        <v>79.47</v>
      </c>
      <c r="M2592" s="6">
        <f t="shared" si="160"/>
        <v>525.05999999999995</v>
      </c>
      <c r="N2592" s="6">
        <f t="shared" si="161"/>
        <v>317.88</v>
      </c>
      <c r="O2592" s="6">
        <f t="shared" si="162"/>
        <v>207.17999999999995</v>
      </c>
      <c r="P2592" s="8">
        <f t="shared" si="163"/>
        <v>0.39458347617415146</v>
      </c>
      <c r="Q2592" s="9">
        <f>YEAR(SalesDataTable[[#This Row],[Order Date]])</f>
        <v>2026</v>
      </c>
      <c r="R2592" s="8" t="str">
        <f>"Q"&amp;ROUNDUP(MONTH(SalesDataTable[[#This Row],[Order Date]])/3,0)</f>
        <v>Q4</v>
      </c>
      <c r="S2592" s="5">
        <f>MONTH(SalesDataTable[[#This Row],[Order Date]])</f>
        <v>12</v>
      </c>
      <c r="T2592" s="8" t="str">
        <f>TEXT(SalesDataTable[[#This Row],[Order Date]],"mmm")</f>
        <v>Dec</v>
      </c>
    </row>
    <row r="2593" spans="1:20" ht="15.6" x14ac:dyDescent="0.3">
      <c r="A2593" s="2" t="s">
        <v>2664</v>
      </c>
      <c r="B2593" s="3">
        <v>46370</v>
      </c>
      <c r="C2593" s="4" t="s">
        <v>47</v>
      </c>
      <c r="D2593" s="4" t="s">
        <v>102</v>
      </c>
      <c r="E2593" s="4" t="s">
        <v>23</v>
      </c>
      <c r="F2593" s="4" t="s">
        <v>24</v>
      </c>
      <c r="G2593" s="4" t="s">
        <v>51</v>
      </c>
      <c r="H2593" s="4" t="s">
        <v>61</v>
      </c>
      <c r="I2593" s="5">
        <v>1</v>
      </c>
      <c r="J2593" s="6">
        <v>197.18</v>
      </c>
      <c r="K2593" s="7">
        <v>0</v>
      </c>
      <c r="L2593" s="6">
        <v>105.28</v>
      </c>
      <c r="M2593" s="6">
        <f t="shared" si="160"/>
        <v>197.18</v>
      </c>
      <c r="N2593" s="6">
        <f t="shared" si="161"/>
        <v>105.28</v>
      </c>
      <c r="O2593" s="6">
        <f t="shared" si="162"/>
        <v>91.9</v>
      </c>
      <c r="P2593" s="8">
        <f t="shared" si="163"/>
        <v>0.46607160969672384</v>
      </c>
      <c r="Q2593" s="9">
        <f>YEAR(SalesDataTable[[#This Row],[Order Date]])</f>
        <v>2026</v>
      </c>
      <c r="R2593" s="8" t="str">
        <f>"Q"&amp;ROUNDUP(MONTH(SalesDataTable[[#This Row],[Order Date]])/3,0)</f>
        <v>Q4</v>
      </c>
      <c r="S2593" s="5">
        <f>MONTH(SalesDataTable[[#This Row],[Order Date]])</f>
        <v>12</v>
      </c>
      <c r="T2593" s="8" t="str">
        <f>TEXT(SalesDataTable[[#This Row],[Order Date]],"mmm")</f>
        <v>Dec</v>
      </c>
    </row>
    <row r="2594" spans="1:20" ht="15.6" x14ac:dyDescent="0.3">
      <c r="A2594" s="2" t="s">
        <v>2665</v>
      </c>
      <c r="B2594" s="3">
        <v>46370</v>
      </c>
      <c r="C2594" s="4" t="s">
        <v>47</v>
      </c>
      <c r="D2594" s="4" t="s">
        <v>65</v>
      </c>
      <c r="E2594" s="4" t="s">
        <v>23</v>
      </c>
      <c r="F2594" s="4" t="s">
        <v>36</v>
      </c>
      <c r="G2594" s="4" t="s">
        <v>51</v>
      </c>
      <c r="H2594" s="4" t="s">
        <v>110</v>
      </c>
      <c r="I2594" s="5">
        <v>1</v>
      </c>
      <c r="J2594" s="6">
        <v>124.9</v>
      </c>
      <c r="K2594" s="7">
        <v>0</v>
      </c>
      <c r="L2594" s="6">
        <v>62.16</v>
      </c>
      <c r="M2594" s="6">
        <f t="shared" si="160"/>
        <v>124.9</v>
      </c>
      <c r="N2594" s="6">
        <f t="shared" si="161"/>
        <v>62.16</v>
      </c>
      <c r="O2594" s="6">
        <f t="shared" si="162"/>
        <v>62.740000000000009</v>
      </c>
      <c r="P2594" s="8">
        <f t="shared" si="163"/>
        <v>0.50232185748598879</v>
      </c>
      <c r="Q2594" s="9">
        <f>YEAR(SalesDataTable[[#This Row],[Order Date]])</f>
        <v>2026</v>
      </c>
      <c r="R2594" s="8" t="str">
        <f>"Q"&amp;ROUNDUP(MONTH(SalesDataTable[[#This Row],[Order Date]])/3,0)</f>
        <v>Q4</v>
      </c>
      <c r="S2594" s="5">
        <f>MONTH(SalesDataTable[[#This Row],[Order Date]])</f>
        <v>12</v>
      </c>
      <c r="T2594" s="8" t="str">
        <f>TEXT(SalesDataTable[[#This Row],[Order Date]],"mmm")</f>
        <v>Dec</v>
      </c>
    </row>
    <row r="2595" spans="1:20" ht="15.6" x14ac:dyDescent="0.3">
      <c r="A2595" s="2" t="s">
        <v>2666</v>
      </c>
      <c r="B2595" s="3">
        <v>46370</v>
      </c>
      <c r="C2595" s="4" t="s">
        <v>34</v>
      </c>
      <c r="D2595" s="4" t="s">
        <v>146</v>
      </c>
      <c r="E2595" s="4" t="s">
        <v>45</v>
      </c>
      <c r="F2595" s="4" t="s">
        <v>36</v>
      </c>
      <c r="G2595" s="4" t="s">
        <v>31</v>
      </c>
      <c r="H2595" s="4" t="s">
        <v>99</v>
      </c>
      <c r="I2595" s="5">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9">
        <f>YEAR(SalesDataTable[[#This Row],[Order Date]])</f>
        <v>2026</v>
      </c>
      <c r="R2595" s="8" t="str">
        <f>"Q"&amp;ROUNDUP(MONTH(SalesDataTable[[#This Row],[Order Date]])/3,0)</f>
        <v>Q4</v>
      </c>
      <c r="S2595" s="5">
        <f>MONTH(SalesDataTable[[#This Row],[Order Date]])</f>
        <v>12</v>
      </c>
      <c r="T2595" s="8" t="str">
        <f>TEXT(SalesDataTable[[#This Row],[Order Date]],"mmm")</f>
        <v>Dec</v>
      </c>
    </row>
    <row r="2596" spans="1:20" ht="15.6" x14ac:dyDescent="0.3">
      <c r="A2596" s="2" t="s">
        <v>2667</v>
      </c>
      <c r="B2596" s="3">
        <v>46370</v>
      </c>
      <c r="C2596" s="4" t="s">
        <v>28</v>
      </c>
      <c r="D2596" s="4" t="s">
        <v>86</v>
      </c>
      <c r="E2596" s="4" t="s">
        <v>45</v>
      </c>
      <c r="F2596" s="4" t="s">
        <v>40</v>
      </c>
      <c r="G2596" s="4" t="s">
        <v>31</v>
      </c>
      <c r="H2596" s="4" t="s">
        <v>41</v>
      </c>
      <c r="I2596" s="5">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9">
        <f>YEAR(SalesDataTable[[#This Row],[Order Date]])</f>
        <v>2026</v>
      </c>
      <c r="R2596" s="8" t="str">
        <f>"Q"&amp;ROUNDUP(MONTH(SalesDataTable[[#This Row],[Order Date]])/3,0)</f>
        <v>Q4</v>
      </c>
      <c r="S2596" s="5">
        <f>MONTH(SalesDataTable[[#This Row],[Order Date]])</f>
        <v>12</v>
      </c>
      <c r="T2596" s="8" t="str">
        <f>TEXT(SalesDataTable[[#This Row],[Order Date]],"mmm")</f>
        <v>Dec</v>
      </c>
    </row>
    <row r="2597" spans="1:20" ht="15.6" x14ac:dyDescent="0.3">
      <c r="A2597" s="2" t="s">
        <v>2668</v>
      </c>
      <c r="B2597" s="3">
        <v>46370</v>
      </c>
      <c r="C2597" s="4" t="s">
        <v>47</v>
      </c>
      <c r="D2597" s="4" t="s">
        <v>68</v>
      </c>
      <c r="E2597" s="4" t="s">
        <v>45</v>
      </c>
      <c r="F2597" s="4" t="s">
        <v>24</v>
      </c>
      <c r="G2597" s="4" t="s">
        <v>31</v>
      </c>
      <c r="H2597" s="4" t="s">
        <v>73</v>
      </c>
      <c r="I2597" s="5">
        <v>1</v>
      </c>
      <c r="J2597" s="6">
        <v>152.4</v>
      </c>
      <c r="K2597" s="7">
        <v>0.05</v>
      </c>
      <c r="L2597" s="6">
        <v>77.98</v>
      </c>
      <c r="M2597" s="6">
        <f t="shared" si="160"/>
        <v>144.78</v>
      </c>
      <c r="N2597" s="6">
        <f t="shared" si="161"/>
        <v>77.98</v>
      </c>
      <c r="O2597" s="6">
        <f t="shared" si="162"/>
        <v>66.8</v>
      </c>
      <c r="P2597" s="8">
        <f t="shared" si="163"/>
        <v>0.46138969470921398</v>
      </c>
      <c r="Q2597" s="9">
        <f>YEAR(SalesDataTable[[#This Row],[Order Date]])</f>
        <v>2026</v>
      </c>
      <c r="R2597" s="8" t="str">
        <f>"Q"&amp;ROUNDUP(MONTH(SalesDataTable[[#This Row],[Order Date]])/3,0)</f>
        <v>Q4</v>
      </c>
      <c r="S2597" s="5">
        <f>MONTH(SalesDataTable[[#This Row],[Order Date]])</f>
        <v>12</v>
      </c>
      <c r="T2597" s="8" t="str">
        <f>TEXT(SalesDataTable[[#This Row],[Order Date]],"mmm")</f>
        <v>Dec</v>
      </c>
    </row>
    <row r="2598" spans="1:20" ht="15.6" x14ac:dyDescent="0.3">
      <c r="A2598" s="2" t="s">
        <v>2669</v>
      </c>
      <c r="B2598" s="3">
        <v>46370</v>
      </c>
      <c r="C2598" s="4" t="s">
        <v>34</v>
      </c>
      <c r="D2598" s="4" t="s">
        <v>35</v>
      </c>
      <c r="E2598" s="4" t="s">
        <v>23</v>
      </c>
      <c r="F2598" s="4" t="s">
        <v>36</v>
      </c>
      <c r="G2598" s="4" t="s">
        <v>37</v>
      </c>
      <c r="H2598" s="4" t="s">
        <v>38</v>
      </c>
      <c r="I2598" s="5">
        <v>1</v>
      </c>
      <c r="J2598" s="6">
        <v>36.17</v>
      </c>
      <c r="K2598" s="7">
        <v>0.05</v>
      </c>
      <c r="L2598" s="6">
        <v>13.87</v>
      </c>
      <c r="M2598" s="6">
        <f t="shared" si="160"/>
        <v>34.361499999999999</v>
      </c>
      <c r="N2598" s="6">
        <f t="shared" si="161"/>
        <v>13.87</v>
      </c>
      <c r="O2598" s="6">
        <f t="shared" si="162"/>
        <v>20.491500000000002</v>
      </c>
      <c r="P2598" s="8">
        <f t="shared" si="163"/>
        <v>0.59635056676803988</v>
      </c>
      <c r="Q2598" s="9">
        <f>YEAR(SalesDataTable[[#This Row],[Order Date]])</f>
        <v>2026</v>
      </c>
      <c r="R2598" s="8" t="str">
        <f>"Q"&amp;ROUNDUP(MONTH(SalesDataTable[[#This Row],[Order Date]])/3,0)</f>
        <v>Q4</v>
      </c>
      <c r="S2598" s="5">
        <f>MONTH(SalesDataTable[[#This Row],[Order Date]])</f>
        <v>12</v>
      </c>
      <c r="T2598" s="8" t="str">
        <f>TEXT(SalesDataTable[[#This Row],[Order Date]],"mmm")</f>
        <v>Dec</v>
      </c>
    </row>
    <row r="2599" spans="1:20" ht="15.6" x14ac:dyDescent="0.3">
      <c r="A2599" s="2" t="s">
        <v>2670</v>
      </c>
      <c r="B2599" s="3">
        <v>46371</v>
      </c>
      <c r="C2599" s="4" t="s">
        <v>28</v>
      </c>
      <c r="D2599" s="4" t="s">
        <v>89</v>
      </c>
      <c r="E2599" s="4" t="s">
        <v>23</v>
      </c>
      <c r="F2599" s="4" t="s">
        <v>24</v>
      </c>
      <c r="G2599" s="4" t="s">
        <v>51</v>
      </c>
      <c r="H2599" s="4" t="s">
        <v>110</v>
      </c>
      <c r="I2599" s="5">
        <v>3</v>
      </c>
      <c r="J2599" s="6">
        <v>126.21</v>
      </c>
      <c r="K2599" s="7">
        <v>0.1</v>
      </c>
      <c r="L2599" s="6">
        <v>60.65</v>
      </c>
      <c r="M2599" s="6">
        <f t="shared" si="160"/>
        <v>340.767</v>
      </c>
      <c r="N2599" s="6">
        <f t="shared" si="161"/>
        <v>181.95</v>
      </c>
      <c r="O2599" s="6">
        <f t="shared" si="162"/>
        <v>158.81700000000001</v>
      </c>
      <c r="P2599" s="8">
        <f t="shared" si="163"/>
        <v>0.46605745274630467</v>
      </c>
      <c r="Q2599" s="9">
        <f>YEAR(SalesDataTable[[#This Row],[Order Date]])</f>
        <v>2026</v>
      </c>
      <c r="R2599" s="8" t="str">
        <f>"Q"&amp;ROUNDUP(MONTH(SalesDataTable[[#This Row],[Order Date]])/3,0)</f>
        <v>Q4</v>
      </c>
      <c r="S2599" s="5">
        <f>MONTH(SalesDataTable[[#This Row],[Order Date]])</f>
        <v>12</v>
      </c>
      <c r="T2599" s="8" t="str">
        <f>TEXT(SalesDataTable[[#This Row],[Order Date]],"mmm")</f>
        <v>Dec</v>
      </c>
    </row>
    <row r="2600" spans="1:20" ht="15.6" x14ac:dyDescent="0.3">
      <c r="A2600" s="2" t="s">
        <v>2671</v>
      </c>
      <c r="B2600" s="3">
        <v>46371</v>
      </c>
      <c r="C2600" s="4" t="s">
        <v>47</v>
      </c>
      <c r="D2600" s="4" t="s">
        <v>102</v>
      </c>
      <c r="E2600" s="4" t="s">
        <v>30</v>
      </c>
      <c r="F2600" s="4" t="s">
        <v>24</v>
      </c>
      <c r="G2600" s="4" t="s">
        <v>31</v>
      </c>
      <c r="H2600" s="4" t="s">
        <v>41</v>
      </c>
      <c r="I2600" s="5">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9">
        <f>YEAR(SalesDataTable[[#This Row],[Order Date]])</f>
        <v>2026</v>
      </c>
      <c r="R2600" s="8" t="str">
        <f>"Q"&amp;ROUNDUP(MONTH(SalesDataTable[[#This Row],[Order Date]])/3,0)</f>
        <v>Q4</v>
      </c>
      <c r="S2600" s="5">
        <f>MONTH(SalesDataTable[[#This Row],[Order Date]])</f>
        <v>12</v>
      </c>
      <c r="T2600" s="8" t="str">
        <f>TEXT(SalesDataTable[[#This Row],[Order Date]],"mmm")</f>
        <v>Dec</v>
      </c>
    </row>
    <row r="2601" spans="1:20" ht="15.6" x14ac:dyDescent="0.3">
      <c r="A2601" s="2" t="s">
        <v>2672</v>
      </c>
      <c r="B2601" s="3">
        <v>46371</v>
      </c>
      <c r="C2601" s="4" t="s">
        <v>28</v>
      </c>
      <c r="D2601" s="4" t="s">
        <v>89</v>
      </c>
      <c r="E2601" s="4" t="s">
        <v>59</v>
      </c>
      <c r="F2601" s="4" t="s">
        <v>36</v>
      </c>
      <c r="G2601" s="4" t="s">
        <v>31</v>
      </c>
      <c r="H2601" s="4" t="s">
        <v>41</v>
      </c>
      <c r="I2601" s="5">
        <v>4</v>
      </c>
      <c r="J2601" s="6">
        <v>146.38999999999999</v>
      </c>
      <c r="K2601" s="7">
        <v>0</v>
      </c>
      <c r="L2601" s="6">
        <v>78.95</v>
      </c>
      <c r="M2601" s="6">
        <f t="shared" si="160"/>
        <v>585.55999999999995</v>
      </c>
      <c r="N2601" s="6">
        <f t="shared" si="161"/>
        <v>315.8</v>
      </c>
      <c r="O2601" s="6">
        <f t="shared" si="162"/>
        <v>269.75999999999993</v>
      </c>
      <c r="P2601" s="8">
        <f t="shared" si="163"/>
        <v>0.46068720541020552</v>
      </c>
      <c r="Q2601" s="9">
        <f>YEAR(SalesDataTable[[#This Row],[Order Date]])</f>
        <v>2026</v>
      </c>
      <c r="R2601" s="8" t="str">
        <f>"Q"&amp;ROUNDUP(MONTH(SalesDataTable[[#This Row],[Order Date]])/3,0)</f>
        <v>Q4</v>
      </c>
      <c r="S2601" s="5">
        <f>MONTH(SalesDataTable[[#This Row],[Order Date]])</f>
        <v>12</v>
      </c>
      <c r="T2601" s="8" t="str">
        <f>TEXT(SalesDataTable[[#This Row],[Order Date]],"mmm")</f>
        <v>Dec</v>
      </c>
    </row>
    <row r="2602" spans="1:20" ht="15.6" x14ac:dyDescent="0.3">
      <c r="A2602" s="2" t="s">
        <v>2673</v>
      </c>
      <c r="B2602" s="3">
        <v>46371</v>
      </c>
      <c r="C2602" s="4" t="s">
        <v>28</v>
      </c>
      <c r="D2602" s="4" t="s">
        <v>89</v>
      </c>
      <c r="E2602" s="4" t="s">
        <v>59</v>
      </c>
      <c r="F2602" s="4" t="s">
        <v>24</v>
      </c>
      <c r="G2602" s="4" t="s">
        <v>31</v>
      </c>
      <c r="H2602" s="4" t="s">
        <v>32</v>
      </c>
      <c r="I2602" s="5">
        <v>2</v>
      </c>
      <c r="J2602" s="6">
        <v>89.84</v>
      </c>
      <c r="K2602" s="7">
        <v>0.05</v>
      </c>
      <c r="L2602" s="6">
        <v>45.17</v>
      </c>
      <c r="M2602" s="6">
        <f t="shared" si="160"/>
        <v>170.696</v>
      </c>
      <c r="N2602" s="6">
        <f t="shared" si="161"/>
        <v>90.34</v>
      </c>
      <c r="O2602" s="6">
        <f t="shared" si="162"/>
        <v>80.355999999999995</v>
      </c>
      <c r="P2602" s="8">
        <f t="shared" si="163"/>
        <v>0.47075502647982376</v>
      </c>
      <c r="Q2602" s="9">
        <f>YEAR(SalesDataTable[[#This Row],[Order Date]])</f>
        <v>2026</v>
      </c>
      <c r="R2602" s="8" t="str">
        <f>"Q"&amp;ROUNDUP(MONTH(SalesDataTable[[#This Row],[Order Date]])/3,0)</f>
        <v>Q4</v>
      </c>
      <c r="S2602" s="5">
        <f>MONTH(SalesDataTable[[#This Row],[Order Date]])</f>
        <v>12</v>
      </c>
      <c r="T2602" s="8" t="str">
        <f>TEXT(SalesDataTable[[#This Row],[Order Date]],"mmm")</f>
        <v>Dec</v>
      </c>
    </row>
    <row r="2603" spans="1:20" ht="15.6" x14ac:dyDescent="0.3">
      <c r="A2603" s="2" t="s">
        <v>2674</v>
      </c>
      <c r="B2603" s="3">
        <v>46371</v>
      </c>
      <c r="C2603" s="4" t="s">
        <v>34</v>
      </c>
      <c r="D2603" s="4" t="s">
        <v>81</v>
      </c>
      <c r="E2603" s="4" t="s">
        <v>45</v>
      </c>
      <c r="F2603" s="4" t="s">
        <v>36</v>
      </c>
      <c r="G2603" s="4" t="s">
        <v>69</v>
      </c>
      <c r="H2603" s="4" t="s">
        <v>94</v>
      </c>
      <c r="I2603" s="5">
        <v>3</v>
      </c>
      <c r="J2603" s="6">
        <v>49.67</v>
      </c>
      <c r="K2603" s="7">
        <v>0.05</v>
      </c>
      <c r="L2603" s="6">
        <v>21.5</v>
      </c>
      <c r="M2603" s="6">
        <f t="shared" si="160"/>
        <v>141.55949999999999</v>
      </c>
      <c r="N2603" s="6">
        <f t="shared" si="161"/>
        <v>64.5</v>
      </c>
      <c r="O2603" s="6">
        <f t="shared" si="162"/>
        <v>77.059499999999986</v>
      </c>
      <c r="P2603" s="8">
        <f t="shared" si="163"/>
        <v>0.54436120500566898</v>
      </c>
      <c r="Q2603" s="9">
        <f>YEAR(SalesDataTable[[#This Row],[Order Date]])</f>
        <v>2026</v>
      </c>
      <c r="R2603" s="8" t="str">
        <f>"Q"&amp;ROUNDUP(MONTH(SalesDataTable[[#This Row],[Order Date]])/3,0)</f>
        <v>Q4</v>
      </c>
      <c r="S2603" s="5">
        <f>MONTH(SalesDataTable[[#This Row],[Order Date]])</f>
        <v>12</v>
      </c>
      <c r="T2603" s="8" t="str">
        <f>TEXT(SalesDataTable[[#This Row],[Order Date]],"mmm")</f>
        <v>Dec</v>
      </c>
    </row>
    <row r="2604" spans="1:20" ht="15.6" x14ac:dyDescent="0.3">
      <c r="A2604" s="2" t="s">
        <v>2675</v>
      </c>
      <c r="B2604" s="3">
        <v>46371</v>
      </c>
      <c r="C2604" s="4" t="s">
        <v>28</v>
      </c>
      <c r="D2604" s="4" t="s">
        <v>106</v>
      </c>
      <c r="E2604" s="4" t="s">
        <v>30</v>
      </c>
      <c r="F2604" s="4" t="s">
        <v>40</v>
      </c>
      <c r="G2604" s="4" t="s">
        <v>31</v>
      </c>
      <c r="H2604" s="4" t="s">
        <v>32</v>
      </c>
      <c r="I2604" s="5">
        <v>4</v>
      </c>
      <c r="J2604" s="6">
        <v>94.3</v>
      </c>
      <c r="K2604" s="7">
        <v>0.1</v>
      </c>
      <c r="L2604" s="6">
        <v>44.36</v>
      </c>
      <c r="M2604" s="6">
        <f t="shared" si="160"/>
        <v>339.48</v>
      </c>
      <c r="N2604" s="6">
        <f t="shared" si="161"/>
        <v>177.44</v>
      </c>
      <c r="O2604" s="6">
        <f t="shared" si="162"/>
        <v>162.04000000000002</v>
      </c>
      <c r="P2604" s="8">
        <f t="shared" si="163"/>
        <v>0.47731825144338402</v>
      </c>
      <c r="Q2604" s="9">
        <f>YEAR(SalesDataTable[[#This Row],[Order Date]])</f>
        <v>2026</v>
      </c>
      <c r="R2604" s="8" t="str">
        <f>"Q"&amp;ROUNDUP(MONTH(SalesDataTable[[#This Row],[Order Date]])/3,0)</f>
        <v>Q4</v>
      </c>
      <c r="S2604" s="5">
        <f>MONTH(SalesDataTable[[#This Row],[Order Date]])</f>
        <v>12</v>
      </c>
      <c r="T2604" s="8" t="str">
        <f>TEXT(SalesDataTable[[#This Row],[Order Date]],"mmm")</f>
        <v>Dec</v>
      </c>
    </row>
    <row r="2605" spans="1:20" ht="15.6" x14ac:dyDescent="0.3">
      <c r="A2605" s="2" t="s">
        <v>2676</v>
      </c>
      <c r="B2605" s="3">
        <v>46372</v>
      </c>
      <c r="C2605" s="4" t="s">
        <v>28</v>
      </c>
      <c r="D2605" s="4" t="s">
        <v>89</v>
      </c>
      <c r="E2605" s="4" t="s">
        <v>45</v>
      </c>
      <c r="F2605" s="4" t="s">
        <v>40</v>
      </c>
      <c r="G2605" s="4" t="s">
        <v>69</v>
      </c>
      <c r="H2605" s="4" t="s">
        <v>87</v>
      </c>
      <c r="I2605" s="5">
        <v>2</v>
      </c>
      <c r="J2605" s="6">
        <v>36.020000000000003</v>
      </c>
      <c r="K2605" s="7">
        <v>0.1</v>
      </c>
      <c r="L2605" s="6">
        <v>13.59</v>
      </c>
      <c r="M2605" s="6">
        <f t="shared" si="160"/>
        <v>64.836000000000013</v>
      </c>
      <c r="N2605" s="6">
        <f t="shared" si="161"/>
        <v>27.18</v>
      </c>
      <c r="O2605" s="6">
        <f t="shared" si="162"/>
        <v>37.656000000000013</v>
      </c>
      <c r="P2605" s="8">
        <f t="shared" si="163"/>
        <v>0.58078845086063302</v>
      </c>
      <c r="Q2605" s="9">
        <f>YEAR(SalesDataTable[[#This Row],[Order Date]])</f>
        <v>2026</v>
      </c>
      <c r="R2605" s="8" t="str">
        <f>"Q"&amp;ROUNDUP(MONTH(SalesDataTable[[#This Row],[Order Date]])/3,0)</f>
        <v>Q4</v>
      </c>
      <c r="S2605" s="5">
        <f>MONTH(SalesDataTable[[#This Row],[Order Date]])</f>
        <v>12</v>
      </c>
      <c r="T2605" s="8" t="str">
        <f>TEXT(SalesDataTable[[#This Row],[Order Date]],"mmm")</f>
        <v>Dec</v>
      </c>
    </row>
    <row r="2606" spans="1:20" ht="15.6" x14ac:dyDescent="0.3">
      <c r="A2606" s="2" t="s">
        <v>2677</v>
      </c>
      <c r="B2606" s="3">
        <v>46372</v>
      </c>
      <c r="C2606" s="4" t="s">
        <v>28</v>
      </c>
      <c r="D2606" s="4" t="s">
        <v>106</v>
      </c>
      <c r="E2606" s="4" t="s">
        <v>23</v>
      </c>
      <c r="F2606" s="4" t="s">
        <v>24</v>
      </c>
      <c r="G2606" s="4" t="s">
        <v>31</v>
      </c>
      <c r="H2606" s="4" t="s">
        <v>73</v>
      </c>
      <c r="I2606" s="5">
        <v>1</v>
      </c>
      <c r="J2606" s="6">
        <v>154.12</v>
      </c>
      <c r="K2606" s="7">
        <v>0</v>
      </c>
      <c r="L2606" s="6">
        <v>77.45</v>
      </c>
      <c r="M2606" s="6">
        <f t="shared" si="160"/>
        <v>154.12</v>
      </c>
      <c r="N2606" s="6">
        <f t="shared" si="161"/>
        <v>77.45</v>
      </c>
      <c r="O2606" s="6">
        <f t="shared" si="162"/>
        <v>76.67</v>
      </c>
      <c r="P2606" s="8">
        <f t="shared" si="163"/>
        <v>0.49746950428237735</v>
      </c>
      <c r="Q2606" s="9">
        <f>YEAR(SalesDataTable[[#This Row],[Order Date]])</f>
        <v>2026</v>
      </c>
      <c r="R2606" s="8" t="str">
        <f>"Q"&amp;ROUNDUP(MONTH(SalesDataTable[[#This Row],[Order Date]])/3,0)</f>
        <v>Q4</v>
      </c>
      <c r="S2606" s="5">
        <f>MONTH(SalesDataTable[[#This Row],[Order Date]])</f>
        <v>12</v>
      </c>
      <c r="T2606" s="8" t="str">
        <f>TEXT(SalesDataTable[[#This Row],[Order Date]],"mmm")</f>
        <v>Dec</v>
      </c>
    </row>
    <row r="2607" spans="1:20" ht="15.6" x14ac:dyDescent="0.3">
      <c r="A2607" s="2" t="s">
        <v>2678</v>
      </c>
      <c r="B2607" s="3">
        <v>46372</v>
      </c>
      <c r="C2607" s="4" t="s">
        <v>21</v>
      </c>
      <c r="D2607" s="4" t="s">
        <v>72</v>
      </c>
      <c r="E2607" s="4" t="s">
        <v>23</v>
      </c>
      <c r="F2607" s="4" t="s">
        <v>24</v>
      </c>
      <c r="G2607" s="4" t="s">
        <v>31</v>
      </c>
      <c r="H2607" s="4" t="s">
        <v>73</v>
      </c>
      <c r="I2607" s="5">
        <v>1</v>
      </c>
      <c r="J2607" s="6">
        <v>150.88</v>
      </c>
      <c r="K2607" s="7">
        <v>0.05</v>
      </c>
      <c r="L2607" s="6">
        <v>81.02</v>
      </c>
      <c r="M2607" s="6">
        <f t="shared" si="160"/>
        <v>143.33599999999998</v>
      </c>
      <c r="N2607" s="6">
        <f t="shared" si="161"/>
        <v>81.02</v>
      </c>
      <c r="O2607" s="6">
        <f t="shared" si="162"/>
        <v>62.315999999999988</v>
      </c>
      <c r="P2607" s="8">
        <f t="shared" si="163"/>
        <v>0.43475470223809787</v>
      </c>
      <c r="Q2607" s="9">
        <f>YEAR(SalesDataTable[[#This Row],[Order Date]])</f>
        <v>2026</v>
      </c>
      <c r="R2607" s="8" t="str">
        <f>"Q"&amp;ROUNDUP(MONTH(SalesDataTable[[#This Row],[Order Date]])/3,0)</f>
        <v>Q4</v>
      </c>
      <c r="S2607" s="5">
        <f>MONTH(SalesDataTable[[#This Row],[Order Date]])</f>
        <v>12</v>
      </c>
      <c r="T2607" s="8" t="str">
        <f>TEXT(SalesDataTable[[#This Row],[Order Date]],"mmm")</f>
        <v>Dec</v>
      </c>
    </row>
    <row r="2608" spans="1:20" ht="15.6" x14ac:dyDescent="0.3">
      <c r="A2608" s="2" t="s">
        <v>2679</v>
      </c>
      <c r="B2608" s="3">
        <v>46373</v>
      </c>
      <c r="C2608" s="4" t="s">
        <v>34</v>
      </c>
      <c r="D2608" s="4" t="s">
        <v>35</v>
      </c>
      <c r="E2608" s="4" t="s">
        <v>59</v>
      </c>
      <c r="F2608" s="4" t="s">
        <v>36</v>
      </c>
      <c r="G2608" s="4" t="s">
        <v>25</v>
      </c>
      <c r="H2608" s="4" t="s">
        <v>55</v>
      </c>
      <c r="I2608" s="5">
        <v>2</v>
      </c>
      <c r="J2608" s="6">
        <v>40.479999999999997</v>
      </c>
      <c r="K2608" s="7">
        <v>0</v>
      </c>
      <c r="L2608" s="6">
        <v>16.23</v>
      </c>
      <c r="M2608" s="6">
        <f t="shared" si="160"/>
        <v>80.959999999999994</v>
      </c>
      <c r="N2608" s="6">
        <f t="shared" si="161"/>
        <v>32.46</v>
      </c>
      <c r="O2608" s="6">
        <f t="shared" si="162"/>
        <v>48.499999999999993</v>
      </c>
      <c r="P2608" s="8">
        <f t="shared" si="163"/>
        <v>0.5990612648221344</v>
      </c>
      <c r="Q2608" s="9">
        <f>YEAR(SalesDataTable[[#This Row],[Order Date]])</f>
        <v>2026</v>
      </c>
      <c r="R2608" s="8" t="str">
        <f>"Q"&amp;ROUNDUP(MONTH(SalesDataTable[[#This Row],[Order Date]])/3,0)</f>
        <v>Q4</v>
      </c>
      <c r="S2608" s="5">
        <f>MONTH(SalesDataTable[[#This Row],[Order Date]])</f>
        <v>12</v>
      </c>
      <c r="T2608" s="8" t="str">
        <f>TEXT(SalesDataTable[[#This Row],[Order Date]],"mmm")</f>
        <v>Dec</v>
      </c>
    </row>
    <row r="2609" spans="1:20" ht="15.6" x14ac:dyDescent="0.3">
      <c r="A2609" s="2" t="s">
        <v>2680</v>
      </c>
      <c r="B2609" s="3">
        <v>46373</v>
      </c>
      <c r="C2609" s="4" t="s">
        <v>34</v>
      </c>
      <c r="D2609" s="4" t="s">
        <v>81</v>
      </c>
      <c r="E2609" s="4" t="s">
        <v>59</v>
      </c>
      <c r="F2609" s="4" t="s">
        <v>40</v>
      </c>
      <c r="G2609" s="4" t="s">
        <v>37</v>
      </c>
      <c r="H2609" s="4" t="s">
        <v>103</v>
      </c>
      <c r="I2609" s="5">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9">
        <f>YEAR(SalesDataTable[[#This Row],[Order Date]])</f>
        <v>2026</v>
      </c>
      <c r="R2609" s="8" t="str">
        <f>"Q"&amp;ROUNDUP(MONTH(SalesDataTable[[#This Row],[Order Date]])/3,0)</f>
        <v>Q4</v>
      </c>
      <c r="S2609" s="5">
        <f>MONTH(SalesDataTable[[#This Row],[Order Date]])</f>
        <v>12</v>
      </c>
      <c r="T2609" s="8" t="str">
        <f>TEXT(SalesDataTable[[#This Row],[Order Date]],"mmm")</f>
        <v>Dec</v>
      </c>
    </row>
    <row r="2610" spans="1:20" ht="15.6" x14ac:dyDescent="0.3">
      <c r="A2610" s="2" t="s">
        <v>2681</v>
      </c>
      <c r="B2610" s="3">
        <v>46373</v>
      </c>
      <c r="C2610" s="4" t="s">
        <v>47</v>
      </c>
      <c r="D2610" s="4" t="s">
        <v>48</v>
      </c>
      <c r="E2610" s="4" t="s">
        <v>45</v>
      </c>
      <c r="F2610" s="4" t="s">
        <v>36</v>
      </c>
      <c r="G2610" s="4" t="s">
        <v>69</v>
      </c>
      <c r="H2610" s="4" t="s">
        <v>70</v>
      </c>
      <c r="I2610" s="5">
        <v>2</v>
      </c>
      <c r="J2610" s="6">
        <v>40.89</v>
      </c>
      <c r="K2610" s="7">
        <v>0</v>
      </c>
      <c r="L2610" s="6">
        <v>14.95</v>
      </c>
      <c r="M2610" s="6">
        <f t="shared" si="160"/>
        <v>81.78</v>
      </c>
      <c r="N2610" s="6">
        <f t="shared" si="161"/>
        <v>29.9</v>
      </c>
      <c r="O2610" s="6">
        <f t="shared" si="162"/>
        <v>51.88</v>
      </c>
      <c r="P2610" s="8">
        <f t="shared" si="163"/>
        <v>0.63438493519197847</v>
      </c>
      <c r="Q2610" s="9">
        <f>YEAR(SalesDataTable[[#This Row],[Order Date]])</f>
        <v>2026</v>
      </c>
      <c r="R2610" s="8" t="str">
        <f>"Q"&amp;ROUNDUP(MONTH(SalesDataTable[[#This Row],[Order Date]])/3,0)</f>
        <v>Q4</v>
      </c>
      <c r="S2610" s="5">
        <f>MONTH(SalesDataTable[[#This Row],[Order Date]])</f>
        <v>12</v>
      </c>
      <c r="T2610" s="8" t="str">
        <f>TEXT(SalesDataTable[[#This Row],[Order Date]],"mmm")</f>
        <v>Dec</v>
      </c>
    </row>
    <row r="2611" spans="1:20" ht="15.6" x14ac:dyDescent="0.3">
      <c r="A2611" s="2" t="s">
        <v>2682</v>
      </c>
      <c r="B2611" s="3">
        <v>46373</v>
      </c>
      <c r="C2611" s="4" t="s">
        <v>34</v>
      </c>
      <c r="D2611" s="4" t="s">
        <v>35</v>
      </c>
      <c r="E2611" s="4" t="s">
        <v>59</v>
      </c>
      <c r="F2611" s="4" t="s">
        <v>36</v>
      </c>
      <c r="G2611" s="4" t="s">
        <v>69</v>
      </c>
      <c r="H2611" s="4" t="s">
        <v>70</v>
      </c>
      <c r="I2611" s="5">
        <v>1</v>
      </c>
      <c r="J2611" s="6">
        <v>40.159999999999997</v>
      </c>
      <c r="K2611" s="7">
        <v>0.15</v>
      </c>
      <c r="L2611" s="6">
        <v>14.46</v>
      </c>
      <c r="M2611" s="6">
        <f t="shared" si="160"/>
        <v>34.135999999999996</v>
      </c>
      <c r="N2611" s="6">
        <f t="shared" si="161"/>
        <v>14.46</v>
      </c>
      <c r="O2611" s="6">
        <f t="shared" si="162"/>
        <v>19.675999999999995</v>
      </c>
      <c r="P2611" s="8">
        <f t="shared" si="163"/>
        <v>0.576400281228029</v>
      </c>
      <c r="Q2611" s="9">
        <f>YEAR(SalesDataTable[[#This Row],[Order Date]])</f>
        <v>2026</v>
      </c>
      <c r="R2611" s="8" t="str">
        <f>"Q"&amp;ROUNDUP(MONTH(SalesDataTable[[#This Row],[Order Date]])/3,0)</f>
        <v>Q4</v>
      </c>
      <c r="S2611" s="5">
        <f>MONTH(SalesDataTable[[#This Row],[Order Date]])</f>
        <v>12</v>
      </c>
      <c r="T2611" s="8" t="str">
        <f>TEXT(SalesDataTable[[#This Row],[Order Date]],"mmm")</f>
        <v>Dec</v>
      </c>
    </row>
    <row r="2612" spans="1:20" ht="15.6" x14ac:dyDescent="0.3">
      <c r="A2612" s="2" t="s">
        <v>2683</v>
      </c>
      <c r="B2612" s="3">
        <v>46373</v>
      </c>
      <c r="C2612" s="4" t="s">
        <v>47</v>
      </c>
      <c r="D2612" s="4" t="s">
        <v>102</v>
      </c>
      <c r="E2612" s="4" t="s">
        <v>23</v>
      </c>
      <c r="F2612" s="4" t="s">
        <v>36</v>
      </c>
      <c r="G2612" s="4" t="s">
        <v>51</v>
      </c>
      <c r="H2612" s="4" t="s">
        <v>84</v>
      </c>
      <c r="I2612" s="5">
        <v>2</v>
      </c>
      <c r="J2612" s="6">
        <v>79.86</v>
      </c>
      <c r="K2612" s="7">
        <v>0</v>
      </c>
      <c r="L2612" s="6">
        <v>39.049999999999997</v>
      </c>
      <c r="M2612" s="6">
        <f t="shared" si="160"/>
        <v>159.72</v>
      </c>
      <c r="N2612" s="6">
        <f t="shared" si="161"/>
        <v>78.099999999999994</v>
      </c>
      <c r="O2612" s="6">
        <f t="shared" si="162"/>
        <v>81.62</v>
      </c>
      <c r="P2612" s="8">
        <f t="shared" si="163"/>
        <v>0.51101928374655647</v>
      </c>
      <c r="Q2612" s="9">
        <f>YEAR(SalesDataTable[[#This Row],[Order Date]])</f>
        <v>2026</v>
      </c>
      <c r="R2612" s="8" t="str">
        <f>"Q"&amp;ROUNDUP(MONTH(SalesDataTable[[#This Row],[Order Date]])/3,0)</f>
        <v>Q4</v>
      </c>
      <c r="S2612" s="5">
        <f>MONTH(SalesDataTable[[#This Row],[Order Date]])</f>
        <v>12</v>
      </c>
      <c r="T2612" s="8" t="str">
        <f>TEXT(SalesDataTable[[#This Row],[Order Date]],"mmm")</f>
        <v>Dec</v>
      </c>
    </row>
    <row r="2613" spans="1:20" ht="15.6" x14ac:dyDescent="0.3">
      <c r="A2613" s="2" t="s">
        <v>2684</v>
      </c>
      <c r="B2613" s="3">
        <v>46374</v>
      </c>
      <c r="C2613" s="4" t="s">
        <v>28</v>
      </c>
      <c r="D2613" s="4" t="s">
        <v>86</v>
      </c>
      <c r="E2613" s="4" t="s">
        <v>59</v>
      </c>
      <c r="F2613" s="4" t="s">
        <v>24</v>
      </c>
      <c r="G2613" s="4" t="s">
        <v>51</v>
      </c>
      <c r="H2613" s="4" t="s">
        <v>110</v>
      </c>
      <c r="I2613" s="5">
        <v>2</v>
      </c>
      <c r="J2613" s="6">
        <v>123.42</v>
      </c>
      <c r="K2613" s="7">
        <v>0.1</v>
      </c>
      <c r="L2613" s="6">
        <v>60.03</v>
      </c>
      <c r="M2613" s="6">
        <f t="shared" si="160"/>
        <v>222.15600000000001</v>
      </c>
      <c r="N2613" s="6">
        <f t="shared" si="161"/>
        <v>120.06</v>
      </c>
      <c r="O2613" s="6">
        <f t="shared" si="162"/>
        <v>102.096</v>
      </c>
      <c r="P2613" s="8">
        <f t="shared" si="163"/>
        <v>0.45956895154756117</v>
      </c>
      <c r="Q2613" s="9">
        <f>YEAR(SalesDataTable[[#This Row],[Order Date]])</f>
        <v>2026</v>
      </c>
      <c r="R2613" s="8" t="str">
        <f>"Q"&amp;ROUNDUP(MONTH(SalesDataTable[[#This Row],[Order Date]])/3,0)</f>
        <v>Q4</v>
      </c>
      <c r="S2613" s="5">
        <f>MONTH(SalesDataTable[[#This Row],[Order Date]])</f>
        <v>12</v>
      </c>
      <c r="T2613" s="8" t="str">
        <f>TEXT(SalesDataTable[[#This Row],[Order Date]],"mmm")</f>
        <v>Dec</v>
      </c>
    </row>
    <row r="2614" spans="1:20" ht="15.6" x14ac:dyDescent="0.3">
      <c r="A2614" s="2" t="s">
        <v>2685</v>
      </c>
      <c r="B2614" s="3">
        <v>46374</v>
      </c>
      <c r="C2614" s="4" t="s">
        <v>34</v>
      </c>
      <c r="D2614" s="4" t="s">
        <v>35</v>
      </c>
      <c r="E2614" s="4" t="s">
        <v>23</v>
      </c>
      <c r="F2614" s="4" t="s">
        <v>24</v>
      </c>
      <c r="G2614" s="4" t="s">
        <v>37</v>
      </c>
      <c r="H2614" s="4" t="s">
        <v>66</v>
      </c>
      <c r="I2614" s="5">
        <v>1</v>
      </c>
      <c r="J2614" s="6">
        <v>47.61</v>
      </c>
      <c r="K2614" s="7">
        <v>0.05</v>
      </c>
      <c r="L2614" s="6">
        <v>18.18</v>
      </c>
      <c r="M2614" s="6">
        <f t="shared" si="160"/>
        <v>45.229499999999994</v>
      </c>
      <c r="N2614" s="6">
        <f t="shared" si="161"/>
        <v>18.18</v>
      </c>
      <c r="O2614" s="6">
        <f t="shared" si="162"/>
        <v>27.049499999999995</v>
      </c>
      <c r="P2614" s="8">
        <f t="shared" si="163"/>
        <v>0.59804994527907662</v>
      </c>
      <c r="Q2614" s="9">
        <f>YEAR(SalesDataTable[[#This Row],[Order Date]])</f>
        <v>2026</v>
      </c>
      <c r="R2614" s="8" t="str">
        <f>"Q"&amp;ROUNDUP(MONTH(SalesDataTable[[#This Row],[Order Date]])/3,0)</f>
        <v>Q4</v>
      </c>
      <c r="S2614" s="5">
        <f>MONTH(SalesDataTable[[#This Row],[Order Date]])</f>
        <v>12</v>
      </c>
      <c r="T2614" s="8" t="str">
        <f>TEXT(SalesDataTable[[#This Row],[Order Date]],"mmm")</f>
        <v>Dec</v>
      </c>
    </row>
    <row r="2615" spans="1:20" ht="15.6" x14ac:dyDescent="0.3">
      <c r="A2615" s="2" t="s">
        <v>2686</v>
      </c>
      <c r="B2615" s="3">
        <v>46374</v>
      </c>
      <c r="C2615" s="4" t="s">
        <v>47</v>
      </c>
      <c r="D2615" s="4" t="s">
        <v>68</v>
      </c>
      <c r="E2615" s="4" t="s">
        <v>23</v>
      </c>
      <c r="F2615" s="4" t="s">
        <v>24</v>
      </c>
      <c r="G2615" s="4" t="s">
        <v>31</v>
      </c>
      <c r="H2615" s="4" t="s">
        <v>32</v>
      </c>
      <c r="I2615" s="5">
        <v>2</v>
      </c>
      <c r="J2615" s="6">
        <v>93.88</v>
      </c>
      <c r="K2615" s="7">
        <v>0.1</v>
      </c>
      <c r="L2615" s="6">
        <v>45.89</v>
      </c>
      <c r="M2615" s="6">
        <f t="shared" si="160"/>
        <v>168.98400000000001</v>
      </c>
      <c r="N2615" s="6">
        <f t="shared" si="161"/>
        <v>91.78</v>
      </c>
      <c r="O2615" s="6">
        <f t="shared" si="162"/>
        <v>77.204000000000008</v>
      </c>
      <c r="P2615" s="8">
        <f t="shared" si="163"/>
        <v>0.45687165648818823</v>
      </c>
      <c r="Q2615" s="9">
        <f>YEAR(SalesDataTable[[#This Row],[Order Date]])</f>
        <v>2026</v>
      </c>
      <c r="R2615" s="8" t="str">
        <f>"Q"&amp;ROUNDUP(MONTH(SalesDataTable[[#This Row],[Order Date]])/3,0)</f>
        <v>Q4</v>
      </c>
      <c r="S2615" s="5">
        <f>MONTH(SalesDataTable[[#This Row],[Order Date]])</f>
        <v>12</v>
      </c>
      <c r="T2615" s="8" t="str">
        <f>TEXT(SalesDataTable[[#This Row],[Order Date]],"mmm")</f>
        <v>Dec</v>
      </c>
    </row>
    <row r="2616" spans="1:20" ht="15.6" x14ac:dyDescent="0.3">
      <c r="A2616" s="2" t="s">
        <v>2687</v>
      </c>
      <c r="B2616" s="3">
        <v>46374</v>
      </c>
      <c r="C2616" s="4" t="s">
        <v>28</v>
      </c>
      <c r="D2616" s="4" t="s">
        <v>86</v>
      </c>
      <c r="E2616" s="4" t="s">
        <v>23</v>
      </c>
      <c r="F2616" s="4" t="s">
        <v>36</v>
      </c>
      <c r="G2616" s="4" t="s">
        <v>31</v>
      </c>
      <c r="H2616" s="4" t="s">
        <v>41</v>
      </c>
      <c r="I2616" s="5">
        <v>3</v>
      </c>
      <c r="J2616" s="6">
        <v>145.43</v>
      </c>
      <c r="K2616" s="7">
        <v>0.05</v>
      </c>
      <c r="L2616" s="6">
        <v>81.72</v>
      </c>
      <c r="M2616" s="6">
        <f t="shared" si="160"/>
        <v>414.47550000000001</v>
      </c>
      <c r="N2616" s="6">
        <f t="shared" si="161"/>
        <v>245.16</v>
      </c>
      <c r="O2616" s="6">
        <f t="shared" si="162"/>
        <v>169.31550000000001</v>
      </c>
      <c r="P2616" s="8">
        <f t="shared" si="163"/>
        <v>0.40850544845232106</v>
      </c>
      <c r="Q2616" s="9">
        <f>YEAR(SalesDataTable[[#This Row],[Order Date]])</f>
        <v>2026</v>
      </c>
      <c r="R2616" s="8" t="str">
        <f>"Q"&amp;ROUNDUP(MONTH(SalesDataTable[[#This Row],[Order Date]])/3,0)</f>
        <v>Q4</v>
      </c>
      <c r="S2616" s="5">
        <f>MONTH(SalesDataTable[[#This Row],[Order Date]])</f>
        <v>12</v>
      </c>
      <c r="T2616" s="8" t="str">
        <f>TEXT(SalesDataTable[[#This Row],[Order Date]],"mmm")</f>
        <v>Dec</v>
      </c>
    </row>
    <row r="2617" spans="1:20" ht="15.6" x14ac:dyDescent="0.3">
      <c r="A2617" s="2" t="s">
        <v>2688</v>
      </c>
      <c r="B2617" s="3">
        <v>46374</v>
      </c>
      <c r="C2617" s="4" t="s">
        <v>47</v>
      </c>
      <c r="D2617" s="4" t="s">
        <v>48</v>
      </c>
      <c r="E2617" s="4" t="s">
        <v>23</v>
      </c>
      <c r="F2617" s="4" t="s">
        <v>24</v>
      </c>
      <c r="G2617" s="4" t="s">
        <v>37</v>
      </c>
      <c r="H2617" s="4" t="s">
        <v>38</v>
      </c>
      <c r="I2617" s="5">
        <v>2</v>
      </c>
      <c r="J2617" s="6">
        <v>36.89</v>
      </c>
      <c r="K2617" s="7">
        <v>0.1</v>
      </c>
      <c r="L2617" s="6">
        <v>13.74</v>
      </c>
      <c r="M2617" s="6">
        <f t="shared" si="160"/>
        <v>66.402000000000001</v>
      </c>
      <c r="N2617" s="6">
        <f t="shared" si="161"/>
        <v>27.48</v>
      </c>
      <c r="O2617" s="6">
        <f t="shared" si="162"/>
        <v>38.921999999999997</v>
      </c>
      <c r="P2617" s="8">
        <f t="shared" si="163"/>
        <v>0.58615704346254627</v>
      </c>
      <c r="Q2617" s="9">
        <f>YEAR(SalesDataTable[[#This Row],[Order Date]])</f>
        <v>2026</v>
      </c>
      <c r="R2617" s="8" t="str">
        <f>"Q"&amp;ROUNDUP(MONTH(SalesDataTable[[#This Row],[Order Date]])/3,0)</f>
        <v>Q4</v>
      </c>
      <c r="S2617" s="5">
        <f>MONTH(SalesDataTable[[#This Row],[Order Date]])</f>
        <v>12</v>
      </c>
      <c r="T2617" s="8" t="str">
        <f>TEXT(SalesDataTable[[#This Row],[Order Date]],"mmm")</f>
        <v>Dec</v>
      </c>
    </row>
    <row r="2618" spans="1:20" ht="15.6" x14ac:dyDescent="0.3">
      <c r="A2618" s="2" t="s">
        <v>2689</v>
      </c>
      <c r="B2618" s="3">
        <v>46375</v>
      </c>
      <c r="C2618" s="4" t="s">
        <v>21</v>
      </c>
      <c r="D2618" s="4" t="s">
        <v>22</v>
      </c>
      <c r="E2618" s="4" t="s">
        <v>59</v>
      </c>
      <c r="F2618" s="4" t="s">
        <v>24</v>
      </c>
      <c r="G2618" s="4" t="s">
        <v>31</v>
      </c>
      <c r="H2618" s="4" t="s">
        <v>41</v>
      </c>
      <c r="I2618" s="5">
        <v>1</v>
      </c>
      <c r="J2618" s="6">
        <v>145.44</v>
      </c>
      <c r="K2618" s="7">
        <v>0.1</v>
      </c>
      <c r="L2618" s="6">
        <v>80.42</v>
      </c>
      <c r="M2618" s="6">
        <f t="shared" si="160"/>
        <v>130.89600000000002</v>
      </c>
      <c r="N2618" s="6">
        <f t="shared" si="161"/>
        <v>80.42</v>
      </c>
      <c r="O2618" s="6">
        <f t="shared" si="162"/>
        <v>50.476000000000013</v>
      </c>
      <c r="P2618" s="8">
        <f t="shared" si="163"/>
        <v>0.38561911746730232</v>
      </c>
      <c r="Q2618" s="9">
        <f>YEAR(SalesDataTable[[#This Row],[Order Date]])</f>
        <v>2026</v>
      </c>
      <c r="R2618" s="8" t="str">
        <f>"Q"&amp;ROUNDUP(MONTH(SalesDataTable[[#This Row],[Order Date]])/3,0)</f>
        <v>Q4</v>
      </c>
      <c r="S2618" s="5">
        <f>MONTH(SalesDataTable[[#This Row],[Order Date]])</f>
        <v>12</v>
      </c>
      <c r="T2618" s="8" t="str">
        <f>TEXT(SalesDataTable[[#This Row],[Order Date]],"mmm")</f>
        <v>Dec</v>
      </c>
    </row>
    <row r="2619" spans="1:20" ht="15.6" x14ac:dyDescent="0.3">
      <c r="A2619" s="2" t="s">
        <v>2690</v>
      </c>
      <c r="B2619" s="3">
        <v>46375</v>
      </c>
      <c r="C2619" s="4" t="s">
        <v>21</v>
      </c>
      <c r="D2619" s="4" t="s">
        <v>108</v>
      </c>
      <c r="E2619" s="4" t="s">
        <v>23</v>
      </c>
      <c r="F2619" s="4" t="s">
        <v>36</v>
      </c>
      <c r="G2619" s="4" t="s">
        <v>69</v>
      </c>
      <c r="H2619" s="4" t="s">
        <v>94</v>
      </c>
      <c r="I2619" s="5">
        <v>2</v>
      </c>
      <c r="J2619" s="6">
        <v>51.56</v>
      </c>
      <c r="K2619" s="7">
        <v>0</v>
      </c>
      <c r="L2619" s="6">
        <v>21.9</v>
      </c>
      <c r="M2619" s="6">
        <f t="shared" si="160"/>
        <v>103.12</v>
      </c>
      <c r="N2619" s="6">
        <f t="shared" si="161"/>
        <v>43.8</v>
      </c>
      <c r="O2619" s="6">
        <f t="shared" si="162"/>
        <v>59.320000000000007</v>
      </c>
      <c r="P2619" s="8">
        <f t="shared" si="163"/>
        <v>0.57525213343677273</v>
      </c>
      <c r="Q2619" s="9">
        <f>YEAR(SalesDataTable[[#This Row],[Order Date]])</f>
        <v>2026</v>
      </c>
      <c r="R2619" s="8" t="str">
        <f>"Q"&amp;ROUNDUP(MONTH(SalesDataTable[[#This Row],[Order Date]])/3,0)</f>
        <v>Q4</v>
      </c>
      <c r="S2619" s="5">
        <f>MONTH(SalesDataTable[[#This Row],[Order Date]])</f>
        <v>12</v>
      </c>
      <c r="T2619" s="8" t="str">
        <f>TEXT(SalesDataTable[[#This Row],[Order Date]],"mmm")</f>
        <v>Dec</v>
      </c>
    </row>
    <row r="2620" spans="1:20" ht="15.6" x14ac:dyDescent="0.3">
      <c r="A2620" s="2" t="s">
        <v>2691</v>
      </c>
      <c r="B2620" s="3">
        <v>46375</v>
      </c>
      <c r="C2620" s="4" t="s">
        <v>47</v>
      </c>
      <c r="D2620" s="4" t="s">
        <v>65</v>
      </c>
      <c r="E2620" s="4" t="s">
        <v>23</v>
      </c>
      <c r="F2620" s="4" t="s">
        <v>36</v>
      </c>
      <c r="G2620" s="4" t="s">
        <v>51</v>
      </c>
      <c r="H2620" s="4" t="s">
        <v>110</v>
      </c>
      <c r="I2620" s="5">
        <v>2</v>
      </c>
      <c r="J2620" s="6">
        <v>122</v>
      </c>
      <c r="K2620" s="7">
        <v>0.15</v>
      </c>
      <c r="L2620" s="6">
        <v>60.01</v>
      </c>
      <c r="M2620" s="6">
        <f t="shared" si="160"/>
        <v>207.4</v>
      </c>
      <c r="N2620" s="6">
        <f t="shared" si="161"/>
        <v>120.02</v>
      </c>
      <c r="O2620" s="6">
        <f t="shared" si="162"/>
        <v>87.38000000000001</v>
      </c>
      <c r="P2620" s="8">
        <f t="shared" si="163"/>
        <v>0.4213114754098361</v>
      </c>
      <c r="Q2620" s="9">
        <f>YEAR(SalesDataTable[[#This Row],[Order Date]])</f>
        <v>2026</v>
      </c>
      <c r="R2620" s="8" t="str">
        <f>"Q"&amp;ROUNDUP(MONTH(SalesDataTable[[#This Row],[Order Date]])/3,0)</f>
        <v>Q4</v>
      </c>
      <c r="S2620" s="5">
        <f>MONTH(SalesDataTable[[#This Row],[Order Date]])</f>
        <v>12</v>
      </c>
      <c r="T2620" s="8" t="str">
        <f>TEXT(SalesDataTable[[#This Row],[Order Date]],"mmm")</f>
        <v>Dec</v>
      </c>
    </row>
    <row r="2621" spans="1:20" ht="15.6" x14ac:dyDescent="0.3">
      <c r="A2621" s="2" t="s">
        <v>2692</v>
      </c>
      <c r="B2621" s="3">
        <v>46375</v>
      </c>
      <c r="C2621" s="4" t="s">
        <v>34</v>
      </c>
      <c r="D2621" s="4" t="s">
        <v>44</v>
      </c>
      <c r="E2621" s="4" t="s">
        <v>59</v>
      </c>
      <c r="F2621" s="4" t="s">
        <v>36</v>
      </c>
      <c r="G2621" s="4" t="s">
        <v>31</v>
      </c>
      <c r="H2621" s="4" t="s">
        <v>99</v>
      </c>
      <c r="I2621" s="5">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9">
        <f>YEAR(SalesDataTable[[#This Row],[Order Date]])</f>
        <v>2026</v>
      </c>
      <c r="R2621" s="8" t="str">
        <f>"Q"&amp;ROUNDUP(MONTH(SalesDataTable[[#This Row],[Order Date]])/3,0)</f>
        <v>Q4</v>
      </c>
      <c r="S2621" s="5">
        <f>MONTH(SalesDataTable[[#This Row],[Order Date]])</f>
        <v>12</v>
      </c>
      <c r="T2621" s="8" t="str">
        <f>TEXT(SalesDataTable[[#This Row],[Order Date]],"mmm")</f>
        <v>Dec</v>
      </c>
    </row>
    <row r="2622" spans="1:20" ht="15.6" x14ac:dyDescent="0.3">
      <c r="A2622" s="2" t="s">
        <v>2693</v>
      </c>
      <c r="B2622" s="3">
        <v>46375</v>
      </c>
      <c r="C2622" s="4" t="s">
        <v>34</v>
      </c>
      <c r="D2622" s="4" t="s">
        <v>54</v>
      </c>
      <c r="E2622" s="4" t="s">
        <v>23</v>
      </c>
      <c r="F2622" s="4" t="s">
        <v>24</v>
      </c>
      <c r="G2622" s="4" t="s">
        <v>31</v>
      </c>
      <c r="H2622" s="4" t="s">
        <v>99</v>
      </c>
      <c r="I2622" s="5">
        <v>2</v>
      </c>
      <c r="J2622" s="6">
        <v>70.59</v>
      </c>
      <c r="K2622" s="7">
        <v>0.15</v>
      </c>
      <c r="L2622" s="6">
        <v>31.56</v>
      </c>
      <c r="M2622" s="6">
        <f t="shared" si="160"/>
        <v>120.003</v>
      </c>
      <c r="N2622" s="6">
        <f t="shared" si="161"/>
        <v>63.12</v>
      </c>
      <c r="O2622" s="6">
        <f t="shared" si="162"/>
        <v>56.883000000000003</v>
      </c>
      <c r="P2622" s="8">
        <f t="shared" si="163"/>
        <v>0.47401314967125824</v>
      </c>
      <c r="Q2622" s="9">
        <f>YEAR(SalesDataTable[[#This Row],[Order Date]])</f>
        <v>2026</v>
      </c>
      <c r="R2622" s="8" t="str">
        <f>"Q"&amp;ROUNDUP(MONTH(SalesDataTable[[#This Row],[Order Date]])/3,0)</f>
        <v>Q4</v>
      </c>
      <c r="S2622" s="5">
        <f>MONTH(SalesDataTable[[#This Row],[Order Date]])</f>
        <v>12</v>
      </c>
      <c r="T2622" s="8" t="str">
        <f>TEXT(SalesDataTable[[#This Row],[Order Date]],"mmm")</f>
        <v>Dec</v>
      </c>
    </row>
    <row r="2623" spans="1:20" ht="15.6" x14ac:dyDescent="0.3">
      <c r="A2623" s="2" t="s">
        <v>2694</v>
      </c>
      <c r="B2623" s="3">
        <v>46376</v>
      </c>
      <c r="C2623" s="4" t="s">
        <v>47</v>
      </c>
      <c r="D2623" s="4" t="s">
        <v>65</v>
      </c>
      <c r="E2623" s="4" t="s">
        <v>23</v>
      </c>
      <c r="F2623" s="4" t="s">
        <v>24</v>
      </c>
      <c r="G2623" s="4" t="s">
        <v>31</v>
      </c>
      <c r="H2623" s="4" t="s">
        <v>41</v>
      </c>
      <c r="I2623" s="5">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9">
        <f>YEAR(SalesDataTable[[#This Row],[Order Date]])</f>
        <v>2026</v>
      </c>
      <c r="R2623" s="8" t="str">
        <f>"Q"&amp;ROUNDUP(MONTH(SalesDataTable[[#This Row],[Order Date]])/3,0)</f>
        <v>Q4</v>
      </c>
      <c r="S2623" s="5">
        <f>MONTH(SalesDataTable[[#This Row],[Order Date]])</f>
        <v>12</v>
      </c>
      <c r="T2623" s="8" t="str">
        <f>TEXT(SalesDataTable[[#This Row],[Order Date]],"mmm")</f>
        <v>Dec</v>
      </c>
    </row>
    <row r="2624" spans="1:20" ht="15.6" x14ac:dyDescent="0.3">
      <c r="A2624" s="2" t="s">
        <v>2695</v>
      </c>
      <c r="B2624" s="3">
        <v>46376</v>
      </c>
      <c r="C2624" s="4" t="s">
        <v>28</v>
      </c>
      <c r="D2624" s="4" t="s">
        <v>58</v>
      </c>
      <c r="E2624" s="4" t="s">
        <v>30</v>
      </c>
      <c r="F2624" s="4" t="s">
        <v>40</v>
      </c>
      <c r="G2624" s="4" t="s">
        <v>31</v>
      </c>
      <c r="H2624" s="4" t="s">
        <v>41</v>
      </c>
      <c r="I2624" s="5">
        <v>3</v>
      </c>
      <c r="J2624" s="6">
        <v>140.4</v>
      </c>
      <c r="K2624" s="7">
        <v>0.2</v>
      </c>
      <c r="L2624" s="6">
        <v>81.760000000000005</v>
      </c>
      <c r="M2624" s="6">
        <f t="shared" si="160"/>
        <v>336.96000000000004</v>
      </c>
      <c r="N2624" s="6">
        <f t="shared" si="161"/>
        <v>245.28000000000003</v>
      </c>
      <c r="O2624" s="6">
        <f t="shared" si="162"/>
        <v>91.68</v>
      </c>
      <c r="P2624" s="8">
        <f t="shared" si="163"/>
        <v>0.27207977207977208</v>
      </c>
      <c r="Q2624" s="9">
        <f>YEAR(SalesDataTable[[#This Row],[Order Date]])</f>
        <v>2026</v>
      </c>
      <c r="R2624" s="8" t="str">
        <f>"Q"&amp;ROUNDUP(MONTH(SalesDataTable[[#This Row],[Order Date]])/3,0)</f>
        <v>Q4</v>
      </c>
      <c r="S2624" s="5">
        <f>MONTH(SalesDataTable[[#This Row],[Order Date]])</f>
        <v>12</v>
      </c>
      <c r="T2624" s="8" t="str">
        <f>TEXT(SalesDataTable[[#This Row],[Order Date]],"mmm")</f>
        <v>Dec</v>
      </c>
    </row>
    <row r="2625" spans="1:20" ht="15.6" x14ac:dyDescent="0.3">
      <c r="A2625" s="2" t="s">
        <v>2696</v>
      </c>
      <c r="B2625" s="3">
        <v>46376</v>
      </c>
      <c r="C2625" s="4" t="s">
        <v>47</v>
      </c>
      <c r="D2625" s="4" t="s">
        <v>102</v>
      </c>
      <c r="E2625" s="4" t="s">
        <v>59</v>
      </c>
      <c r="F2625" s="4" t="s">
        <v>24</v>
      </c>
      <c r="G2625" s="4" t="s">
        <v>31</v>
      </c>
      <c r="H2625" s="4" t="s">
        <v>99</v>
      </c>
      <c r="I2625" s="5">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9">
        <f>YEAR(SalesDataTable[[#This Row],[Order Date]])</f>
        <v>2026</v>
      </c>
      <c r="R2625" s="8" t="str">
        <f>"Q"&amp;ROUNDUP(MONTH(SalesDataTable[[#This Row],[Order Date]])/3,0)</f>
        <v>Q4</v>
      </c>
      <c r="S2625" s="5">
        <f>MONTH(SalesDataTable[[#This Row],[Order Date]])</f>
        <v>12</v>
      </c>
      <c r="T2625" s="8" t="str">
        <f>TEXT(SalesDataTable[[#This Row],[Order Date]],"mmm")</f>
        <v>Dec</v>
      </c>
    </row>
    <row r="2626" spans="1:20" ht="15.6" x14ac:dyDescent="0.3">
      <c r="A2626" s="2" t="s">
        <v>2697</v>
      </c>
      <c r="B2626" s="3">
        <v>46376</v>
      </c>
      <c r="C2626" s="4" t="s">
        <v>47</v>
      </c>
      <c r="D2626" s="4" t="s">
        <v>68</v>
      </c>
      <c r="E2626" s="4" t="s">
        <v>23</v>
      </c>
      <c r="F2626" s="4" t="s">
        <v>36</v>
      </c>
      <c r="G2626" s="4" t="s">
        <v>51</v>
      </c>
      <c r="H2626" s="4" t="s">
        <v>110</v>
      </c>
      <c r="I2626" s="5">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9">
        <f>YEAR(SalesDataTable[[#This Row],[Order Date]])</f>
        <v>2026</v>
      </c>
      <c r="R2626" s="8" t="str">
        <f>"Q"&amp;ROUNDUP(MONTH(SalesDataTable[[#This Row],[Order Date]])/3,0)</f>
        <v>Q4</v>
      </c>
      <c r="S2626" s="5">
        <f>MONTH(SalesDataTable[[#This Row],[Order Date]])</f>
        <v>12</v>
      </c>
      <c r="T2626" s="8" t="str">
        <f>TEXT(SalesDataTable[[#This Row],[Order Date]],"mmm")</f>
        <v>Dec</v>
      </c>
    </row>
    <row r="2627" spans="1:20" ht="15.6" x14ac:dyDescent="0.3">
      <c r="A2627" s="2" t="s">
        <v>2698</v>
      </c>
      <c r="B2627" s="3">
        <v>46376</v>
      </c>
      <c r="C2627" s="4" t="s">
        <v>47</v>
      </c>
      <c r="D2627" s="4" t="s">
        <v>65</v>
      </c>
      <c r="E2627" s="4" t="s">
        <v>23</v>
      </c>
      <c r="F2627" s="4" t="s">
        <v>36</v>
      </c>
      <c r="G2627" s="4" t="s">
        <v>31</v>
      </c>
      <c r="H2627" s="4" t="s">
        <v>99</v>
      </c>
      <c r="I2627" s="5">
        <v>1</v>
      </c>
      <c r="J2627" s="6">
        <v>71.23</v>
      </c>
      <c r="K2627" s="7">
        <v>0</v>
      </c>
      <c r="L2627" s="6">
        <v>31.63</v>
      </c>
      <c r="M2627" s="6">
        <f t="shared" si="164"/>
        <v>71.23</v>
      </c>
      <c r="N2627" s="6">
        <f t="shared" si="165"/>
        <v>31.63</v>
      </c>
      <c r="O2627" s="6">
        <f t="shared" si="166"/>
        <v>39.600000000000009</v>
      </c>
      <c r="P2627" s="8">
        <f t="shared" si="167"/>
        <v>0.55594552856942303</v>
      </c>
      <c r="Q2627" s="9">
        <f>YEAR(SalesDataTable[[#This Row],[Order Date]])</f>
        <v>2026</v>
      </c>
      <c r="R2627" s="8" t="str">
        <f>"Q"&amp;ROUNDUP(MONTH(SalesDataTable[[#This Row],[Order Date]])/3,0)</f>
        <v>Q4</v>
      </c>
      <c r="S2627" s="5">
        <f>MONTH(SalesDataTable[[#This Row],[Order Date]])</f>
        <v>12</v>
      </c>
      <c r="T2627" s="8" t="str">
        <f>TEXT(SalesDataTable[[#This Row],[Order Date]],"mmm")</f>
        <v>Dec</v>
      </c>
    </row>
    <row r="2628" spans="1:20" ht="15.6" x14ac:dyDescent="0.3">
      <c r="A2628" s="2" t="s">
        <v>2699</v>
      </c>
      <c r="B2628" s="3">
        <v>46376</v>
      </c>
      <c r="C2628" s="4" t="s">
        <v>34</v>
      </c>
      <c r="D2628" s="4" t="s">
        <v>81</v>
      </c>
      <c r="E2628" s="4" t="s">
        <v>30</v>
      </c>
      <c r="F2628" s="4" t="s">
        <v>40</v>
      </c>
      <c r="G2628" s="4" t="s">
        <v>25</v>
      </c>
      <c r="H2628" s="4" t="s">
        <v>49</v>
      </c>
      <c r="I2628" s="5">
        <v>5</v>
      </c>
      <c r="J2628" s="6">
        <v>51.02</v>
      </c>
      <c r="K2628" s="7">
        <v>0.05</v>
      </c>
      <c r="L2628" s="6">
        <v>22.56</v>
      </c>
      <c r="M2628" s="6">
        <f t="shared" si="164"/>
        <v>242.345</v>
      </c>
      <c r="N2628" s="6">
        <f t="shared" si="165"/>
        <v>112.8</v>
      </c>
      <c r="O2628" s="6">
        <f t="shared" si="166"/>
        <v>129.54500000000002</v>
      </c>
      <c r="P2628" s="8">
        <f t="shared" si="167"/>
        <v>0.5345478553302111</v>
      </c>
      <c r="Q2628" s="9">
        <f>YEAR(SalesDataTable[[#This Row],[Order Date]])</f>
        <v>2026</v>
      </c>
      <c r="R2628" s="8" t="str">
        <f>"Q"&amp;ROUNDUP(MONTH(SalesDataTable[[#This Row],[Order Date]])/3,0)</f>
        <v>Q4</v>
      </c>
      <c r="S2628" s="5">
        <f>MONTH(SalesDataTable[[#This Row],[Order Date]])</f>
        <v>12</v>
      </c>
      <c r="T2628" s="8" t="str">
        <f>TEXT(SalesDataTable[[#This Row],[Order Date]],"mmm")</f>
        <v>Dec</v>
      </c>
    </row>
    <row r="2629" spans="1:20" ht="15.6" x14ac:dyDescent="0.3">
      <c r="A2629" s="2" t="s">
        <v>2700</v>
      </c>
      <c r="B2629" s="3">
        <v>46376</v>
      </c>
      <c r="C2629" s="4" t="s">
        <v>34</v>
      </c>
      <c r="D2629" s="4" t="s">
        <v>35</v>
      </c>
      <c r="E2629" s="4" t="s">
        <v>59</v>
      </c>
      <c r="F2629" s="4" t="s">
        <v>36</v>
      </c>
      <c r="G2629" s="4" t="s">
        <v>37</v>
      </c>
      <c r="H2629" s="4" t="s">
        <v>91</v>
      </c>
      <c r="I2629" s="5">
        <v>1</v>
      </c>
      <c r="J2629" s="6">
        <v>130.52000000000001</v>
      </c>
      <c r="K2629" s="7">
        <v>0.1</v>
      </c>
      <c r="L2629" s="6">
        <v>66.09</v>
      </c>
      <c r="M2629" s="6">
        <f t="shared" si="164"/>
        <v>117.46800000000002</v>
      </c>
      <c r="N2629" s="6">
        <f t="shared" si="165"/>
        <v>66.09</v>
      </c>
      <c r="O2629" s="6">
        <f t="shared" si="166"/>
        <v>51.378000000000014</v>
      </c>
      <c r="P2629" s="8">
        <f t="shared" si="167"/>
        <v>0.43737869036673821</v>
      </c>
      <c r="Q2629" s="9">
        <f>YEAR(SalesDataTable[[#This Row],[Order Date]])</f>
        <v>2026</v>
      </c>
      <c r="R2629" s="8" t="str">
        <f>"Q"&amp;ROUNDUP(MONTH(SalesDataTable[[#This Row],[Order Date]])/3,0)</f>
        <v>Q4</v>
      </c>
      <c r="S2629" s="5">
        <f>MONTH(SalesDataTable[[#This Row],[Order Date]])</f>
        <v>12</v>
      </c>
      <c r="T2629" s="8" t="str">
        <f>TEXT(SalesDataTable[[#This Row],[Order Date]],"mmm")</f>
        <v>Dec</v>
      </c>
    </row>
    <row r="2630" spans="1:20" ht="15.6" x14ac:dyDescent="0.3">
      <c r="A2630" s="2" t="s">
        <v>2701</v>
      </c>
      <c r="B2630" s="3">
        <v>46376</v>
      </c>
      <c r="C2630" s="4" t="s">
        <v>28</v>
      </c>
      <c r="D2630" s="4" t="s">
        <v>106</v>
      </c>
      <c r="E2630" s="4" t="s">
        <v>23</v>
      </c>
      <c r="F2630" s="4" t="s">
        <v>24</v>
      </c>
      <c r="G2630" s="4" t="s">
        <v>25</v>
      </c>
      <c r="H2630" s="4" t="s">
        <v>26</v>
      </c>
      <c r="I2630" s="5">
        <v>2</v>
      </c>
      <c r="J2630" s="6">
        <v>79.87</v>
      </c>
      <c r="K2630" s="7">
        <v>0.15</v>
      </c>
      <c r="L2630" s="6">
        <v>41.9</v>
      </c>
      <c r="M2630" s="6">
        <f t="shared" si="164"/>
        <v>135.779</v>
      </c>
      <c r="N2630" s="6">
        <f t="shared" si="165"/>
        <v>83.8</v>
      </c>
      <c r="O2630" s="6">
        <f t="shared" si="166"/>
        <v>51.978999999999999</v>
      </c>
      <c r="P2630" s="8">
        <f t="shared" si="167"/>
        <v>0.38282061290773978</v>
      </c>
      <c r="Q2630" s="9">
        <f>YEAR(SalesDataTable[[#This Row],[Order Date]])</f>
        <v>2026</v>
      </c>
      <c r="R2630" s="8" t="str">
        <f>"Q"&amp;ROUNDUP(MONTH(SalesDataTable[[#This Row],[Order Date]])/3,0)</f>
        <v>Q4</v>
      </c>
      <c r="S2630" s="5">
        <f>MONTH(SalesDataTable[[#This Row],[Order Date]])</f>
        <v>12</v>
      </c>
      <c r="T2630" s="8" t="str">
        <f>TEXT(SalesDataTable[[#This Row],[Order Date]],"mmm")</f>
        <v>Dec</v>
      </c>
    </row>
    <row r="2631" spans="1:20" ht="15.6" x14ac:dyDescent="0.3">
      <c r="A2631" s="2" t="s">
        <v>2702</v>
      </c>
      <c r="B2631" s="3">
        <v>46376</v>
      </c>
      <c r="C2631" s="4" t="s">
        <v>47</v>
      </c>
      <c r="D2631" s="4" t="s">
        <v>102</v>
      </c>
      <c r="E2631" s="4" t="s">
        <v>23</v>
      </c>
      <c r="F2631" s="4" t="s">
        <v>24</v>
      </c>
      <c r="G2631" s="4" t="s">
        <v>31</v>
      </c>
      <c r="H2631" s="4" t="s">
        <v>99</v>
      </c>
      <c r="I2631" s="5">
        <v>3</v>
      </c>
      <c r="J2631" s="6">
        <v>71.3</v>
      </c>
      <c r="K2631" s="7">
        <v>0.1</v>
      </c>
      <c r="L2631" s="6">
        <v>32.93</v>
      </c>
      <c r="M2631" s="6">
        <f t="shared" si="164"/>
        <v>192.51</v>
      </c>
      <c r="N2631" s="6">
        <f t="shared" si="165"/>
        <v>98.789999999999992</v>
      </c>
      <c r="O2631" s="6">
        <f t="shared" si="166"/>
        <v>93.72</v>
      </c>
      <c r="P2631" s="8">
        <f t="shared" si="167"/>
        <v>0.48683185289075892</v>
      </c>
      <c r="Q2631" s="9">
        <f>YEAR(SalesDataTable[[#This Row],[Order Date]])</f>
        <v>2026</v>
      </c>
      <c r="R2631" s="8" t="str">
        <f>"Q"&amp;ROUNDUP(MONTH(SalesDataTable[[#This Row],[Order Date]])/3,0)</f>
        <v>Q4</v>
      </c>
      <c r="S2631" s="5">
        <f>MONTH(SalesDataTable[[#This Row],[Order Date]])</f>
        <v>12</v>
      </c>
      <c r="T2631" s="8" t="str">
        <f>TEXT(SalesDataTable[[#This Row],[Order Date]],"mmm")</f>
        <v>Dec</v>
      </c>
    </row>
    <row r="2632" spans="1:20" ht="15.6" x14ac:dyDescent="0.3">
      <c r="A2632" s="2" t="s">
        <v>2703</v>
      </c>
      <c r="B2632" s="3">
        <v>46376</v>
      </c>
      <c r="C2632" s="4" t="s">
        <v>21</v>
      </c>
      <c r="D2632" s="4" t="s">
        <v>72</v>
      </c>
      <c r="E2632" s="4" t="s">
        <v>23</v>
      </c>
      <c r="F2632" s="4" t="s">
        <v>24</v>
      </c>
      <c r="G2632" s="4" t="s">
        <v>51</v>
      </c>
      <c r="H2632" s="4" t="s">
        <v>110</v>
      </c>
      <c r="I2632" s="5">
        <v>2</v>
      </c>
      <c r="J2632" s="6">
        <v>122.95</v>
      </c>
      <c r="K2632" s="7">
        <v>0.1</v>
      </c>
      <c r="L2632" s="6">
        <v>59.79</v>
      </c>
      <c r="M2632" s="6">
        <f t="shared" si="164"/>
        <v>221.31</v>
      </c>
      <c r="N2632" s="6">
        <f t="shared" si="165"/>
        <v>119.58</v>
      </c>
      <c r="O2632" s="6">
        <f t="shared" si="166"/>
        <v>101.73</v>
      </c>
      <c r="P2632" s="8">
        <f t="shared" si="167"/>
        <v>0.45967195336857802</v>
      </c>
      <c r="Q2632" s="9">
        <f>YEAR(SalesDataTable[[#This Row],[Order Date]])</f>
        <v>2026</v>
      </c>
      <c r="R2632" s="8" t="str">
        <f>"Q"&amp;ROUNDUP(MONTH(SalesDataTable[[#This Row],[Order Date]])/3,0)</f>
        <v>Q4</v>
      </c>
      <c r="S2632" s="5">
        <f>MONTH(SalesDataTable[[#This Row],[Order Date]])</f>
        <v>12</v>
      </c>
      <c r="T2632" s="8" t="str">
        <f>TEXT(SalesDataTable[[#This Row],[Order Date]],"mmm")</f>
        <v>Dec</v>
      </c>
    </row>
    <row r="2633" spans="1:20" ht="15.6" x14ac:dyDescent="0.3">
      <c r="A2633" s="2" t="s">
        <v>2704</v>
      </c>
      <c r="B2633" s="3">
        <v>46377</v>
      </c>
      <c r="C2633" s="4" t="s">
        <v>47</v>
      </c>
      <c r="D2633" s="4" t="s">
        <v>102</v>
      </c>
      <c r="E2633" s="4" t="s">
        <v>23</v>
      </c>
      <c r="F2633" s="4" t="s">
        <v>40</v>
      </c>
      <c r="G2633" s="4" t="s">
        <v>69</v>
      </c>
      <c r="H2633" s="4" t="s">
        <v>94</v>
      </c>
      <c r="I2633" s="5">
        <v>2</v>
      </c>
      <c r="J2633" s="6">
        <v>50.04</v>
      </c>
      <c r="K2633" s="7">
        <v>0.05</v>
      </c>
      <c r="L2633" s="6">
        <v>22.43</v>
      </c>
      <c r="M2633" s="6">
        <f t="shared" si="164"/>
        <v>95.075999999999993</v>
      </c>
      <c r="N2633" s="6">
        <f t="shared" si="165"/>
        <v>44.86</v>
      </c>
      <c r="O2633" s="6">
        <f t="shared" si="166"/>
        <v>50.215999999999994</v>
      </c>
      <c r="P2633" s="8">
        <f t="shared" si="167"/>
        <v>0.52816694013210486</v>
      </c>
      <c r="Q2633" s="9">
        <f>YEAR(SalesDataTable[[#This Row],[Order Date]])</f>
        <v>2026</v>
      </c>
      <c r="R2633" s="8" t="str">
        <f>"Q"&amp;ROUNDUP(MONTH(SalesDataTable[[#This Row],[Order Date]])/3,0)</f>
        <v>Q4</v>
      </c>
      <c r="S2633" s="5">
        <f>MONTH(SalesDataTable[[#This Row],[Order Date]])</f>
        <v>12</v>
      </c>
      <c r="T2633" s="8" t="str">
        <f>TEXT(SalesDataTable[[#This Row],[Order Date]],"mmm")</f>
        <v>Dec</v>
      </c>
    </row>
    <row r="2634" spans="1:20" ht="15.6" x14ac:dyDescent="0.3">
      <c r="A2634" s="2" t="s">
        <v>2705</v>
      </c>
      <c r="B2634" s="3">
        <v>46377</v>
      </c>
      <c r="C2634" s="4" t="s">
        <v>28</v>
      </c>
      <c r="D2634" s="4" t="s">
        <v>29</v>
      </c>
      <c r="E2634" s="4" t="s">
        <v>59</v>
      </c>
      <c r="F2634" s="4" t="s">
        <v>24</v>
      </c>
      <c r="G2634" s="4" t="s">
        <v>51</v>
      </c>
      <c r="H2634" s="4" t="s">
        <v>84</v>
      </c>
      <c r="I2634" s="5">
        <v>1</v>
      </c>
      <c r="J2634" s="6">
        <v>80.92</v>
      </c>
      <c r="K2634" s="7">
        <v>0.05</v>
      </c>
      <c r="L2634" s="6">
        <v>40.14</v>
      </c>
      <c r="M2634" s="6">
        <f t="shared" si="164"/>
        <v>76.873999999999995</v>
      </c>
      <c r="N2634" s="6">
        <f t="shared" si="165"/>
        <v>40.14</v>
      </c>
      <c r="O2634" s="6">
        <f t="shared" si="166"/>
        <v>36.733999999999995</v>
      </c>
      <c r="P2634" s="8">
        <f t="shared" si="167"/>
        <v>0.47784686630069978</v>
      </c>
      <c r="Q2634" s="9">
        <f>YEAR(SalesDataTable[[#This Row],[Order Date]])</f>
        <v>2026</v>
      </c>
      <c r="R2634" s="8" t="str">
        <f>"Q"&amp;ROUNDUP(MONTH(SalesDataTable[[#This Row],[Order Date]])/3,0)</f>
        <v>Q4</v>
      </c>
      <c r="S2634" s="5">
        <f>MONTH(SalesDataTable[[#This Row],[Order Date]])</f>
        <v>12</v>
      </c>
      <c r="T2634" s="8" t="str">
        <f>TEXT(SalesDataTable[[#This Row],[Order Date]],"mmm")</f>
        <v>Dec</v>
      </c>
    </row>
    <row r="2635" spans="1:20" ht="15.6" x14ac:dyDescent="0.3">
      <c r="A2635" s="2" t="s">
        <v>2706</v>
      </c>
      <c r="B2635" s="3">
        <v>46377</v>
      </c>
      <c r="C2635" s="4" t="s">
        <v>34</v>
      </c>
      <c r="D2635" s="4" t="s">
        <v>54</v>
      </c>
      <c r="E2635" s="4" t="s">
        <v>23</v>
      </c>
      <c r="F2635" s="4" t="s">
        <v>40</v>
      </c>
      <c r="G2635" s="4" t="s">
        <v>25</v>
      </c>
      <c r="H2635" s="4" t="s">
        <v>49</v>
      </c>
      <c r="I2635" s="5">
        <v>6</v>
      </c>
      <c r="J2635" s="6">
        <v>50.35</v>
      </c>
      <c r="K2635" s="7">
        <v>0.15</v>
      </c>
      <c r="L2635" s="6">
        <v>22.91</v>
      </c>
      <c r="M2635" s="6">
        <f t="shared" si="164"/>
        <v>256.78500000000003</v>
      </c>
      <c r="N2635" s="6">
        <f t="shared" si="165"/>
        <v>137.46</v>
      </c>
      <c r="O2635" s="6">
        <f t="shared" si="166"/>
        <v>119.32500000000002</v>
      </c>
      <c r="P2635" s="8">
        <f t="shared" si="167"/>
        <v>0.46468835796483443</v>
      </c>
      <c r="Q2635" s="9">
        <f>YEAR(SalesDataTable[[#This Row],[Order Date]])</f>
        <v>2026</v>
      </c>
      <c r="R2635" s="8" t="str">
        <f>"Q"&amp;ROUNDUP(MONTH(SalesDataTable[[#This Row],[Order Date]])/3,0)</f>
        <v>Q4</v>
      </c>
      <c r="S2635" s="5">
        <f>MONTH(SalesDataTable[[#This Row],[Order Date]])</f>
        <v>12</v>
      </c>
      <c r="T2635" s="8" t="str">
        <f>TEXT(SalesDataTable[[#This Row],[Order Date]],"mmm")</f>
        <v>Dec</v>
      </c>
    </row>
    <row r="2636" spans="1:20" ht="15.6" x14ac:dyDescent="0.3">
      <c r="A2636" s="2" t="s">
        <v>2707</v>
      </c>
      <c r="B2636" s="3">
        <v>46377</v>
      </c>
      <c r="C2636" s="4" t="s">
        <v>28</v>
      </c>
      <c r="D2636" s="4" t="s">
        <v>29</v>
      </c>
      <c r="E2636" s="4" t="s">
        <v>23</v>
      </c>
      <c r="F2636" s="4" t="s">
        <v>24</v>
      </c>
      <c r="G2636" s="4" t="s">
        <v>69</v>
      </c>
      <c r="H2636" s="4" t="s">
        <v>87</v>
      </c>
      <c r="I2636" s="5">
        <v>1</v>
      </c>
      <c r="J2636" s="6">
        <v>35.799999999999997</v>
      </c>
      <c r="K2636" s="7">
        <v>0.05</v>
      </c>
      <c r="L2636" s="6">
        <v>14.12</v>
      </c>
      <c r="M2636" s="6">
        <f t="shared" si="164"/>
        <v>34.01</v>
      </c>
      <c r="N2636" s="6">
        <f t="shared" si="165"/>
        <v>14.12</v>
      </c>
      <c r="O2636" s="6">
        <f t="shared" si="166"/>
        <v>19.89</v>
      </c>
      <c r="P2636" s="8">
        <f t="shared" si="167"/>
        <v>0.58482799176712741</v>
      </c>
      <c r="Q2636" s="9">
        <f>YEAR(SalesDataTable[[#This Row],[Order Date]])</f>
        <v>2026</v>
      </c>
      <c r="R2636" s="8" t="str">
        <f>"Q"&amp;ROUNDUP(MONTH(SalesDataTable[[#This Row],[Order Date]])/3,0)</f>
        <v>Q4</v>
      </c>
      <c r="S2636" s="5">
        <f>MONTH(SalesDataTable[[#This Row],[Order Date]])</f>
        <v>12</v>
      </c>
      <c r="T2636" s="8" t="str">
        <f>TEXT(SalesDataTable[[#This Row],[Order Date]],"mmm")</f>
        <v>Dec</v>
      </c>
    </row>
    <row r="2637" spans="1:20" ht="15.6" x14ac:dyDescent="0.3">
      <c r="A2637" s="2" t="s">
        <v>2708</v>
      </c>
      <c r="B2637" s="3">
        <v>46377</v>
      </c>
      <c r="C2637" s="4" t="s">
        <v>28</v>
      </c>
      <c r="D2637" s="4" t="s">
        <v>58</v>
      </c>
      <c r="E2637" s="4" t="s">
        <v>30</v>
      </c>
      <c r="F2637" s="4" t="s">
        <v>40</v>
      </c>
      <c r="G2637" s="4" t="s">
        <v>25</v>
      </c>
      <c r="H2637" s="4" t="s">
        <v>55</v>
      </c>
      <c r="I2637" s="5">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9">
        <f>YEAR(SalesDataTable[[#This Row],[Order Date]])</f>
        <v>2026</v>
      </c>
      <c r="R2637" s="8" t="str">
        <f>"Q"&amp;ROUNDUP(MONTH(SalesDataTable[[#This Row],[Order Date]])/3,0)</f>
        <v>Q4</v>
      </c>
      <c r="S2637" s="5">
        <f>MONTH(SalesDataTable[[#This Row],[Order Date]])</f>
        <v>12</v>
      </c>
      <c r="T2637" s="8" t="str">
        <f>TEXT(SalesDataTable[[#This Row],[Order Date]],"mmm")</f>
        <v>Dec</v>
      </c>
    </row>
    <row r="2638" spans="1:20" ht="15.6" x14ac:dyDescent="0.3">
      <c r="A2638" s="2" t="s">
        <v>2709</v>
      </c>
      <c r="B2638" s="3">
        <v>46377</v>
      </c>
      <c r="C2638" s="4" t="s">
        <v>34</v>
      </c>
      <c r="D2638" s="4" t="s">
        <v>81</v>
      </c>
      <c r="E2638" s="4" t="s">
        <v>23</v>
      </c>
      <c r="F2638" s="4" t="s">
        <v>36</v>
      </c>
      <c r="G2638" s="4" t="s">
        <v>51</v>
      </c>
      <c r="H2638" s="4" t="s">
        <v>84</v>
      </c>
      <c r="I2638" s="5">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9">
        <f>YEAR(SalesDataTable[[#This Row],[Order Date]])</f>
        <v>2026</v>
      </c>
      <c r="R2638" s="8" t="str">
        <f>"Q"&amp;ROUNDUP(MONTH(SalesDataTable[[#This Row],[Order Date]])/3,0)</f>
        <v>Q4</v>
      </c>
      <c r="S2638" s="5">
        <f>MONTH(SalesDataTable[[#This Row],[Order Date]])</f>
        <v>12</v>
      </c>
      <c r="T2638" s="8" t="str">
        <f>TEXT(SalesDataTable[[#This Row],[Order Date]],"mmm")</f>
        <v>Dec</v>
      </c>
    </row>
    <row r="2639" spans="1:20" ht="15.6" x14ac:dyDescent="0.3">
      <c r="A2639" s="2" t="s">
        <v>2710</v>
      </c>
      <c r="B2639" s="3">
        <v>46377</v>
      </c>
      <c r="C2639" s="4" t="s">
        <v>47</v>
      </c>
      <c r="D2639" s="4" t="s">
        <v>65</v>
      </c>
      <c r="E2639" s="4" t="s">
        <v>45</v>
      </c>
      <c r="F2639" s="4" t="s">
        <v>36</v>
      </c>
      <c r="G2639" s="4" t="s">
        <v>69</v>
      </c>
      <c r="H2639" s="4" t="s">
        <v>75</v>
      </c>
      <c r="I2639" s="5">
        <v>2</v>
      </c>
      <c r="J2639" s="6">
        <v>122.4</v>
      </c>
      <c r="K2639" s="7">
        <v>0.1</v>
      </c>
      <c r="L2639" s="6">
        <v>71.09</v>
      </c>
      <c r="M2639" s="6">
        <f t="shared" si="164"/>
        <v>220.32000000000002</v>
      </c>
      <c r="N2639" s="6">
        <f t="shared" si="165"/>
        <v>142.18</v>
      </c>
      <c r="O2639" s="6">
        <f t="shared" si="166"/>
        <v>78.140000000000015</v>
      </c>
      <c r="P2639" s="8">
        <f t="shared" si="167"/>
        <v>0.35466594045025424</v>
      </c>
      <c r="Q2639" s="9">
        <f>YEAR(SalesDataTable[[#This Row],[Order Date]])</f>
        <v>2026</v>
      </c>
      <c r="R2639" s="8" t="str">
        <f>"Q"&amp;ROUNDUP(MONTH(SalesDataTable[[#This Row],[Order Date]])/3,0)</f>
        <v>Q4</v>
      </c>
      <c r="S2639" s="5">
        <f>MONTH(SalesDataTable[[#This Row],[Order Date]])</f>
        <v>12</v>
      </c>
      <c r="T2639" s="8" t="str">
        <f>TEXT(SalesDataTable[[#This Row],[Order Date]],"mmm")</f>
        <v>Dec</v>
      </c>
    </row>
    <row r="2640" spans="1:20" ht="15.6" x14ac:dyDescent="0.3">
      <c r="A2640" s="2" t="s">
        <v>2711</v>
      </c>
      <c r="B2640" s="3">
        <v>46377</v>
      </c>
      <c r="C2640" s="4" t="s">
        <v>21</v>
      </c>
      <c r="D2640" s="4" t="s">
        <v>72</v>
      </c>
      <c r="E2640" s="4" t="s">
        <v>59</v>
      </c>
      <c r="F2640" s="4" t="s">
        <v>24</v>
      </c>
      <c r="G2640" s="4" t="s">
        <v>37</v>
      </c>
      <c r="H2640" s="4" t="s">
        <v>66</v>
      </c>
      <c r="I2640" s="5">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9">
        <f>YEAR(SalesDataTable[[#This Row],[Order Date]])</f>
        <v>2026</v>
      </c>
      <c r="R2640" s="8" t="str">
        <f>"Q"&amp;ROUNDUP(MONTH(SalesDataTable[[#This Row],[Order Date]])/3,0)</f>
        <v>Q4</v>
      </c>
      <c r="S2640" s="5">
        <f>MONTH(SalesDataTable[[#This Row],[Order Date]])</f>
        <v>12</v>
      </c>
      <c r="T2640" s="8" t="str">
        <f>TEXT(SalesDataTable[[#This Row],[Order Date]],"mmm")</f>
        <v>Dec</v>
      </c>
    </row>
    <row r="2641" spans="1:20" ht="15.6" x14ac:dyDescent="0.3">
      <c r="A2641" s="2" t="s">
        <v>2712</v>
      </c>
      <c r="B2641" s="3">
        <v>46377</v>
      </c>
      <c r="C2641" s="4" t="s">
        <v>47</v>
      </c>
      <c r="D2641" s="4" t="s">
        <v>102</v>
      </c>
      <c r="E2641" s="4" t="s">
        <v>30</v>
      </c>
      <c r="F2641" s="4" t="s">
        <v>24</v>
      </c>
      <c r="G2641" s="4" t="s">
        <v>51</v>
      </c>
      <c r="H2641" s="4" t="s">
        <v>61</v>
      </c>
      <c r="I2641" s="5">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9">
        <f>YEAR(SalesDataTable[[#This Row],[Order Date]])</f>
        <v>2026</v>
      </c>
      <c r="R2641" s="8" t="str">
        <f>"Q"&amp;ROUNDUP(MONTH(SalesDataTable[[#This Row],[Order Date]])/3,0)</f>
        <v>Q4</v>
      </c>
      <c r="S2641" s="5">
        <f>MONTH(SalesDataTable[[#This Row],[Order Date]])</f>
        <v>12</v>
      </c>
      <c r="T2641" s="8" t="str">
        <f>TEXT(SalesDataTable[[#This Row],[Order Date]],"mmm")</f>
        <v>Dec</v>
      </c>
    </row>
    <row r="2642" spans="1:20" ht="15.6" x14ac:dyDescent="0.3">
      <c r="A2642" s="2" t="s">
        <v>2713</v>
      </c>
      <c r="B2642" s="3">
        <v>46377</v>
      </c>
      <c r="C2642" s="4" t="s">
        <v>47</v>
      </c>
      <c r="D2642" s="4" t="s">
        <v>102</v>
      </c>
      <c r="E2642" s="4" t="s">
        <v>45</v>
      </c>
      <c r="F2642" s="4" t="s">
        <v>40</v>
      </c>
      <c r="G2642" s="4" t="s">
        <v>25</v>
      </c>
      <c r="H2642" s="4" t="s">
        <v>49</v>
      </c>
      <c r="I2642" s="5">
        <v>1</v>
      </c>
      <c r="J2642" s="6">
        <v>51.18</v>
      </c>
      <c r="K2642" s="7">
        <v>0.05</v>
      </c>
      <c r="L2642" s="6">
        <v>22.98</v>
      </c>
      <c r="M2642" s="6">
        <f t="shared" si="164"/>
        <v>48.620999999999995</v>
      </c>
      <c r="N2642" s="6">
        <f t="shared" si="165"/>
        <v>22.98</v>
      </c>
      <c r="O2642" s="6">
        <f t="shared" si="166"/>
        <v>25.640999999999995</v>
      </c>
      <c r="P2642" s="8">
        <f t="shared" si="167"/>
        <v>0.52736471894860237</v>
      </c>
      <c r="Q2642" s="9">
        <f>YEAR(SalesDataTable[[#This Row],[Order Date]])</f>
        <v>2026</v>
      </c>
      <c r="R2642" s="8" t="str">
        <f>"Q"&amp;ROUNDUP(MONTH(SalesDataTable[[#This Row],[Order Date]])/3,0)</f>
        <v>Q4</v>
      </c>
      <c r="S2642" s="5">
        <f>MONTH(SalesDataTable[[#This Row],[Order Date]])</f>
        <v>12</v>
      </c>
      <c r="T2642" s="8" t="str">
        <f>TEXT(SalesDataTable[[#This Row],[Order Date]],"mmm")</f>
        <v>Dec</v>
      </c>
    </row>
    <row r="2643" spans="1:20" ht="15.6" x14ac:dyDescent="0.3">
      <c r="A2643" s="2" t="s">
        <v>2714</v>
      </c>
      <c r="B2643" s="3">
        <v>46378</v>
      </c>
      <c r="C2643" s="4" t="s">
        <v>28</v>
      </c>
      <c r="D2643" s="4" t="s">
        <v>58</v>
      </c>
      <c r="E2643" s="4" t="s">
        <v>45</v>
      </c>
      <c r="F2643" s="4" t="s">
        <v>36</v>
      </c>
      <c r="G2643" s="4" t="s">
        <v>25</v>
      </c>
      <c r="H2643" s="4" t="s">
        <v>55</v>
      </c>
      <c r="I2643" s="5">
        <v>3</v>
      </c>
      <c r="J2643" s="6">
        <v>40.78</v>
      </c>
      <c r="K2643" s="7">
        <v>0.15</v>
      </c>
      <c r="L2643" s="6">
        <v>16.73</v>
      </c>
      <c r="M2643" s="6">
        <f t="shared" si="164"/>
        <v>103.989</v>
      </c>
      <c r="N2643" s="6">
        <f t="shared" si="165"/>
        <v>50.19</v>
      </c>
      <c r="O2643" s="6">
        <f t="shared" si="166"/>
        <v>53.799000000000007</v>
      </c>
      <c r="P2643" s="8">
        <f t="shared" si="167"/>
        <v>0.51735279693044456</v>
      </c>
      <c r="Q2643" s="9">
        <f>YEAR(SalesDataTable[[#This Row],[Order Date]])</f>
        <v>2026</v>
      </c>
      <c r="R2643" s="8" t="str">
        <f>"Q"&amp;ROUNDUP(MONTH(SalesDataTable[[#This Row],[Order Date]])/3,0)</f>
        <v>Q4</v>
      </c>
      <c r="S2643" s="5">
        <f>MONTH(SalesDataTable[[#This Row],[Order Date]])</f>
        <v>12</v>
      </c>
      <c r="T2643" s="8" t="str">
        <f>TEXT(SalesDataTable[[#This Row],[Order Date]],"mmm")</f>
        <v>Dec</v>
      </c>
    </row>
    <row r="2644" spans="1:20" ht="15.6" x14ac:dyDescent="0.3">
      <c r="A2644" s="2" t="s">
        <v>2715</v>
      </c>
      <c r="B2644" s="3">
        <v>46378</v>
      </c>
      <c r="C2644" s="4" t="s">
        <v>34</v>
      </c>
      <c r="D2644" s="4" t="s">
        <v>44</v>
      </c>
      <c r="E2644" s="4" t="s">
        <v>59</v>
      </c>
      <c r="F2644" s="4" t="s">
        <v>24</v>
      </c>
      <c r="G2644" s="4" t="s">
        <v>51</v>
      </c>
      <c r="H2644" s="4" t="s">
        <v>61</v>
      </c>
      <c r="I2644" s="5">
        <v>1</v>
      </c>
      <c r="J2644" s="6">
        <v>195.63</v>
      </c>
      <c r="K2644" s="7">
        <v>0.05</v>
      </c>
      <c r="L2644" s="6">
        <v>102.13</v>
      </c>
      <c r="M2644" s="6">
        <f t="shared" si="164"/>
        <v>185.84849999999997</v>
      </c>
      <c r="N2644" s="6">
        <f t="shared" si="165"/>
        <v>102.13</v>
      </c>
      <c r="O2644" s="6">
        <f t="shared" si="166"/>
        <v>83.718499999999977</v>
      </c>
      <c r="P2644" s="8">
        <f t="shared" si="167"/>
        <v>0.45046637449320276</v>
      </c>
      <c r="Q2644" s="9">
        <f>YEAR(SalesDataTable[[#This Row],[Order Date]])</f>
        <v>2026</v>
      </c>
      <c r="R2644" s="8" t="str">
        <f>"Q"&amp;ROUNDUP(MONTH(SalesDataTable[[#This Row],[Order Date]])/3,0)</f>
        <v>Q4</v>
      </c>
      <c r="S2644" s="5">
        <f>MONTH(SalesDataTable[[#This Row],[Order Date]])</f>
        <v>12</v>
      </c>
      <c r="T2644" s="8" t="str">
        <f>TEXT(SalesDataTable[[#This Row],[Order Date]],"mmm")</f>
        <v>Dec</v>
      </c>
    </row>
    <row r="2645" spans="1:20" ht="15.6" x14ac:dyDescent="0.3">
      <c r="A2645" s="2" t="s">
        <v>2716</v>
      </c>
      <c r="B2645" s="3">
        <v>46378</v>
      </c>
      <c r="C2645" s="4" t="s">
        <v>34</v>
      </c>
      <c r="D2645" s="4" t="s">
        <v>54</v>
      </c>
      <c r="E2645" s="4" t="s">
        <v>30</v>
      </c>
      <c r="F2645" s="4" t="s">
        <v>24</v>
      </c>
      <c r="G2645" s="4" t="s">
        <v>37</v>
      </c>
      <c r="H2645" s="4" t="s">
        <v>91</v>
      </c>
      <c r="I2645" s="5">
        <v>10</v>
      </c>
      <c r="J2645" s="6">
        <v>134.86000000000001</v>
      </c>
      <c r="K2645" s="7">
        <v>0.1</v>
      </c>
      <c r="L2645" s="6">
        <v>65.3</v>
      </c>
      <c r="M2645" s="6">
        <f t="shared" si="164"/>
        <v>1213.7400000000002</v>
      </c>
      <c r="N2645" s="6">
        <f t="shared" si="165"/>
        <v>653</v>
      </c>
      <c r="O2645" s="6">
        <f t="shared" si="166"/>
        <v>560.74000000000024</v>
      </c>
      <c r="P2645" s="8">
        <f t="shared" si="167"/>
        <v>0.46199350767050612</v>
      </c>
      <c r="Q2645" s="9">
        <f>YEAR(SalesDataTable[[#This Row],[Order Date]])</f>
        <v>2026</v>
      </c>
      <c r="R2645" s="8" t="str">
        <f>"Q"&amp;ROUNDUP(MONTH(SalesDataTable[[#This Row],[Order Date]])/3,0)</f>
        <v>Q4</v>
      </c>
      <c r="S2645" s="5">
        <f>MONTH(SalesDataTable[[#This Row],[Order Date]])</f>
        <v>12</v>
      </c>
      <c r="T2645" s="8" t="str">
        <f>TEXT(SalesDataTable[[#This Row],[Order Date]],"mmm")</f>
        <v>Dec</v>
      </c>
    </row>
    <row r="2646" spans="1:20" ht="15.6" x14ac:dyDescent="0.3">
      <c r="A2646" s="2" t="s">
        <v>2717</v>
      </c>
      <c r="B2646" s="3">
        <v>46378</v>
      </c>
      <c r="C2646" s="4" t="s">
        <v>47</v>
      </c>
      <c r="D2646" s="4" t="s">
        <v>48</v>
      </c>
      <c r="E2646" s="4" t="s">
        <v>23</v>
      </c>
      <c r="F2646" s="4" t="s">
        <v>36</v>
      </c>
      <c r="G2646" s="4" t="s">
        <v>25</v>
      </c>
      <c r="H2646" s="4" t="s">
        <v>26</v>
      </c>
      <c r="I2646" s="5">
        <v>1</v>
      </c>
      <c r="J2646" s="6">
        <v>83.15</v>
      </c>
      <c r="K2646" s="7">
        <v>0</v>
      </c>
      <c r="L2646" s="6">
        <v>42.3</v>
      </c>
      <c r="M2646" s="6">
        <f t="shared" si="164"/>
        <v>83.15</v>
      </c>
      <c r="N2646" s="6">
        <f t="shared" si="165"/>
        <v>42.3</v>
      </c>
      <c r="O2646" s="6">
        <f t="shared" si="166"/>
        <v>40.850000000000009</v>
      </c>
      <c r="P2646" s="8">
        <f t="shared" si="167"/>
        <v>0.49128081779915822</v>
      </c>
      <c r="Q2646" s="9">
        <f>YEAR(SalesDataTable[[#This Row],[Order Date]])</f>
        <v>2026</v>
      </c>
      <c r="R2646" s="8" t="str">
        <f>"Q"&amp;ROUNDUP(MONTH(SalesDataTable[[#This Row],[Order Date]])/3,0)</f>
        <v>Q4</v>
      </c>
      <c r="S2646" s="5">
        <f>MONTH(SalesDataTable[[#This Row],[Order Date]])</f>
        <v>12</v>
      </c>
      <c r="T2646" s="8" t="str">
        <f>TEXT(SalesDataTable[[#This Row],[Order Date]],"mmm")</f>
        <v>Dec</v>
      </c>
    </row>
    <row r="2647" spans="1:20" ht="15.6" x14ac:dyDescent="0.3">
      <c r="A2647" s="2" t="s">
        <v>2718</v>
      </c>
      <c r="B2647" s="3">
        <v>46378</v>
      </c>
      <c r="C2647" s="4" t="s">
        <v>28</v>
      </c>
      <c r="D2647" s="4" t="s">
        <v>58</v>
      </c>
      <c r="E2647" s="4" t="s">
        <v>59</v>
      </c>
      <c r="F2647" s="4" t="s">
        <v>40</v>
      </c>
      <c r="G2647" s="4" t="s">
        <v>25</v>
      </c>
      <c r="H2647" s="4" t="s">
        <v>26</v>
      </c>
      <c r="I2647" s="5">
        <v>1</v>
      </c>
      <c r="J2647" s="6">
        <v>81.599999999999994</v>
      </c>
      <c r="K2647" s="7">
        <v>0.15</v>
      </c>
      <c r="L2647" s="6">
        <v>42</v>
      </c>
      <c r="M2647" s="6">
        <f t="shared" si="164"/>
        <v>69.36</v>
      </c>
      <c r="N2647" s="6">
        <f t="shared" si="165"/>
        <v>42</v>
      </c>
      <c r="O2647" s="6">
        <f t="shared" si="166"/>
        <v>27.36</v>
      </c>
      <c r="P2647" s="8">
        <f t="shared" si="167"/>
        <v>0.3944636678200692</v>
      </c>
      <c r="Q2647" s="9">
        <f>YEAR(SalesDataTable[[#This Row],[Order Date]])</f>
        <v>2026</v>
      </c>
      <c r="R2647" s="8" t="str">
        <f>"Q"&amp;ROUNDUP(MONTH(SalesDataTable[[#This Row],[Order Date]])/3,0)</f>
        <v>Q4</v>
      </c>
      <c r="S2647" s="5">
        <f>MONTH(SalesDataTable[[#This Row],[Order Date]])</f>
        <v>12</v>
      </c>
      <c r="T2647" s="8" t="str">
        <f>TEXT(SalesDataTable[[#This Row],[Order Date]],"mmm")</f>
        <v>Dec</v>
      </c>
    </row>
    <row r="2648" spans="1:20" ht="15.6" x14ac:dyDescent="0.3">
      <c r="A2648" s="2" t="s">
        <v>2719</v>
      </c>
      <c r="B2648" s="3">
        <v>46378</v>
      </c>
      <c r="C2648" s="4" t="s">
        <v>47</v>
      </c>
      <c r="D2648" s="4" t="s">
        <v>65</v>
      </c>
      <c r="E2648" s="4" t="s">
        <v>45</v>
      </c>
      <c r="F2648" s="4" t="s">
        <v>40</v>
      </c>
      <c r="G2648" s="4" t="s">
        <v>37</v>
      </c>
      <c r="H2648" s="4" t="s">
        <v>66</v>
      </c>
      <c r="I2648" s="5">
        <v>5</v>
      </c>
      <c r="J2648" s="6">
        <v>47.67</v>
      </c>
      <c r="K2648" s="7">
        <v>0.1</v>
      </c>
      <c r="L2648" s="6">
        <v>17.84</v>
      </c>
      <c r="M2648" s="6">
        <f t="shared" si="164"/>
        <v>214.51500000000001</v>
      </c>
      <c r="N2648" s="6">
        <f t="shared" si="165"/>
        <v>89.2</v>
      </c>
      <c r="O2648" s="6">
        <f t="shared" si="166"/>
        <v>125.31500000000001</v>
      </c>
      <c r="P2648" s="8">
        <f t="shared" si="167"/>
        <v>0.5841782625923595</v>
      </c>
      <c r="Q2648" s="9">
        <f>YEAR(SalesDataTable[[#This Row],[Order Date]])</f>
        <v>2026</v>
      </c>
      <c r="R2648" s="8" t="str">
        <f>"Q"&amp;ROUNDUP(MONTH(SalesDataTable[[#This Row],[Order Date]])/3,0)</f>
        <v>Q4</v>
      </c>
      <c r="S2648" s="5">
        <f>MONTH(SalesDataTable[[#This Row],[Order Date]])</f>
        <v>12</v>
      </c>
      <c r="T2648" s="8" t="str">
        <f>TEXT(SalesDataTable[[#This Row],[Order Date]],"mmm")</f>
        <v>Dec</v>
      </c>
    </row>
    <row r="2649" spans="1:20" ht="15.6" x14ac:dyDescent="0.3">
      <c r="A2649" s="2" t="s">
        <v>2720</v>
      </c>
      <c r="B2649" s="3">
        <v>46378</v>
      </c>
      <c r="C2649" s="4" t="s">
        <v>47</v>
      </c>
      <c r="D2649" s="4" t="s">
        <v>65</v>
      </c>
      <c r="E2649" s="4" t="s">
        <v>45</v>
      </c>
      <c r="F2649" s="4" t="s">
        <v>40</v>
      </c>
      <c r="G2649" s="4" t="s">
        <v>25</v>
      </c>
      <c r="H2649" s="4" t="s">
        <v>49</v>
      </c>
      <c r="I2649" s="5">
        <v>2</v>
      </c>
      <c r="J2649" s="6">
        <v>50.96</v>
      </c>
      <c r="K2649" s="7">
        <v>0.15</v>
      </c>
      <c r="L2649" s="6">
        <v>22.59</v>
      </c>
      <c r="M2649" s="6">
        <f t="shared" si="164"/>
        <v>86.632000000000005</v>
      </c>
      <c r="N2649" s="6">
        <f t="shared" si="165"/>
        <v>45.18</v>
      </c>
      <c r="O2649" s="6">
        <f t="shared" si="166"/>
        <v>41.452000000000005</v>
      </c>
      <c r="P2649" s="8">
        <f t="shared" si="167"/>
        <v>0.47848370117277683</v>
      </c>
      <c r="Q2649" s="9">
        <f>YEAR(SalesDataTable[[#This Row],[Order Date]])</f>
        <v>2026</v>
      </c>
      <c r="R2649" s="8" t="str">
        <f>"Q"&amp;ROUNDUP(MONTH(SalesDataTable[[#This Row],[Order Date]])/3,0)</f>
        <v>Q4</v>
      </c>
      <c r="S2649" s="5">
        <f>MONTH(SalesDataTable[[#This Row],[Order Date]])</f>
        <v>12</v>
      </c>
      <c r="T2649" s="8" t="str">
        <f>TEXT(SalesDataTable[[#This Row],[Order Date]],"mmm")</f>
        <v>Dec</v>
      </c>
    </row>
    <row r="2650" spans="1:20" ht="15.6" x14ac:dyDescent="0.3">
      <c r="A2650" s="2" t="s">
        <v>2721</v>
      </c>
      <c r="B2650" s="3">
        <v>46379</v>
      </c>
      <c r="C2650" s="4" t="s">
        <v>47</v>
      </c>
      <c r="D2650" s="4" t="s">
        <v>65</v>
      </c>
      <c r="E2650" s="4" t="s">
        <v>45</v>
      </c>
      <c r="F2650" s="4" t="s">
        <v>36</v>
      </c>
      <c r="G2650" s="4" t="s">
        <v>37</v>
      </c>
      <c r="H2650" s="4" t="s">
        <v>66</v>
      </c>
      <c r="I2650" s="5">
        <v>5</v>
      </c>
      <c r="J2650" s="6">
        <v>47.69</v>
      </c>
      <c r="K2650" s="7">
        <v>0.05</v>
      </c>
      <c r="L2650" s="6">
        <v>18.23</v>
      </c>
      <c r="M2650" s="6">
        <f t="shared" si="164"/>
        <v>226.52749999999997</v>
      </c>
      <c r="N2650" s="6">
        <f t="shared" si="165"/>
        <v>91.15</v>
      </c>
      <c r="O2650" s="6">
        <f t="shared" si="166"/>
        <v>135.37749999999997</v>
      </c>
      <c r="P2650" s="8">
        <f t="shared" si="167"/>
        <v>0.59762059794064726</v>
      </c>
      <c r="Q2650" s="9">
        <f>YEAR(SalesDataTable[[#This Row],[Order Date]])</f>
        <v>2026</v>
      </c>
      <c r="R2650" s="8" t="str">
        <f>"Q"&amp;ROUNDUP(MONTH(SalesDataTable[[#This Row],[Order Date]])/3,0)</f>
        <v>Q4</v>
      </c>
      <c r="S2650" s="5">
        <f>MONTH(SalesDataTable[[#This Row],[Order Date]])</f>
        <v>12</v>
      </c>
      <c r="T2650" s="8" t="str">
        <f>TEXT(SalesDataTable[[#This Row],[Order Date]],"mmm")</f>
        <v>Dec</v>
      </c>
    </row>
    <row r="2651" spans="1:20" ht="15.6" x14ac:dyDescent="0.3">
      <c r="A2651" s="2" t="s">
        <v>2722</v>
      </c>
      <c r="B2651" s="3">
        <v>46379</v>
      </c>
      <c r="C2651" s="4" t="s">
        <v>47</v>
      </c>
      <c r="D2651" s="4" t="s">
        <v>68</v>
      </c>
      <c r="E2651" s="4" t="s">
        <v>23</v>
      </c>
      <c r="F2651" s="4" t="s">
        <v>24</v>
      </c>
      <c r="G2651" s="4" t="s">
        <v>31</v>
      </c>
      <c r="H2651" s="4" t="s">
        <v>32</v>
      </c>
      <c r="I2651" s="5">
        <v>1</v>
      </c>
      <c r="J2651" s="6">
        <v>91.08</v>
      </c>
      <c r="K2651" s="7">
        <v>0.2</v>
      </c>
      <c r="L2651" s="6">
        <v>46.14</v>
      </c>
      <c r="M2651" s="6">
        <f t="shared" si="164"/>
        <v>72.864000000000004</v>
      </c>
      <c r="N2651" s="6">
        <f t="shared" si="165"/>
        <v>46.14</v>
      </c>
      <c r="O2651" s="6">
        <f t="shared" si="166"/>
        <v>26.724000000000004</v>
      </c>
      <c r="P2651" s="8">
        <f t="shared" si="167"/>
        <v>0.36676548089591571</v>
      </c>
      <c r="Q2651" s="9">
        <f>YEAR(SalesDataTable[[#This Row],[Order Date]])</f>
        <v>2026</v>
      </c>
      <c r="R2651" s="8" t="str">
        <f>"Q"&amp;ROUNDUP(MONTH(SalesDataTable[[#This Row],[Order Date]])/3,0)</f>
        <v>Q4</v>
      </c>
      <c r="S2651" s="5">
        <f>MONTH(SalesDataTable[[#This Row],[Order Date]])</f>
        <v>12</v>
      </c>
      <c r="T2651" s="8" t="str">
        <f>TEXT(SalesDataTable[[#This Row],[Order Date]],"mmm")</f>
        <v>Dec</v>
      </c>
    </row>
    <row r="2652" spans="1:20" ht="15.6" x14ac:dyDescent="0.3">
      <c r="A2652" s="2" t="s">
        <v>2723</v>
      </c>
      <c r="B2652" s="3">
        <v>46379</v>
      </c>
      <c r="C2652" s="4" t="s">
        <v>28</v>
      </c>
      <c r="D2652" s="4" t="s">
        <v>106</v>
      </c>
      <c r="E2652" s="4" t="s">
        <v>45</v>
      </c>
      <c r="F2652" s="4" t="s">
        <v>36</v>
      </c>
      <c r="G2652" s="4" t="s">
        <v>31</v>
      </c>
      <c r="H2652" s="4" t="s">
        <v>41</v>
      </c>
      <c r="I2652" s="5">
        <v>1</v>
      </c>
      <c r="J2652" s="6">
        <v>143.84</v>
      </c>
      <c r="K2652" s="7">
        <v>0.15</v>
      </c>
      <c r="L2652" s="6">
        <v>78.17</v>
      </c>
      <c r="M2652" s="6">
        <f t="shared" si="164"/>
        <v>122.264</v>
      </c>
      <c r="N2652" s="6">
        <f t="shared" si="165"/>
        <v>78.17</v>
      </c>
      <c r="O2652" s="6">
        <f t="shared" si="166"/>
        <v>44.093999999999994</v>
      </c>
      <c r="P2652" s="8">
        <f t="shared" si="167"/>
        <v>0.360645815612118</v>
      </c>
      <c r="Q2652" s="9">
        <f>YEAR(SalesDataTable[[#This Row],[Order Date]])</f>
        <v>2026</v>
      </c>
      <c r="R2652" s="8" t="str">
        <f>"Q"&amp;ROUNDUP(MONTH(SalesDataTable[[#This Row],[Order Date]])/3,0)</f>
        <v>Q4</v>
      </c>
      <c r="S2652" s="5">
        <f>MONTH(SalesDataTable[[#This Row],[Order Date]])</f>
        <v>12</v>
      </c>
      <c r="T2652" s="8" t="str">
        <f>TEXT(SalesDataTable[[#This Row],[Order Date]],"mmm")</f>
        <v>Dec</v>
      </c>
    </row>
    <row r="2653" spans="1:20" ht="15.6" x14ac:dyDescent="0.3">
      <c r="A2653" s="2" t="s">
        <v>2724</v>
      </c>
      <c r="B2653" s="3">
        <v>46379</v>
      </c>
      <c r="C2653" s="4" t="s">
        <v>28</v>
      </c>
      <c r="D2653" s="4" t="s">
        <v>58</v>
      </c>
      <c r="E2653" s="4" t="s">
        <v>23</v>
      </c>
      <c r="F2653" s="4" t="s">
        <v>36</v>
      </c>
      <c r="G2653" s="4" t="s">
        <v>25</v>
      </c>
      <c r="H2653" s="4" t="s">
        <v>63</v>
      </c>
      <c r="I2653" s="5">
        <v>1</v>
      </c>
      <c r="J2653" s="6">
        <v>102.66</v>
      </c>
      <c r="K2653" s="7">
        <v>0.05</v>
      </c>
      <c r="L2653" s="6">
        <v>49.2</v>
      </c>
      <c r="M2653" s="6">
        <f t="shared" si="164"/>
        <v>97.526999999999987</v>
      </c>
      <c r="N2653" s="6">
        <f t="shared" si="165"/>
        <v>49.2</v>
      </c>
      <c r="O2653" s="6">
        <f t="shared" si="166"/>
        <v>48.326999999999984</v>
      </c>
      <c r="P2653" s="8">
        <f t="shared" si="167"/>
        <v>0.4955243163431664</v>
      </c>
      <c r="Q2653" s="9">
        <f>YEAR(SalesDataTable[[#This Row],[Order Date]])</f>
        <v>2026</v>
      </c>
      <c r="R2653" s="8" t="str">
        <f>"Q"&amp;ROUNDUP(MONTH(SalesDataTable[[#This Row],[Order Date]])/3,0)</f>
        <v>Q4</v>
      </c>
      <c r="S2653" s="5">
        <f>MONTH(SalesDataTable[[#This Row],[Order Date]])</f>
        <v>12</v>
      </c>
      <c r="T2653" s="8" t="str">
        <f>TEXT(SalesDataTable[[#This Row],[Order Date]],"mmm")</f>
        <v>Dec</v>
      </c>
    </row>
    <row r="2654" spans="1:20" ht="15.6" x14ac:dyDescent="0.3">
      <c r="A2654" s="2" t="s">
        <v>2725</v>
      </c>
      <c r="B2654" s="3">
        <v>46379</v>
      </c>
      <c r="C2654" s="4" t="s">
        <v>28</v>
      </c>
      <c r="D2654" s="4" t="s">
        <v>86</v>
      </c>
      <c r="E2654" s="4" t="s">
        <v>45</v>
      </c>
      <c r="F2654" s="4" t="s">
        <v>36</v>
      </c>
      <c r="G2654" s="4" t="s">
        <v>69</v>
      </c>
      <c r="H2654" s="4" t="s">
        <v>70</v>
      </c>
      <c r="I2654" s="5">
        <v>2</v>
      </c>
      <c r="J2654" s="6">
        <v>40.32</v>
      </c>
      <c r="K2654" s="7">
        <v>0</v>
      </c>
      <c r="L2654" s="6">
        <v>14.39</v>
      </c>
      <c r="M2654" s="6">
        <f t="shared" si="164"/>
        <v>80.64</v>
      </c>
      <c r="N2654" s="6">
        <f t="shared" si="165"/>
        <v>28.78</v>
      </c>
      <c r="O2654" s="6">
        <f t="shared" si="166"/>
        <v>51.86</v>
      </c>
      <c r="P2654" s="8">
        <f t="shared" si="167"/>
        <v>0.64310515873015872</v>
      </c>
      <c r="Q2654" s="9">
        <f>YEAR(SalesDataTable[[#This Row],[Order Date]])</f>
        <v>2026</v>
      </c>
      <c r="R2654" s="8" t="str">
        <f>"Q"&amp;ROUNDUP(MONTH(SalesDataTable[[#This Row],[Order Date]])/3,0)</f>
        <v>Q4</v>
      </c>
      <c r="S2654" s="5">
        <f>MONTH(SalesDataTable[[#This Row],[Order Date]])</f>
        <v>12</v>
      </c>
      <c r="T2654" s="8" t="str">
        <f>TEXT(SalesDataTable[[#This Row],[Order Date]],"mmm")</f>
        <v>Dec</v>
      </c>
    </row>
    <row r="2655" spans="1:20" ht="15.6" x14ac:dyDescent="0.3">
      <c r="A2655" s="2" t="s">
        <v>2726</v>
      </c>
      <c r="B2655" s="3">
        <v>46379</v>
      </c>
      <c r="C2655" s="4" t="s">
        <v>21</v>
      </c>
      <c r="D2655" s="4" t="s">
        <v>22</v>
      </c>
      <c r="E2655" s="4" t="s">
        <v>45</v>
      </c>
      <c r="F2655" s="4" t="s">
        <v>24</v>
      </c>
      <c r="G2655" s="4" t="s">
        <v>31</v>
      </c>
      <c r="H2655" s="4" t="s">
        <v>73</v>
      </c>
      <c r="I2655" s="5">
        <v>1</v>
      </c>
      <c r="J2655" s="6">
        <v>157.58000000000001</v>
      </c>
      <c r="K2655" s="7">
        <v>0.1</v>
      </c>
      <c r="L2655" s="6">
        <v>80.37</v>
      </c>
      <c r="M2655" s="6">
        <f t="shared" si="164"/>
        <v>141.822</v>
      </c>
      <c r="N2655" s="6">
        <f t="shared" si="165"/>
        <v>80.37</v>
      </c>
      <c r="O2655" s="6">
        <f t="shared" si="166"/>
        <v>61.451999999999998</v>
      </c>
      <c r="P2655" s="8">
        <f t="shared" si="167"/>
        <v>0.43330371874603374</v>
      </c>
      <c r="Q2655" s="9">
        <f>YEAR(SalesDataTable[[#This Row],[Order Date]])</f>
        <v>2026</v>
      </c>
      <c r="R2655" s="8" t="str">
        <f>"Q"&amp;ROUNDUP(MONTH(SalesDataTable[[#This Row],[Order Date]])/3,0)</f>
        <v>Q4</v>
      </c>
      <c r="S2655" s="5">
        <f>MONTH(SalesDataTable[[#This Row],[Order Date]])</f>
        <v>12</v>
      </c>
      <c r="T2655" s="8" t="str">
        <f>TEXT(SalesDataTable[[#This Row],[Order Date]],"mmm")</f>
        <v>Dec</v>
      </c>
    </row>
    <row r="2656" spans="1:20" ht="15.6" x14ac:dyDescent="0.3">
      <c r="A2656" s="2" t="s">
        <v>2727</v>
      </c>
      <c r="B2656" s="3">
        <v>46379</v>
      </c>
      <c r="C2656" s="4" t="s">
        <v>28</v>
      </c>
      <c r="D2656" s="4" t="s">
        <v>106</v>
      </c>
      <c r="E2656" s="4" t="s">
        <v>23</v>
      </c>
      <c r="F2656" s="4" t="s">
        <v>36</v>
      </c>
      <c r="G2656" s="4" t="s">
        <v>69</v>
      </c>
      <c r="H2656" s="4" t="s">
        <v>87</v>
      </c>
      <c r="I2656" s="5">
        <v>1</v>
      </c>
      <c r="J2656" s="6">
        <v>36.4</v>
      </c>
      <c r="K2656" s="7">
        <v>0</v>
      </c>
      <c r="L2656" s="6">
        <v>14.22</v>
      </c>
      <c r="M2656" s="6">
        <f t="shared" si="164"/>
        <v>36.4</v>
      </c>
      <c r="N2656" s="6">
        <f t="shared" si="165"/>
        <v>14.22</v>
      </c>
      <c r="O2656" s="6">
        <f t="shared" si="166"/>
        <v>22.18</v>
      </c>
      <c r="P2656" s="8">
        <f t="shared" si="167"/>
        <v>0.6093406593406594</v>
      </c>
      <c r="Q2656" s="9">
        <f>YEAR(SalesDataTable[[#This Row],[Order Date]])</f>
        <v>2026</v>
      </c>
      <c r="R2656" s="8" t="str">
        <f>"Q"&amp;ROUNDUP(MONTH(SalesDataTable[[#This Row],[Order Date]])/3,0)</f>
        <v>Q4</v>
      </c>
      <c r="S2656" s="5">
        <f>MONTH(SalesDataTable[[#This Row],[Order Date]])</f>
        <v>12</v>
      </c>
      <c r="T2656" s="8" t="str">
        <f>TEXT(SalesDataTable[[#This Row],[Order Date]],"mmm")</f>
        <v>Dec</v>
      </c>
    </row>
    <row r="2657" spans="1:20" ht="15.6" x14ac:dyDescent="0.3">
      <c r="A2657" s="2" t="s">
        <v>2728</v>
      </c>
      <c r="B2657" s="3">
        <v>46380</v>
      </c>
      <c r="C2657" s="4" t="s">
        <v>28</v>
      </c>
      <c r="D2657" s="4" t="s">
        <v>86</v>
      </c>
      <c r="E2657" s="4" t="s">
        <v>23</v>
      </c>
      <c r="F2657" s="4" t="s">
        <v>40</v>
      </c>
      <c r="G2657" s="4" t="s">
        <v>31</v>
      </c>
      <c r="H2657" s="4" t="s">
        <v>41</v>
      </c>
      <c r="I2657" s="5">
        <v>1</v>
      </c>
      <c r="J2657" s="6">
        <v>142.15</v>
      </c>
      <c r="K2657" s="7">
        <v>0.05</v>
      </c>
      <c r="L2657" s="6">
        <v>80.5</v>
      </c>
      <c r="M2657" s="6">
        <f t="shared" si="164"/>
        <v>135.04249999999999</v>
      </c>
      <c r="N2657" s="6">
        <f t="shared" si="165"/>
        <v>80.5</v>
      </c>
      <c r="O2657" s="6">
        <f t="shared" si="166"/>
        <v>54.54249999999999</v>
      </c>
      <c r="P2657" s="8">
        <f t="shared" si="167"/>
        <v>0.40389136753244342</v>
      </c>
      <c r="Q2657" s="9">
        <f>YEAR(SalesDataTable[[#This Row],[Order Date]])</f>
        <v>2026</v>
      </c>
      <c r="R2657" s="8" t="str">
        <f>"Q"&amp;ROUNDUP(MONTH(SalesDataTable[[#This Row],[Order Date]])/3,0)</f>
        <v>Q4</v>
      </c>
      <c r="S2657" s="5">
        <f>MONTH(SalesDataTable[[#This Row],[Order Date]])</f>
        <v>12</v>
      </c>
      <c r="T2657" s="8" t="str">
        <f>TEXT(SalesDataTable[[#This Row],[Order Date]],"mmm")</f>
        <v>Dec</v>
      </c>
    </row>
    <row r="2658" spans="1:20" ht="15.6" x14ac:dyDescent="0.3">
      <c r="A2658" s="2" t="s">
        <v>2729</v>
      </c>
      <c r="B2658" s="3">
        <v>46380</v>
      </c>
      <c r="C2658" s="4" t="s">
        <v>21</v>
      </c>
      <c r="D2658" s="4" t="s">
        <v>22</v>
      </c>
      <c r="E2658" s="4" t="s">
        <v>23</v>
      </c>
      <c r="F2658" s="4" t="s">
        <v>24</v>
      </c>
      <c r="G2658" s="4" t="s">
        <v>51</v>
      </c>
      <c r="H2658" s="4" t="s">
        <v>52</v>
      </c>
      <c r="I2658" s="5">
        <v>2</v>
      </c>
      <c r="J2658" s="6">
        <v>332.38</v>
      </c>
      <c r="K2658" s="7">
        <v>0.05</v>
      </c>
      <c r="L2658" s="6">
        <v>192.16</v>
      </c>
      <c r="M2658" s="6">
        <f t="shared" si="164"/>
        <v>631.52199999999993</v>
      </c>
      <c r="N2658" s="6">
        <f t="shared" si="165"/>
        <v>384.32</v>
      </c>
      <c r="O2658" s="6">
        <f t="shared" si="166"/>
        <v>247.20199999999994</v>
      </c>
      <c r="P2658" s="8">
        <f t="shared" si="167"/>
        <v>0.39143846136793331</v>
      </c>
      <c r="Q2658" s="9">
        <f>YEAR(SalesDataTable[[#This Row],[Order Date]])</f>
        <v>2026</v>
      </c>
      <c r="R2658" s="8" t="str">
        <f>"Q"&amp;ROUNDUP(MONTH(SalesDataTable[[#This Row],[Order Date]])/3,0)</f>
        <v>Q4</v>
      </c>
      <c r="S2658" s="5">
        <f>MONTH(SalesDataTable[[#This Row],[Order Date]])</f>
        <v>12</v>
      </c>
      <c r="T2658" s="8" t="str">
        <f>TEXT(SalesDataTable[[#This Row],[Order Date]],"mmm")</f>
        <v>Dec</v>
      </c>
    </row>
    <row r="2659" spans="1:20" ht="15.6" x14ac:dyDescent="0.3">
      <c r="A2659" s="2" t="s">
        <v>2730</v>
      </c>
      <c r="B2659" s="3">
        <v>46380</v>
      </c>
      <c r="C2659" s="4" t="s">
        <v>28</v>
      </c>
      <c r="D2659" s="4" t="s">
        <v>29</v>
      </c>
      <c r="E2659" s="4" t="s">
        <v>45</v>
      </c>
      <c r="F2659" s="4" t="s">
        <v>36</v>
      </c>
      <c r="G2659" s="4" t="s">
        <v>51</v>
      </c>
      <c r="H2659" s="4" t="s">
        <v>110</v>
      </c>
      <c r="I2659" s="5">
        <v>1</v>
      </c>
      <c r="J2659" s="6">
        <v>122.18</v>
      </c>
      <c r="K2659" s="7">
        <v>0.15</v>
      </c>
      <c r="L2659" s="6">
        <v>61.28</v>
      </c>
      <c r="M2659" s="6">
        <f t="shared" si="164"/>
        <v>103.85300000000001</v>
      </c>
      <c r="N2659" s="6">
        <f t="shared" si="165"/>
        <v>61.28</v>
      </c>
      <c r="O2659" s="6">
        <f t="shared" si="166"/>
        <v>42.573000000000008</v>
      </c>
      <c r="P2659" s="8">
        <f t="shared" si="167"/>
        <v>0.40993519686479934</v>
      </c>
      <c r="Q2659" s="9">
        <f>YEAR(SalesDataTable[[#This Row],[Order Date]])</f>
        <v>2026</v>
      </c>
      <c r="R2659" s="8" t="str">
        <f>"Q"&amp;ROUNDUP(MONTH(SalesDataTable[[#This Row],[Order Date]])/3,0)</f>
        <v>Q4</v>
      </c>
      <c r="S2659" s="5">
        <f>MONTH(SalesDataTable[[#This Row],[Order Date]])</f>
        <v>12</v>
      </c>
      <c r="T2659" s="8" t="str">
        <f>TEXT(SalesDataTable[[#This Row],[Order Date]],"mmm")</f>
        <v>Dec</v>
      </c>
    </row>
    <row r="2660" spans="1:20" ht="15.6" x14ac:dyDescent="0.3">
      <c r="A2660" s="2" t="s">
        <v>2731</v>
      </c>
      <c r="B2660" s="3">
        <v>46380</v>
      </c>
      <c r="C2660" s="4" t="s">
        <v>21</v>
      </c>
      <c r="D2660" s="4" t="s">
        <v>22</v>
      </c>
      <c r="E2660" s="4" t="s">
        <v>23</v>
      </c>
      <c r="F2660" s="4" t="s">
        <v>36</v>
      </c>
      <c r="G2660" s="4" t="s">
        <v>51</v>
      </c>
      <c r="H2660" s="4" t="s">
        <v>110</v>
      </c>
      <c r="I2660" s="5">
        <v>1</v>
      </c>
      <c r="J2660" s="6">
        <v>125.66</v>
      </c>
      <c r="K2660" s="7">
        <v>0.15</v>
      </c>
      <c r="L2660" s="6">
        <v>60.6</v>
      </c>
      <c r="M2660" s="6">
        <f t="shared" si="164"/>
        <v>106.81099999999999</v>
      </c>
      <c r="N2660" s="6">
        <f t="shared" si="165"/>
        <v>60.6</v>
      </c>
      <c r="O2660" s="6">
        <f t="shared" si="166"/>
        <v>46.210999999999991</v>
      </c>
      <c r="P2660" s="8">
        <f t="shared" si="167"/>
        <v>0.43264270533933763</v>
      </c>
      <c r="Q2660" s="9">
        <f>YEAR(SalesDataTable[[#This Row],[Order Date]])</f>
        <v>2026</v>
      </c>
      <c r="R2660" s="8" t="str">
        <f>"Q"&amp;ROUNDUP(MONTH(SalesDataTable[[#This Row],[Order Date]])/3,0)</f>
        <v>Q4</v>
      </c>
      <c r="S2660" s="5">
        <f>MONTH(SalesDataTable[[#This Row],[Order Date]])</f>
        <v>12</v>
      </c>
      <c r="T2660" s="8" t="str">
        <f>TEXT(SalesDataTable[[#This Row],[Order Date]],"mmm")</f>
        <v>Dec</v>
      </c>
    </row>
    <row r="2661" spans="1:20" ht="15.6" x14ac:dyDescent="0.3">
      <c r="A2661" s="2" t="s">
        <v>2732</v>
      </c>
      <c r="B2661" s="3">
        <v>46380</v>
      </c>
      <c r="C2661" s="4" t="s">
        <v>47</v>
      </c>
      <c r="D2661" s="4" t="s">
        <v>48</v>
      </c>
      <c r="E2661" s="4" t="s">
        <v>23</v>
      </c>
      <c r="F2661" s="4" t="s">
        <v>24</v>
      </c>
      <c r="G2661" s="4" t="s">
        <v>37</v>
      </c>
      <c r="H2661" s="4" t="s">
        <v>66</v>
      </c>
      <c r="I2661" s="5">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9">
        <f>YEAR(SalesDataTable[[#This Row],[Order Date]])</f>
        <v>2026</v>
      </c>
      <c r="R2661" s="8" t="str">
        <f>"Q"&amp;ROUNDUP(MONTH(SalesDataTable[[#This Row],[Order Date]])/3,0)</f>
        <v>Q4</v>
      </c>
      <c r="S2661" s="5">
        <f>MONTH(SalesDataTable[[#This Row],[Order Date]])</f>
        <v>12</v>
      </c>
      <c r="T2661" s="8" t="str">
        <f>TEXT(SalesDataTable[[#This Row],[Order Date]],"mmm")</f>
        <v>Dec</v>
      </c>
    </row>
    <row r="2662" spans="1:20" ht="15.6" x14ac:dyDescent="0.3">
      <c r="A2662" s="2" t="s">
        <v>2733</v>
      </c>
      <c r="B2662" s="3">
        <v>46380</v>
      </c>
      <c r="C2662" s="4" t="s">
        <v>21</v>
      </c>
      <c r="D2662" s="4" t="s">
        <v>22</v>
      </c>
      <c r="E2662" s="4" t="s">
        <v>23</v>
      </c>
      <c r="F2662" s="4" t="s">
        <v>40</v>
      </c>
      <c r="G2662" s="4" t="s">
        <v>51</v>
      </c>
      <c r="H2662" s="4" t="s">
        <v>84</v>
      </c>
      <c r="I2662" s="5">
        <v>1</v>
      </c>
      <c r="J2662" s="6">
        <v>80.8</v>
      </c>
      <c r="K2662" s="7">
        <v>0.05</v>
      </c>
      <c r="L2662" s="6">
        <v>38.33</v>
      </c>
      <c r="M2662" s="6">
        <f t="shared" si="164"/>
        <v>76.759999999999991</v>
      </c>
      <c r="N2662" s="6">
        <f t="shared" si="165"/>
        <v>38.33</v>
      </c>
      <c r="O2662" s="6">
        <f t="shared" si="166"/>
        <v>38.429999999999993</v>
      </c>
      <c r="P2662" s="8">
        <f t="shared" si="167"/>
        <v>0.50065138092756645</v>
      </c>
      <c r="Q2662" s="9">
        <f>YEAR(SalesDataTable[[#This Row],[Order Date]])</f>
        <v>2026</v>
      </c>
      <c r="R2662" s="8" t="str">
        <f>"Q"&amp;ROUNDUP(MONTH(SalesDataTable[[#This Row],[Order Date]])/3,0)</f>
        <v>Q4</v>
      </c>
      <c r="S2662" s="5">
        <f>MONTH(SalesDataTable[[#This Row],[Order Date]])</f>
        <v>12</v>
      </c>
      <c r="T2662" s="8" t="str">
        <f>TEXT(SalesDataTable[[#This Row],[Order Date]],"mmm")</f>
        <v>Dec</v>
      </c>
    </row>
    <row r="2663" spans="1:20" ht="15.6" x14ac:dyDescent="0.3">
      <c r="A2663" s="2" t="s">
        <v>2734</v>
      </c>
      <c r="B2663" s="3">
        <v>46381</v>
      </c>
      <c r="C2663" s="4" t="s">
        <v>47</v>
      </c>
      <c r="D2663" s="4" t="s">
        <v>68</v>
      </c>
      <c r="E2663" s="4" t="s">
        <v>23</v>
      </c>
      <c r="F2663" s="4" t="s">
        <v>24</v>
      </c>
      <c r="G2663" s="4" t="s">
        <v>25</v>
      </c>
      <c r="H2663" s="4" t="s">
        <v>63</v>
      </c>
      <c r="I2663" s="5">
        <v>5</v>
      </c>
      <c r="J2663" s="6">
        <v>103.52</v>
      </c>
      <c r="K2663" s="7">
        <v>0.1</v>
      </c>
      <c r="L2663" s="6">
        <v>49.1</v>
      </c>
      <c r="M2663" s="6">
        <f t="shared" si="164"/>
        <v>465.84000000000003</v>
      </c>
      <c r="N2663" s="6">
        <f t="shared" si="165"/>
        <v>245.5</v>
      </c>
      <c r="O2663" s="6">
        <f t="shared" si="166"/>
        <v>220.34000000000003</v>
      </c>
      <c r="P2663" s="8">
        <f t="shared" si="167"/>
        <v>0.47299501974927016</v>
      </c>
      <c r="Q2663" s="9">
        <f>YEAR(SalesDataTable[[#This Row],[Order Date]])</f>
        <v>2026</v>
      </c>
      <c r="R2663" s="8" t="str">
        <f>"Q"&amp;ROUNDUP(MONTH(SalesDataTable[[#This Row],[Order Date]])/3,0)</f>
        <v>Q4</v>
      </c>
      <c r="S2663" s="5">
        <f>MONTH(SalesDataTable[[#This Row],[Order Date]])</f>
        <v>12</v>
      </c>
      <c r="T2663" s="8" t="str">
        <f>TEXT(SalesDataTable[[#This Row],[Order Date]],"mmm")</f>
        <v>Dec</v>
      </c>
    </row>
    <row r="2664" spans="1:20" ht="15.6" x14ac:dyDescent="0.3">
      <c r="A2664" s="2" t="s">
        <v>2735</v>
      </c>
      <c r="B2664" s="3">
        <v>46381</v>
      </c>
      <c r="C2664" s="4" t="s">
        <v>28</v>
      </c>
      <c r="D2664" s="4" t="s">
        <v>58</v>
      </c>
      <c r="E2664" s="4" t="s">
        <v>45</v>
      </c>
      <c r="F2664" s="4" t="s">
        <v>40</v>
      </c>
      <c r="G2664" s="4" t="s">
        <v>31</v>
      </c>
      <c r="H2664" s="4" t="s">
        <v>73</v>
      </c>
      <c r="I2664" s="5">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9">
        <f>YEAR(SalesDataTable[[#This Row],[Order Date]])</f>
        <v>2026</v>
      </c>
      <c r="R2664" s="8" t="str">
        <f>"Q"&amp;ROUNDUP(MONTH(SalesDataTable[[#This Row],[Order Date]])/3,0)</f>
        <v>Q4</v>
      </c>
      <c r="S2664" s="5">
        <f>MONTH(SalesDataTable[[#This Row],[Order Date]])</f>
        <v>12</v>
      </c>
      <c r="T2664" s="8" t="str">
        <f>TEXT(SalesDataTable[[#This Row],[Order Date]],"mmm")</f>
        <v>Dec</v>
      </c>
    </row>
    <row r="2665" spans="1:20" ht="15.6" x14ac:dyDescent="0.3">
      <c r="A2665" s="2" t="s">
        <v>2736</v>
      </c>
      <c r="B2665" s="3">
        <v>46381</v>
      </c>
      <c r="C2665" s="4" t="s">
        <v>47</v>
      </c>
      <c r="D2665" s="4" t="s">
        <v>102</v>
      </c>
      <c r="E2665" s="4" t="s">
        <v>30</v>
      </c>
      <c r="F2665" s="4" t="s">
        <v>40</v>
      </c>
      <c r="G2665" s="4" t="s">
        <v>69</v>
      </c>
      <c r="H2665" s="4" t="s">
        <v>70</v>
      </c>
      <c r="I2665" s="5">
        <v>6</v>
      </c>
      <c r="J2665" s="6">
        <v>39.49</v>
      </c>
      <c r="K2665" s="7">
        <v>0.05</v>
      </c>
      <c r="L2665" s="6">
        <v>14.49</v>
      </c>
      <c r="M2665" s="6">
        <f t="shared" si="164"/>
        <v>225.09299999999999</v>
      </c>
      <c r="N2665" s="6">
        <f t="shared" si="165"/>
        <v>86.94</v>
      </c>
      <c r="O2665" s="6">
        <f t="shared" si="166"/>
        <v>138.15299999999999</v>
      </c>
      <c r="P2665" s="8">
        <f t="shared" si="167"/>
        <v>0.61375964601298127</v>
      </c>
      <c r="Q2665" s="9">
        <f>YEAR(SalesDataTable[[#This Row],[Order Date]])</f>
        <v>2026</v>
      </c>
      <c r="R2665" s="8" t="str">
        <f>"Q"&amp;ROUNDUP(MONTH(SalesDataTable[[#This Row],[Order Date]])/3,0)</f>
        <v>Q4</v>
      </c>
      <c r="S2665" s="5">
        <f>MONTH(SalesDataTable[[#This Row],[Order Date]])</f>
        <v>12</v>
      </c>
      <c r="T2665" s="8" t="str">
        <f>TEXT(SalesDataTable[[#This Row],[Order Date]],"mmm")</f>
        <v>Dec</v>
      </c>
    </row>
    <row r="2666" spans="1:20" ht="15.6" x14ac:dyDescent="0.3">
      <c r="A2666" s="2" t="s">
        <v>2737</v>
      </c>
      <c r="B2666" s="3">
        <v>46381</v>
      </c>
      <c r="C2666" s="4" t="s">
        <v>34</v>
      </c>
      <c r="D2666" s="4" t="s">
        <v>35</v>
      </c>
      <c r="E2666" s="4" t="s">
        <v>45</v>
      </c>
      <c r="F2666" s="4" t="s">
        <v>40</v>
      </c>
      <c r="G2666" s="4" t="s">
        <v>69</v>
      </c>
      <c r="H2666" s="4" t="s">
        <v>87</v>
      </c>
      <c r="I2666" s="5">
        <v>1</v>
      </c>
      <c r="J2666" s="6">
        <v>35.54</v>
      </c>
      <c r="K2666" s="7">
        <v>0.1</v>
      </c>
      <c r="L2666" s="6">
        <v>13.63</v>
      </c>
      <c r="M2666" s="6">
        <f t="shared" si="164"/>
        <v>31.986000000000001</v>
      </c>
      <c r="N2666" s="6">
        <f t="shared" si="165"/>
        <v>13.63</v>
      </c>
      <c r="O2666" s="6">
        <f t="shared" si="166"/>
        <v>18.356000000000002</v>
      </c>
      <c r="P2666" s="8">
        <f t="shared" si="167"/>
        <v>0.5738760707809667</v>
      </c>
      <c r="Q2666" s="9">
        <f>YEAR(SalesDataTable[[#This Row],[Order Date]])</f>
        <v>2026</v>
      </c>
      <c r="R2666" s="8" t="str">
        <f>"Q"&amp;ROUNDUP(MONTH(SalesDataTable[[#This Row],[Order Date]])/3,0)</f>
        <v>Q4</v>
      </c>
      <c r="S2666" s="5">
        <f>MONTH(SalesDataTable[[#This Row],[Order Date]])</f>
        <v>12</v>
      </c>
      <c r="T2666" s="8" t="str">
        <f>TEXT(SalesDataTable[[#This Row],[Order Date]],"mmm")</f>
        <v>Dec</v>
      </c>
    </row>
    <row r="2667" spans="1:20" ht="15.6" x14ac:dyDescent="0.3">
      <c r="A2667" s="2" t="s">
        <v>2738</v>
      </c>
      <c r="B2667" s="3">
        <v>46381</v>
      </c>
      <c r="C2667" s="4" t="s">
        <v>28</v>
      </c>
      <c r="D2667" s="4" t="s">
        <v>89</v>
      </c>
      <c r="E2667" s="4" t="s">
        <v>59</v>
      </c>
      <c r="F2667" s="4" t="s">
        <v>24</v>
      </c>
      <c r="G2667" s="4" t="s">
        <v>37</v>
      </c>
      <c r="H2667" s="4" t="s">
        <v>103</v>
      </c>
      <c r="I2667" s="5">
        <v>2</v>
      </c>
      <c r="J2667" s="6">
        <v>167.21</v>
      </c>
      <c r="K2667" s="7">
        <v>0.05</v>
      </c>
      <c r="L2667" s="6">
        <v>88.23</v>
      </c>
      <c r="M2667" s="6">
        <f t="shared" si="164"/>
        <v>317.69900000000001</v>
      </c>
      <c r="N2667" s="6">
        <f t="shared" si="165"/>
        <v>176.46</v>
      </c>
      <c r="O2667" s="6">
        <f t="shared" si="166"/>
        <v>141.239</v>
      </c>
      <c r="P2667" s="8">
        <f t="shared" si="167"/>
        <v>0.44456860109726504</v>
      </c>
      <c r="Q2667" s="9">
        <f>YEAR(SalesDataTable[[#This Row],[Order Date]])</f>
        <v>2026</v>
      </c>
      <c r="R2667" s="8" t="str">
        <f>"Q"&amp;ROUNDUP(MONTH(SalesDataTable[[#This Row],[Order Date]])/3,0)</f>
        <v>Q4</v>
      </c>
      <c r="S2667" s="5">
        <f>MONTH(SalesDataTable[[#This Row],[Order Date]])</f>
        <v>12</v>
      </c>
      <c r="T2667" s="8" t="str">
        <f>TEXT(SalesDataTable[[#This Row],[Order Date]],"mmm")</f>
        <v>Dec</v>
      </c>
    </row>
    <row r="2668" spans="1:20" ht="15.6" x14ac:dyDescent="0.3">
      <c r="A2668" s="2" t="s">
        <v>2739</v>
      </c>
      <c r="B2668" s="3">
        <v>46382</v>
      </c>
      <c r="C2668" s="4" t="s">
        <v>34</v>
      </c>
      <c r="D2668" s="4" t="s">
        <v>35</v>
      </c>
      <c r="E2668" s="4" t="s">
        <v>23</v>
      </c>
      <c r="F2668" s="4" t="s">
        <v>40</v>
      </c>
      <c r="G2668" s="4" t="s">
        <v>31</v>
      </c>
      <c r="H2668" s="4" t="s">
        <v>99</v>
      </c>
      <c r="I2668" s="5">
        <v>1</v>
      </c>
      <c r="J2668" s="6">
        <v>71.89</v>
      </c>
      <c r="K2668" s="7">
        <v>0.1</v>
      </c>
      <c r="L2668" s="6">
        <v>31.88</v>
      </c>
      <c r="M2668" s="6">
        <f t="shared" si="164"/>
        <v>64.701000000000008</v>
      </c>
      <c r="N2668" s="6">
        <f t="shared" si="165"/>
        <v>31.88</v>
      </c>
      <c r="O2668" s="6">
        <f t="shared" si="166"/>
        <v>32.821000000000012</v>
      </c>
      <c r="P2668" s="8">
        <f t="shared" si="167"/>
        <v>0.50727191233520363</v>
      </c>
      <c r="Q2668" s="9">
        <f>YEAR(SalesDataTable[[#This Row],[Order Date]])</f>
        <v>2026</v>
      </c>
      <c r="R2668" s="8" t="str">
        <f>"Q"&amp;ROUNDUP(MONTH(SalesDataTable[[#This Row],[Order Date]])/3,0)</f>
        <v>Q4</v>
      </c>
      <c r="S2668" s="5">
        <f>MONTH(SalesDataTable[[#This Row],[Order Date]])</f>
        <v>12</v>
      </c>
      <c r="T2668" s="8" t="str">
        <f>TEXT(SalesDataTable[[#This Row],[Order Date]],"mmm")</f>
        <v>Dec</v>
      </c>
    </row>
    <row r="2669" spans="1:20" ht="15.6" x14ac:dyDescent="0.3">
      <c r="A2669" s="2" t="s">
        <v>2740</v>
      </c>
      <c r="B2669" s="3">
        <v>46382</v>
      </c>
      <c r="C2669" s="4" t="s">
        <v>21</v>
      </c>
      <c r="D2669" s="4" t="s">
        <v>108</v>
      </c>
      <c r="E2669" s="4" t="s">
        <v>45</v>
      </c>
      <c r="F2669" s="4" t="s">
        <v>36</v>
      </c>
      <c r="G2669" s="4" t="s">
        <v>37</v>
      </c>
      <c r="H2669" s="4" t="s">
        <v>91</v>
      </c>
      <c r="I2669" s="5">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9">
        <f>YEAR(SalesDataTable[[#This Row],[Order Date]])</f>
        <v>2026</v>
      </c>
      <c r="R2669" s="8" t="str">
        <f>"Q"&amp;ROUNDUP(MONTH(SalesDataTable[[#This Row],[Order Date]])/3,0)</f>
        <v>Q4</v>
      </c>
      <c r="S2669" s="5">
        <f>MONTH(SalesDataTable[[#This Row],[Order Date]])</f>
        <v>12</v>
      </c>
      <c r="T2669" s="8" t="str">
        <f>TEXT(SalesDataTable[[#This Row],[Order Date]],"mmm")</f>
        <v>Dec</v>
      </c>
    </row>
    <row r="2670" spans="1:20" ht="15.6" x14ac:dyDescent="0.3">
      <c r="A2670" s="2" t="s">
        <v>2741</v>
      </c>
      <c r="B2670" s="3">
        <v>46382</v>
      </c>
      <c r="C2670" s="4" t="s">
        <v>47</v>
      </c>
      <c r="D2670" s="4" t="s">
        <v>65</v>
      </c>
      <c r="E2670" s="4" t="s">
        <v>59</v>
      </c>
      <c r="F2670" s="4" t="s">
        <v>36</v>
      </c>
      <c r="G2670" s="4" t="s">
        <v>51</v>
      </c>
      <c r="H2670" s="4" t="s">
        <v>110</v>
      </c>
      <c r="I2670" s="5">
        <v>2</v>
      </c>
      <c r="J2670" s="6">
        <v>122.28</v>
      </c>
      <c r="K2670" s="7">
        <v>0.1</v>
      </c>
      <c r="L2670" s="6">
        <v>61.64</v>
      </c>
      <c r="M2670" s="6">
        <f t="shared" si="164"/>
        <v>220.10400000000001</v>
      </c>
      <c r="N2670" s="6">
        <f t="shared" si="165"/>
        <v>123.28</v>
      </c>
      <c r="O2670" s="6">
        <f t="shared" si="166"/>
        <v>96.824000000000012</v>
      </c>
      <c r="P2670" s="8">
        <f t="shared" si="167"/>
        <v>0.43990113764402283</v>
      </c>
      <c r="Q2670" s="9">
        <f>YEAR(SalesDataTable[[#This Row],[Order Date]])</f>
        <v>2026</v>
      </c>
      <c r="R2670" s="8" t="str">
        <f>"Q"&amp;ROUNDUP(MONTH(SalesDataTable[[#This Row],[Order Date]])/3,0)</f>
        <v>Q4</v>
      </c>
      <c r="S2670" s="5">
        <f>MONTH(SalesDataTable[[#This Row],[Order Date]])</f>
        <v>12</v>
      </c>
      <c r="T2670" s="8" t="str">
        <f>TEXT(SalesDataTable[[#This Row],[Order Date]],"mmm")</f>
        <v>Dec</v>
      </c>
    </row>
    <row r="2671" spans="1:20" ht="15.6" x14ac:dyDescent="0.3">
      <c r="A2671" s="2" t="s">
        <v>2742</v>
      </c>
      <c r="B2671" s="3">
        <v>46382</v>
      </c>
      <c r="C2671" s="4" t="s">
        <v>21</v>
      </c>
      <c r="D2671" s="4" t="s">
        <v>108</v>
      </c>
      <c r="E2671" s="4" t="s">
        <v>23</v>
      </c>
      <c r="F2671" s="4" t="s">
        <v>40</v>
      </c>
      <c r="G2671" s="4" t="s">
        <v>69</v>
      </c>
      <c r="H2671" s="4" t="s">
        <v>70</v>
      </c>
      <c r="I2671" s="5">
        <v>1</v>
      </c>
      <c r="J2671" s="6">
        <v>40.619999999999997</v>
      </c>
      <c r="K2671" s="7">
        <v>0</v>
      </c>
      <c r="L2671" s="6">
        <v>14.62</v>
      </c>
      <c r="M2671" s="6">
        <f t="shared" si="164"/>
        <v>40.619999999999997</v>
      </c>
      <c r="N2671" s="6">
        <f t="shared" si="165"/>
        <v>14.62</v>
      </c>
      <c r="O2671" s="6">
        <f t="shared" si="166"/>
        <v>26</v>
      </c>
      <c r="P2671" s="8">
        <f t="shared" si="167"/>
        <v>0.64007877892663712</v>
      </c>
      <c r="Q2671" s="9">
        <f>YEAR(SalesDataTable[[#This Row],[Order Date]])</f>
        <v>2026</v>
      </c>
      <c r="R2671" s="8" t="str">
        <f>"Q"&amp;ROUNDUP(MONTH(SalesDataTable[[#This Row],[Order Date]])/3,0)</f>
        <v>Q4</v>
      </c>
      <c r="S2671" s="5">
        <f>MONTH(SalesDataTable[[#This Row],[Order Date]])</f>
        <v>12</v>
      </c>
      <c r="T2671" s="8" t="str">
        <f>TEXT(SalesDataTable[[#This Row],[Order Date]],"mmm")</f>
        <v>Dec</v>
      </c>
    </row>
    <row r="2672" spans="1:20" ht="15.6" x14ac:dyDescent="0.3">
      <c r="A2672" s="2" t="s">
        <v>2743</v>
      </c>
      <c r="B2672" s="3">
        <v>46382</v>
      </c>
      <c r="C2672" s="4" t="s">
        <v>47</v>
      </c>
      <c r="D2672" s="4" t="s">
        <v>48</v>
      </c>
      <c r="E2672" s="4" t="s">
        <v>30</v>
      </c>
      <c r="F2672" s="4" t="s">
        <v>40</v>
      </c>
      <c r="G2672" s="4" t="s">
        <v>37</v>
      </c>
      <c r="H2672" s="4" t="s">
        <v>66</v>
      </c>
      <c r="I2672" s="5">
        <v>8</v>
      </c>
      <c r="J2672" s="6">
        <v>45.54</v>
      </c>
      <c r="K2672" s="7">
        <v>0.15</v>
      </c>
      <c r="L2672" s="6">
        <v>18.54</v>
      </c>
      <c r="M2672" s="6">
        <f t="shared" si="164"/>
        <v>309.67199999999997</v>
      </c>
      <c r="N2672" s="6">
        <f t="shared" si="165"/>
        <v>148.32</v>
      </c>
      <c r="O2672" s="6">
        <f t="shared" si="166"/>
        <v>161.35199999999998</v>
      </c>
      <c r="P2672" s="8">
        <f t="shared" si="167"/>
        <v>0.52104161822831896</v>
      </c>
      <c r="Q2672" s="9">
        <f>YEAR(SalesDataTable[[#This Row],[Order Date]])</f>
        <v>2026</v>
      </c>
      <c r="R2672" s="8" t="str">
        <f>"Q"&amp;ROUNDUP(MONTH(SalesDataTable[[#This Row],[Order Date]])/3,0)</f>
        <v>Q4</v>
      </c>
      <c r="S2672" s="5">
        <f>MONTH(SalesDataTable[[#This Row],[Order Date]])</f>
        <v>12</v>
      </c>
      <c r="T2672" s="8" t="str">
        <f>TEXT(SalesDataTable[[#This Row],[Order Date]],"mmm")</f>
        <v>Dec</v>
      </c>
    </row>
    <row r="2673" spans="1:20" ht="15.6" x14ac:dyDescent="0.3">
      <c r="A2673" s="2" t="s">
        <v>2744</v>
      </c>
      <c r="B2673" s="3">
        <v>46382</v>
      </c>
      <c r="C2673" s="4" t="s">
        <v>47</v>
      </c>
      <c r="D2673" s="4" t="s">
        <v>102</v>
      </c>
      <c r="E2673" s="4" t="s">
        <v>30</v>
      </c>
      <c r="F2673" s="4" t="s">
        <v>40</v>
      </c>
      <c r="G2673" s="4" t="s">
        <v>25</v>
      </c>
      <c r="H2673" s="4" t="s">
        <v>49</v>
      </c>
      <c r="I2673" s="5">
        <v>4</v>
      </c>
      <c r="J2673" s="6">
        <v>50.96</v>
      </c>
      <c r="K2673" s="7">
        <v>0.1</v>
      </c>
      <c r="L2673" s="6">
        <v>22.14</v>
      </c>
      <c r="M2673" s="6">
        <f t="shared" si="164"/>
        <v>183.45600000000002</v>
      </c>
      <c r="N2673" s="6">
        <f t="shared" si="165"/>
        <v>88.56</v>
      </c>
      <c r="O2673" s="6">
        <f t="shared" si="166"/>
        <v>94.896000000000015</v>
      </c>
      <c r="P2673" s="8">
        <f t="shared" si="167"/>
        <v>0.51726844583987441</v>
      </c>
      <c r="Q2673" s="9">
        <f>YEAR(SalesDataTable[[#This Row],[Order Date]])</f>
        <v>2026</v>
      </c>
      <c r="R2673" s="8" t="str">
        <f>"Q"&amp;ROUNDUP(MONTH(SalesDataTable[[#This Row],[Order Date]])/3,0)</f>
        <v>Q4</v>
      </c>
      <c r="S2673" s="5">
        <f>MONTH(SalesDataTable[[#This Row],[Order Date]])</f>
        <v>12</v>
      </c>
      <c r="T2673" s="8" t="str">
        <f>TEXT(SalesDataTable[[#This Row],[Order Date]],"mmm")</f>
        <v>Dec</v>
      </c>
    </row>
    <row r="2674" spans="1:20" ht="15.6" x14ac:dyDescent="0.3">
      <c r="A2674" s="2" t="s">
        <v>2745</v>
      </c>
      <c r="B2674" s="3">
        <v>46382</v>
      </c>
      <c r="C2674" s="4" t="s">
        <v>28</v>
      </c>
      <c r="D2674" s="4" t="s">
        <v>29</v>
      </c>
      <c r="E2674" s="4" t="s">
        <v>23</v>
      </c>
      <c r="F2674" s="4" t="s">
        <v>36</v>
      </c>
      <c r="G2674" s="4" t="s">
        <v>25</v>
      </c>
      <c r="H2674" s="4" t="s">
        <v>55</v>
      </c>
      <c r="I2674" s="5">
        <v>4</v>
      </c>
      <c r="J2674" s="6">
        <v>40.19</v>
      </c>
      <c r="K2674" s="7">
        <v>0.15</v>
      </c>
      <c r="L2674" s="6">
        <v>16.55</v>
      </c>
      <c r="M2674" s="6">
        <f t="shared" si="164"/>
        <v>136.64599999999999</v>
      </c>
      <c r="N2674" s="6">
        <f t="shared" si="165"/>
        <v>66.2</v>
      </c>
      <c r="O2674" s="6">
        <f t="shared" si="166"/>
        <v>70.445999999999984</v>
      </c>
      <c r="P2674" s="8">
        <f t="shared" si="167"/>
        <v>0.51553649576277383</v>
      </c>
      <c r="Q2674" s="9">
        <f>YEAR(SalesDataTable[[#This Row],[Order Date]])</f>
        <v>2026</v>
      </c>
      <c r="R2674" s="8" t="str">
        <f>"Q"&amp;ROUNDUP(MONTH(SalesDataTable[[#This Row],[Order Date]])/3,0)</f>
        <v>Q4</v>
      </c>
      <c r="S2674" s="5">
        <f>MONTH(SalesDataTable[[#This Row],[Order Date]])</f>
        <v>12</v>
      </c>
      <c r="T2674" s="8" t="str">
        <f>TEXT(SalesDataTable[[#This Row],[Order Date]],"mmm")</f>
        <v>Dec</v>
      </c>
    </row>
    <row r="2675" spans="1:20" ht="15.6" x14ac:dyDescent="0.3">
      <c r="A2675" s="2" t="s">
        <v>2746</v>
      </c>
      <c r="B2675" s="3">
        <v>46383</v>
      </c>
      <c r="C2675" s="4" t="s">
        <v>28</v>
      </c>
      <c r="D2675" s="4" t="s">
        <v>89</v>
      </c>
      <c r="E2675" s="4" t="s">
        <v>23</v>
      </c>
      <c r="F2675" s="4" t="s">
        <v>36</v>
      </c>
      <c r="G2675" s="4" t="s">
        <v>51</v>
      </c>
      <c r="H2675" s="4" t="s">
        <v>52</v>
      </c>
      <c r="I2675" s="5">
        <v>3</v>
      </c>
      <c r="J2675" s="6">
        <v>333.84</v>
      </c>
      <c r="K2675" s="7">
        <v>0</v>
      </c>
      <c r="L2675" s="6">
        <v>193.05</v>
      </c>
      <c r="M2675" s="6">
        <f t="shared" si="164"/>
        <v>1001.52</v>
      </c>
      <c r="N2675" s="6">
        <f t="shared" si="165"/>
        <v>579.15000000000009</v>
      </c>
      <c r="O2675" s="6">
        <f t="shared" si="166"/>
        <v>422.36999999999989</v>
      </c>
      <c r="P2675" s="8">
        <f t="shared" si="167"/>
        <v>0.42172897196261672</v>
      </c>
      <c r="Q2675" s="9">
        <f>YEAR(SalesDataTable[[#This Row],[Order Date]])</f>
        <v>2026</v>
      </c>
      <c r="R2675" s="8" t="str">
        <f>"Q"&amp;ROUNDUP(MONTH(SalesDataTable[[#This Row],[Order Date]])/3,0)</f>
        <v>Q4</v>
      </c>
      <c r="S2675" s="5">
        <f>MONTH(SalesDataTable[[#This Row],[Order Date]])</f>
        <v>12</v>
      </c>
      <c r="T2675" s="8" t="str">
        <f>TEXT(SalesDataTable[[#This Row],[Order Date]],"mmm")</f>
        <v>Dec</v>
      </c>
    </row>
    <row r="2676" spans="1:20" ht="15.6" x14ac:dyDescent="0.3">
      <c r="A2676" s="2" t="s">
        <v>2747</v>
      </c>
      <c r="B2676" s="3">
        <v>46383</v>
      </c>
      <c r="C2676" s="4" t="s">
        <v>34</v>
      </c>
      <c r="D2676" s="4" t="s">
        <v>146</v>
      </c>
      <c r="E2676" s="4" t="s">
        <v>59</v>
      </c>
      <c r="F2676" s="4" t="s">
        <v>24</v>
      </c>
      <c r="G2676" s="4" t="s">
        <v>51</v>
      </c>
      <c r="H2676" s="4" t="s">
        <v>61</v>
      </c>
      <c r="I2676" s="5">
        <v>2</v>
      </c>
      <c r="J2676" s="6">
        <v>198.94</v>
      </c>
      <c r="K2676" s="7">
        <v>0.15</v>
      </c>
      <c r="L2676" s="6">
        <v>102.32</v>
      </c>
      <c r="M2676" s="6">
        <f t="shared" si="164"/>
        <v>338.19799999999998</v>
      </c>
      <c r="N2676" s="6">
        <f t="shared" si="165"/>
        <v>204.64</v>
      </c>
      <c r="O2676" s="6">
        <f t="shared" si="166"/>
        <v>133.55799999999999</v>
      </c>
      <c r="P2676" s="8">
        <f t="shared" si="167"/>
        <v>0.39491067362905752</v>
      </c>
      <c r="Q2676" s="9">
        <f>YEAR(SalesDataTable[[#This Row],[Order Date]])</f>
        <v>2026</v>
      </c>
      <c r="R2676" s="8" t="str">
        <f>"Q"&amp;ROUNDUP(MONTH(SalesDataTable[[#This Row],[Order Date]])/3,0)</f>
        <v>Q4</v>
      </c>
      <c r="S2676" s="5">
        <f>MONTH(SalesDataTable[[#This Row],[Order Date]])</f>
        <v>12</v>
      </c>
      <c r="T2676" s="8" t="str">
        <f>TEXT(SalesDataTable[[#This Row],[Order Date]],"mmm")</f>
        <v>Dec</v>
      </c>
    </row>
    <row r="2677" spans="1:20" ht="15.6" x14ac:dyDescent="0.3">
      <c r="A2677" s="2" t="s">
        <v>2748</v>
      </c>
      <c r="B2677" s="3">
        <v>46383</v>
      </c>
      <c r="C2677" s="4" t="s">
        <v>34</v>
      </c>
      <c r="D2677" s="4" t="s">
        <v>54</v>
      </c>
      <c r="E2677" s="4" t="s">
        <v>59</v>
      </c>
      <c r="F2677" s="4" t="s">
        <v>36</v>
      </c>
      <c r="G2677" s="4" t="s">
        <v>69</v>
      </c>
      <c r="H2677" s="4" t="s">
        <v>87</v>
      </c>
      <c r="I2677" s="5">
        <v>3</v>
      </c>
      <c r="J2677" s="6">
        <v>35.979999999999997</v>
      </c>
      <c r="K2677" s="7">
        <v>0</v>
      </c>
      <c r="L2677" s="6">
        <v>13.6</v>
      </c>
      <c r="M2677" s="6">
        <f t="shared" si="164"/>
        <v>107.94</v>
      </c>
      <c r="N2677" s="6">
        <f t="shared" si="165"/>
        <v>40.799999999999997</v>
      </c>
      <c r="O2677" s="6">
        <f t="shared" si="166"/>
        <v>67.14</v>
      </c>
      <c r="P2677" s="8">
        <f t="shared" si="167"/>
        <v>0.62201222901612008</v>
      </c>
      <c r="Q2677" s="9">
        <f>YEAR(SalesDataTable[[#This Row],[Order Date]])</f>
        <v>2026</v>
      </c>
      <c r="R2677" s="8" t="str">
        <f>"Q"&amp;ROUNDUP(MONTH(SalesDataTable[[#This Row],[Order Date]])/3,0)</f>
        <v>Q4</v>
      </c>
      <c r="S2677" s="5">
        <f>MONTH(SalesDataTable[[#This Row],[Order Date]])</f>
        <v>12</v>
      </c>
      <c r="T2677" s="8" t="str">
        <f>TEXT(SalesDataTable[[#This Row],[Order Date]],"mmm")</f>
        <v>Dec</v>
      </c>
    </row>
    <row r="2678" spans="1:20" ht="15.6" x14ac:dyDescent="0.3">
      <c r="A2678" s="2" t="s">
        <v>2749</v>
      </c>
      <c r="B2678" s="3">
        <v>46383</v>
      </c>
      <c r="C2678" s="4" t="s">
        <v>28</v>
      </c>
      <c r="D2678" s="4" t="s">
        <v>106</v>
      </c>
      <c r="E2678" s="4" t="s">
        <v>59</v>
      </c>
      <c r="F2678" s="4" t="s">
        <v>36</v>
      </c>
      <c r="G2678" s="4" t="s">
        <v>37</v>
      </c>
      <c r="H2678" s="4" t="s">
        <v>91</v>
      </c>
      <c r="I2678" s="5">
        <v>6</v>
      </c>
      <c r="J2678" s="6">
        <v>133.4</v>
      </c>
      <c r="K2678" s="7">
        <v>0.1</v>
      </c>
      <c r="L2678" s="6">
        <v>66.3</v>
      </c>
      <c r="M2678" s="6">
        <f t="shared" si="164"/>
        <v>720.36000000000013</v>
      </c>
      <c r="N2678" s="6">
        <f t="shared" si="165"/>
        <v>397.79999999999995</v>
      </c>
      <c r="O2678" s="6">
        <f t="shared" si="166"/>
        <v>322.56000000000017</v>
      </c>
      <c r="P2678" s="8">
        <f t="shared" si="167"/>
        <v>0.44777611194402817</v>
      </c>
      <c r="Q2678" s="9">
        <f>YEAR(SalesDataTable[[#This Row],[Order Date]])</f>
        <v>2026</v>
      </c>
      <c r="R2678" s="8" t="str">
        <f>"Q"&amp;ROUNDUP(MONTH(SalesDataTable[[#This Row],[Order Date]])/3,0)</f>
        <v>Q4</v>
      </c>
      <c r="S2678" s="5">
        <f>MONTH(SalesDataTable[[#This Row],[Order Date]])</f>
        <v>12</v>
      </c>
      <c r="T2678" s="8" t="str">
        <f>TEXT(SalesDataTable[[#This Row],[Order Date]],"mmm")</f>
        <v>Dec</v>
      </c>
    </row>
    <row r="2679" spans="1:20" ht="15.6" x14ac:dyDescent="0.3">
      <c r="A2679" s="2" t="s">
        <v>2750</v>
      </c>
      <c r="B2679" s="3">
        <v>46383</v>
      </c>
      <c r="C2679" s="4" t="s">
        <v>47</v>
      </c>
      <c r="D2679" s="4" t="s">
        <v>65</v>
      </c>
      <c r="E2679" s="4" t="s">
        <v>23</v>
      </c>
      <c r="F2679" s="4" t="s">
        <v>24</v>
      </c>
      <c r="G2679" s="4" t="s">
        <v>31</v>
      </c>
      <c r="H2679" s="4" t="s">
        <v>32</v>
      </c>
      <c r="I2679" s="5">
        <v>2</v>
      </c>
      <c r="J2679" s="6">
        <v>93.45</v>
      </c>
      <c r="K2679" s="7">
        <v>0</v>
      </c>
      <c r="L2679" s="6">
        <v>45.75</v>
      </c>
      <c r="M2679" s="6">
        <f t="shared" si="164"/>
        <v>186.9</v>
      </c>
      <c r="N2679" s="6">
        <f t="shared" si="165"/>
        <v>91.5</v>
      </c>
      <c r="O2679" s="6">
        <f t="shared" si="166"/>
        <v>95.4</v>
      </c>
      <c r="P2679" s="8">
        <f t="shared" si="167"/>
        <v>0.5104333868378812</v>
      </c>
      <c r="Q2679" s="9">
        <f>YEAR(SalesDataTable[[#This Row],[Order Date]])</f>
        <v>2026</v>
      </c>
      <c r="R2679" s="8" t="str">
        <f>"Q"&amp;ROUNDUP(MONTH(SalesDataTable[[#This Row],[Order Date]])/3,0)</f>
        <v>Q4</v>
      </c>
      <c r="S2679" s="5">
        <f>MONTH(SalesDataTable[[#This Row],[Order Date]])</f>
        <v>12</v>
      </c>
      <c r="T2679" s="8" t="str">
        <f>TEXT(SalesDataTable[[#This Row],[Order Date]],"mmm")</f>
        <v>Dec</v>
      </c>
    </row>
    <row r="2680" spans="1:20" ht="15.6" x14ac:dyDescent="0.3">
      <c r="A2680" s="2" t="s">
        <v>2751</v>
      </c>
      <c r="B2680" s="3">
        <v>46383</v>
      </c>
      <c r="C2680" s="4" t="s">
        <v>34</v>
      </c>
      <c r="D2680" s="4" t="s">
        <v>54</v>
      </c>
      <c r="E2680" s="4" t="s">
        <v>59</v>
      </c>
      <c r="F2680" s="4" t="s">
        <v>36</v>
      </c>
      <c r="G2680" s="4" t="s">
        <v>69</v>
      </c>
      <c r="H2680" s="4" t="s">
        <v>94</v>
      </c>
      <c r="I2680" s="5">
        <v>1</v>
      </c>
      <c r="J2680" s="6">
        <v>49.79</v>
      </c>
      <c r="K2680" s="7">
        <v>0.2</v>
      </c>
      <c r="L2680" s="6">
        <v>21.87</v>
      </c>
      <c r="M2680" s="6">
        <f t="shared" si="164"/>
        <v>39.832000000000001</v>
      </c>
      <c r="N2680" s="6">
        <f t="shared" si="165"/>
        <v>21.87</v>
      </c>
      <c r="O2680" s="6">
        <f t="shared" si="166"/>
        <v>17.962</v>
      </c>
      <c r="P2680" s="8">
        <f t="shared" si="167"/>
        <v>0.45094396465153641</v>
      </c>
      <c r="Q2680" s="9">
        <f>YEAR(SalesDataTable[[#This Row],[Order Date]])</f>
        <v>2026</v>
      </c>
      <c r="R2680" s="8" t="str">
        <f>"Q"&amp;ROUNDUP(MONTH(SalesDataTable[[#This Row],[Order Date]])/3,0)</f>
        <v>Q4</v>
      </c>
      <c r="S2680" s="5">
        <f>MONTH(SalesDataTable[[#This Row],[Order Date]])</f>
        <v>12</v>
      </c>
      <c r="T2680" s="8" t="str">
        <f>TEXT(SalesDataTable[[#This Row],[Order Date]],"mmm")</f>
        <v>Dec</v>
      </c>
    </row>
    <row r="2681" spans="1:20" ht="15.6" x14ac:dyDescent="0.3">
      <c r="A2681" s="2" t="s">
        <v>2752</v>
      </c>
      <c r="B2681" s="3">
        <v>46383</v>
      </c>
      <c r="C2681" s="4" t="s">
        <v>47</v>
      </c>
      <c r="D2681" s="4" t="s">
        <v>68</v>
      </c>
      <c r="E2681" s="4" t="s">
        <v>59</v>
      </c>
      <c r="F2681" s="4" t="s">
        <v>24</v>
      </c>
      <c r="G2681" s="4" t="s">
        <v>31</v>
      </c>
      <c r="H2681" s="4" t="s">
        <v>99</v>
      </c>
      <c r="I2681" s="5">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9">
        <f>YEAR(SalesDataTable[[#This Row],[Order Date]])</f>
        <v>2026</v>
      </c>
      <c r="R2681" s="8" t="str">
        <f>"Q"&amp;ROUNDUP(MONTH(SalesDataTable[[#This Row],[Order Date]])/3,0)</f>
        <v>Q4</v>
      </c>
      <c r="S2681" s="5">
        <f>MONTH(SalesDataTable[[#This Row],[Order Date]])</f>
        <v>12</v>
      </c>
      <c r="T2681" s="8" t="str">
        <f>TEXT(SalesDataTable[[#This Row],[Order Date]],"mmm")</f>
        <v>Dec</v>
      </c>
    </row>
    <row r="2682" spans="1:20" ht="15.6" x14ac:dyDescent="0.3">
      <c r="A2682" s="2" t="s">
        <v>2753</v>
      </c>
      <c r="B2682" s="3">
        <v>46383</v>
      </c>
      <c r="C2682" s="4" t="s">
        <v>34</v>
      </c>
      <c r="D2682" s="4" t="s">
        <v>35</v>
      </c>
      <c r="E2682" s="4" t="s">
        <v>23</v>
      </c>
      <c r="F2682" s="4" t="s">
        <v>40</v>
      </c>
      <c r="G2682" s="4" t="s">
        <v>51</v>
      </c>
      <c r="H2682" s="4" t="s">
        <v>84</v>
      </c>
      <c r="I2682" s="5">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9">
        <f>YEAR(SalesDataTable[[#This Row],[Order Date]])</f>
        <v>2026</v>
      </c>
      <c r="R2682" s="8" t="str">
        <f>"Q"&amp;ROUNDUP(MONTH(SalesDataTable[[#This Row],[Order Date]])/3,0)</f>
        <v>Q4</v>
      </c>
      <c r="S2682" s="5">
        <f>MONTH(SalesDataTable[[#This Row],[Order Date]])</f>
        <v>12</v>
      </c>
      <c r="T2682" s="8" t="str">
        <f>TEXT(SalesDataTable[[#This Row],[Order Date]],"mmm")</f>
        <v>Dec</v>
      </c>
    </row>
    <row r="2683" spans="1:20" ht="15.6" x14ac:dyDescent="0.3">
      <c r="A2683" s="2" t="s">
        <v>2754</v>
      </c>
      <c r="B2683" s="3">
        <v>46383</v>
      </c>
      <c r="C2683" s="4" t="s">
        <v>28</v>
      </c>
      <c r="D2683" s="4" t="s">
        <v>86</v>
      </c>
      <c r="E2683" s="4" t="s">
        <v>59</v>
      </c>
      <c r="F2683" s="4" t="s">
        <v>24</v>
      </c>
      <c r="G2683" s="4" t="s">
        <v>37</v>
      </c>
      <c r="H2683" s="4" t="s">
        <v>38</v>
      </c>
      <c r="I2683" s="5">
        <v>1</v>
      </c>
      <c r="J2683" s="6">
        <v>35.409999999999997</v>
      </c>
      <c r="K2683" s="7">
        <v>0.2</v>
      </c>
      <c r="L2683" s="6">
        <v>13.54</v>
      </c>
      <c r="M2683" s="6">
        <f t="shared" si="164"/>
        <v>28.327999999999999</v>
      </c>
      <c r="N2683" s="6">
        <f t="shared" si="165"/>
        <v>13.54</v>
      </c>
      <c r="O2683" s="6">
        <f t="shared" si="166"/>
        <v>14.788</v>
      </c>
      <c r="P2683" s="8">
        <f t="shared" si="167"/>
        <v>0.5220276757977973</v>
      </c>
      <c r="Q2683" s="9">
        <f>YEAR(SalesDataTable[[#This Row],[Order Date]])</f>
        <v>2026</v>
      </c>
      <c r="R2683" s="8" t="str">
        <f>"Q"&amp;ROUNDUP(MONTH(SalesDataTable[[#This Row],[Order Date]])/3,0)</f>
        <v>Q4</v>
      </c>
      <c r="S2683" s="5">
        <f>MONTH(SalesDataTable[[#This Row],[Order Date]])</f>
        <v>12</v>
      </c>
      <c r="T2683" s="8" t="str">
        <f>TEXT(SalesDataTable[[#This Row],[Order Date]],"mmm")</f>
        <v>Dec</v>
      </c>
    </row>
    <row r="2684" spans="1:20" ht="15.6" x14ac:dyDescent="0.3">
      <c r="A2684" s="2" t="s">
        <v>2755</v>
      </c>
      <c r="B2684" s="3">
        <v>46384</v>
      </c>
      <c r="C2684" s="4" t="s">
        <v>47</v>
      </c>
      <c r="D2684" s="4" t="s">
        <v>65</v>
      </c>
      <c r="E2684" s="4" t="s">
        <v>59</v>
      </c>
      <c r="F2684" s="4" t="s">
        <v>40</v>
      </c>
      <c r="G2684" s="4" t="s">
        <v>25</v>
      </c>
      <c r="H2684" s="4" t="s">
        <v>55</v>
      </c>
      <c r="I2684" s="5">
        <v>1</v>
      </c>
      <c r="J2684" s="6">
        <v>41.06</v>
      </c>
      <c r="K2684" s="7">
        <v>0.1</v>
      </c>
      <c r="L2684" s="6">
        <v>16.23</v>
      </c>
      <c r="M2684" s="6">
        <f t="shared" si="164"/>
        <v>36.954000000000001</v>
      </c>
      <c r="N2684" s="6">
        <f t="shared" si="165"/>
        <v>16.23</v>
      </c>
      <c r="O2684" s="6">
        <f t="shared" si="166"/>
        <v>20.724</v>
      </c>
      <c r="P2684" s="8">
        <f t="shared" si="167"/>
        <v>0.5608053255398604</v>
      </c>
      <c r="Q2684" s="9">
        <f>YEAR(SalesDataTable[[#This Row],[Order Date]])</f>
        <v>2026</v>
      </c>
      <c r="R2684" s="8" t="str">
        <f>"Q"&amp;ROUNDUP(MONTH(SalesDataTable[[#This Row],[Order Date]])/3,0)</f>
        <v>Q4</v>
      </c>
      <c r="S2684" s="5">
        <f>MONTH(SalesDataTable[[#This Row],[Order Date]])</f>
        <v>12</v>
      </c>
      <c r="T2684" s="8" t="str">
        <f>TEXT(SalesDataTable[[#This Row],[Order Date]],"mmm")</f>
        <v>Dec</v>
      </c>
    </row>
    <row r="2685" spans="1:20" ht="15.6" x14ac:dyDescent="0.3">
      <c r="A2685" s="2" t="s">
        <v>2756</v>
      </c>
      <c r="B2685" s="3">
        <v>46384</v>
      </c>
      <c r="C2685" s="4" t="s">
        <v>47</v>
      </c>
      <c r="D2685" s="4" t="s">
        <v>68</v>
      </c>
      <c r="E2685" s="4" t="s">
        <v>30</v>
      </c>
      <c r="F2685" s="4" t="s">
        <v>40</v>
      </c>
      <c r="G2685" s="4" t="s">
        <v>31</v>
      </c>
      <c r="H2685" s="4" t="s">
        <v>32</v>
      </c>
      <c r="I2685" s="5">
        <v>12</v>
      </c>
      <c r="J2685" s="6">
        <v>90.29</v>
      </c>
      <c r="K2685" s="7">
        <v>0.1</v>
      </c>
      <c r="L2685" s="6">
        <v>45.76</v>
      </c>
      <c r="M2685" s="6">
        <f t="shared" si="164"/>
        <v>975.13200000000006</v>
      </c>
      <c r="N2685" s="6">
        <f t="shared" si="165"/>
        <v>549.12</v>
      </c>
      <c r="O2685" s="6">
        <f t="shared" si="166"/>
        <v>426.01200000000006</v>
      </c>
      <c r="P2685" s="8">
        <f t="shared" si="167"/>
        <v>0.43687623829389255</v>
      </c>
      <c r="Q2685" s="9">
        <f>YEAR(SalesDataTable[[#This Row],[Order Date]])</f>
        <v>2026</v>
      </c>
      <c r="R2685" s="8" t="str">
        <f>"Q"&amp;ROUNDUP(MONTH(SalesDataTable[[#This Row],[Order Date]])/3,0)</f>
        <v>Q4</v>
      </c>
      <c r="S2685" s="5">
        <f>MONTH(SalesDataTable[[#This Row],[Order Date]])</f>
        <v>12</v>
      </c>
      <c r="T2685" s="8" t="str">
        <f>TEXT(SalesDataTable[[#This Row],[Order Date]],"mmm")</f>
        <v>Dec</v>
      </c>
    </row>
    <row r="2686" spans="1:20" ht="15.6" x14ac:dyDescent="0.3">
      <c r="A2686" s="2" t="s">
        <v>2757</v>
      </c>
      <c r="B2686" s="3">
        <v>46384</v>
      </c>
      <c r="C2686" s="4" t="s">
        <v>28</v>
      </c>
      <c r="D2686" s="4" t="s">
        <v>89</v>
      </c>
      <c r="E2686" s="4" t="s">
        <v>45</v>
      </c>
      <c r="F2686" s="4" t="s">
        <v>36</v>
      </c>
      <c r="G2686" s="4" t="s">
        <v>25</v>
      </c>
      <c r="H2686" s="4" t="s">
        <v>63</v>
      </c>
      <c r="I2686" s="5">
        <v>1</v>
      </c>
      <c r="J2686" s="6">
        <v>103.13</v>
      </c>
      <c r="K2686" s="7">
        <v>0.15</v>
      </c>
      <c r="L2686" s="6">
        <v>50.06</v>
      </c>
      <c r="M2686" s="6">
        <f t="shared" si="164"/>
        <v>87.660499999999999</v>
      </c>
      <c r="N2686" s="6">
        <f t="shared" si="165"/>
        <v>50.06</v>
      </c>
      <c r="O2686" s="6">
        <f t="shared" si="166"/>
        <v>37.600499999999997</v>
      </c>
      <c r="P2686" s="8">
        <f t="shared" si="167"/>
        <v>0.42893321393329947</v>
      </c>
      <c r="Q2686" s="9">
        <f>YEAR(SalesDataTable[[#This Row],[Order Date]])</f>
        <v>2026</v>
      </c>
      <c r="R2686" s="8" t="str">
        <f>"Q"&amp;ROUNDUP(MONTH(SalesDataTable[[#This Row],[Order Date]])/3,0)</f>
        <v>Q4</v>
      </c>
      <c r="S2686" s="5">
        <f>MONTH(SalesDataTable[[#This Row],[Order Date]])</f>
        <v>12</v>
      </c>
      <c r="T2686" s="8" t="str">
        <f>TEXT(SalesDataTable[[#This Row],[Order Date]],"mmm")</f>
        <v>Dec</v>
      </c>
    </row>
    <row r="2687" spans="1:20" ht="15.6" x14ac:dyDescent="0.3">
      <c r="A2687" s="2" t="s">
        <v>2758</v>
      </c>
      <c r="B2687" s="3">
        <v>46384</v>
      </c>
      <c r="C2687" s="4" t="s">
        <v>47</v>
      </c>
      <c r="D2687" s="4" t="s">
        <v>102</v>
      </c>
      <c r="E2687" s="4" t="s">
        <v>23</v>
      </c>
      <c r="F2687" s="4" t="s">
        <v>24</v>
      </c>
      <c r="G2687" s="4" t="s">
        <v>25</v>
      </c>
      <c r="H2687" s="4" t="s">
        <v>26</v>
      </c>
      <c r="I2687" s="5">
        <v>1</v>
      </c>
      <c r="J2687" s="6">
        <v>81.39</v>
      </c>
      <c r="K2687" s="7">
        <v>0.05</v>
      </c>
      <c r="L2687" s="6">
        <v>43.54</v>
      </c>
      <c r="M2687" s="6">
        <f t="shared" si="164"/>
        <v>77.320499999999996</v>
      </c>
      <c r="N2687" s="6">
        <f t="shared" si="165"/>
        <v>43.54</v>
      </c>
      <c r="O2687" s="6">
        <f t="shared" si="166"/>
        <v>33.780499999999996</v>
      </c>
      <c r="P2687" s="8">
        <f t="shared" si="167"/>
        <v>0.43688931137279247</v>
      </c>
      <c r="Q2687" s="9">
        <f>YEAR(SalesDataTable[[#This Row],[Order Date]])</f>
        <v>2026</v>
      </c>
      <c r="R2687" s="8" t="str">
        <f>"Q"&amp;ROUNDUP(MONTH(SalesDataTable[[#This Row],[Order Date]])/3,0)</f>
        <v>Q4</v>
      </c>
      <c r="S2687" s="5">
        <f>MONTH(SalesDataTable[[#This Row],[Order Date]])</f>
        <v>12</v>
      </c>
      <c r="T2687" s="8" t="str">
        <f>TEXT(SalesDataTable[[#This Row],[Order Date]],"mmm")</f>
        <v>Dec</v>
      </c>
    </row>
    <row r="2688" spans="1:20" ht="15.6" x14ac:dyDescent="0.3">
      <c r="A2688" s="2" t="s">
        <v>2759</v>
      </c>
      <c r="B2688" s="3">
        <v>46384</v>
      </c>
      <c r="C2688" s="4" t="s">
        <v>21</v>
      </c>
      <c r="D2688" s="4" t="s">
        <v>108</v>
      </c>
      <c r="E2688" s="4" t="s">
        <v>59</v>
      </c>
      <c r="F2688" s="4" t="s">
        <v>24</v>
      </c>
      <c r="G2688" s="4" t="s">
        <v>51</v>
      </c>
      <c r="H2688" s="4" t="s">
        <v>52</v>
      </c>
      <c r="I2688" s="5">
        <v>2</v>
      </c>
      <c r="J2688" s="6">
        <v>342.78</v>
      </c>
      <c r="K2688" s="7">
        <v>0</v>
      </c>
      <c r="L2688" s="6">
        <v>197.89</v>
      </c>
      <c r="M2688" s="6">
        <f t="shared" si="164"/>
        <v>685.56</v>
      </c>
      <c r="N2688" s="6">
        <f t="shared" si="165"/>
        <v>395.78</v>
      </c>
      <c r="O2688" s="6">
        <f t="shared" si="166"/>
        <v>289.77999999999997</v>
      </c>
      <c r="P2688" s="8">
        <f t="shared" si="167"/>
        <v>0.4226909387945621</v>
      </c>
      <c r="Q2688" s="9">
        <f>YEAR(SalesDataTable[[#This Row],[Order Date]])</f>
        <v>2026</v>
      </c>
      <c r="R2688" s="8" t="str">
        <f>"Q"&amp;ROUNDUP(MONTH(SalesDataTable[[#This Row],[Order Date]])/3,0)</f>
        <v>Q4</v>
      </c>
      <c r="S2688" s="5">
        <f>MONTH(SalesDataTable[[#This Row],[Order Date]])</f>
        <v>12</v>
      </c>
      <c r="T2688" s="8" t="str">
        <f>TEXT(SalesDataTable[[#This Row],[Order Date]],"mmm")</f>
        <v>Dec</v>
      </c>
    </row>
    <row r="2689" spans="1:20" ht="15.6" x14ac:dyDescent="0.3">
      <c r="A2689" s="2" t="s">
        <v>2760</v>
      </c>
      <c r="B2689" s="3">
        <v>46384</v>
      </c>
      <c r="C2689" s="4" t="s">
        <v>28</v>
      </c>
      <c r="D2689" s="4" t="s">
        <v>106</v>
      </c>
      <c r="E2689" s="4" t="s">
        <v>23</v>
      </c>
      <c r="F2689" s="4" t="s">
        <v>24</v>
      </c>
      <c r="G2689" s="4" t="s">
        <v>31</v>
      </c>
      <c r="H2689" s="4" t="s">
        <v>41</v>
      </c>
      <c r="I2689" s="5">
        <v>1</v>
      </c>
      <c r="J2689" s="6">
        <v>147</v>
      </c>
      <c r="K2689" s="7">
        <v>0.15</v>
      </c>
      <c r="L2689" s="6">
        <v>79.58</v>
      </c>
      <c r="M2689" s="6">
        <f t="shared" si="164"/>
        <v>124.95</v>
      </c>
      <c r="N2689" s="6">
        <f t="shared" si="165"/>
        <v>79.58</v>
      </c>
      <c r="O2689" s="6">
        <f t="shared" si="166"/>
        <v>45.370000000000005</v>
      </c>
      <c r="P2689" s="8">
        <f t="shared" si="167"/>
        <v>0.36310524209683875</v>
      </c>
      <c r="Q2689" s="9">
        <f>YEAR(SalesDataTable[[#This Row],[Order Date]])</f>
        <v>2026</v>
      </c>
      <c r="R2689" s="8" t="str">
        <f>"Q"&amp;ROUNDUP(MONTH(SalesDataTable[[#This Row],[Order Date]])/3,0)</f>
        <v>Q4</v>
      </c>
      <c r="S2689" s="5">
        <f>MONTH(SalesDataTable[[#This Row],[Order Date]])</f>
        <v>12</v>
      </c>
      <c r="T2689" s="8" t="str">
        <f>TEXT(SalesDataTable[[#This Row],[Order Date]],"mmm")</f>
        <v>Dec</v>
      </c>
    </row>
    <row r="2690" spans="1:20" ht="15.6" x14ac:dyDescent="0.3">
      <c r="A2690" s="2" t="s">
        <v>2761</v>
      </c>
      <c r="B2690" s="3">
        <v>46384</v>
      </c>
      <c r="C2690" s="4" t="s">
        <v>21</v>
      </c>
      <c r="D2690" s="4" t="s">
        <v>108</v>
      </c>
      <c r="E2690" s="4" t="s">
        <v>23</v>
      </c>
      <c r="F2690" s="4" t="s">
        <v>36</v>
      </c>
      <c r="G2690" s="4" t="s">
        <v>37</v>
      </c>
      <c r="H2690" s="4" t="s">
        <v>66</v>
      </c>
      <c r="I2690" s="5">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9">
        <f>YEAR(SalesDataTable[[#This Row],[Order Date]])</f>
        <v>2026</v>
      </c>
      <c r="R2690" s="8" t="str">
        <f>"Q"&amp;ROUNDUP(MONTH(SalesDataTable[[#This Row],[Order Date]])/3,0)</f>
        <v>Q4</v>
      </c>
      <c r="S2690" s="5">
        <f>MONTH(SalesDataTable[[#This Row],[Order Date]])</f>
        <v>12</v>
      </c>
      <c r="T2690" s="8" t="str">
        <f>TEXT(SalesDataTable[[#This Row],[Order Date]],"mmm")</f>
        <v>Dec</v>
      </c>
    </row>
    <row r="2691" spans="1:20" ht="15.6" x14ac:dyDescent="0.3">
      <c r="A2691" s="2" t="s">
        <v>2762</v>
      </c>
      <c r="B2691" s="3">
        <v>46384</v>
      </c>
      <c r="C2691" s="4" t="s">
        <v>28</v>
      </c>
      <c r="D2691" s="4" t="s">
        <v>89</v>
      </c>
      <c r="E2691" s="4" t="s">
        <v>59</v>
      </c>
      <c r="F2691" s="4" t="s">
        <v>24</v>
      </c>
      <c r="G2691" s="4" t="s">
        <v>25</v>
      </c>
      <c r="H2691" s="4" t="s">
        <v>55</v>
      </c>
      <c r="I2691" s="5">
        <v>1</v>
      </c>
      <c r="J2691" s="6">
        <v>39.69</v>
      </c>
      <c r="K2691" s="7">
        <v>0</v>
      </c>
      <c r="L2691" s="6">
        <v>17.09</v>
      </c>
      <c r="M2691" s="6">
        <f t="shared" si="168"/>
        <v>39.69</v>
      </c>
      <c r="N2691" s="6">
        <f t="shared" si="169"/>
        <v>17.09</v>
      </c>
      <c r="O2691" s="6">
        <f t="shared" si="170"/>
        <v>22.599999999999998</v>
      </c>
      <c r="P2691" s="8">
        <f t="shared" si="171"/>
        <v>0.56941295036533135</v>
      </c>
      <c r="Q2691" s="9">
        <f>YEAR(SalesDataTable[[#This Row],[Order Date]])</f>
        <v>2026</v>
      </c>
      <c r="R2691" s="8" t="str">
        <f>"Q"&amp;ROUNDUP(MONTH(SalesDataTable[[#This Row],[Order Date]])/3,0)</f>
        <v>Q4</v>
      </c>
      <c r="S2691" s="5">
        <f>MONTH(SalesDataTable[[#This Row],[Order Date]])</f>
        <v>12</v>
      </c>
      <c r="T2691" s="8" t="str">
        <f>TEXT(SalesDataTable[[#This Row],[Order Date]],"mmm")</f>
        <v>Dec</v>
      </c>
    </row>
    <row r="2692" spans="1:20" ht="15.6" x14ac:dyDescent="0.3">
      <c r="A2692" s="2" t="s">
        <v>2763</v>
      </c>
      <c r="B2692" s="3">
        <v>46384</v>
      </c>
      <c r="C2692" s="4" t="s">
        <v>47</v>
      </c>
      <c r="D2692" s="4" t="s">
        <v>48</v>
      </c>
      <c r="E2692" s="4" t="s">
        <v>23</v>
      </c>
      <c r="F2692" s="4" t="s">
        <v>36</v>
      </c>
      <c r="G2692" s="4" t="s">
        <v>51</v>
      </c>
      <c r="H2692" s="4" t="s">
        <v>110</v>
      </c>
      <c r="I2692" s="5">
        <v>5</v>
      </c>
      <c r="J2692" s="6">
        <v>122.42</v>
      </c>
      <c r="K2692" s="7">
        <v>0</v>
      </c>
      <c r="L2692" s="6">
        <v>60.8</v>
      </c>
      <c r="M2692" s="6">
        <f t="shared" si="168"/>
        <v>612.1</v>
      </c>
      <c r="N2692" s="6">
        <f t="shared" si="169"/>
        <v>304</v>
      </c>
      <c r="O2692" s="6">
        <f t="shared" si="170"/>
        <v>308.10000000000002</v>
      </c>
      <c r="P2692" s="8">
        <f t="shared" si="171"/>
        <v>0.50334912595981052</v>
      </c>
      <c r="Q2692" s="9">
        <f>YEAR(SalesDataTable[[#This Row],[Order Date]])</f>
        <v>2026</v>
      </c>
      <c r="R2692" s="8" t="str">
        <f>"Q"&amp;ROUNDUP(MONTH(SalesDataTable[[#This Row],[Order Date]])/3,0)</f>
        <v>Q4</v>
      </c>
      <c r="S2692" s="5">
        <f>MONTH(SalesDataTable[[#This Row],[Order Date]])</f>
        <v>12</v>
      </c>
      <c r="T2692" s="8" t="str">
        <f>TEXT(SalesDataTable[[#This Row],[Order Date]],"mmm")</f>
        <v>Dec</v>
      </c>
    </row>
    <row r="2693" spans="1:20" ht="15.6" x14ac:dyDescent="0.3">
      <c r="A2693" s="2" t="s">
        <v>2764</v>
      </c>
      <c r="B2693" s="3">
        <v>46384</v>
      </c>
      <c r="C2693" s="4" t="s">
        <v>28</v>
      </c>
      <c r="D2693" s="4" t="s">
        <v>58</v>
      </c>
      <c r="E2693" s="4" t="s">
        <v>45</v>
      </c>
      <c r="F2693" s="4" t="s">
        <v>36</v>
      </c>
      <c r="G2693" s="4" t="s">
        <v>37</v>
      </c>
      <c r="H2693" s="4" t="s">
        <v>38</v>
      </c>
      <c r="I2693" s="5">
        <v>1</v>
      </c>
      <c r="J2693" s="6">
        <v>37.03</v>
      </c>
      <c r="K2693" s="7">
        <v>0.15</v>
      </c>
      <c r="L2693" s="6">
        <v>13.53</v>
      </c>
      <c r="M2693" s="6">
        <f t="shared" si="168"/>
        <v>31.4755</v>
      </c>
      <c r="N2693" s="6">
        <f t="shared" si="169"/>
        <v>13.53</v>
      </c>
      <c r="O2693" s="6">
        <f t="shared" si="170"/>
        <v>17.945500000000003</v>
      </c>
      <c r="P2693" s="8">
        <f t="shared" si="171"/>
        <v>0.57014185636447401</v>
      </c>
      <c r="Q2693" s="9">
        <f>YEAR(SalesDataTable[[#This Row],[Order Date]])</f>
        <v>2026</v>
      </c>
      <c r="R2693" s="8" t="str">
        <f>"Q"&amp;ROUNDUP(MONTH(SalesDataTable[[#This Row],[Order Date]])/3,0)</f>
        <v>Q4</v>
      </c>
      <c r="S2693" s="5">
        <f>MONTH(SalesDataTable[[#This Row],[Order Date]])</f>
        <v>12</v>
      </c>
      <c r="T2693" s="8" t="str">
        <f>TEXT(SalesDataTable[[#This Row],[Order Date]],"mmm")</f>
        <v>Dec</v>
      </c>
    </row>
    <row r="2694" spans="1:20" ht="15.6" x14ac:dyDescent="0.3">
      <c r="A2694" s="2" t="s">
        <v>2765</v>
      </c>
      <c r="B2694" s="3">
        <v>46384</v>
      </c>
      <c r="C2694" s="4" t="s">
        <v>28</v>
      </c>
      <c r="D2694" s="4" t="s">
        <v>106</v>
      </c>
      <c r="E2694" s="4" t="s">
        <v>45</v>
      </c>
      <c r="F2694" s="4" t="s">
        <v>24</v>
      </c>
      <c r="G2694" s="4" t="s">
        <v>31</v>
      </c>
      <c r="H2694" s="4" t="s">
        <v>32</v>
      </c>
      <c r="I2694" s="5">
        <v>1</v>
      </c>
      <c r="J2694" s="6">
        <v>90.99</v>
      </c>
      <c r="K2694" s="7">
        <v>0.05</v>
      </c>
      <c r="L2694" s="6">
        <v>44.78</v>
      </c>
      <c r="M2694" s="6">
        <f t="shared" si="168"/>
        <v>86.440499999999986</v>
      </c>
      <c r="N2694" s="6">
        <f t="shared" si="169"/>
        <v>44.78</v>
      </c>
      <c r="O2694" s="6">
        <f t="shared" si="170"/>
        <v>41.660499999999985</v>
      </c>
      <c r="P2694" s="8">
        <f t="shared" si="171"/>
        <v>0.48195579618350187</v>
      </c>
      <c r="Q2694" s="9">
        <f>YEAR(SalesDataTable[[#This Row],[Order Date]])</f>
        <v>2026</v>
      </c>
      <c r="R2694" s="8" t="str">
        <f>"Q"&amp;ROUNDUP(MONTH(SalesDataTable[[#This Row],[Order Date]])/3,0)</f>
        <v>Q4</v>
      </c>
      <c r="S2694" s="5">
        <f>MONTH(SalesDataTable[[#This Row],[Order Date]])</f>
        <v>12</v>
      </c>
      <c r="T2694" s="8" t="str">
        <f>TEXT(SalesDataTable[[#This Row],[Order Date]],"mmm")</f>
        <v>Dec</v>
      </c>
    </row>
    <row r="2695" spans="1:20" ht="15.6" x14ac:dyDescent="0.3">
      <c r="A2695" s="2" t="s">
        <v>2766</v>
      </c>
      <c r="B2695" s="3">
        <v>46385</v>
      </c>
      <c r="C2695" s="4" t="s">
        <v>28</v>
      </c>
      <c r="D2695" s="4" t="s">
        <v>86</v>
      </c>
      <c r="E2695" s="4" t="s">
        <v>23</v>
      </c>
      <c r="F2695" s="4" t="s">
        <v>24</v>
      </c>
      <c r="G2695" s="4" t="s">
        <v>31</v>
      </c>
      <c r="H2695" s="4" t="s">
        <v>32</v>
      </c>
      <c r="I2695" s="5">
        <v>1</v>
      </c>
      <c r="J2695" s="6">
        <v>90.81</v>
      </c>
      <c r="K2695" s="7">
        <v>0.1</v>
      </c>
      <c r="L2695" s="6">
        <v>46.53</v>
      </c>
      <c r="M2695" s="6">
        <f t="shared" si="168"/>
        <v>81.728999999999999</v>
      </c>
      <c r="N2695" s="6">
        <f t="shared" si="169"/>
        <v>46.53</v>
      </c>
      <c r="O2695" s="6">
        <f t="shared" si="170"/>
        <v>35.198999999999998</v>
      </c>
      <c r="P2695" s="8">
        <f t="shared" si="171"/>
        <v>0.43067944059024332</v>
      </c>
      <c r="Q2695" s="9">
        <f>YEAR(SalesDataTable[[#This Row],[Order Date]])</f>
        <v>2026</v>
      </c>
      <c r="R2695" s="8" t="str">
        <f>"Q"&amp;ROUNDUP(MONTH(SalesDataTable[[#This Row],[Order Date]])/3,0)</f>
        <v>Q4</v>
      </c>
      <c r="S2695" s="5">
        <f>MONTH(SalesDataTable[[#This Row],[Order Date]])</f>
        <v>12</v>
      </c>
      <c r="T2695" s="8" t="str">
        <f>TEXT(SalesDataTable[[#This Row],[Order Date]],"mmm")</f>
        <v>Dec</v>
      </c>
    </row>
    <row r="2696" spans="1:20" ht="15.6" x14ac:dyDescent="0.3">
      <c r="A2696" s="2" t="s">
        <v>2767</v>
      </c>
      <c r="B2696" s="3">
        <v>46385</v>
      </c>
      <c r="C2696" s="4" t="s">
        <v>21</v>
      </c>
      <c r="D2696" s="4" t="s">
        <v>108</v>
      </c>
      <c r="E2696" s="4" t="s">
        <v>45</v>
      </c>
      <c r="F2696" s="4" t="s">
        <v>36</v>
      </c>
      <c r="G2696" s="4" t="s">
        <v>25</v>
      </c>
      <c r="H2696" s="4" t="s">
        <v>55</v>
      </c>
      <c r="I2696" s="5">
        <v>1</v>
      </c>
      <c r="J2696" s="6">
        <v>41.28</v>
      </c>
      <c r="K2696" s="7">
        <v>0.15</v>
      </c>
      <c r="L2696" s="6">
        <v>16.41</v>
      </c>
      <c r="M2696" s="6">
        <f t="shared" si="168"/>
        <v>35.088000000000001</v>
      </c>
      <c r="N2696" s="6">
        <f t="shared" si="169"/>
        <v>16.41</v>
      </c>
      <c r="O2696" s="6">
        <f t="shared" si="170"/>
        <v>18.678000000000001</v>
      </c>
      <c r="P2696" s="8">
        <f t="shared" si="171"/>
        <v>0.53231874145006841</v>
      </c>
      <c r="Q2696" s="9">
        <f>YEAR(SalesDataTable[[#This Row],[Order Date]])</f>
        <v>2026</v>
      </c>
      <c r="R2696" s="8" t="str">
        <f>"Q"&amp;ROUNDUP(MONTH(SalesDataTable[[#This Row],[Order Date]])/3,0)</f>
        <v>Q4</v>
      </c>
      <c r="S2696" s="5">
        <f>MONTH(SalesDataTable[[#This Row],[Order Date]])</f>
        <v>12</v>
      </c>
      <c r="T2696" s="8" t="str">
        <f>TEXT(SalesDataTable[[#This Row],[Order Date]],"mmm")</f>
        <v>Dec</v>
      </c>
    </row>
    <row r="2697" spans="1:20" ht="15.6" x14ac:dyDescent="0.3">
      <c r="A2697" s="2" t="s">
        <v>2768</v>
      </c>
      <c r="B2697" s="3">
        <v>46385</v>
      </c>
      <c r="C2697" s="4" t="s">
        <v>47</v>
      </c>
      <c r="D2697" s="4" t="s">
        <v>102</v>
      </c>
      <c r="E2697" s="4" t="s">
        <v>59</v>
      </c>
      <c r="F2697" s="4" t="s">
        <v>40</v>
      </c>
      <c r="G2697" s="4" t="s">
        <v>37</v>
      </c>
      <c r="H2697" s="4" t="s">
        <v>66</v>
      </c>
      <c r="I2697" s="5">
        <v>1</v>
      </c>
      <c r="J2697" s="6">
        <v>46.07</v>
      </c>
      <c r="K2697" s="7">
        <v>0</v>
      </c>
      <c r="L2697" s="6">
        <v>18.420000000000002</v>
      </c>
      <c r="M2697" s="6">
        <f t="shared" si="168"/>
        <v>46.07</v>
      </c>
      <c r="N2697" s="6">
        <f t="shared" si="169"/>
        <v>18.420000000000002</v>
      </c>
      <c r="O2697" s="6">
        <f t="shared" si="170"/>
        <v>27.65</v>
      </c>
      <c r="P2697" s="8">
        <f t="shared" si="171"/>
        <v>0.60017364879531143</v>
      </c>
      <c r="Q2697" s="9">
        <f>YEAR(SalesDataTable[[#This Row],[Order Date]])</f>
        <v>2026</v>
      </c>
      <c r="R2697" s="8" t="str">
        <f>"Q"&amp;ROUNDUP(MONTH(SalesDataTable[[#This Row],[Order Date]])/3,0)</f>
        <v>Q4</v>
      </c>
      <c r="S2697" s="5">
        <f>MONTH(SalesDataTable[[#This Row],[Order Date]])</f>
        <v>12</v>
      </c>
      <c r="T2697" s="8" t="str">
        <f>TEXT(SalesDataTable[[#This Row],[Order Date]],"mmm")</f>
        <v>Dec</v>
      </c>
    </row>
    <row r="2698" spans="1:20" ht="15.6" x14ac:dyDescent="0.3">
      <c r="A2698" s="2" t="s">
        <v>2769</v>
      </c>
      <c r="B2698" s="3">
        <v>46385</v>
      </c>
      <c r="C2698" s="4" t="s">
        <v>28</v>
      </c>
      <c r="D2698" s="4" t="s">
        <v>89</v>
      </c>
      <c r="E2698" s="4" t="s">
        <v>45</v>
      </c>
      <c r="F2698" s="4" t="s">
        <v>40</v>
      </c>
      <c r="G2698" s="4" t="s">
        <v>31</v>
      </c>
      <c r="H2698" s="4" t="s">
        <v>41</v>
      </c>
      <c r="I2698" s="5">
        <v>1</v>
      </c>
      <c r="J2698" s="6">
        <v>147.29</v>
      </c>
      <c r="K2698" s="7">
        <v>0.1</v>
      </c>
      <c r="L2698" s="6">
        <v>78.2</v>
      </c>
      <c r="M2698" s="6">
        <f t="shared" si="168"/>
        <v>132.56100000000001</v>
      </c>
      <c r="N2698" s="6">
        <f t="shared" si="169"/>
        <v>78.2</v>
      </c>
      <c r="O2698" s="6">
        <f t="shared" si="170"/>
        <v>54.361000000000004</v>
      </c>
      <c r="P2698" s="8">
        <f t="shared" si="171"/>
        <v>0.4100829052285363</v>
      </c>
      <c r="Q2698" s="9">
        <f>YEAR(SalesDataTable[[#This Row],[Order Date]])</f>
        <v>2026</v>
      </c>
      <c r="R2698" s="8" t="str">
        <f>"Q"&amp;ROUNDUP(MONTH(SalesDataTable[[#This Row],[Order Date]])/3,0)</f>
        <v>Q4</v>
      </c>
      <c r="S2698" s="5">
        <f>MONTH(SalesDataTable[[#This Row],[Order Date]])</f>
        <v>12</v>
      </c>
      <c r="T2698" s="8" t="str">
        <f>TEXT(SalesDataTable[[#This Row],[Order Date]],"mmm")</f>
        <v>Dec</v>
      </c>
    </row>
    <row r="2699" spans="1:20" ht="15.6" x14ac:dyDescent="0.3">
      <c r="A2699" s="2" t="s">
        <v>2770</v>
      </c>
      <c r="B2699" s="3">
        <v>46386</v>
      </c>
      <c r="C2699" s="4" t="s">
        <v>47</v>
      </c>
      <c r="D2699" s="4" t="s">
        <v>102</v>
      </c>
      <c r="E2699" s="4" t="s">
        <v>23</v>
      </c>
      <c r="F2699" s="4" t="s">
        <v>36</v>
      </c>
      <c r="G2699" s="4" t="s">
        <v>25</v>
      </c>
      <c r="H2699" s="4" t="s">
        <v>55</v>
      </c>
      <c r="I2699" s="5">
        <v>1</v>
      </c>
      <c r="J2699" s="6">
        <v>40.82</v>
      </c>
      <c r="K2699" s="7">
        <v>0.1</v>
      </c>
      <c r="L2699" s="6">
        <v>17.2</v>
      </c>
      <c r="M2699" s="6">
        <f t="shared" si="168"/>
        <v>36.738</v>
      </c>
      <c r="N2699" s="6">
        <f t="shared" si="169"/>
        <v>17.2</v>
      </c>
      <c r="O2699" s="6">
        <f t="shared" si="170"/>
        <v>19.538</v>
      </c>
      <c r="P2699" s="8">
        <f t="shared" si="171"/>
        <v>0.53181991398551909</v>
      </c>
      <c r="Q2699" s="9">
        <f>YEAR(SalesDataTable[[#This Row],[Order Date]])</f>
        <v>2026</v>
      </c>
      <c r="R2699" s="8" t="str">
        <f>"Q"&amp;ROUNDUP(MONTH(SalesDataTable[[#This Row],[Order Date]])/3,0)</f>
        <v>Q4</v>
      </c>
      <c r="S2699" s="5">
        <f>MONTH(SalesDataTable[[#This Row],[Order Date]])</f>
        <v>12</v>
      </c>
      <c r="T2699" s="8" t="str">
        <f>TEXT(SalesDataTable[[#This Row],[Order Date]],"mmm")</f>
        <v>Dec</v>
      </c>
    </row>
    <row r="2700" spans="1:20" ht="15.6" x14ac:dyDescent="0.3">
      <c r="A2700" s="2" t="s">
        <v>2771</v>
      </c>
      <c r="B2700" s="3">
        <v>46386</v>
      </c>
      <c r="C2700" s="4" t="s">
        <v>47</v>
      </c>
      <c r="D2700" s="4" t="s">
        <v>65</v>
      </c>
      <c r="E2700" s="4" t="s">
        <v>23</v>
      </c>
      <c r="F2700" s="4" t="s">
        <v>36</v>
      </c>
      <c r="G2700" s="4" t="s">
        <v>69</v>
      </c>
      <c r="H2700" s="4" t="s">
        <v>94</v>
      </c>
      <c r="I2700" s="5">
        <v>3</v>
      </c>
      <c r="J2700" s="6">
        <v>50.72</v>
      </c>
      <c r="K2700" s="7">
        <v>0</v>
      </c>
      <c r="L2700" s="6">
        <v>22.3</v>
      </c>
      <c r="M2700" s="6">
        <f t="shared" si="168"/>
        <v>152.16</v>
      </c>
      <c r="N2700" s="6">
        <f t="shared" si="169"/>
        <v>66.900000000000006</v>
      </c>
      <c r="O2700" s="6">
        <f t="shared" si="170"/>
        <v>85.259999999999991</v>
      </c>
      <c r="P2700" s="8">
        <f t="shared" si="171"/>
        <v>0.56033123028391163</v>
      </c>
      <c r="Q2700" s="9">
        <f>YEAR(SalesDataTable[[#This Row],[Order Date]])</f>
        <v>2026</v>
      </c>
      <c r="R2700" s="8" t="str">
        <f>"Q"&amp;ROUNDUP(MONTH(SalesDataTable[[#This Row],[Order Date]])/3,0)</f>
        <v>Q4</v>
      </c>
      <c r="S2700" s="5">
        <f>MONTH(SalesDataTable[[#This Row],[Order Date]])</f>
        <v>12</v>
      </c>
      <c r="T2700" s="8" t="str">
        <f>TEXT(SalesDataTable[[#This Row],[Order Date]],"mmm")</f>
        <v>Dec</v>
      </c>
    </row>
    <row r="2701" spans="1:20" ht="15.6" x14ac:dyDescent="0.3">
      <c r="A2701" s="2" t="s">
        <v>2772</v>
      </c>
      <c r="B2701" s="3">
        <v>46386</v>
      </c>
      <c r="C2701" s="4" t="s">
        <v>28</v>
      </c>
      <c r="D2701" s="4" t="s">
        <v>89</v>
      </c>
      <c r="E2701" s="4" t="s">
        <v>59</v>
      </c>
      <c r="F2701" s="4" t="s">
        <v>40</v>
      </c>
      <c r="G2701" s="4" t="s">
        <v>51</v>
      </c>
      <c r="H2701" s="4" t="s">
        <v>61</v>
      </c>
      <c r="I2701" s="5">
        <v>3</v>
      </c>
      <c r="J2701" s="6">
        <v>194.7</v>
      </c>
      <c r="K2701" s="7">
        <v>0.1</v>
      </c>
      <c r="L2701" s="6">
        <v>102.62</v>
      </c>
      <c r="M2701" s="6">
        <f t="shared" si="168"/>
        <v>525.68999999999994</v>
      </c>
      <c r="N2701" s="6">
        <f t="shared" si="169"/>
        <v>307.86</v>
      </c>
      <c r="O2701" s="6">
        <f t="shared" si="170"/>
        <v>217.82999999999993</v>
      </c>
      <c r="P2701" s="8">
        <f t="shared" si="171"/>
        <v>0.41436968555612613</v>
      </c>
      <c r="Q2701" s="9">
        <f>YEAR(SalesDataTable[[#This Row],[Order Date]])</f>
        <v>2026</v>
      </c>
      <c r="R2701" s="8" t="str">
        <f>"Q"&amp;ROUNDUP(MONTH(SalesDataTable[[#This Row],[Order Date]])/3,0)</f>
        <v>Q4</v>
      </c>
      <c r="S2701" s="5">
        <f>MONTH(SalesDataTable[[#This Row],[Order Date]])</f>
        <v>12</v>
      </c>
      <c r="T2701" s="8" t="str">
        <f>TEXT(SalesDataTable[[#This Row],[Order Date]],"mmm")</f>
        <v>Dec</v>
      </c>
    </row>
    <row r="2702" spans="1:20" ht="15.6" x14ac:dyDescent="0.3">
      <c r="A2702" s="2" t="s">
        <v>2773</v>
      </c>
      <c r="B2702" s="3">
        <v>46386</v>
      </c>
      <c r="C2702" s="4" t="s">
        <v>28</v>
      </c>
      <c r="D2702" s="4" t="s">
        <v>58</v>
      </c>
      <c r="E2702" s="4" t="s">
        <v>45</v>
      </c>
      <c r="F2702" s="4" t="s">
        <v>36</v>
      </c>
      <c r="G2702" s="4" t="s">
        <v>37</v>
      </c>
      <c r="H2702" s="4" t="s">
        <v>38</v>
      </c>
      <c r="I2702" s="5">
        <v>1</v>
      </c>
      <c r="J2702" s="6">
        <v>36.64</v>
      </c>
      <c r="K2702" s="7">
        <v>0.05</v>
      </c>
      <c r="L2702" s="6">
        <v>13.59</v>
      </c>
      <c r="M2702" s="6">
        <f t="shared" si="168"/>
        <v>34.808</v>
      </c>
      <c r="N2702" s="6">
        <f t="shared" si="169"/>
        <v>13.59</v>
      </c>
      <c r="O2702" s="6">
        <f t="shared" si="170"/>
        <v>21.218</v>
      </c>
      <c r="P2702" s="8">
        <f t="shared" si="171"/>
        <v>0.60957251206619167</v>
      </c>
      <c r="Q2702" s="9">
        <f>YEAR(SalesDataTable[[#This Row],[Order Date]])</f>
        <v>2026</v>
      </c>
      <c r="R2702" s="8" t="str">
        <f>"Q"&amp;ROUNDUP(MONTH(SalesDataTable[[#This Row],[Order Date]])/3,0)</f>
        <v>Q4</v>
      </c>
      <c r="S2702" s="5">
        <f>MONTH(SalesDataTable[[#This Row],[Order Date]])</f>
        <v>12</v>
      </c>
      <c r="T2702" s="8" t="str">
        <f>TEXT(SalesDataTable[[#This Row],[Order Date]],"mmm")</f>
        <v>Dec</v>
      </c>
    </row>
    <row r="2703" spans="1:20" ht="15.6" x14ac:dyDescent="0.3">
      <c r="A2703" s="2" t="s">
        <v>2774</v>
      </c>
      <c r="B2703" s="3">
        <v>46386</v>
      </c>
      <c r="C2703" s="4" t="s">
        <v>34</v>
      </c>
      <c r="D2703" s="4" t="s">
        <v>81</v>
      </c>
      <c r="E2703" s="4" t="s">
        <v>59</v>
      </c>
      <c r="F2703" s="4" t="s">
        <v>24</v>
      </c>
      <c r="G2703" s="4" t="s">
        <v>51</v>
      </c>
      <c r="H2703" s="4" t="s">
        <v>61</v>
      </c>
      <c r="I2703" s="5">
        <v>6</v>
      </c>
      <c r="J2703" s="6">
        <v>192.9</v>
      </c>
      <c r="K2703" s="7">
        <v>0.2</v>
      </c>
      <c r="L2703" s="6">
        <v>106.89</v>
      </c>
      <c r="M2703" s="6">
        <f t="shared" si="168"/>
        <v>925.92000000000007</v>
      </c>
      <c r="N2703" s="6">
        <f t="shared" si="169"/>
        <v>641.34</v>
      </c>
      <c r="O2703" s="6">
        <f t="shared" si="170"/>
        <v>284.58000000000004</v>
      </c>
      <c r="P2703" s="8">
        <f t="shared" si="171"/>
        <v>0.30734836702954899</v>
      </c>
      <c r="Q2703" s="9">
        <f>YEAR(SalesDataTable[[#This Row],[Order Date]])</f>
        <v>2026</v>
      </c>
      <c r="R2703" s="8" t="str">
        <f>"Q"&amp;ROUNDUP(MONTH(SalesDataTable[[#This Row],[Order Date]])/3,0)</f>
        <v>Q4</v>
      </c>
      <c r="S2703" s="5">
        <f>MONTH(SalesDataTable[[#This Row],[Order Date]])</f>
        <v>12</v>
      </c>
      <c r="T2703" s="8" t="str">
        <f>TEXT(SalesDataTable[[#This Row],[Order Date]],"mmm")</f>
        <v>Dec</v>
      </c>
    </row>
    <row r="2704" spans="1:20" ht="15.6" x14ac:dyDescent="0.3">
      <c r="A2704" s="2" t="s">
        <v>2775</v>
      </c>
      <c r="B2704" s="3">
        <v>46386</v>
      </c>
      <c r="C2704" s="4" t="s">
        <v>47</v>
      </c>
      <c r="D2704" s="4" t="s">
        <v>65</v>
      </c>
      <c r="E2704" s="4" t="s">
        <v>59</v>
      </c>
      <c r="F2704" s="4" t="s">
        <v>24</v>
      </c>
      <c r="G2704" s="4" t="s">
        <v>31</v>
      </c>
      <c r="H2704" s="4" t="s">
        <v>99</v>
      </c>
      <c r="I2704" s="5">
        <v>2</v>
      </c>
      <c r="J2704" s="6">
        <v>71.56</v>
      </c>
      <c r="K2704" s="7">
        <v>0.1</v>
      </c>
      <c r="L2704" s="6">
        <v>32.99</v>
      </c>
      <c r="M2704" s="6">
        <f t="shared" si="168"/>
        <v>128.80800000000002</v>
      </c>
      <c r="N2704" s="6">
        <f t="shared" si="169"/>
        <v>65.98</v>
      </c>
      <c r="O2704" s="6">
        <f t="shared" si="170"/>
        <v>62.828000000000017</v>
      </c>
      <c r="P2704" s="8">
        <f t="shared" si="171"/>
        <v>0.4877647351096206</v>
      </c>
      <c r="Q2704" s="9">
        <f>YEAR(SalesDataTable[[#This Row],[Order Date]])</f>
        <v>2026</v>
      </c>
      <c r="R2704" s="8" t="str">
        <f>"Q"&amp;ROUNDUP(MONTH(SalesDataTable[[#This Row],[Order Date]])/3,0)</f>
        <v>Q4</v>
      </c>
      <c r="S2704" s="5">
        <f>MONTH(SalesDataTable[[#This Row],[Order Date]])</f>
        <v>12</v>
      </c>
      <c r="T2704" s="8" t="str">
        <f>TEXT(SalesDataTable[[#This Row],[Order Date]],"mmm")</f>
        <v>Dec</v>
      </c>
    </row>
    <row r="2705" spans="1:20" ht="15.6" x14ac:dyDescent="0.3">
      <c r="A2705" s="2" t="s">
        <v>2776</v>
      </c>
      <c r="B2705" s="3">
        <v>46386</v>
      </c>
      <c r="C2705" s="4" t="s">
        <v>47</v>
      </c>
      <c r="D2705" s="4" t="s">
        <v>102</v>
      </c>
      <c r="E2705" s="4" t="s">
        <v>59</v>
      </c>
      <c r="F2705" s="4" t="s">
        <v>36</v>
      </c>
      <c r="G2705" s="4" t="s">
        <v>25</v>
      </c>
      <c r="H2705" s="4" t="s">
        <v>55</v>
      </c>
      <c r="I2705" s="5">
        <v>1</v>
      </c>
      <c r="J2705" s="6">
        <v>40.270000000000003</v>
      </c>
      <c r="K2705" s="7">
        <v>0.1</v>
      </c>
      <c r="L2705" s="6">
        <v>16.63</v>
      </c>
      <c r="M2705" s="6">
        <f t="shared" si="168"/>
        <v>36.243000000000002</v>
      </c>
      <c r="N2705" s="6">
        <f t="shared" si="169"/>
        <v>16.63</v>
      </c>
      <c r="O2705" s="6">
        <f t="shared" si="170"/>
        <v>19.613000000000003</v>
      </c>
      <c r="P2705" s="8">
        <f t="shared" si="171"/>
        <v>0.54115277432883602</v>
      </c>
      <c r="Q2705" s="9">
        <f>YEAR(SalesDataTable[[#This Row],[Order Date]])</f>
        <v>2026</v>
      </c>
      <c r="R2705" s="8" t="str">
        <f>"Q"&amp;ROUNDUP(MONTH(SalesDataTable[[#This Row],[Order Date]])/3,0)</f>
        <v>Q4</v>
      </c>
      <c r="S2705" s="5">
        <f>MONTH(SalesDataTable[[#This Row],[Order Date]])</f>
        <v>12</v>
      </c>
      <c r="T2705" s="8" t="str">
        <f>TEXT(SalesDataTable[[#This Row],[Order Date]],"mmm")</f>
        <v>Dec</v>
      </c>
    </row>
    <row r="2706" spans="1:20" ht="15.6" x14ac:dyDescent="0.3">
      <c r="A2706" s="2" t="s">
        <v>2777</v>
      </c>
      <c r="B2706" s="3">
        <v>46386</v>
      </c>
      <c r="C2706" s="4" t="s">
        <v>47</v>
      </c>
      <c r="D2706" s="4" t="s">
        <v>65</v>
      </c>
      <c r="E2706" s="4" t="s">
        <v>45</v>
      </c>
      <c r="F2706" s="4" t="s">
        <v>40</v>
      </c>
      <c r="G2706" s="4" t="s">
        <v>25</v>
      </c>
      <c r="H2706" s="4" t="s">
        <v>26</v>
      </c>
      <c r="I2706" s="5">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9">
        <f>YEAR(SalesDataTable[[#This Row],[Order Date]])</f>
        <v>2026</v>
      </c>
      <c r="R2706" s="8" t="str">
        <f>"Q"&amp;ROUNDUP(MONTH(SalesDataTable[[#This Row],[Order Date]])/3,0)</f>
        <v>Q4</v>
      </c>
      <c r="S2706" s="5">
        <f>MONTH(SalesDataTable[[#This Row],[Order Date]])</f>
        <v>12</v>
      </c>
      <c r="T2706" s="8" t="str">
        <f>TEXT(SalesDataTable[[#This Row],[Order Date]],"mmm")</f>
        <v>Dec</v>
      </c>
    </row>
    <row r="2707" spans="1:20" ht="15.6" x14ac:dyDescent="0.3">
      <c r="A2707" s="2" t="s">
        <v>2778</v>
      </c>
      <c r="B2707" s="3">
        <v>46386</v>
      </c>
      <c r="C2707" s="4" t="s">
        <v>28</v>
      </c>
      <c r="D2707" s="4" t="s">
        <v>89</v>
      </c>
      <c r="E2707" s="4" t="s">
        <v>23</v>
      </c>
      <c r="F2707" s="4" t="s">
        <v>36</v>
      </c>
      <c r="G2707" s="4" t="s">
        <v>25</v>
      </c>
      <c r="H2707" s="4" t="s">
        <v>63</v>
      </c>
      <c r="I2707" s="5">
        <v>2</v>
      </c>
      <c r="J2707" s="6">
        <v>101.73</v>
      </c>
      <c r="K2707" s="7">
        <v>0.1</v>
      </c>
      <c r="L2707" s="6">
        <v>49.3</v>
      </c>
      <c r="M2707" s="6">
        <f t="shared" si="168"/>
        <v>183.114</v>
      </c>
      <c r="N2707" s="6">
        <f t="shared" si="169"/>
        <v>98.6</v>
      </c>
      <c r="O2707" s="6">
        <f t="shared" si="170"/>
        <v>84.51400000000001</v>
      </c>
      <c r="P2707" s="8">
        <f t="shared" si="171"/>
        <v>0.46153762137247839</v>
      </c>
      <c r="Q2707" s="9">
        <f>YEAR(SalesDataTable[[#This Row],[Order Date]])</f>
        <v>2026</v>
      </c>
      <c r="R2707" s="8" t="str">
        <f>"Q"&amp;ROUNDUP(MONTH(SalesDataTable[[#This Row],[Order Date]])/3,0)</f>
        <v>Q4</v>
      </c>
      <c r="S2707" s="5">
        <f>MONTH(SalesDataTable[[#This Row],[Order Date]])</f>
        <v>12</v>
      </c>
      <c r="T2707" s="8" t="str">
        <f>TEXT(SalesDataTable[[#This Row],[Order Date]],"mmm")</f>
        <v>Dec</v>
      </c>
    </row>
    <row r="2708" spans="1:20" ht="15.6" x14ac:dyDescent="0.3">
      <c r="A2708" s="2" t="s">
        <v>2779</v>
      </c>
      <c r="B2708" s="3">
        <v>46386</v>
      </c>
      <c r="C2708" s="4" t="s">
        <v>34</v>
      </c>
      <c r="D2708" s="4" t="s">
        <v>81</v>
      </c>
      <c r="E2708" s="4" t="s">
        <v>23</v>
      </c>
      <c r="F2708" s="4" t="s">
        <v>36</v>
      </c>
      <c r="G2708" s="4" t="s">
        <v>25</v>
      </c>
      <c r="H2708" s="4" t="s">
        <v>49</v>
      </c>
      <c r="I2708" s="5">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9">
        <f>YEAR(SalesDataTable[[#This Row],[Order Date]])</f>
        <v>2026</v>
      </c>
      <c r="R2708" s="8" t="str">
        <f>"Q"&amp;ROUNDUP(MONTH(SalesDataTable[[#This Row],[Order Date]])/3,0)</f>
        <v>Q4</v>
      </c>
      <c r="S2708" s="5">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AAF18-DBD0-4CFA-8A48-86FE6EB3C7EC}">
  <dimension ref="A3:I59"/>
  <sheetViews>
    <sheetView workbookViewId="0"/>
  </sheetViews>
  <sheetFormatPr defaultRowHeight="14.4" x14ac:dyDescent="0.3"/>
  <cols>
    <col min="1" max="1" width="19.109375" bestFit="1" customWidth="1"/>
    <col min="2" max="2" width="16" bestFit="1" customWidth="1"/>
    <col min="3" max="3" width="17.33203125" bestFit="1" customWidth="1"/>
    <col min="4" max="4" width="19.109375" bestFit="1" customWidth="1"/>
  </cols>
  <sheetData>
    <row r="3" spans="1:9" x14ac:dyDescent="0.3">
      <c r="A3" t="s">
        <v>2780</v>
      </c>
      <c r="B3" t="s">
        <v>2781</v>
      </c>
      <c r="C3" t="s">
        <v>2782</v>
      </c>
      <c r="D3" t="s">
        <v>2783</v>
      </c>
    </row>
    <row r="4" spans="1:9" x14ac:dyDescent="0.3">
      <c r="A4" s="12">
        <v>645223.1794999995</v>
      </c>
      <c r="B4" s="12">
        <v>296384.2495000005</v>
      </c>
      <c r="C4" s="13">
        <v>6698</v>
      </c>
      <c r="D4" s="12">
        <v>238.35359420022147</v>
      </c>
      <c r="F4" s="18">
        <f>GETPIVOTDATA("Sum of Revenue",$A$3)</f>
        <v>645223.1794999995</v>
      </c>
      <c r="G4" s="18">
        <f>GETPIVOTDATA("Sum of Gross Profit",$A$3)</f>
        <v>296384.2495000005</v>
      </c>
      <c r="H4">
        <f>GETPIVOTDATA("Sum of Units Sold",$A$3)</f>
        <v>6698</v>
      </c>
      <c r="I4" s="18">
        <f>GETPIVOTDATA("Average of Revenue2",$A$3)</f>
        <v>238.35359420022147</v>
      </c>
    </row>
    <row r="8" spans="1:9" x14ac:dyDescent="0.3">
      <c r="A8" s="14" t="s">
        <v>2784</v>
      </c>
      <c r="B8" t="s">
        <v>2780</v>
      </c>
      <c r="C8" t="s">
        <v>2781</v>
      </c>
    </row>
    <row r="9" spans="1:9" x14ac:dyDescent="0.3">
      <c r="A9" s="15" t="s">
        <v>2785</v>
      </c>
      <c r="B9" s="16">
        <v>39091.819499999998</v>
      </c>
      <c r="C9" s="16">
        <v>17596.939500000004</v>
      </c>
    </row>
    <row r="10" spans="1:9" x14ac:dyDescent="0.3">
      <c r="A10" s="15" t="s">
        <v>2786</v>
      </c>
      <c r="B10" s="16">
        <v>35647.71699999999</v>
      </c>
      <c r="C10" s="16">
        <v>16561.507000000001</v>
      </c>
    </row>
    <row r="11" spans="1:9" x14ac:dyDescent="0.3">
      <c r="A11" s="15" t="s">
        <v>2787</v>
      </c>
      <c r="B11" s="16">
        <v>44696.898499999996</v>
      </c>
      <c r="C11" s="16">
        <v>21465.038499999991</v>
      </c>
    </row>
    <row r="12" spans="1:9" x14ac:dyDescent="0.3">
      <c r="A12" s="15" t="s">
        <v>2788</v>
      </c>
      <c r="B12" s="16">
        <v>54688.639000000017</v>
      </c>
      <c r="C12" s="16">
        <v>25283.649000000012</v>
      </c>
    </row>
    <row r="13" spans="1:9" x14ac:dyDescent="0.3">
      <c r="A13" s="15" t="s">
        <v>2789</v>
      </c>
      <c r="B13" s="16">
        <v>58235.185000000005</v>
      </c>
      <c r="C13" s="16">
        <v>27301.534999999993</v>
      </c>
    </row>
    <row r="14" spans="1:9" x14ac:dyDescent="0.3">
      <c r="A14" s="15" t="s">
        <v>2790</v>
      </c>
      <c r="B14" s="16">
        <v>69504.337000000014</v>
      </c>
      <c r="C14" s="16">
        <v>31109.926999999985</v>
      </c>
    </row>
    <row r="15" spans="1:9" x14ac:dyDescent="0.3">
      <c r="A15" s="15" t="s">
        <v>2791</v>
      </c>
      <c r="B15" s="16">
        <v>66442.23599999999</v>
      </c>
      <c r="C15" s="16">
        <v>31035.085999999967</v>
      </c>
    </row>
    <row r="16" spans="1:9" x14ac:dyDescent="0.3">
      <c r="A16" s="15" t="s">
        <v>2792</v>
      </c>
      <c r="B16" s="16">
        <v>57609.044499999975</v>
      </c>
      <c r="C16" s="16">
        <v>27126.764499999972</v>
      </c>
    </row>
    <row r="17" spans="1:5" x14ac:dyDescent="0.3">
      <c r="A17" s="15" t="s">
        <v>2793</v>
      </c>
      <c r="B17" s="16">
        <v>53609.278500000037</v>
      </c>
      <c r="C17" s="16">
        <v>25001.058499999999</v>
      </c>
    </row>
    <row r="18" spans="1:5" x14ac:dyDescent="0.3">
      <c r="A18" s="15" t="s">
        <v>2794</v>
      </c>
      <c r="B18" s="16">
        <v>49147.535000000003</v>
      </c>
      <c r="C18" s="16">
        <v>22793.035</v>
      </c>
    </row>
    <row r="19" spans="1:5" x14ac:dyDescent="0.3">
      <c r="A19" s="15" t="s">
        <v>2795</v>
      </c>
      <c r="B19" s="16">
        <v>65523.639499999968</v>
      </c>
      <c r="C19" s="16">
        <v>28666.869500000012</v>
      </c>
    </row>
    <row r="20" spans="1:5" x14ac:dyDescent="0.3">
      <c r="A20" s="15" t="s">
        <v>2796</v>
      </c>
      <c r="B20" s="16">
        <v>51026.850000000006</v>
      </c>
      <c r="C20" s="16">
        <v>22442.840000000007</v>
      </c>
    </row>
    <row r="21" spans="1:5" x14ac:dyDescent="0.3">
      <c r="A21" s="15" t="s">
        <v>2797</v>
      </c>
      <c r="B21" s="16">
        <v>645223.17949999985</v>
      </c>
      <c r="C21" s="16">
        <v>296384.24949999998</v>
      </c>
    </row>
    <row r="24" spans="1:5" x14ac:dyDescent="0.3">
      <c r="A24" s="14" t="s">
        <v>2784</v>
      </c>
      <c r="B24" t="s">
        <v>2780</v>
      </c>
    </row>
    <row r="25" spans="1:5" x14ac:dyDescent="0.3">
      <c r="A25" s="15" t="s">
        <v>58</v>
      </c>
      <c r="B25" s="12">
        <v>32754.26549999999</v>
      </c>
      <c r="D25" t="str">
        <f>A25</f>
        <v>Austria</v>
      </c>
      <c r="E25">
        <f>B25</f>
        <v>32754.26549999999</v>
      </c>
    </row>
    <row r="26" spans="1:5" x14ac:dyDescent="0.3">
      <c r="A26" s="15" t="s">
        <v>48</v>
      </c>
      <c r="B26" s="12">
        <v>26318.221999999987</v>
      </c>
      <c r="D26" t="str">
        <f t="shared" ref="D26:D41" si="0">A26</f>
        <v>Belgium</v>
      </c>
      <c r="E26">
        <f t="shared" ref="E26:E41" si="1">B26</f>
        <v>26318.221999999987</v>
      </c>
    </row>
    <row r="27" spans="1:5" x14ac:dyDescent="0.3">
      <c r="A27" s="15" t="s">
        <v>29</v>
      </c>
      <c r="B27" s="12">
        <v>23348.653999999995</v>
      </c>
      <c r="D27" t="str">
        <f t="shared" si="0"/>
        <v>Czechia</v>
      </c>
      <c r="E27">
        <f t="shared" si="1"/>
        <v>23348.653999999995</v>
      </c>
    </row>
    <row r="28" spans="1:5" x14ac:dyDescent="0.3">
      <c r="A28" s="15" t="s">
        <v>54</v>
      </c>
      <c r="B28" s="12">
        <v>28462.138000000006</v>
      </c>
      <c r="D28" t="str">
        <f t="shared" si="0"/>
        <v>Denmark</v>
      </c>
      <c r="E28">
        <f t="shared" si="1"/>
        <v>28462.138000000006</v>
      </c>
    </row>
    <row r="29" spans="1:5" x14ac:dyDescent="0.3">
      <c r="A29" s="15" t="s">
        <v>81</v>
      </c>
      <c r="B29" s="12">
        <v>24075.482</v>
      </c>
      <c r="D29" t="str">
        <f t="shared" si="0"/>
        <v>Finland</v>
      </c>
      <c r="E29">
        <f t="shared" si="1"/>
        <v>24075.482</v>
      </c>
    </row>
    <row r="30" spans="1:5" x14ac:dyDescent="0.3">
      <c r="A30" s="15" t="s">
        <v>102</v>
      </c>
      <c r="B30" s="12">
        <v>55102.048500000012</v>
      </c>
      <c r="D30" t="str">
        <f t="shared" si="0"/>
        <v>France</v>
      </c>
      <c r="E30">
        <f t="shared" si="1"/>
        <v>55102.048500000012</v>
      </c>
    </row>
    <row r="31" spans="1:5" x14ac:dyDescent="0.3">
      <c r="A31" s="15" t="s">
        <v>89</v>
      </c>
      <c r="B31" s="12">
        <v>70034.105500000005</v>
      </c>
      <c r="D31" t="str">
        <f t="shared" si="0"/>
        <v>Germany</v>
      </c>
      <c r="E31">
        <f t="shared" si="1"/>
        <v>70034.105500000005</v>
      </c>
    </row>
    <row r="32" spans="1:5" x14ac:dyDescent="0.3">
      <c r="A32" s="15" t="s">
        <v>44</v>
      </c>
      <c r="B32" s="12">
        <v>16596.517499999994</v>
      </c>
      <c r="D32" t="str">
        <f t="shared" si="0"/>
        <v>Ireland</v>
      </c>
      <c r="E32">
        <f t="shared" si="1"/>
        <v>16596.517499999994</v>
      </c>
    </row>
    <row r="33" spans="1:5" x14ac:dyDescent="0.3">
      <c r="A33" s="15" t="s">
        <v>108</v>
      </c>
      <c r="B33" s="12">
        <v>50319.473499999986</v>
      </c>
      <c r="D33" t="str">
        <f t="shared" si="0"/>
        <v>Italy</v>
      </c>
      <c r="E33">
        <f t="shared" si="1"/>
        <v>50319.473499999986</v>
      </c>
    </row>
    <row r="34" spans="1:5" x14ac:dyDescent="0.3">
      <c r="A34" s="15" t="s">
        <v>65</v>
      </c>
      <c r="B34" s="12">
        <v>42192.776500000007</v>
      </c>
      <c r="D34" t="str">
        <f t="shared" si="0"/>
        <v>Netherlands</v>
      </c>
      <c r="E34">
        <f t="shared" si="1"/>
        <v>42192.776500000007</v>
      </c>
    </row>
    <row r="35" spans="1:5" x14ac:dyDescent="0.3">
      <c r="A35" s="15" t="s">
        <v>146</v>
      </c>
      <c r="B35" s="12">
        <v>26376.673999999999</v>
      </c>
      <c r="D35" t="str">
        <f t="shared" si="0"/>
        <v>Norway</v>
      </c>
      <c r="E35">
        <f t="shared" si="1"/>
        <v>26376.673999999999</v>
      </c>
    </row>
    <row r="36" spans="1:5" x14ac:dyDescent="0.3">
      <c r="A36" s="15" t="s">
        <v>106</v>
      </c>
      <c r="B36" s="12">
        <v>40290.002</v>
      </c>
      <c r="D36" t="str">
        <f t="shared" si="0"/>
        <v>Poland</v>
      </c>
      <c r="E36">
        <f t="shared" si="1"/>
        <v>40290.002</v>
      </c>
    </row>
    <row r="37" spans="1:5" x14ac:dyDescent="0.3">
      <c r="A37" s="15" t="s">
        <v>72</v>
      </c>
      <c r="B37" s="12">
        <v>27591.421000000006</v>
      </c>
      <c r="D37" t="str">
        <f t="shared" si="0"/>
        <v>Portugal</v>
      </c>
      <c r="E37">
        <f t="shared" si="1"/>
        <v>27591.421000000006</v>
      </c>
    </row>
    <row r="38" spans="1:5" x14ac:dyDescent="0.3">
      <c r="A38" s="15" t="s">
        <v>22</v>
      </c>
      <c r="B38" s="12">
        <v>46624.590999999986</v>
      </c>
      <c r="D38" t="str">
        <f t="shared" si="0"/>
        <v>Spain</v>
      </c>
      <c r="E38">
        <f t="shared" si="1"/>
        <v>46624.590999999986</v>
      </c>
    </row>
    <row r="39" spans="1:5" x14ac:dyDescent="0.3">
      <c r="A39" s="15" t="s">
        <v>35</v>
      </c>
      <c r="B39" s="12">
        <v>35977.811999999991</v>
      </c>
      <c r="D39" t="str">
        <f t="shared" si="0"/>
        <v>Sweden</v>
      </c>
      <c r="E39">
        <f t="shared" si="1"/>
        <v>35977.811999999991</v>
      </c>
    </row>
    <row r="40" spans="1:5" x14ac:dyDescent="0.3">
      <c r="A40" s="15" t="s">
        <v>86</v>
      </c>
      <c r="B40" s="12">
        <v>24731.628500000003</v>
      </c>
      <c r="D40" t="str">
        <f t="shared" si="0"/>
        <v>Switzerland</v>
      </c>
      <c r="E40">
        <f t="shared" si="1"/>
        <v>24731.628500000003</v>
      </c>
    </row>
    <row r="41" spans="1:5" x14ac:dyDescent="0.3">
      <c r="A41" s="15" t="s">
        <v>68</v>
      </c>
      <c r="B41" s="12">
        <v>74427.368000000002</v>
      </c>
      <c r="D41" t="str">
        <f t="shared" si="0"/>
        <v>United Kingdom</v>
      </c>
      <c r="E41">
        <f t="shared" si="1"/>
        <v>74427.368000000002</v>
      </c>
    </row>
    <row r="42" spans="1:5" x14ac:dyDescent="0.3">
      <c r="A42" s="15" t="s">
        <v>2797</v>
      </c>
      <c r="B42" s="12">
        <v>645223.17949999997</v>
      </c>
    </row>
    <row r="45" spans="1:5" x14ac:dyDescent="0.3">
      <c r="A45" s="14" t="s">
        <v>2784</v>
      </c>
      <c r="B45" t="s">
        <v>2780</v>
      </c>
    </row>
    <row r="46" spans="1:5" x14ac:dyDescent="0.3">
      <c r="A46" s="15" t="s">
        <v>51</v>
      </c>
      <c r="B46" s="17">
        <v>198505.1335</v>
      </c>
    </row>
    <row r="47" spans="1:5" x14ac:dyDescent="0.3">
      <c r="A47" s="15" t="s">
        <v>31</v>
      </c>
      <c r="B47" s="17">
        <v>179959.14399999997</v>
      </c>
    </row>
    <row r="48" spans="1:5" x14ac:dyDescent="0.3">
      <c r="A48" s="15" t="s">
        <v>37</v>
      </c>
      <c r="B48" s="17">
        <v>123724.48550000004</v>
      </c>
    </row>
    <row r="49" spans="1:2" x14ac:dyDescent="0.3">
      <c r="A49" s="15" t="s">
        <v>25</v>
      </c>
      <c r="B49" s="17">
        <v>87481.988500000065</v>
      </c>
    </row>
    <row r="50" spans="1:2" x14ac:dyDescent="0.3">
      <c r="A50" s="15" t="s">
        <v>69</v>
      </c>
      <c r="B50" s="17">
        <v>55552.427999999942</v>
      </c>
    </row>
    <row r="51" spans="1:2" x14ac:dyDescent="0.3">
      <c r="A51" s="15" t="s">
        <v>2797</v>
      </c>
      <c r="B51" s="17">
        <v>645223.17950000009</v>
      </c>
    </row>
    <row r="53" spans="1:2" x14ac:dyDescent="0.3">
      <c r="A53" s="14" t="s">
        <v>2784</v>
      </c>
      <c r="B53" t="s">
        <v>2782</v>
      </c>
    </row>
    <row r="54" spans="1:2" x14ac:dyDescent="0.3">
      <c r="A54" s="15" t="s">
        <v>41</v>
      </c>
      <c r="B54" s="13">
        <v>449</v>
      </c>
    </row>
    <row r="55" spans="1:2" x14ac:dyDescent="0.3">
      <c r="A55" s="15" t="s">
        <v>73</v>
      </c>
      <c r="B55" s="13">
        <v>447</v>
      </c>
    </row>
    <row r="56" spans="1:2" x14ac:dyDescent="0.3">
      <c r="A56" s="15" t="s">
        <v>110</v>
      </c>
      <c r="B56" s="13">
        <v>433</v>
      </c>
    </row>
    <row r="57" spans="1:2" x14ac:dyDescent="0.3">
      <c r="A57" s="15" t="s">
        <v>32</v>
      </c>
      <c r="B57" s="13">
        <v>396</v>
      </c>
    </row>
    <row r="58" spans="1:2" x14ac:dyDescent="0.3">
      <c r="A58" s="15" t="s">
        <v>49</v>
      </c>
      <c r="B58" s="13">
        <v>392</v>
      </c>
    </row>
    <row r="59" spans="1:2" x14ac:dyDescent="0.3">
      <c r="A59" s="15" t="s">
        <v>2797</v>
      </c>
      <c r="B59" s="13">
        <v>2117</v>
      </c>
    </row>
  </sheetData>
  <pageMargins left="0.7" right="0.7" top="0.75" bottom="0.75" header="0.3" footer="0.3"/>
  <drawing r:id="rId6"/>
  <extLs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95CB-94DD-4509-86A5-DE6E482E5ADD}">
  <dimension ref="A1:Z100"/>
  <sheetViews>
    <sheetView tabSelected="1" workbookViewId="0">
      <selection activeCell="D7" sqref="D7"/>
    </sheetView>
  </sheetViews>
  <sheetFormatPr defaultRowHeight="14.4" x14ac:dyDescent="0.3"/>
  <cols>
    <col min="3" max="3" width="12.21875" customWidth="1"/>
  </cols>
  <sheetData>
    <row r="1" spans="1:26" x14ac:dyDescent="0.3">
      <c r="A1" s="10"/>
      <c r="B1" s="10"/>
      <c r="C1" s="10"/>
      <c r="D1" s="11"/>
      <c r="E1" s="11"/>
      <c r="F1" s="11"/>
      <c r="G1" s="11"/>
      <c r="H1" s="11"/>
      <c r="I1" s="11"/>
      <c r="J1" s="11"/>
      <c r="K1" s="11"/>
      <c r="L1" s="11"/>
      <c r="M1" s="11"/>
      <c r="N1" s="11"/>
      <c r="O1" s="11"/>
      <c r="P1" s="11"/>
      <c r="Q1" s="11"/>
      <c r="R1" s="11"/>
      <c r="S1" s="11"/>
      <c r="T1" s="11"/>
      <c r="U1" s="11"/>
      <c r="V1" s="11"/>
      <c r="W1" s="11"/>
      <c r="X1" s="11"/>
      <c r="Y1" s="11"/>
      <c r="Z1" s="11"/>
    </row>
    <row r="2" spans="1:26" x14ac:dyDescent="0.3">
      <c r="A2" s="10"/>
      <c r="B2" s="10"/>
      <c r="C2" s="10"/>
      <c r="D2" s="11"/>
      <c r="E2" s="11"/>
      <c r="F2" s="11"/>
      <c r="G2" s="11"/>
      <c r="H2" s="11"/>
      <c r="I2" s="11"/>
      <c r="J2" s="11"/>
      <c r="K2" s="11"/>
      <c r="L2" s="11"/>
      <c r="M2" s="11"/>
      <c r="N2" s="11"/>
      <c r="O2" s="11"/>
      <c r="P2" s="11"/>
      <c r="Q2" s="11"/>
      <c r="R2" s="11"/>
      <c r="S2" s="11"/>
      <c r="T2" s="11"/>
      <c r="U2" s="11"/>
      <c r="V2" s="11"/>
      <c r="W2" s="11"/>
      <c r="X2" s="11"/>
      <c r="Y2" s="11"/>
      <c r="Z2" s="11"/>
    </row>
    <row r="3" spans="1:26" x14ac:dyDescent="0.3">
      <c r="A3" s="10"/>
      <c r="B3" s="10"/>
      <c r="C3" s="10"/>
      <c r="D3" s="11"/>
      <c r="E3" s="11"/>
      <c r="F3" s="11"/>
      <c r="G3" s="11"/>
      <c r="H3" s="11"/>
      <c r="I3" s="11"/>
      <c r="J3" s="11"/>
      <c r="K3" s="11"/>
      <c r="L3" s="11"/>
      <c r="M3" s="11"/>
      <c r="N3" s="11"/>
      <c r="O3" s="11"/>
      <c r="P3" s="11"/>
      <c r="Q3" s="11"/>
      <c r="R3" s="11"/>
      <c r="S3" s="11"/>
      <c r="T3" s="11"/>
      <c r="U3" s="11"/>
      <c r="V3" s="11"/>
      <c r="W3" s="11"/>
      <c r="X3" s="11"/>
      <c r="Y3" s="11"/>
      <c r="Z3" s="11"/>
    </row>
    <row r="4" spans="1:26" x14ac:dyDescent="0.3">
      <c r="A4" s="10"/>
      <c r="B4" s="10"/>
      <c r="C4" s="10"/>
      <c r="D4" s="11"/>
      <c r="E4" s="11"/>
      <c r="F4" s="11"/>
      <c r="G4" s="11"/>
      <c r="H4" s="11"/>
      <c r="I4" s="11"/>
      <c r="J4" s="11"/>
      <c r="K4" s="11"/>
      <c r="L4" s="11"/>
      <c r="M4" s="11"/>
      <c r="N4" s="11"/>
      <c r="O4" s="11"/>
      <c r="P4" s="11"/>
      <c r="Q4" s="11"/>
      <c r="R4" s="11"/>
      <c r="S4" s="11"/>
      <c r="T4" s="11"/>
      <c r="U4" s="11"/>
      <c r="V4" s="11"/>
      <c r="W4" s="11"/>
      <c r="X4" s="11"/>
      <c r="Y4" s="11"/>
      <c r="Z4" s="11"/>
    </row>
    <row r="5" spans="1:26" x14ac:dyDescent="0.3">
      <c r="A5" s="10"/>
      <c r="B5" s="10"/>
      <c r="C5" s="10"/>
      <c r="D5" s="11"/>
      <c r="E5" s="11"/>
      <c r="F5" s="11"/>
      <c r="G5" s="11"/>
      <c r="H5" s="11"/>
      <c r="I5" s="11"/>
      <c r="J5" s="11"/>
      <c r="K5" s="11"/>
      <c r="L5" s="11"/>
      <c r="M5" s="11"/>
      <c r="N5" s="11"/>
      <c r="O5" s="11"/>
      <c r="P5" s="11"/>
      <c r="Q5" s="11"/>
      <c r="R5" s="11"/>
      <c r="S5" s="11"/>
      <c r="T5" s="11"/>
      <c r="U5" s="11"/>
      <c r="V5" s="11"/>
      <c r="W5" s="11"/>
      <c r="X5" s="11"/>
      <c r="Y5" s="11"/>
      <c r="Z5" s="11"/>
    </row>
    <row r="6" spans="1:26" x14ac:dyDescent="0.3">
      <c r="A6" s="10"/>
      <c r="B6" s="10"/>
      <c r="C6" s="10"/>
      <c r="D6" s="11"/>
      <c r="E6" s="11"/>
      <c r="F6" s="11"/>
      <c r="G6" s="11"/>
      <c r="H6" s="11"/>
      <c r="I6" s="11"/>
      <c r="J6" s="11"/>
      <c r="K6" s="11"/>
      <c r="L6" s="11"/>
      <c r="M6" s="11"/>
      <c r="N6" s="11"/>
      <c r="O6" s="11"/>
      <c r="P6" s="11"/>
      <c r="Q6" s="11"/>
      <c r="R6" s="11"/>
      <c r="S6" s="11"/>
      <c r="T6" s="11"/>
      <c r="U6" s="11"/>
      <c r="V6" s="11"/>
      <c r="W6" s="11"/>
      <c r="X6" s="11"/>
      <c r="Y6" s="11"/>
      <c r="Z6" s="11"/>
    </row>
    <row r="7" spans="1:26" x14ac:dyDescent="0.3">
      <c r="A7" s="10"/>
      <c r="B7" s="10"/>
      <c r="C7" s="10"/>
      <c r="D7" s="11"/>
      <c r="E7" s="11"/>
      <c r="F7" s="11"/>
      <c r="G7" s="11"/>
      <c r="H7" s="11"/>
      <c r="I7" s="11"/>
      <c r="J7" s="11"/>
      <c r="K7" s="11"/>
      <c r="L7" s="11"/>
      <c r="M7" s="11"/>
      <c r="N7" s="11"/>
      <c r="O7" s="11"/>
      <c r="P7" s="11"/>
      <c r="Q7" s="11"/>
      <c r="R7" s="11"/>
      <c r="S7" s="11"/>
      <c r="T7" s="11"/>
      <c r="U7" s="11"/>
      <c r="V7" s="11"/>
      <c r="W7" s="11"/>
      <c r="X7" s="11"/>
      <c r="Y7" s="11"/>
      <c r="Z7" s="11"/>
    </row>
    <row r="8" spans="1:26" x14ac:dyDescent="0.3">
      <c r="A8" s="10"/>
      <c r="B8" s="10"/>
      <c r="C8" s="10"/>
      <c r="D8" s="11"/>
      <c r="E8" s="11"/>
      <c r="F8" s="11"/>
      <c r="G8" s="11"/>
      <c r="H8" s="11"/>
      <c r="I8" s="11"/>
      <c r="J8" s="11"/>
      <c r="K8" s="11"/>
      <c r="L8" s="11"/>
      <c r="M8" s="11"/>
      <c r="N8" s="11"/>
      <c r="O8" s="11"/>
      <c r="P8" s="11"/>
      <c r="Q8" s="11"/>
      <c r="R8" s="11"/>
      <c r="S8" s="11"/>
      <c r="T8" s="11"/>
      <c r="U8" s="11"/>
      <c r="V8" s="11"/>
      <c r="W8" s="11"/>
      <c r="X8" s="11"/>
      <c r="Y8" s="11"/>
      <c r="Z8" s="11"/>
    </row>
    <row r="9" spans="1:26" x14ac:dyDescent="0.3">
      <c r="A9" s="10"/>
      <c r="B9" s="10"/>
      <c r="C9" s="10"/>
      <c r="D9" s="11"/>
      <c r="E9" s="11"/>
      <c r="F9" s="11"/>
      <c r="G9" s="11"/>
      <c r="H9" s="11"/>
      <c r="I9" s="11"/>
      <c r="J9" s="11"/>
      <c r="K9" s="11"/>
      <c r="L9" s="11"/>
      <c r="M9" s="11"/>
      <c r="N9" s="11"/>
      <c r="O9" s="11"/>
      <c r="P9" s="11"/>
      <c r="Q9" s="11"/>
      <c r="R9" s="11"/>
      <c r="S9" s="11"/>
      <c r="T9" s="11"/>
      <c r="U9" s="11"/>
      <c r="V9" s="11"/>
      <c r="W9" s="11"/>
      <c r="X9" s="11"/>
      <c r="Y9" s="11"/>
      <c r="Z9" s="11"/>
    </row>
    <row r="10" spans="1:26" x14ac:dyDescent="0.3">
      <c r="A10" s="10"/>
      <c r="B10" s="10"/>
      <c r="C10" s="10"/>
      <c r="D10" s="11"/>
      <c r="E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0"/>
      <c r="B11" s="10"/>
      <c r="C11" s="10"/>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0"/>
      <c r="B12" s="10"/>
      <c r="C12" s="10"/>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0"/>
      <c r="B13" s="10"/>
      <c r="C13" s="10"/>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0"/>
      <c r="B14" s="10"/>
      <c r="C14" s="10"/>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0"/>
      <c r="B15" s="10"/>
      <c r="C15" s="10"/>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0"/>
      <c r="B16" s="10"/>
      <c r="C16" s="10"/>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0"/>
      <c r="B17" s="10"/>
      <c r="C17" s="10"/>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0"/>
      <c r="B18" s="10"/>
      <c r="C18" s="10"/>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0"/>
      <c r="B19" s="10"/>
      <c r="C19" s="10"/>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0"/>
      <c r="B20" s="10"/>
      <c r="C20" s="10"/>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0"/>
      <c r="B21" s="10"/>
      <c r="C21" s="10"/>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0"/>
      <c r="B22" s="10"/>
      <c r="C22" s="10"/>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0"/>
      <c r="B23" s="10"/>
      <c r="C23" s="10"/>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0"/>
      <c r="B24" s="10"/>
      <c r="C24" s="10"/>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0"/>
      <c r="B25" s="10"/>
      <c r="C25" s="10"/>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0"/>
      <c r="B26" s="10"/>
      <c r="C26" s="10"/>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0"/>
      <c r="B27" s="10"/>
      <c r="C27" s="10"/>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0"/>
      <c r="B28" s="10"/>
      <c r="C28" s="10"/>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0"/>
      <c r="B29" s="10"/>
      <c r="C29" s="10"/>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0"/>
      <c r="B30" s="10"/>
      <c r="C30" s="10"/>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0"/>
      <c r="B31" s="10"/>
      <c r="C31" s="10"/>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0"/>
      <c r="B32" s="10"/>
      <c r="C32" s="10"/>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0"/>
      <c r="B33" s="10"/>
      <c r="C33" s="10"/>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0"/>
      <c r="B34" s="10"/>
      <c r="C34" s="10"/>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0"/>
      <c r="B35" s="10"/>
      <c r="C35" s="10"/>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0"/>
      <c r="B36" s="10"/>
      <c r="C36" s="10"/>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0"/>
      <c r="B37" s="10"/>
      <c r="C37" s="10"/>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0"/>
      <c r="B38" s="10"/>
      <c r="C38" s="10"/>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0"/>
      <c r="B39" s="10"/>
      <c r="C39" s="10"/>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
      <c r="A40" s="10"/>
      <c r="B40" s="10"/>
      <c r="C40" s="10"/>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
      <c r="A41" s="10"/>
      <c r="B41" s="10"/>
      <c r="C41" s="10"/>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
      <c r="A42" s="10"/>
      <c r="B42" s="10"/>
      <c r="C42" s="10"/>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
      <c r="A43" s="10"/>
      <c r="B43" s="10"/>
      <c r="C43" s="10"/>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
      <c r="A44" s="10"/>
      <c r="B44" s="10"/>
      <c r="C44" s="10"/>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
      <c r="A45" s="10"/>
      <c r="B45" s="10"/>
      <c r="C45" s="10"/>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
      <c r="A46" s="10"/>
      <c r="B46" s="10"/>
      <c r="C46" s="10"/>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
      <c r="A47" s="10"/>
      <c r="B47" s="10"/>
      <c r="C47" s="10"/>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
      <c r="A48" s="10"/>
      <c r="B48" s="10"/>
      <c r="C48" s="10"/>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
      <c r="A49" s="10"/>
      <c r="B49" s="10"/>
      <c r="C49" s="10"/>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
      <c r="A50" s="10"/>
      <c r="B50" s="10"/>
      <c r="C50" s="10"/>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3">
      <c r="A51" s="10"/>
      <c r="B51" s="10"/>
      <c r="C51" s="10"/>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3">
      <c r="A52" s="10"/>
      <c r="B52" s="10"/>
      <c r="C52" s="10"/>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3">
      <c r="A53" s="10"/>
      <c r="B53" s="10"/>
      <c r="C53" s="10"/>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3">
      <c r="A54" s="10"/>
      <c r="B54" s="10"/>
      <c r="C54" s="10"/>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3">
      <c r="A55" s="10"/>
      <c r="B55" s="10"/>
      <c r="C55" s="10"/>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3">
      <c r="A56" s="10"/>
      <c r="B56" s="10"/>
      <c r="C56" s="10"/>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3">
      <c r="A57" s="10"/>
      <c r="B57" s="10"/>
      <c r="C57" s="10"/>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3">
      <c r="A58" s="10"/>
      <c r="B58" s="10"/>
      <c r="C58" s="10"/>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3">
      <c r="A59" s="10"/>
      <c r="B59" s="10"/>
      <c r="C59" s="10"/>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3">
      <c r="A60" s="10"/>
      <c r="B60" s="10"/>
      <c r="C60" s="10"/>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3">
      <c r="A61" s="10"/>
      <c r="B61" s="10"/>
      <c r="C61" s="10"/>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3">
      <c r="A62" s="10"/>
      <c r="B62" s="10"/>
      <c r="C62" s="10"/>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3">
      <c r="A63" s="10"/>
      <c r="B63" s="10"/>
      <c r="C63" s="10"/>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3">
      <c r="A64" s="10"/>
      <c r="B64" s="10"/>
      <c r="C64" s="10"/>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3">
      <c r="A65" s="10"/>
      <c r="B65" s="10"/>
      <c r="C65" s="10"/>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3">
      <c r="A66" s="10"/>
      <c r="B66" s="10"/>
      <c r="C66" s="10"/>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3">
      <c r="A67" s="10"/>
      <c r="B67" s="10"/>
      <c r="C67" s="10"/>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3">
      <c r="A68" s="10"/>
      <c r="B68" s="10"/>
      <c r="C68" s="10"/>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3">
      <c r="A69" s="10"/>
      <c r="B69" s="10"/>
      <c r="C69" s="10"/>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3">
      <c r="A70" s="10"/>
      <c r="B70" s="10"/>
      <c r="C70" s="10"/>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3">
      <c r="A71" s="10"/>
      <c r="B71" s="10"/>
      <c r="C71" s="10"/>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3">
      <c r="A72" s="10"/>
      <c r="B72" s="10"/>
      <c r="C72" s="10"/>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3">
      <c r="A73" s="10"/>
      <c r="B73" s="10"/>
      <c r="C73" s="10"/>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3">
      <c r="A74" s="10"/>
      <c r="B74" s="10"/>
      <c r="C74" s="10"/>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3">
      <c r="A75" s="10"/>
      <c r="B75" s="10"/>
      <c r="C75" s="10"/>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3">
      <c r="A76" s="10"/>
      <c r="B76" s="10"/>
      <c r="C76" s="10"/>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3">
      <c r="A77" s="10"/>
      <c r="B77" s="10"/>
      <c r="C77" s="10"/>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3">
      <c r="A78" s="10"/>
      <c r="B78" s="10"/>
      <c r="C78" s="10"/>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3">
      <c r="A79" s="10"/>
      <c r="B79" s="10"/>
      <c r="C79" s="10"/>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3">
      <c r="A80" s="10"/>
      <c r="B80" s="10"/>
      <c r="C80" s="10"/>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3">
      <c r="A81" s="10"/>
      <c r="B81" s="10"/>
      <c r="C81" s="10"/>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3">
      <c r="A82" s="10"/>
      <c r="B82" s="10"/>
      <c r="C82" s="10"/>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3">
      <c r="A83" s="10"/>
      <c r="B83" s="10"/>
      <c r="C83" s="10"/>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3">
      <c r="A84" s="10"/>
      <c r="B84" s="10"/>
      <c r="C84" s="10"/>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3">
      <c r="A85" s="10"/>
      <c r="B85" s="10"/>
      <c r="C85" s="10"/>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3">
      <c r="A86" s="10"/>
      <c r="B86" s="10"/>
      <c r="C86" s="10"/>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3">
      <c r="A87" s="10"/>
      <c r="B87" s="10"/>
      <c r="C87" s="10"/>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3">
      <c r="A88" s="10"/>
      <c r="B88" s="10"/>
      <c r="C88" s="10"/>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3">
      <c r="A89" s="10"/>
      <c r="B89" s="10"/>
      <c r="C89" s="10"/>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3">
      <c r="A90" s="10"/>
      <c r="B90" s="10"/>
      <c r="C90" s="10"/>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3">
      <c r="A91" s="10"/>
      <c r="B91" s="10"/>
      <c r="C91" s="10"/>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3">
      <c r="A92" s="10"/>
      <c r="B92" s="10"/>
      <c r="C92" s="10"/>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3">
      <c r="A93" s="10"/>
      <c r="B93" s="10"/>
      <c r="C93" s="10"/>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3">
      <c r="A94" s="10"/>
      <c r="B94" s="10"/>
      <c r="C94" s="10"/>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3">
      <c r="A95" s="10"/>
      <c r="B95" s="10"/>
      <c r="C95" s="10"/>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3">
      <c r="A96" s="10"/>
      <c r="B96" s="10"/>
      <c r="C96" s="10"/>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3">
      <c r="A97" s="10"/>
      <c r="B97" s="10"/>
      <c r="C97" s="10"/>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3">
      <c r="A98" s="10"/>
      <c r="B98" s="10"/>
      <c r="C98" s="10"/>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3">
      <c r="A99" s="10"/>
      <c r="B99" s="10"/>
      <c r="C99" s="10"/>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3">
      <c r="A100" s="10"/>
      <c r="B100" s="10"/>
      <c r="C100" s="10"/>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Chemti</dc:creator>
  <cp:lastModifiedBy>Mahesh Chemti</cp:lastModifiedBy>
  <dcterms:created xsi:type="dcterms:W3CDTF">2026-10-28T12:07:42Z</dcterms:created>
  <dcterms:modified xsi:type="dcterms:W3CDTF">2026-10-28T15:06:33Z</dcterms:modified>
</cp:coreProperties>
</file>